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iandes-my.sharepoint.com/personal/kd_culma_uniandes_edu_co/Documents/2023/Investigación/Datos/"/>
    </mc:Choice>
  </mc:AlternateContent>
  <xr:revisionPtr revIDLastSave="21" documentId="8_{195085C4-9401-4725-933E-10AF53819420}" xr6:coauthVersionLast="47" xr6:coauthVersionMax="47" xr10:uidLastSave="{639E7A94-5EE4-43A4-BD3C-148B8F19CEBA}"/>
  <bookViews>
    <workbookView xWindow="-108" yWindow="-108" windowWidth="23256" windowHeight="12456" xr2:uid="{90442105-FB9A-4B9C-95A8-C0D20F748D4A}"/>
  </bookViews>
  <sheets>
    <sheet name="Hoja1" sheetId="1" r:id="rId1"/>
  </sheets>
  <externalReferences>
    <externalReference r:id="rId2"/>
    <externalReference r:id="rId3"/>
    <externalReference r:id="rId4"/>
  </externalReferences>
  <definedNames>
    <definedName name="_xlnm._FilterDatabase" localSheetId="0" hidden="1">Hoja1!$A$2:$CS$6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77" i="1" l="1"/>
  <c r="AC177" i="1"/>
  <c r="AB177" i="1"/>
  <c r="AA177" i="1"/>
  <c r="Z177" i="1"/>
  <c r="E177" i="1"/>
  <c r="AD176" i="1"/>
  <c r="AC176" i="1"/>
  <c r="AB176" i="1"/>
  <c r="AA176" i="1"/>
  <c r="Z176" i="1"/>
  <c r="E176" i="1"/>
  <c r="AD175" i="1"/>
  <c r="AC175" i="1"/>
  <c r="AB175" i="1"/>
  <c r="AA175" i="1"/>
  <c r="Z175" i="1"/>
  <c r="E175" i="1"/>
  <c r="AD174" i="1"/>
  <c r="AC174" i="1"/>
  <c r="AB174" i="1"/>
  <c r="AA174" i="1"/>
  <c r="Z174" i="1"/>
  <c r="E174" i="1"/>
  <c r="AD173" i="1"/>
  <c r="AC173" i="1"/>
  <c r="AB173" i="1"/>
  <c r="AA173" i="1"/>
  <c r="Z173" i="1"/>
  <c r="E173" i="1"/>
  <c r="AD172" i="1"/>
  <c r="AC172" i="1"/>
  <c r="AB172" i="1"/>
  <c r="AA172" i="1"/>
  <c r="Z172" i="1"/>
  <c r="E172" i="1"/>
  <c r="AD171" i="1"/>
  <c r="AC171" i="1"/>
  <c r="AB171" i="1"/>
  <c r="AA171" i="1"/>
  <c r="Z171" i="1"/>
  <c r="J171" i="1"/>
  <c r="E171" i="1"/>
  <c r="AD170" i="1"/>
  <c r="AC170" i="1"/>
  <c r="AB170" i="1"/>
  <c r="AA170" i="1"/>
  <c r="Z170" i="1"/>
  <c r="E170" i="1"/>
  <c r="AD169" i="1"/>
  <c r="AC169" i="1"/>
  <c r="AB169" i="1"/>
  <c r="AA169" i="1"/>
  <c r="Z169" i="1"/>
  <c r="E169" i="1"/>
  <c r="AE168" i="1"/>
  <c r="AD168" i="1" s="1"/>
  <c r="AC168" i="1"/>
  <c r="AB168" i="1"/>
  <c r="AA168" i="1"/>
  <c r="Z168" i="1"/>
  <c r="Y168" i="1"/>
  <c r="E168" i="1"/>
  <c r="AC167" i="1"/>
  <c r="AB167" i="1"/>
  <c r="AA167" i="1"/>
  <c r="Z167" i="1"/>
  <c r="Y167" i="1"/>
  <c r="E167" i="1"/>
  <c r="AD166" i="1"/>
  <c r="AC166" i="1"/>
  <c r="AB166" i="1"/>
  <c r="AA166" i="1"/>
  <c r="Z166" i="1"/>
  <c r="E166" i="1"/>
  <c r="AD165" i="1"/>
  <c r="AC165" i="1"/>
  <c r="AB165" i="1"/>
  <c r="AA165" i="1"/>
  <c r="Z165" i="1"/>
  <c r="E165" i="1"/>
  <c r="AD164" i="1"/>
  <c r="AC164" i="1"/>
  <c r="AB164" i="1"/>
  <c r="AA164" i="1"/>
  <c r="Z164" i="1"/>
  <c r="E164" i="1"/>
  <c r="AD163" i="1"/>
  <c r="AC163" i="1"/>
  <c r="AB163" i="1"/>
  <c r="AA163" i="1"/>
  <c r="Z163" i="1"/>
  <c r="E163" i="1"/>
  <c r="W3" i="1"/>
  <c r="X3" i="1"/>
  <c r="Y3" i="1"/>
  <c r="AF3" i="1"/>
  <c r="AH3" i="1"/>
  <c r="AJ3" i="1"/>
  <c r="AL3" i="1"/>
  <c r="AN3" i="1"/>
  <c r="AP3" i="1"/>
  <c r="AR3" i="1"/>
  <c r="AT3" i="1"/>
  <c r="AV3" i="1"/>
  <c r="AX3" i="1"/>
  <c r="AZ3" i="1"/>
  <c r="BB3" i="1"/>
  <c r="BD3" i="1"/>
  <c r="BF3" i="1"/>
  <c r="BH3" i="1"/>
  <c r="BJ3" i="1"/>
  <c r="BL3" i="1"/>
  <c r="BN3" i="1"/>
  <c r="BP3" i="1"/>
  <c r="BR3" i="1"/>
  <c r="BT3" i="1"/>
  <c r="BV3" i="1"/>
  <c r="BX3" i="1"/>
  <c r="BZ3" i="1"/>
  <c r="CB3" i="1"/>
  <c r="CD3" i="1"/>
  <c r="CF3" i="1"/>
  <c r="W4" i="1"/>
  <c r="X4" i="1"/>
  <c r="Y4" i="1"/>
  <c r="AF4" i="1"/>
  <c r="AH4" i="1"/>
  <c r="AJ4" i="1"/>
  <c r="AL4" i="1"/>
  <c r="AN4" i="1"/>
  <c r="AP4" i="1"/>
  <c r="AR4" i="1"/>
  <c r="AT4" i="1"/>
  <c r="AV4" i="1"/>
  <c r="AX4" i="1"/>
  <c r="AZ4" i="1"/>
  <c r="BB4" i="1"/>
  <c r="BD4" i="1"/>
  <c r="BF4" i="1"/>
  <c r="BH4" i="1"/>
  <c r="BJ4" i="1"/>
  <c r="BL4" i="1"/>
  <c r="BN4" i="1"/>
  <c r="BP4" i="1"/>
  <c r="BR4" i="1"/>
  <c r="BT4" i="1"/>
  <c r="BV4" i="1"/>
  <c r="BX4" i="1"/>
  <c r="BZ4" i="1"/>
  <c r="CB4" i="1"/>
  <c r="CD4" i="1"/>
  <c r="CF4" i="1"/>
  <c r="W5" i="1"/>
  <c r="X5" i="1"/>
  <c r="Y5" i="1"/>
  <c r="AF5" i="1"/>
  <c r="AH5" i="1"/>
  <c r="AJ5" i="1"/>
  <c r="AL5" i="1"/>
  <c r="AN5" i="1"/>
  <c r="AP5" i="1"/>
  <c r="AR5" i="1"/>
  <c r="AT5" i="1"/>
  <c r="AV5" i="1"/>
  <c r="AX5" i="1"/>
  <c r="AZ5" i="1"/>
  <c r="BB5" i="1"/>
  <c r="BD5" i="1"/>
  <c r="BF5" i="1"/>
  <c r="BH5" i="1"/>
  <c r="BJ5" i="1"/>
  <c r="BL5" i="1"/>
  <c r="BN5" i="1"/>
  <c r="BP5" i="1"/>
  <c r="BR5" i="1"/>
  <c r="BT5" i="1"/>
  <c r="BV5" i="1"/>
  <c r="BX5" i="1"/>
  <c r="BZ5" i="1"/>
  <c r="CB5" i="1"/>
  <c r="CD5" i="1"/>
  <c r="CF5" i="1"/>
  <c r="W6" i="1"/>
  <c r="X6" i="1"/>
  <c r="Y6" i="1"/>
  <c r="AF6" i="1"/>
  <c r="AH6" i="1"/>
  <c r="AJ6" i="1"/>
  <c r="AL6" i="1"/>
  <c r="AN6" i="1"/>
  <c r="AP6" i="1"/>
  <c r="AR6" i="1"/>
  <c r="AT6" i="1"/>
  <c r="AV6" i="1"/>
  <c r="AX6" i="1"/>
  <c r="AZ6" i="1"/>
  <c r="BB6" i="1"/>
  <c r="BD6" i="1"/>
  <c r="BF6" i="1"/>
  <c r="BH6" i="1"/>
  <c r="BJ6" i="1"/>
  <c r="BL6" i="1"/>
  <c r="BN6" i="1"/>
  <c r="BP6" i="1"/>
  <c r="BR6" i="1"/>
  <c r="BT6" i="1"/>
  <c r="BV6" i="1"/>
  <c r="BX6" i="1"/>
  <c r="BZ6" i="1"/>
  <c r="CB6" i="1"/>
  <c r="CD6" i="1"/>
  <c r="CF6" i="1"/>
  <c r="AI164" i="1" l="1"/>
  <c r="AI169" i="1"/>
  <c r="AI173" i="1"/>
  <c r="AI177" i="1"/>
  <c r="AI171" i="1"/>
  <c r="AI175" i="1"/>
  <c r="AI166" i="1"/>
  <c r="AI165" i="1"/>
  <c r="AI170" i="1"/>
  <c r="AI167" i="1"/>
  <c r="AI172" i="1"/>
  <c r="AI174" i="1"/>
  <c r="AI176" i="1"/>
  <c r="AI163" i="1"/>
  <c r="AI168" i="1"/>
  <c r="CM3" i="1"/>
  <c r="V3" i="1" s="1"/>
  <c r="AB3" i="1" s="1"/>
  <c r="CM6" i="1"/>
  <c r="V6" i="1" s="1"/>
  <c r="AB6" i="1" s="1"/>
  <c r="CM5" i="1"/>
  <c r="V5" i="1" s="1"/>
  <c r="AB5" i="1" s="1"/>
  <c r="CM4" i="1"/>
  <c r="V4" i="1" s="1"/>
  <c r="AB4" i="1" s="1"/>
</calcChain>
</file>

<file path=xl/sharedStrings.xml><?xml version="1.0" encoding="utf-8"?>
<sst xmlns="http://schemas.openxmlformats.org/spreadsheetml/2006/main" count="11536" uniqueCount="3954">
  <si>
    <t>DESCRIPCION Y UBICACIÓN</t>
  </si>
  <si>
    <t>FECHA</t>
  </si>
  <si>
    <t>DEPTO</t>
  </si>
  <si>
    <t>MUNICIPIO</t>
  </si>
  <si>
    <t>EVENTO</t>
  </si>
  <si>
    <t>NARIÑO</t>
  </si>
  <si>
    <t>BARBACOAS</t>
  </si>
  <si>
    <t>INCENDIO ESTRUCTURAL</t>
  </si>
  <si>
    <t>BOYACA</t>
  </si>
  <si>
    <t>CAUCA</t>
  </si>
  <si>
    <t>ARGELIA</t>
  </si>
  <si>
    <t>INUNDACION</t>
  </si>
  <si>
    <t>NORTE DE SANTANDER</t>
  </si>
  <si>
    <t>BOCHALEMA</t>
  </si>
  <si>
    <t>VILLA DEL ROSARIO</t>
  </si>
  <si>
    <t>QUINDIO</t>
  </si>
  <si>
    <t>MONTENEGRO</t>
  </si>
  <si>
    <t>FLORENCIA</t>
  </si>
  <si>
    <t>LA VEGA</t>
  </si>
  <si>
    <t>CESAR</t>
  </si>
  <si>
    <t>VARIOS</t>
  </si>
  <si>
    <t>ALMAGUER</t>
  </si>
  <si>
    <t>ARMENIA</t>
  </si>
  <si>
    <t>CALDAS</t>
  </si>
  <si>
    <t>MANIZALES</t>
  </si>
  <si>
    <t>EL TARRA</t>
  </si>
  <si>
    <t>ANTIOQUIA</t>
  </si>
  <si>
    <t>JAMBALO</t>
  </si>
  <si>
    <t>SANTA ROSA</t>
  </si>
  <si>
    <t>HUILA</t>
  </si>
  <si>
    <t>SALADOBLANCO</t>
  </si>
  <si>
    <t>VENDAVAL</t>
  </si>
  <si>
    <t>SANTANDER</t>
  </si>
  <si>
    <t>PIEDECUESTA</t>
  </si>
  <si>
    <t>DURANIA</t>
  </si>
  <si>
    <t>LINARES</t>
  </si>
  <si>
    <t>JAMUNDI</t>
  </si>
  <si>
    <t>MOSQUERA</t>
  </si>
  <si>
    <t>LA PLATA</t>
  </si>
  <si>
    <t>BOLIVAR</t>
  </si>
  <si>
    <t>TOLIMA</t>
  </si>
  <si>
    <t>PLANADAS</t>
  </si>
  <si>
    <t>VENADILLO</t>
  </si>
  <si>
    <t>TIMBIO</t>
  </si>
  <si>
    <t>PUTUMAYO</t>
  </si>
  <si>
    <t>ORITO</t>
  </si>
  <si>
    <t>DUITAMA</t>
  </si>
  <si>
    <t>CHOCO</t>
  </si>
  <si>
    <t>GINEBRA</t>
  </si>
  <si>
    <t>ANCUYA</t>
  </si>
  <si>
    <t>PAMPLONITA</t>
  </si>
  <si>
    <t>CUCUTILLA</t>
  </si>
  <si>
    <t>POPAYAN</t>
  </si>
  <si>
    <t>RISARALDA</t>
  </si>
  <si>
    <t>LA VIRGINIA</t>
  </si>
  <si>
    <t>RIOSUCIO</t>
  </si>
  <si>
    <t>CHINCHINA</t>
  </si>
  <si>
    <t>CUNDINAMARCA</t>
  </si>
  <si>
    <t>IBAGUE</t>
  </si>
  <si>
    <t>LA SIERRA</t>
  </si>
  <si>
    <t>MEDIO ATRATO</t>
  </si>
  <si>
    <t>OTANCHE</t>
  </si>
  <si>
    <t>MARMATO</t>
  </si>
  <si>
    <t>SALAMINA</t>
  </si>
  <si>
    <t>YOTOCO</t>
  </si>
  <si>
    <t>GUADALAJARA DE BUGA</t>
  </si>
  <si>
    <t>RIOFRIO</t>
  </si>
  <si>
    <t>PEREIRA</t>
  </si>
  <si>
    <t>BUCARAMANGA</t>
  </si>
  <si>
    <t>LEBRIJA</t>
  </si>
  <si>
    <t>FLORIDABLANCA</t>
  </si>
  <si>
    <t>SEVILLA</t>
  </si>
  <si>
    <t>LA GLORIA</t>
  </si>
  <si>
    <t>CAJIBIO</t>
  </si>
  <si>
    <t>LA UNION</t>
  </si>
  <si>
    <t>PUERTO BERRIO</t>
  </si>
  <si>
    <t>CAICEDONIA</t>
  </si>
  <si>
    <t>PUERTO GUZMAN</t>
  </si>
  <si>
    <t>ATLANTICO</t>
  </si>
  <si>
    <t>JUAN DE ACOSTA</t>
  </si>
  <si>
    <t>META</t>
  </si>
  <si>
    <t>LA MACARENA</t>
  </si>
  <si>
    <t>ARBOLEDA</t>
  </si>
  <si>
    <t>ALTO BAUDO</t>
  </si>
  <si>
    <t>MANAURE</t>
  </si>
  <si>
    <t>CHAPARRAL</t>
  </si>
  <si>
    <t>ALCALA</t>
  </si>
  <si>
    <t>TARQUI</t>
  </si>
  <si>
    <t>OIBA</t>
  </si>
  <si>
    <t>LIBANO</t>
  </si>
  <si>
    <t>SANTIAGO</t>
  </si>
  <si>
    <t>MALLAMA</t>
  </si>
  <si>
    <t>SUCRE</t>
  </si>
  <si>
    <t>SAN MARCOS</t>
  </si>
  <si>
    <t>SAN BENITO ABAD</t>
  </si>
  <si>
    <t>RIONEGRO</t>
  </si>
  <si>
    <t>GUADALUPE</t>
  </si>
  <si>
    <t>EL CARMEN</t>
  </si>
  <si>
    <t>RIOBLANCO</t>
  </si>
  <si>
    <t>EL TAMBO</t>
  </si>
  <si>
    <t>VIOTA</t>
  </si>
  <si>
    <t>PALERMO</t>
  </si>
  <si>
    <t>AGUACHICA</t>
  </si>
  <si>
    <t>LA TEBAIDA</t>
  </si>
  <si>
    <t>MARQUETALIA</t>
  </si>
  <si>
    <t>SISMO</t>
  </si>
  <si>
    <t>BUENAVENTURA</t>
  </si>
  <si>
    <t>GUAMO</t>
  </si>
  <si>
    <t>LA DORADA</t>
  </si>
  <si>
    <t>PASTO</t>
  </si>
  <si>
    <t>TANGUA</t>
  </si>
  <si>
    <t>IPIALES</t>
  </si>
  <si>
    <t>BALBOA</t>
  </si>
  <si>
    <t>PATIA</t>
  </si>
  <si>
    <t>ROSAS</t>
  </si>
  <si>
    <t>MAGDALENA</t>
  </si>
  <si>
    <t>FUNDACION</t>
  </si>
  <si>
    <t>AMAZONAS</t>
  </si>
  <si>
    <t>LETICIA</t>
  </si>
  <si>
    <t>PUERTO NARIÑO</t>
  </si>
  <si>
    <t>PUERTO WILCHES</t>
  </si>
  <si>
    <t>SAN BERNARDO</t>
  </si>
  <si>
    <t>CONSACA</t>
  </si>
  <si>
    <t>TUQUERRES</t>
  </si>
  <si>
    <t>OLAYA HERRERA</t>
  </si>
  <si>
    <t>LA CRUZ</t>
  </si>
  <si>
    <t>GENOVA</t>
  </si>
  <si>
    <t>EL CASTILLO</t>
  </si>
  <si>
    <t>VISTAHERMOSA</t>
  </si>
  <si>
    <t>GRANADA</t>
  </si>
  <si>
    <t>PUERTO LLERAS</t>
  </si>
  <si>
    <t>CARTAGO</t>
  </si>
  <si>
    <t>CHIGORODO</t>
  </si>
  <si>
    <t>MUTATA</t>
  </si>
  <si>
    <t>GUAVIARE</t>
  </si>
  <si>
    <t>SAN JOSE DEL GUAVIARE</t>
  </si>
  <si>
    <t>MEDELLIN</t>
  </si>
  <si>
    <t>QUIBDO</t>
  </si>
  <si>
    <t>LLORO</t>
  </si>
  <si>
    <t>TADO</t>
  </si>
  <si>
    <t>SOACHA</t>
  </si>
  <si>
    <t>PUERTO ASIS</t>
  </si>
  <si>
    <t>CALI</t>
  </si>
  <si>
    <t>BARAYA</t>
  </si>
  <si>
    <t>ASTREA</t>
  </si>
  <si>
    <t>SIBUNDOY</t>
  </si>
  <si>
    <t>COLON</t>
  </si>
  <si>
    <t>SAN FRANCISCO</t>
  </si>
  <si>
    <t>CORDOBA</t>
  </si>
  <si>
    <t>SAN MIGUEL</t>
  </si>
  <si>
    <t>GUACHUCAL</t>
  </si>
  <si>
    <t>FUNES</t>
  </si>
  <si>
    <t>CUMBITARA</t>
  </si>
  <si>
    <t>EL PEÑOL</t>
  </si>
  <si>
    <t>BUESACO</t>
  </si>
  <si>
    <t>VILLAGARZON</t>
  </si>
  <si>
    <t>ILES</t>
  </si>
  <si>
    <t>SAN DIEGO</t>
  </si>
  <si>
    <t>VALLEDUPAR</t>
  </si>
  <si>
    <t>SAN ANTONIO</t>
  </si>
  <si>
    <t>ORTEGA</t>
  </si>
  <si>
    <t>CAQUETA</t>
  </si>
  <si>
    <t>MAPIRIPAN</t>
  </si>
  <si>
    <t>PUERTO CONCORDIA</t>
  </si>
  <si>
    <t>VALLE DE SAN JUAN</t>
  </si>
  <si>
    <t>CASABIANCA</t>
  </si>
  <si>
    <t>COYAIMA</t>
  </si>
  <si>
    <t>CAJAMARCA</t>
  </si>
  <si>
    <t>SUAZA</t>
  </si>
  <si>
    <t>PITALITO</t>
  </si>
  <si>
    <t>TAMALAMEQUE</t>
  </si>
  <si>
    <t>OCAÑA</t>
  </si>
  <si>
    <t>CASANARE</t>
  </si>
  <si>
    <t>AGUAZUL</t>
  </si>
  <si>
    <t>PUERTO LEGUIZAMO</t>
  </si>
  <si>
    <t>ALVARADO</t>
  </si>
  <si>
    <t>ACEVEDO</t>
  </si>
  <si>
    <t>GARZON</t>
  </si>
  <si>
    <t>LA ARGENTINA</t>
  </si>
  <si>
    <t>CABRERA</t>
  </si>
  <si>
    <t>LA FLORIDA</t>
  </si>
  <si>
    <t>SANDONA</t>
  </si>
  <si>
    <t>PUERTO RICO</t>
  </si>
  <si>
    <t>CURILLO</t>
  </si>
  <si>
    <t>SOLITA</t>
  </si>
  <si>
    <t>SAN PABLO</t>
  </si>
  <si>
    <t>PUERTO CAICEDO</t>
  </si>
  <si>
    <t>ACACIAS</t>
  </si>
  <si>
    <t>GUAMAL</t>
  </si>
  <si>
    <t>SAN CARLOS DE GUAROA</t>
  </si>
  <si>
    <t>VILLAVICENCIO</t>
  </si>
  <si>
    <t>PUERTO LOPEZ</t>
  </si>
  <si>
    <t>LA ESTRELLA</t>
  </si>
  <si>
    <t>CAUCASIA</t>
  </si>
  <si>
    <t>BARRANCABERMEJA</t>
  </si>
  <si>
    <t>SAN LORENZO</t>
  </si>
  <si>
    <t>VALLE DEL GUAMUEZ</t>
  </si>
  <si>
    <t>SOLEDAD</t>
  </si>
  <si>
    <t>NECHI</t>
  </si>
  <si>
    <t>ARAUCA</t>
  </si>
  <si>
    <t>SARAVENA</t>
  </si>
  <si>
    <t>ARAUQUITA</t>
  </si>
  <si>
    <t>MONTECRISTO</t>
  </si>
  <si>
    <t>ACHI</t>
  </si>
  <si>
    <t>TIQUISIO</t>
  </si>
  <si>
    <t>CANTAGALLO</t>
  </si>
  <si>
    <t>SAN CRISTOBAL</t>
  </si>
  <si>
    <t>ANDES</t>
  </si>
  <si>
    <t>BETULIA</t>
  </si>
  <si>
    <t>VICHADA</t>
  </si>
  <si>
    <t>PUERTO CARREÑO</t>
  </si>
  <si>
    <t>QUIMBAYA</t>
  </si>
  <si>
    <t>GUARANDA</t>
  </si>
  <si>
    <t>MONTEBELLO</t>
  </si>
  <si>
    <t>LIBORINA</t>
  </si>
  <si>
    <t>CAÑASGORDAS</t>
  </si>
  <si>
    <t>CAPARRAPI</t>
  </si>
  <si>
    <t>SANTA MARTA</t>
  </si>
  <si>
    <t>VENECIA</t>
  </si>
  <si>
    <t>SAN VICENTE</t>
  </si>
  <si>
    <t>AYAPEL</t>
  </si>
  <si>
    <t>TITIRIBI</t>
  </si>
  <si>
    <t>COROZAL</t>
  </si>
  <si>
    <t>EL SANTUARIO</t>
  </si>
  <si>
    <t>EL BANCO</t>
  </si>
  <si>
    <t>CUCUTA</t>
  </si>
  <si>
    <t>PUERTO PARRA</t>
  </si>
  <si>
    <t>ATRATO</t>
  </si>
  <si>
    <t>SAMPUES</t>
  </si>
  <si>
    <t>REGIDOR</t>
  </si>
  <si>
    <t>PENSILVANIA</t>
  </si>
  <si>
    <t>LA JAGUA DE IBIRICO</t>
  </si>
  <si>
    <t>BELLO</t>
  </si>
  <si>
    <t>CAREPA</t>
  </si>
  <si>
    <t>VEGACHI</t>
  </si>
  <si>
    <t>CAIMITO</t>
  </si>
  <si>
    <t>MANATI</t>
  </si>
  <si>
    <t>PALMAR DE VARELA</t>
  </si>
  <si>
    <t>MALAMBO</t>
  </si>
  <si>
    <t>SARDINATA</t>
  </si>
  <si>
    <t>GONZALEZ</t>
  </si>
  <si>
    <t>QUINCHIA</t>
  </si>
  <si>
    <t>CUBARA</t>
  </si>
  <si>
    <t>ITAGUI</t>
  </si>
  <si>
    <t>SALGAR</t>
  </si>
  <si>
    <t>BARRANQUILLA</t>
  </si>
  <si>
    <t>PALESTINA</t>
  </si>
  <si>
    <t>FILADELFIA</t>
  </si>
  <si>
    <t>CIENAGA</t>
  </si>
  <si>
    <t>SABANALARGA</t>
  </si>
  <si>
    <t>LOPEZ DE MICAY</t>
  </si>
  <si>
    <t>YOPAL</t>
  </si>
  <si>
    <t>DOSQUEBRADAS</t>
  </si>
  <si>
    <t>ZAMBRANO</t>
  </si>
  <si>
    <t>TURBO</t>
  </si>
  <si>
    <t>SAN PEDRO DE URABA</t>
  </si>
  <si>
    <t>GIRARDOT</t>
  </si>
  <si>
    <t>SAN MARTIN</t>
  </si>
  <si>
    <t>CURUMANI</t>
  </si>
  <si>
    <t>FRESNO</t>
  </si>
  <si>
    <t>EL PASO</t>
  </si>
  <si>
    <t>PALOCABILDO</t>
  </si>
  <si>
    <t>FLORIDA</t>
  </si>
  <si>
    <t>PAILITAS</t>
  </si>
  <si>
    <t>PELAYA</t>
  </si>
  <si>
    <t>VIGIA DEL FUERTE</t>
  </si>
  <si>
    <t>SINCELEJO</t>
  </si>
  <si>
    <t>SAN CAYETANO</t>
  </si>
  <si>
    <t>BOJAYA</t>
  </si>
  <si>
    <t xml:space="preserve"> A F E C T A C I Ó N</t>
  </si>
  <si>
    <t>APOYO FONDO NACIONAL DE CALAMIDADES</t>
  </si>
  <si>
    <t>OBSERVACIONES</t>
  </si>
  <si>
    <t>CEPILLO ADULTO</t>
  </si>
  <si>
    <t>CEPILLO NIÑO</t>
  </si>
  <si>
    <t>CHOCOLATERA</t>
  </si>
  <si>
    <t>CINTA EMPALMAR</t>
  </si>
  <si>
    <t>COBIJA</t>
  </si>
  <si>
    <t>COBIJA TERMICA</t>
  </si>
  <si>
    <t>COLCHONETA</t>
  </si>
  <si>
    <t>CREMA DENTAL</t>
  </si>
  <si>
    <t>CREMA DESOD.</t>
  </si>
  <si>
    <t>CUCHARA ACERO</t>
  </si>
  <si>
    <t>CUCHARA MADERA</t>
  </si>
  <si>
    <t>ESTUFAS</t>
  </si>
  <si>
    <t>HAMACAS</t>
  </si>
  <si>
    <t>JABON BAÑO</t>
  </si>
  <si>
    <t>JABON BARRA</t>
  </si>
  <si>
    <t>JUEGO CUBIERTOS</t>
  </si>
  <si>
    <t>OLLAS</t>
  </si>
  <si>
    <t>PAPEL H.</t>
  </si>
  <si>
    <t>PEINILLA</t>
  </si>
  <si>
    <t>PLASTICO NEGRO</t>
  </si>
  <si>
    <t>PLATO HONDO</t>
  </si>
  <si>
    <t>PLATO PANDO</t>
  </si>
  <si>
    <t>POCILLO</t>
  </si>
  <si>
    <t>SABANAS</t>
  </si>
  <si>
    <t>SOBRECAMAS</t>
  </si>
  <si>
    <t>TOALLAS</t>
  </si>
  <si>
    <t>TOLDILLOS</t>
  </si>
  <si>
    <t>KIT ASEO</t>
  </si>
  <si>
    <t>KIT COCINA</t>
  </si>
  <si>
    <t>KIT ALCOBA</t>
  </si>
  <si>
    <t xml:space="preserve">M E N A J E S </t>
  </si>
  <si>
    <t>SACOS</t>
  </si>
  <si>
    <t>MERCADOS</t>
  </si>
  <si>
    <t>TEJAS</t>
  </si>
  <si>
    <t>MUERTOS</t>
  </si>
  <si>
    <t>HERIDOS</t>
  </si>
  <si>
    <t>DESAPA.</t>
  </si>
  <si>
    <t>PERSONAS</t>
  </si>
  <si>
    <t>FAMILIAS</t>
  </si>
  <si>
    <t>VIV.DESTRU.</t>
  </si>
  <si>
    <t>VIV.AVER.</t>
  </si>
  <si>
    <t>VIAS</t>
  </si>
  <si>
    <t>PTES.VEHIC.</t>
  </si>
  <si>
    <t>PTES.PEAT.</t>
  </si>
  <si>
    <t>ACUED.</t>
  </si>
  <si>
    <t>ALCANT.</t>
  </si>
  <si>
    <t>C. SALUD</t>
  </si>
  <si>
    <t>C.EDUCAT.</t>
  </si>
  <si>
    <t>C.COMUNIT.</t>
  </si>
  <si>
    <t>OTROS</t>
  </si>
  <si>
    <t>FECHA DE APOYO</t>
  </si>
  <si>
    <t>MENAJES</t>
  </si>
  <si>
    <t>AP.ALIMENT.</t>
  </si>
  <si>
    <t>ECONOM.</t>
  </si>
  <si>
    <t>VALOR TOTAL</t>
  </si>
  <si>
    <t>FECHA RECIBO</t>
  </si>
  <si>
    <t>COMENTARIOS</t>
  </si>
  <si>
    <t>CANTIDAD</t>
  </si>
  <si>
    <t>VALOR</t>
  </si>
  <si>
    <t>CULTIVOS</t>
  </si>
  <si>
    <t>REPORTE TELEFONICO PRELIMINAR</t>
  </si>
  <si>
    <t>APOYO OTROS CORRESPONDE A 1250 GALONES DE COMBUSIBLE.</t>
  </si>
  <si>
    <t>PERDIDA DE CULTIVOS.</t>
  </si>
  <si>
    <t xml:space="preserve"> </t>
  </si>
  <si>
    <t>REPORTE DE LA CRUZ ROJA. LA INFORMACIÓN NO FUE CONFIRMADA POR EL CRE.</t>
  </si>
  <si>
    <t>LA CALERA</t>
  </si>
  <si>
    <t>EL ROSAL</t>
  </si>
  <si>
    <t>FUSAGASUGA</t>
  </si>
  <si>
    <t>VILLETA</t>
  </si>
  <si>
    <t>CAJICA</t>
  </si>
  <si>
    <t>COGUA</t>
  </si>
  <si>
    <t>GUATAVITA</t>
  </si>
  <si>
    <t>TABIO</t>
  </si>
  <si>
    <t>DABEIBA</t>
  </si>
  <si>
    <t>SILVANIA</t>
  </si>
  <si>
    <t>QUETAME</t>
  </si>
  <si>
    <t>SUTATAUSA</t>
  </si>
  <si>
    <t>ZAPATOCA</t>
  </si>
  <si>
    <t>NOBSA</t>
  </si>
  <si>
    <t>LENGUAZAQUE</t>
  </si>
  <si>
    <t>CHIA</t>
  </si>
  <si>
    <t>PURIFICACION</t>
  </si>
  <si>
    <t>FACATATIVA</t>
  </si>
  <si>
    <t>FOMEQUE</t>
  </si>
  <si>
    <t>MOCOA</t>
  </si>
  <si>
    <t>CHITAGA</t>
  </si>
  <si>
    <t>CACHIRA</t>
  </si>
  <si>
    <t>GUASCA</t>
  </si>
  <si>
    <t>LA MESA</t>
  </si>
  <si>
    <t>SOPO</t>
  </si>
  <si>
    <t>JUNIN</t>
  </si>
  <si>
    <t>BARANOA</t>
  </si>
  <si>
    <t>TIBACUY</t>
  </si>
  <si>
    <t>PAMPLONA</t>
  </si>
  <si>
    <t>SOCORRO</t>
  </si>
  <si>
    <t>UBAQUE</t>
  </si>
  <si>
    <t>ONZAGA</t>
  </si>
  <si>
    <t>CONCEPCION</t>
  </si>
  <si>
    <t>LERIDA</t>
  </si>
  <si>
    <t>MELGAR</t>
  </si>
  <si>
    <t>SILVIA</t>
  </si>
  <si>
    <t>CALDONO</t>
  </si>
  <si>
    <t>MACANAL</t>
  </si>
  <si>
    <t>MORALES</t>
  </si>
  <si>
    <t>SANTA ROSA DE CABAL</t>
  </si>
  <si>
    <t>LANDAZURI</t>
  </si>
  <si>
    <t>MARSELLA</t>
  </si>
  <si>
    <t>MALAGA</t>
  </si>
  <si>
    <t>TIMBIQUI</t>
  </si>
  <si>
    <t>MEDIO SAN JUAN</t>
  </si>
  <si>
    <t>COCORNA</t>
  </si>
  <si>
    <t>SANTO DOMINGO</t>
  </si>
  <si>
    <t>VALDIVIA</t>
  </si>
  <si>
    <t>LA ESPERANZA</t>
  </si>
  <si>
    <t>CORINTO</t>
  </si>
  <si>
    <t>TARAZA</t>
  </si>
  <si>
    <t>TIBU</t>
  </si>
  <si>
    <t>ABREGO</t>
  </si>
  <si>
    <t>CARTAGENA DEL CHAIRA</t>
  </si>
  <si>
    <t>PUEBLO BELLO</t>
  </si>
  <si>
    <t>PLATO</t>
  </si>
  <si>
    <t>AMALFI</t>
  </si>
  <si>
    <t>REPORTE DE LA OFICINA DE RADIO POR DESBORDAMIENTO DEL RIO ARAUCA, ESPRANDO LA AMPLIACION DE LA INFORMACION POR PARTE DEL COMITÉ LOCAL.</t>
  </si>
  <si>
    <t>PIVIJAY</t>
  </si>
  <si>
    <t>APIA</t>
  </si>
  <si>
    <t>MEDINA</t>
  </si>
  <si>
    <t>GRAMALOTE</t>
  </si>
  <si>
    <t>CARTAGENA</t>
  </si>
  <si>
    <t>APARTADO</t>
  </si>
  <si>
    <t>CIENAGA DE ORO</t>
  </si>
  <si>
    <t>CARCASI</t>
  </si>
  <si>
    <t>PAJARITO</t>
  </si>
  <si>
    <t>COLAPSO ESTRUCTURAL</t>
  </si>
  <si>
    <t>MERCADERES</t>
  </si>
  <si>
    <t>PRADO</t>
  </si>
  <si>
    <t>SAN SEBASTIAN</t>
  </si>
  <si>
    <t>TOLEDO</t>
  </si>
  <si>
    <t>JERICO</t>
  </si>
  <si>
    <t>PUERTO SALGAR</t>
  </si>
  <si>
    <t>CARMEN DE APICALA</t>
  </si>
  <si>
    <t>MARIQUITA</t>
  </si>
  <si>
    <t>COELLO</t>
  </si>
  <si>
    <t>SIBATE</t>
  </si>
  <si>
    <t>PACHO</t>
  </si>
  <si>
    <t>SANTANDER DE QUILICHAO</t>
  </si>
  <si>
    <t>YONDO</t>
  </si>
  <si>
    <t>VILLA DE LEYVA</t>
  </si>
  <si>
    <t>SANTA BARBARA</t>
  </si>
  <si>
    <t>SAMANIEGO</t>
  </si>
  <si>
    <t>NEIVA</t>
  </si>
  <si>
    <t>SEGOVIA</t>
  </si>
  <si>
    <t>TULUA</t>
  </si>
  <si>
    <t>NATAGAIMA</t>
  </si>
  <si>
    <t>TOCAIMA</t>
  </si>
  <si>
    <t>TIBASOSA</t>
  </si>
  <si>
    <t>CONVENCION</t>
  </si>
  <si>
    <t>MONTERIA</t>
  </si>
  <si>
    <t>SAN CARLOS</t>
  </si>
  <si>
    <t>GUATICA</t>
  </si>
  <si>
    <t>RIOHACHA</t>
  </si>
  <si>
    <t>BOSCONIA</t>
  </si>
  <si>
    <t>RIVERA</t>
  </si>
  <si>
    <t>CARACOLI</t>
  </si>
  <si>
    <t>ZARAGOZA</t>
  </si>
  <si>
    <t>EL ROSARIO</t>
  </si>
  <si>
    <t>TAMINANGO</t>
  </si>
  <si>
    <t>LEIVA</t>
  </si>
  <si>
    <t>RICAURTE</t>
  </si>
  <si>
    <t>ARBOLETES</t>
  </si>
  <si>
    <t>BUENAVISTA</t>
  </si>
  <si>
    <t>MURINDO</t>
  </si>
  <si>
    <t>CARMEN DEL DARIEN</t>
  </si>
  <si>
    <t>CERTEGUI</t>
  </si>
  <si>
    <t>BUENOS AIRES</t>
  </si>
  <si>
    <t>YUMBO</t>
  </si>
  <si>
    <t>GUAPI</t>
  </si>
  <si>
    <t>CUCUNUBA</t>
  </si>
  <si>
    <t>BELEN</t>
  </si>
  <si>
    <t>PADILLA</t>
  </si>
  <si>
    <t>CUMBAL</t>
  </si>
  <si>
    <t>CHIQUINQUIRA</t>
  </si>
  <si>
    <t>LA CELIA</t>
  </si>
  <si>
    <t>POLICARPA</t>
  </si>
  <si>
    <t>URIBIA</t>
  </si>
  <si>
    <t>SANTUARIO</t>
  </si>
  <si>
    <t>ARBOLEDAS</t>
  </si>
  <si>
    <t>SALENTO</t>
  </si>
  <si>
    <t>ANORI</t>
  </si>
  <si>
    <t>SALAZAR</t>
  </si>
  <si>
    <t>QUIPAMA</t>
  </si>
  <si>
    <t>CAPITANEJO</t>
  </si>
  <si>
    <t>LOS PATIOS</t>
  </si>
  <si>
    <t>FONSECA</t>
  </si>
  <si>
    <t>SAN ANDRES</t>
  </si>
  <si>
    <t>JESUS MARIA</t>
  </si>
  <si>
    <t>URRAO</t>
  </si>
  <si>
    <t>CIMITARRA</t>
  </si>
  <si>
    <t>UNGUIA</t>
  </si>
  <si>
    <t>REPORTE DE LA DEFENSA CIVIL</t>
  </si>
  <si>
    <t>BARRANCAS</t>
  </si>
  <si>
    <t>CANTON DE SAN PABLO</t>
  </si>
  <si>
    <t>TRINIDAD</t>
  </si>
  <si>
    <t>SANTA MARIA</t>
  </si>
  <si>
    <t>VILLANUEVA</t>
  </si>
  <si>
    <t>SARAVENA/ARAUQUITA</t>
  </si>
  <si>
    <t>DESBORDMAIENTO RIO ARAUCA. PENDIENTE EVALUACION POR PROBLEMAS DE ORDEN PUBLICO.</t>
  </si>
  <si>
    <t>MEDIO BAUDO</t>
  </si>
  <si>
    <t xml:space="preserve">DESBORDAMIENTO RIO ARAUCA. PERDIDA DE CULTIVOS AFECTADA ZONA URBANA Y RURAL Y ZONA INDIGENA. </t>
  </si>
  <si>
    <t>BELTRAN</t>
  </si>
  <si>
    <t>MANZANARES</t>
  </si>
  <si>
    <t>SOGAMOSO</t>
  </si>
  <si>
    <t>FORTUL</t>
  </si>
  <si>
    <t>DESBORDAMIENTO RIO CUSIAY POR FALTA DE CONTROL DE AGUAS LLUVIAS.ALTO BELLO, VRUCELAS,     EL TIGRE, ORQUIDEAS, BARRIO EL CENTRO, VILLA ESPERANZA, EL ROBLE, EL TRIUNFO, 12 DE OCTUBRE.</t>
  </si>
  <si>
    <t>CABUYARO</t>
  </si>
  <si>
    <t>DESBORDAMIENTO RIO ARAUCA, CARANAL, CUSIAY, ELE.</t>
  </si>
  <si>
    <t>CUNDAY</t>
  </si>
  <si>
    <t>PUERTO GAITAN</t>
  </si>
  <si>
    <t>SUAREZ</t>
  </si>
  <si>
    <t>MAGANGUE</t>
  </si>
  <si>
    <t>OROCUE</t>
  </si>
  <si>
    <t>PORE</t>
  </si>
  <si>
    <t>BARICHARA</t>
  </si>
  <si>
    <t>ATACO</t>
  </si>
  <si>
    <t>MIRAFLORES</t>
  </si>
  <si>
    <t>EL PEÑON</t>
  </si>
  <si>
    <t>APOYO DEL FNC MEDIANTE GIRO DIRECTO AL CRE PARA ATENDER LA SITUACION DE EMERGENCIA POR INVIERNO EN LOS MUNICIPIOS DE FORTUL ($13.000.000) Y ARAUCA, ARAUQUITA Y SARAVENA ($27.000.000) PARA COMPRA DE ELEMENTOS, BIENES Y OPERATIVOS DE EMERGENCIA EN GENERAL y 10.000 SACOS DE POLIPROPILENO POR VALOR DE $3.758.400.</t>
  </si>
  <si>
    <t>LABATECA</t>
  </si>
  <si>
    <t>VAUPES</t>
  </si>
  <si>
    <t>MITU</t>
  </si>
  <si>
    <t>GUAINIA</t>
  </si>
  <si>
    <t>LA PRIMAVERA</t>
  </si>
  <si>
    <t>BARRANCO DE LOBA</t>
  </si>
  <si>
    <t>ACANDI</t>
  </si>
  <si>
    <t>EL DORADO</t>
  </si>
  <si>
    <t>SAN JUAN NEPOMUCENO</t>
  </si>
  <si>
    <t>CACERES</t>
  </si>
  <si>
    <t>PURISIMA</t>
  </si>
  <si>
    <t>GUATEQUE</t>
  </si>
  <si>
    <t>SUTATENZA</t>
  </si>
  <si>
    <t>BAGADO</t>
  </si>
  <si>
    <t>GRANIZADA</t>
  </si>
  <si>
    <t>TENERIFE</t>
  </si>
  <si>
    <t>MAICAO</t>
  </si>
  <si>
    <t>SAMANA</t>
  </si>
  <si>
    <t>ARACATACA</t>
  </si>
  <si>
    <t>FREDONIA</t>
  </si>
  <si>
    <t>RESTREPO</t>
  </si>
  <si>
    <t>SOLICITUD</t>
  </si>
  <si>
    <t>INFORMACION</t>
  </si>
  <si>
    <t>BELEN DE UMBRIA</t>
  </si>
  <si>
    <t>UBATE</t>
  </si>
  <si>
    <t>MOGOTES</t>
  </si>
  <si>
    <t>MUZO</t>
  </si>
  <si>
    <t>CHINACOTA</t>
  </si>
  <si>
    <t>NEMOCON</t>
  </si>
  <si>
    <t>GAMA</t>
  </si>
  <si>
    <t>VILLAMARIA</t>
  </si>
  <si>
    <t>DEPARTAMENTO</t>
  </si>
  <si>
    <t>RIO VIEJO</t>
  </si>
  <si>
    <t>GAMARRA</t>
  </si>
  <si>
    <t>GACHETA</t>
  </si>
  <si>
    <t>SAN PELAYO</t>
  </si>
  <si>
    <r>
      <t xml:space="preserve">AFECTADAS BARRIOS MIRAMAR, LIBERTADORES Y SAN LUIS. VEREDAS LA YUCA, LOS PECHOS, BOCAS DE ARAUCA, EL VAPOR, ANGELITOS, TODOS LOS SANTOS, LA PERRA, EL TORNO, LA PAYARA, BARRANCONES, MONSERRATYE, CLARINETERO, GUADULIO, COMUNIDADES INDIGENAS DE MATECANDELA, ISLA Y COROCITO. </t>
    </r>
    <r>
      <rPr>
        <b/>
        <sz val="6"/>
        <rFont val="Arial"/>
        <family val="2"/>
      </rPr>
      <t>SE AUTORIZO A LA DEFENSA CIVIL COLOMBIANA PARA ENTREGAR 200 KIT DE ASEO Y 200 KIT DE COCINA ADQUIRIDOS CON RECURSOS DEL FNC. APOYO DIRECTOR DEL FNC MEDIANTE GIRO AL CLOPAD POR VALOR DE $14.997.500 PARA ADQUISICIÓN DE COMBUSTIBLE, PLASTICO Y ALIMENTOS PARA LAS FAMILIAS AFECTADAS.</t>
    </r>
  </si>
  <si>
    <t>MARINILLA</t>
  </si>
  <si>
    <t>CISNEROS</t>
  </si>
  <si>
    <t>HATO COROZAL</t>
  </si>
  <si>
    <t>MILAN</t>
  </si>
  <si>
    <t>AFECTADOS SECTORES ANGELITOS, BARRANQUILLITA, PAJAROS, CEDRITO, NUEVO MUNDO, PERALONSO, TRAPICHE, SAN LORENZO, CARANAL, CAJARON.</t>
  </si>
  <si>
    <t>ARAUQUITA/FORTUL/SARAVENA</t>
  </si>
  <si>
    <t>SANTA ROSALIA</t>
  </si>
  <si>
    <t>EL BAGRE</t>
  </si>
  <si>
    <t>MISTRATO</t>
  </si>
  <si>
    <t>INIRIDA</t>
  </si>
  <si>
    <t>NECOCLI</t>
  </si>
  <si>
    <t>CERETE</t>
  </si>
  <si>
    <t>COTORRA</t>
  </si>
  <si>
    <t>LORICA</t>
  </si>
  <si>
    <t>CHOACHI</t>
  </si>
  <si>
    <t>BAJO BAUDO</t>
  </si>
  <si>
    <t>UNE</t>
  </si>
  <si>
    <t>SABANA DE TORRES</t>
  </si>
  <si>
    <t>VEREDA EL AMPARO DESBORDAMIENTO DEL CAÑO CARANAL. ATENDIDO A NIVEL LOCAL Y REGIONAL.</t>
  </si>
  <si>
    <t>EXPLOSION</t>
  </si>
  <si>
    <t>SAN CALIXTO</t>
  </si>
  <si>
    <t>DIBULLA</t>
  </si>
  <si>
    <t>MONTELIBANO</t>
  </si>
  <si>
    <t>NOVITA</t>
  </si>
  <si>
    <t>CEPITA</t>
  </si>
  <si>
    <t>GUACA</t>
  </si>
  <si>
    <t>MOLAGAVITA</t>
  </si>
  <si>
    <t>SOTARA</t>
  </si>
  <si>
    <t>PAEZ</t>
  </si>
  <si>
    <t>PIENDAMO</t>
  </si>
  <si>
    <t>LOS SANTOS</t>
  </si>
  <si>
    <t>CURITI</t>
  </si>
  <si>
    <t>PURACE</t>
  </si>
  <si>
    <t>HELADA</t>
  </si>
  <si>
    <t>SOCHA</t>
  </si>
  <si>
    <t>SAN ONOFRE</t>
  </si>
  <si>
    <t>SAN VICENTE DEL CAGUAN</t>
  </si>
  <si>
    <t>SANTA LUCIA</t>
  </si>
  <si>
    <t>SAN JOSE DEL FRAGUA</t>
  </si>
  <si>
    <t>PAZ DE RIO</t>
  </si>
  <si>
    <t>SANTANA</t>
  </si>
  <si>
    <t>FILANDIA</t>
  </si>
  <si>
    <t>YOLOMBO</t>
  </si>
  <si>
    <t>PUEBLO RICO</t>
  </si>
  <si>
    <t>ENVIGADO</t>
  </si>
  <si>
    <t>MARULANDA</t>
  </si>
  <si>
    <t>LA LLANADA</t>
  </si>
  <si>
    <t>CANDELARIA</t>
  </si>
  <si>
    <t>TOPAIPI</t>
  </si>
  <si>
    <t>EROSION</t>
  </si>
  <si>
    <t>MOMPOS</t>
  </si>
  <si>
    <t>EL ZULIA</t>
  </si>
  <si>
    <t>PUERTO BOYACA</t>
  </si>
  <si>
    <t>ZONA BANANERA</t>
  </si>
  <si>
    <t>SITIONUEVO</t>
  </si>
  <si>
    <t>COVEÑAS</t>
  </si>
  <si>
    <t>PERDIDA DE CULTIVOS DE MAIZ, PLATANO, YUCA, CACAO Y FRUTALES.</t>
  </si>
  <si>
    <t>DESBORDAMIENTO RIO ARAUCA. AFECTADAS VEREDAS BOCAS DE ARAUCA, CLARINETEROS, MONSERRATE, BARRANCONES, LA PAYARA, EL TORNO, TODOS LOS SANTOS, LOS ANGELITOS, ISLA GUARDULIO , CORREGIMIENTO DE LA ESTRELLITA, SINAI, EL FINAL, CAÑO JESUS,  LA YUCA Y CASCO URBANO</t>
  </si>
  <si>
    <t>PERDI DA DE CULTIVOS</t>
  </si>
  <si>
    <r>
      <t>DESBORDAMIENTO RIO ARAUCA, CARANAL, LIPA, CUSAI Y BANADIA. AFECTADAS 44 VEREDAS: SAN MIGUEL, LA LIBERTAD, SANTA BARBARA, LA MAPORITA, PUEBLO NUEVO, LOS LAURELES, EL PLACER, PUERTO RICO, BUENOS AIRES, SAN LORENZO, EL CEDRITO, TRES PALMAS, GRAN BRETAÑA, ESPERANZA, LOS CAJAROS, REINERA, PUERTO NUEVO, EL CAUCHO, CAÑO ARENAS, ARENOSA, ANGELITOS, COGOLLAL, CARRETERO, AMPARO, PERALONSO, GAVIOTAS, BRISAS DEL BAYONERO, EL OASIS, AGUACHICA, SANTA ANA, SITIO NUEVO, CARDENALES, EL CAMPIN, BRISAS DEL CARANAL, MATA DE COCO, SANTANDER, SINAI, LOS JARDINES, LA VICTORIA, FUNDACION, NUEVO JERUSALEN, LA ESMERALDA, LOS PAJAROS Y CAMPAMENTO.</t>
    </r>
    <r>
      <rPr>
        <b/>
        <sz val="6"/>
        <rFont val="Arial"/>
        <family val="2"/>
      </rPr>
      <t xml:space="preserve"> SE BRINDO APOYO ADICIONAL AL DADO A TRAVES DEL CREPAD, MEDIANTE GIRO DIRECTO AL CLOPAD POR VALOR DE $7.000.000 PARA LA ADQUICISIÓN DE ALIMENTOS, KIT ASEO, KIT COCINA, MENAJES BASICOS, MEDICAMENTOS Y MATERIALES DE CONSTRUCCION</t>
    </r>
  </si>
  <si>
    <t xml:space="preserve">DESBORDAMIENTO RIO ARAUCA, RIO BANADÍA Y RIO SATOCA. VEREDAS BRISA DEL SATOCA, LOS ANDES, SAN MIGUEL, AGUAS CLARAS, LAS VEGAS, BARRANCONES, CAMPO ALEGRE, PUERTO RICO, ISLA BOJABA, GUADUALITO, LAS DELCIAS, CAMPO HERMOSO, SAN JOAQUIN, BAJO PESCADO. </t>
  </si>
  <si>
    <t>DESBORDAMIENTO RIO CUSAY Y RIO CARANAL. AFECTADA ISLA CUSAY Y CARANAL</t>
  </si>
  <si>
    <t>ARAUCA/ARAUQUITA/SARAVENA/FORTUL</t>
  </si>
  <si>
    <r>
      <t xml:space="preserve">APOYO DIRECTO MEDIANTE GIRO DIRECTO AL CREPAD POR VALOR DE $25.000.000 PARA LA ADQUISICION DE ALIMETOS, MENAJES Y MATERIALES DE CONSTRUCCION PARA ALOJAMIENTO TEMPORAL POR VALOR DE $23.000.000 Y FORTALECIMIENTO DE LA DEFENSA CIVIL POR VALOR DE $2.000.000. </t>
    </r>
    <r>
      <rPr>
        <sz val="6"/>
        <rFont val="Arial"/>
        <family val="2"/>
      </rPr>
      <t>CON FECHA 9 DE JULIO, LA CRUZ RPJA INFORMA SOBRE APOYOS REALIZADOS POR ESTA INSTITUCION PARA LOS MUNICIPIOS DE FORTUL, SARAVENA Y ARAUCA CON MERCADOS, COLCHONETAS Y KIT COCINA.</t>
    </r>
  </si>
  <si>
    <t>NEIRA</t>
  </si>
  <si>
    <t>SOLANO</t>
  </si>
  <si>
    <t>CUMARIBO</t>
  </si>
  <si>
    <t>GUAYABETAL</t>
  </si>
  <si>
    <t>LA MONTAÑITA</t>
  </si>
  <si>
    <t>FUENTE DE ORO</t>
  </si>
  <si>
    <r>
      <t>DESBORDAMIENTO DE LOS RIOS ARAUCA, PESCADO Y MADRE VIEJA. AFECTANDO LAS VEREDAS CAMPO OSCURO, BAJO PESCADO, MADRE VIEJA, PUERTO ARTURO, LA UNION, MONTE ADENTRO, CHARO, CENTRO II, COBALONGOS, CHARO ALTO, PUERTO RICO, ALTO PESCADO,EL DIQUE Y PUERTO NARIÑO.</t>
    </r>
    <r>
      <rPr>
        <b/>
        <sz val="6"/>
        <rFont val="Arial"/>
        <family val="2"/>
      </rPr>
      <t xml:space="preserve"> APOYO DEL FNC MEDIANTE GIRO DIRECTO AL CLOPAD PARA LA ADQUISICION DE ALIMENTOS, MENAJES DE ALCOBA, COCINA Y ASEO Y COMBUSTIBLE.</t>
    </r>
  </si>
  <si>
    <t>CALAMAR</t>
  </si>
  <si>
    <t>BARBOSA</t>
  </si>
  <si>
    <t>MACEO</t>
  </si>
  <si>
    <t>EL COCUY</t>
  </si>
  <si>
    <t>NILO</t>
  </si>
  <si>
    <t>CONCORDIA</t>
  </si>
  <si>
    <t>PANQUEBA</t>
  </si>
  <si>
    <t>TORO</t>
  </si>
  <si>
    <t>ARIGUANI</t>
  </si>
  <si>
    <t>LA PINTADA</t>
  </si>
  <si>
    <t>TEORAMA</t>
  </si>
  <si>
    <t>COPACABANA</t>
  </si>
  <si>
    <t>EL ROBLE</t>
  </si>
  <si>
    <t>SABANAGRANDE</t>
  </si>
  <si>
    <t>SAN JUAN DEL CESAR</t>
  </si>
  <si>
    <t>YACOPI</t>
  </si>
  <si>
    <t>VILLAVIEJA</t>
  </si>
  <si>
    <t>MARGARITA</t>
  </si>
  <si>
    <t>PANDI</t>
  </si>
  <si>
    <t>SAN MARTIN DE LOBA</t>
  </si>
  <si>
    <t>1 VEHICULO</t>
  </si>
  <si>
    <t>GUADUAS</t>
  </si>
  <si>
    <t>CHARTA</t>
  </si>
  <si>
    <t>HERRAN</t>
  </si>
  <si>
    <t>SILOS</t>
  </si>
  <si>
    <t>REPELON</t>
  </si>
  <si>
    <t>BELEN DE LOS ANDAQUIES</t>
  </si>
  <si>
    <t>TESALIA</t>
  </si>
  <si>
    <t>SI</t>
  </si>
  <si>
    <t>NO</t>
  </si>
  <si>
    <t>AIPE</t>
  </si>
  <si>
    <t>DESBORDAMIENTO RIO ARAUCA. SITIO ISLA DEL CHARO. REPORTE PRELIMINAR DE DEFENSA CIVIL A RADIOCOMUNICACIONES. POSTERIORMENTE EL CREPAD ENVIO INFORMACION</t>
  </si>
  <si>
    <t>DESBORDAMIENTO DEL RIO TIGRE.VEREDA ALTO CARANAL. REPORTE PRELIMINAR DE DEFENSA CIVIL A RADIOCOMUNICACIONES</t>
  </si>
  <si>
    <t>TELLO</t>
  </si>
  <si>
    <t>SUPIA</t>
  </si>
  <si>
    <t>CHACHAGUI</t>
  </si>
  <si>
    <t>OPORAPA</t>
  </si>
  <si>
    <t>SANTA HELENA DEL OPON</t>
  </si>
  <si>
    <t>IQUIRA</t>
  </si>
  <si>
    <t>CAMPOALEGRE</t>
  </si>
  <si>
    <t>TERUEL</t>
  </si>
  <si>
    <t>HACARI</t>
  </si>
  <si>
    <t>BUCARASICA</t>
  </si>
  <si>
    <t>HOBO</t>
  </si>
  <si>
    <t>SATIVASUR</t>
  </si>
  <si>
    <t>YARUMAL</t>
  </si>
  <si>
    <t>SAN AGUSTIN</t>
  </si>
  <si>
    <t>INZA</t>
  </si>
  <si>
    <t>TORMENTA ELECTRICA</t>
  </si>
  <si>
    <t>CAMPOHERMOSO</t>
  </si>
  <si>
    <t>GUAITARILLA</t>
  </si>
  <si>
    <t>QUEBRADANEGRA</t>
  </si>
  <si>
    <t>SAN JUAN DE URABA</t>
  </si>
  <si>
    <t>TARSO</t>
  </si>
  <si>
    <t>ANSERMA</t>
  </si>
  <si>
    <t>LA PALMA</t>
  </si>
  <si>
    <t>VICTORIA</t>
  </si>
  <si>
    <t>ARANZAZU</t>
  </si>
  <si>
    <t>SOLICITUD DE LA PERSONERA MUNICIPAL. INFORMAN SOBRE AFECTACION EN SALUD.</t>
  </si>
  <si>
    <t>TIMANA</t>
  </si>
  <si>
    <t>PALMAS DEL SOCORRO</t>
  </si>
  <si>
    <t>TOLU VIEJO</t>
  </si>
  <si>
    <t>EL MOLINO</t>
  </si>
  <si>
    <t>PEQUE</t>
  </si>
  <si>
    <t>LA CEJA</t>
  </si>
  <si>
    <t>PAIPA</t>
  </si>
  <si>
    <t>TENA</t>
  </si>
  <si>
    <t>DISTRACCION</t>
  </si>
  <si>
    <t>FOSCA</t>
  </si>
  <si>
    <t>CHIRIGUANA</t>
  </si>
  <si>
    <t>HATONUEVO</t>
  </si>
  <si>
    <t>ANGELOPOLIS</t>
  </si>
  <si>
    <t>CUMARAL</t>
  </si>
  <si>
    <t>SANTO TOMAS</t>
  </si>
  <si>
    <t>EL CARMEN DE ATRATO</t>
  </si>
  <si>
    <t>SAN LUIS</t>
  </si>
  <si>
    <t>TAMARA</t>
  </si>
  <si>
    <t>APOYADO A TRAVES DEL CREPAD</t>
  </si>
  <si>
    <t>TIBIRITA</t>
  </si>
  <si>
    <t>PROVIDENCIA</t>
  </si>
  <si>
    <t>EL DONCELLO</t>
  </si>
  <si>
    <t>QUIPILE</t>
  </si>
  <si>
    <t>PERDIDA DE CULTIVOS DE PLAANO, YUCA, CACAO, MAIZ Y PASTOS</t>
  </si>
  <si>
    <t>SECTOR PIEDEMONTE. DESBORDAMIENTO DEL RIO ARAUCA. AFECTADAS VEREDAS BRISAS DEL CARCANL, MATA E COCO, CARDENALES, BUENOS AIRES, SAN MIGUEL, SANTANDER, LA VICTORIA, EL AMPARO Y BAJO CARANAL.</t>
  </si>
  <si>
    <t>TRUJILLO</t>
  </si>
  <si>
    <t>CAICEDO</t>
  </si>
  <si>
    <t>VERGARA</t>
  </si>
  <si>
    <t>SAN ROQUE</t>
  </si>
  <si>
    <t>GIRARDOTA</t>
  </si>
  <si>
    <t>GUACHETA</t>
  </si>
  <si>
    <t>SAN MIGUEL DE SEMA</t>
  </si>
  <si>
    <t>BRICEÑO</t>
  </si>
  <si>
    <t>RAQUIRA</t>
  </si>
  <si>
    <t>SABOYA</t>
  </si>
  <si>
    <t>EL COLEGIO</t>
  </si>
  <si>
    <t>SIMIJACA</t>
  </si>
  <si>
    <t>PASCA</t>
  </si>
  <si>
    <t>REPRESAMIENTO DE AGUAS LLUVIAS, TRES BARRIOS AFECTADOS.</t>
  </si>
  <si>
    <t>MUTISCUA</t>
  </si>
  <si>
    <t>SANTA ROSA DEL SUR</t>
  </si>
  <si>
    <t>ANZA</t>
  </si>
  <si>
    <t>PUERTO NARE</t>
  </si>
  <si>
    <t>CHIPAQUE</t>
  </si>
  <si>
    <t>DESBORDAMIENTO RIO ARUCA. REPORTE DE LA DEFENSA CIVIL.Ç</t>
  </si>
  <si>
    <t>REPORTE DE LA DEFENSA CIVIL. DESBORDAMIENTO RIO RAUCA</t>
  </si>
  <si>
    <t>BARRIO LA VICTORIA, VEREDAS MONSERRATE, CLARINETEROS, BOCAS DEL ARAUCA, BARRANCONES, COROCITO, GUARDULIO, TODOS LOS SANTOS, SINAI, COMUNIDAD INDIGENA DE EL ZAMURO, COROCITO Y LA ESTRELLA</t>
  </si>
  <si>
    <t>DAGUA</t>
  </si>
  <si>
    <t>VEREDASEL PLACER, LAURELES, NUEVA JERUSALEN, MASAGUAROS, ANGELITOS, PUERTO NUEVO, BAYONERO, ESPERANZA GAVIOTAS, PERALONSO, ANGELITOS, CARANAL, CARDENALES, EL AMPARO</t>
  </si>
  <si>
    <t>TAME</t>
  </si>
  <si>
    <t>ENCISO</t>
  </si>
  <si>
    <t>GIRALDO</t>
  </si>
  <si>
    <t>ARBELAEZ</t>
  </si>
  <si>
    <t>PUERTO RONDON</t>
  </si>
  <si>
    <t>CULTIVOS DE CEREALES Y FRUTALES, YUCA, PLATANOP Y MAIZ</t>
  </si>
  <si>
    <t>DESBORDAMIENTO RIO CASANARE. REPORTE PRELIMINAR DE LA DEFENSA CIVIL</t>
  </si>
  <si>
    <t>CRAVO NORTE</t>
  </si>
  <si>
    <t>DESBORDAMIENTO RIO CASANARE REPORTE DE MINPROTECCION SOCIAL</t>
  </si>
  <si>
    <t>AFECTACION EN LAS VEREDAS: EL PLACER, LAURELES, NUEVA JERUSALEN, MASAGUAROS, ANGELITOS, PUERTO NUEVO, BAYONERO, ESPERANZAS DE GAVIOTAS, PERALONSO, CARANAL, CARDENALES, EL AMPARO, GRAN BRETAÑA, PUEBLO NUEVO, LOS PAJAROS, BARRANUILLA, CAMPO ALEGRE, BUENOS AIRES, BOCAS DE JUJU, LAS ACACIAS, LA OSA, LOS BUFALOS, EL PROGRESO, LA PEQUERA</t>
  </si>
  <si>
    <t>AFECTACION EN LAS VEREDAS: LOS CABALLOS, SANTA BARBARA, VELADERO, LA VIRGEN, LOS CAÑALES, SAMUCO, LA COMARCA, SAN JOSE, PROGRESO, 20 DE JULIO, TRIUNFO, CENTRO</t>
  </si>
  <si>
    <t>AFECTACION EN LAS VEREDAS:LAS PETACAS, 20 DE ENERO, EL TACHUELO, FLOR DE MI LLANO</t>
  </si>
  <si>
    <t>AFECTACION EN LAS VEREDAS:SAN LOPE Y CRAVO COROZO</t>
  </si>
  <si>
    <t>AFECTACION EN LAS VEREDAS:MONSERRATE, CLARINETEROS, BOCAS DEL ARAUCA, EL VAPOR, LA ESTRELLITA, BARRANCONES, LA PAYARA, EL TORNO, COROCITO, LA YUCA, TODOS LOS SANTOS, EL FINAL, EL SINAI, NUBES, LA SAYA, LOS CABALLOS, LA BECERRA; Y LOS BARRIOS: LA VICTORIA, LOS LIBERTADORES</t>
  </si>
  <si>
    <t>AFECTACION EN LAS VEREDAS:BARRANCONES, PUERTO LLERAS, PALMERAS, PLAYAS DE BOJABA, CAMPO ALEGRE, SAN MIGUEL II</t>
  </si>
  <si>
    <t>APOYO GLOBAL PARA LOS MUNICIPIOS DE ARAUCA, ARAUQITA, SARAVENA, TAME, PUERTO RONDON Y CRAVO NORTE</t>
  </si>
  <si>
    <t>DESBORDAMIENTO RIO ARAUCA.</t>
  </si>
  <si>
    <t>PUEBLOVIEJO</t>
  </si>
  <si>
    <t>DESBORDAMIENTO RIO JUJU Y COLORADO. CORREGIMIENTO LA ESMERALDA EL CENTRO, LOS PINOS Y PRIMERO DE JULIO. Y CASCO URBANO</t>
  </si>
  <si>
    <t>MIRANDA</t>
  </si>
  <si>
    <t>BURITICA</t>
  </si>
  <si>
    <t>SACAMA</t>
  </si>
  <si>
    <t>PUERTO ESCONDIDO</t>
  </si>
  <si>
    <t>ANSERMANUEVO</t>
  </si>
  <si>
    <t>REPORTE PRELIMINAR DE LA DEFENSA CIVIL.</t>
  </si>
  <si>
    <t>PUERTO COLOMBIA</t>
  </si>
  <si>
    <t>YAGUARA</t>
  </si>
  <si>
    <t>PUENTE NACIONAL</t>
  </si>
  <si>
    <t>SAPUYES</t>
  </si>
  <si>
    <t>PAICOL</t>
  </si>
  <si>
    <t>BETANIA</t>
  </si>
  <si>
    <t>GACHALA</t>
  </si>
  <si>
    <t>SACOS ENTREGADOS A LA DEFENSA CIVIL</t>
  </si>
  <si>
    <t>DON MATIAS</t>
  </si>
  <si>
    <t>DESBORDAMIENTO RIO ARAUCA. AFECTADOS LOS SECOTRES NUEVA JERUSALEN, MASAGUAROS, ANGELITO, PUERTO NUEVO, BAYONERO, ESPERANZA, GAVIOTAS, SAN LORENZO, CARANAL, CARANALES, AMPARO, GRAN BRETAÑA, GAVIOTASPUEBLO NUEVO, LOS PAJAROS, BARRANQUILLITA, BUENOS AIRES, BOCAS DEL JUJU, LA OSA, LOS BUFALOS, EL PROGRESO, PESQUERA, LOS JARDINES, TRES PALMAS, PLACER, BARRIOS 20 DE JULIO, RIVERAS DEL ARAUCA, JOSE EDIN OLIVARES, VILLA MARIA, EL GUADUAL, PALMERAS Y OBRERO.. REPORTE DE LA DEFENSA CIVIL.</t>
  </si>
  <si>
    <t>URAMITA</t>
  </si>
  <si>
    <t xml:space="preserve">VEREDA EL FINAL,  DESBORDAMIENTO RIO AGUA DEL LIMON </t>
  </si>
  <si>
    <t>DESBORDAMIENTO RIO ARAUCA. VEEDA MONTE ADENTRO, CHARO, CENTRO, EL DIQUE, CAÑO SECO.REPORTE PRELIMINAR DE LA DEFENSA CIVIL.</t>
  </si>
  <si>
    <t>BARRIO LA VIRGEN, NUEVO, TACHUELO. PARAISO Y AEROPUERTO. DESBORDAMIENTO RIO CASANARE. REPORTE PRELIMINAR DE LA DEFENSA CIVIL</t>
  </si>
  <si>
    <t>EL CARMEN DE CHUCURI</t>
  </si>
  <si>
    <t>TAMESIS</t>
  </si>
  <si>
    <t>SANTA ROSA DE OSOS</t>
  </si>
  <si>
    <t>GUACHENE</t>
  </si>
  <si>
    <t>ROBERTO PAYAN</t>
  </si>
  <si>
    <t>EL TABLON DE GOMEZ</t>
  </si>
  <si>
    <t>PACORA</t>
  </si>
  <si>
    <t>DESBORDAMIENTO RIO CARANAL. VEREDA LOS NARANJOS II. REPORTE PRELIMINAR DE LA DEFENSA CIVIL. El 16 DE ABRIL SE RECIBIO COPIA DE OFICIO DEL ALCALDE AL GOBERNADOR DONDE LE SOLICITA ALQUILER DE EQUIPO, ENSERES Y COMBUSTIBLE.</t>
  </si>
  <si>
    <t>DESBORDAMIENTO RIO CARANAL.AFECTADO PUENTE QUE COMUNICA FORTUL, SARAVENA, ARAUCA, ARAUQUITA. AFECTADAS POR INUNDACION VEREDAS SAN JOSE OBRERO Y LAS COLINAS. DESBORDAMIENTO RIO CUSAI AFECTANDO VEREDAS ISLA CUSAI. REPORTE PRELIMINAR DE LA DEFENSA CIVIL.</t>
  </si>
  <si>
    <t>DESBORDAMIENTO RIO ARAUCAAFECTADAS VEREDAS PERALONSO, MATA DE CACAO Y CAMPAMENTO. ESTAN REALIAZNDO CENSOS. REPORTE PRELIMINAR DE LA DEFENS ACIVIL.</t>
  </si>
  <si>
    <t>OSPINA</t>
  </si>
  <si>
    <t>DEBORDAMIENTO DEL RIO ARAUCA.AFECTADAS VEREDABARRANCONES, EL TOMO Y LA PAYARA.EN EVALUACION AFECTACION RURAL.</t>
  </si>
  <si>
    <t>SAN JERONIMO</t>
  </si>
  <si>
    <t>PUERRES</t>
  </si>
  <si>
    <t>DESBORDAMIENTO RIO ARAUCA AFECTADO SECTOR ISLA RIVEROS. REPORTE PRELIMINAR DE LA DEFENSA CIVIL.</t>
  </si>
  <si>
    <t>CAQUEZA</t>
  </si>
  <si>
    <t>GUTIERREZ</t>
  </si>
  <si>
    <t>SAN JUANITO</t>
  </si>
  <si>
    <t>APULO</t>
  </si>
  <si>
    <t>SAN RAFAEL</t>
  </si>
  <si>
    <t>POLONUEVO</t>
  </si>
  <si>
    <t>BARRANCA DE UPIA</t>
  </si>
  <si>
    <t>CIUDAD BOLIVAR</t>
  </si>
  <si>
    <t>VITERBO</t>
  </si>
  <si>
    <t>SUSACON</t>
  </si>
  <si>
    <t>SANTAFE DE ANTIOQUIA</t>
  </si>
  <si>
    <t>USIACURI</t>
  </si>
  <si>
    <t>GOMEZ PLATA</t>
  </si>
  <si>
    <t>SOPETRAN</t>
  </si>
  <si>
    <t>MURILLO</t>
  </si>
  <si>
    <t>UBALA</t>
  </si>
  <si>
    <t>REPRESAMIENTO DE AGUAS INUNDACION EN BARRIOS JOSE DOEGO OLIVARES Y BARRIO LA CANTARRANA</t>
  </si>
  <si>
    <t>ANOLAIMA</t>
  </si>
  <si>
    <t>ANAPOIMA</t>
  </si>
  <si>
    <t>CACHIPAY</t>
  </si>
  <si>
    <t>ALBAN</t>
  </si>
  <si>
    <t>GUAYABAL DE SIQUIMA</t>
  </si>
  <si>
    <t>VILLAGOMEZ</t>
  </si>
  <si>
    <t>PESCA</t>
  </si>
  <si>
    <t>CACOTA</t>
  </si>
  <si>
    <t>CARAMANTA</t>
  </si>
  <si>
    <t>VALLE DEL CAUCA</t>
  </si>
  <si>
    <t>SANTACRUZ</t>
  </si>
  <si>
    <t>PIAMONTE</t>
  </si>
  <si>
    <t>GALAPA</t>
  </si>
  <si>
    <t>DESBORDAMIENTO RIO CUSAI Y ELE VEREDA BRUSELAS</t>
  </si>
  <si>
    <t>APOYO DEL FNC AL MUNICIPIO CON ROLLOS PLASTICO Y SACOS</t>
  </si>
  <si>
    <t>YALI</t>
  </si>
  <si>
    <t>TOTORO</t>
  </si>
  <si>
    <t>CAMPAMENTO</t>
  </si>
  <si>
    <t>ITUANGO</t>
  </si>
  <si>
    <t>VALLE DE SAN JOSE</t>
  </si>
  <si>
    <t>SOLICITAN APOYO EN SACOS Y PLASTICO PARA ARAUQUITA Y RESTO DE DEPARTAMENTO.</t>
  </si>
  <si>
    <t>BELMIRA</t>
  </si>
  <si>
    <t>SASAIMA</t>
  </si>
  <si>
    <t>OLAYA</t>
  </si>
  <si>
    <t>BARRIOS FLOR DE MILLANO, SAN ANTONIO, LA GRANJA LA UNION Y BRISAS DEL PUENTE. ATENDIDO A NIVEL LOCAL.</t>
  </si>
  <si>
    <t>SAN JOSE DE URE</t>
  </si>
  <si>
    <t>DESBORDAMIENTO RIO ARAUCA, VEREDA LLANO GRANDE.</t>
  </si>
  <si>
    <t>DESBORDAMIENTO RIO ARAUCA, VEREDAS CLARETIANO, EL VAPOR, BOCAS DEL ARAUCA. COROCITO, PAPAYITO. BARRIO LLANO ALTO.</t>
  </si>
  <si>
    <t>DESBORDAMIENTO RIO ARAUCA, RIO CUSAY, VEREDAS CAJAROS, EL CAUCHO, EL PROGRESO, PUERTO RICO, PLAYA RICA, BARRANQUILLITA, LAS ACACIAS, GAVIOTAS, TRES PALMAS, PUEBLO NUEVO, CAÑO ARENAS, GRAN BRETAÑA, BOCAS DE JULU, PERALONZA, PLACER, ANGELITOS BARRIOS SANTA BARBARA, MAPORITA Y LAURELES. REPORTE PRELIMINAR</t>
  </si>
  <si>
    <t>REPORTE DE LA CRUZ ROJA. SERA APOYADO POR LA CRUZ ROJA</t>
  </si>
  <si>
    <t>ISLA DEL CHARCO CORREGIMIENTO PUERTO NARIÑO. REPORTE DE LA CRUZ ROJA. SERA APOYADO POR LA CRUZ ROJA</t>
  </si>
  <si>
    <t>SAN JACINTO</t>
  </si>
  <si>
    <t>VALPARAISO</t>
  </si>
  <si>
    <t>23001</t>
  </si>
  <si>
    <t>05088</t>
  </si>
  <si>
    <t>SAN ANDRES DE TUMACO</t>
  </si>
  <si>
    <t>52835</t>
  </si>
  <si>
    <t>19418</t>
  </si>
  <si>
    <t>27001</t>
  </si>
  <si>
    <t>66075</t>
  </si>
  <si>
    <t>BOGOTA, D.C.</t>
  </si>
  <si>
    <t>11001</t>
  </si>
  <si>
    <t>25740</t>
  </si>
  <si>
    <t>54001</t>
  </si>
  <si>
    <t>17001</t>
  </si>
  <si>
    <t>19001</t>
  </si>
  <si>
    <t>63001</t>
  </si>
  <si>
    <t>76892</t>
  </si>
  <si>
    <t>25815</t>
  </si>
  <si>
    <t>54660</t>
  </si>
  <si>
    <t>08001</t>
  </si>
  <si>
    <t>25040</t>
  </si>
  <si>
    <t>52573</t>
  </si>
  <si>
    <t>52699</t>
  </si>
  <si>
    <t>54498</t>
  </si>
  <si>
    <t>63302</t>
  </si>
  <si>
    <t>17873</t>
  </si>
  <si>
    <t>52079</t>
  </si>
  <si>
    <t>54172</t>
  </si>
  <si>
    <t>25328</t>
  </si>
  <si>
    <t>68001</t>
  </si>
  <si>
    <t>52678</t>
  </si>
  <si>
    <t>73678</t>
  </si>
  <si>
    <t>25823</t>
  </si>
  <si>
    <t>63212</t>
  </si>
  <si>
    <t>52254</t>
  </si>
  <si>
    <t>52240</t>
  </si>
  <si>
    <t>66318</t>
  </si>
  <si>
    <t>52083</t>
  </si>
  <si>
    <t>41298</t>
  </si>
  <si>
    <t>54720</t>
  </si>
  <si>
    <t>19130</t>
  </si>
  <si>
    <t>50001</t>
  </si>
  <si>
    <t>25781</t>
  </si>
  <si>
    <t>19100</t>
  </si>
  <si>
    <t>41016</t>
  </si>
  <si>
    <t>52019</t>
  </si>
  <si>
    <t>52036</t>
  </si>
  <si>
    <t>52051</t>
  </si>
  <si>
    <t>05736</t>
  </si>
  <si>
    <t>52207</t>
  </si>
  <si>
    <t>52227</t>
  </si>
  <si>
    <t>54261</t>
  </si>
  <si>
    <t>66045</t>
  </si>
  <si>
    <t>20011</t>
  </si>
  <si>
    <t>25845</t>
  </si>
  <si>
    <t>41078</t>
  </si>
  <si>
    <t>41132</t>
  </si>
  <si>
    <t>41319</t>
  </si>
  <si>
    <t>41357</t>
  </si>
  <si>
    <t>41378</t>
  </si>
  <si>
    <t>41530</t>
  </si>
  <si>
    <t>41797</t>
  </si>
  <si>
    <t>41885</t>
  </si>
  <si>
    <t>76001</t>
  </si>
  <si>
    <t>25290</t>
  </si>
  <si>
    <t>25878</t>
  </si>
  <si>
    <t>52490</t>
  </si>
  <si>
    <t>19110</t>
  </si>
  <si>
    <t>05001</t>
  </si>
  <si>
    <t>52203</t>
  </si>
  <si>
    <t>63594</t>
  </si>
  <si>
    <t>05490</t>
  </si>
  <si>
    <t>19824</t>
  </si>
  <si>
    <t>76890</t>
  </si>
  <si>
    <t>15507</t>
  </si>
  <si>
    <t>19548</t>
  </si>
  <si>
    <t>25224</t>
  </si>
  <si>
    <t>95001</t>
  </si>
  <si>
    <t>41001</t>
  </si>
  <si>
    <t>52233</t>
  </si>
  <si>
    <t>73001</t>
  </si>
  <si>
    <t>76306</t>
  </si>
  <si>
    <t>05380</t>
  </si>
  <si>
    <t>41551</t>
  </si>
  <si>
    <t>52215</t>
  </si>
  <si>
    <t>63401</t>
  </si>
  <si>
    <t>73449</t>
  </si>
  <si>
    <t>25524</t>
  </si>
  <si>
    <t>52256</t>
  </si>
  <si>
    <t>52001</t>
  </si>
  <si>
    <t>41518</t>
  </si>
  <si>
    <t>05679</t>
  </si>
  <si>
    <t>47001</t>
  </si>
  <si>
    <t>91001</t>
  </si>
  <si>
    <t>85010</t>
  </si>
  <si>
    <t>18785</t>
  </si>
  <si>
    <t>66440</t>
  </si>
  <si>
    <t>66682</t>
  </si>
  <si>
    <t>19397</t>
  </si>
  <si>
    <t>25053</t>
  </si>
  <si>
    <t>25120</t>
  </si>
  <si>
    <t>41615</t>
  </si>
  <si>
    <t>27413</t>
  </si>
  <si>
    <t>81736</t>
  </si>
  <si>
    <t>KM 15 SITIO BANADIAS REPORTEDE SOCORRO NACIONAL Y CREPAD.</t>
  </si>
  <si>
    <t>17042</t>
  </si>
  <si>
    <t>52110</t>
  </si>
  <si>
    <t>13430</t>
  </si>
  <si>
    <t>86573</t>
  </si>
  <si>
    <t>52385</t>
  </si>
  <si>
    <t>52838</t>
  </si>
  <si>
    <t>18094</t>
  </si>
  <si>
    <t>18001</t>
  </si>
  <si>
    <t>66001</t>
  </si>
  <si>
    <t>73026</t>
  </si>
  <si>
    <t>08606</t>
  </si>
  <si>
    <t>13657</t>
  </si>
  <si>
    <t>25200</t>
  </si>
  <si>
    <t>68615</t>
  </si>
  <si>
    <t>76233</t>
  </si>
  <si>
    <t>NORCASIA</t>
  </si>
  <si>
    <t>17495</t>
  </si>
  <si>
    <t>52405</t>
  </si>
  <si>
    <t>54518</t>
  </si>
  <si>
    <t>54874</t>
  </si>
  <si>
    <t>66594</t>
  </si>
  <si>
    <t>70713</t>
  </si>
  <si>
    <t>66383</t>
  </si>
  <si>
    <t>25754</t>
  </si>
  <si>
    <t>25875</t>
  </si>
  <si>
    <t>17272</t>
  </si>
  <si>
    <t>25862</t>
  </si>
  <si>
    <t>15244</t>
  </si>
  <si>
    <t>41503</t>
  </si>
  <si>
    <t>52258</t>
  </si>
  <si>
    <t>52411</t>
  </si>
  <si>
    <t>68720</t>
  </si>
  <si>
    <t>17433</t>
  </si>
  <si>
    <t>41349</t>
  </si>
  <si>
    <t>41799</t>
  </si>
  <si>
    <t>52720</t>
  </si>
  <si>
    <t>17513</t>
  </si>
  <si>
    <t>41006</t>
  </si>
  <si>
    <t>41396</t>
  </si>
  <si>
    <t>41770</t>
  </si>
  <si>
    <t>52378</t>
  </si>
  <si>
    <t>54385</t>
  </si>
  <si>
    <t>76364</t>
  </si>
  <si>
    <t>25019</t>
  </si>
  <si>
    <t>54099</t>
  </si>
  <si>
    <t>52320</t>
  </si>
  <si>
    <t>66572</t>
  </si>
  <si>
    <t>73226</t>
  </si>
  <si>
    <t>19698</t>
  </si>
  <si>
    <t>25269</t>
  </si>
  <si>
    <t>05055</t>
  </si>
  <si>
    <t>52621</t>
  </si>
  <si>
    <t>27025</t>
  </si>
  <si>
    <t>25178</t>
  </si>
  <si>
    <t>25281</t>
  </si>
  <si>
    <t>52687</t>
  </si>
  <si>
    <t>41524</t>
  </si>
  <si>
    <t>41807</t>
  </si>
  <si>
    <t>63272</t>
  </si>
  <si>
    <t>15522</t>
  </si>
  <si>
    <t>25658</t>
  </si>
  <si>
    <t>68547</t>
  </si>
  <si>
    <t>05129</t>
  </si>
  <si>
    <t>19256</t>
  </si>
  <si>
    <t>19355</t>
  </si>
  <si>
    <t>20001</t>
  </si>
  <si>
    <t>68077</t>
  </si>
  <si>
    <t>73319</t>
  </si>
  <si>
    <t>17653</t>
  </si>
  <si>
    <t>73152</t>
  </si>
  <si>
    <t>81065</t>
  </si>
  <si>
    <t>CRECIENTE RIO CARANAL, CORREGIMIENTO UNION DE CARDENALES. REPORTE DE CRUZ ROJA</t>
  </si>
  <si>
    <t>86320</t>
  </si>
  <si>
    <t>15580</t>
  </si>
  <si>
    <t>17662</t>
  </si>
  <si>
    <t>52506</t>
  </si>
  <si>
    <t>52696</t>
  </si>
  <si>
    <t>63470</t>
  </si>
  <si>
    <t>76828</t>
  </si>
  <si>
    <t>50590</t>
  </si>
  <si>
    <t>66687</t>
  </si>
  <si>
    <t>13473</t>
  </si>
  <si>
    <t>NOCAIMA</t>
  </si>
  <si>
    <t>25491</t>
  </si>
  <si>
    <t>41676</t>
  </si>
  <si>
    <t>73067</t>
  </si>
  <si>
    <t>73217</t>
  </si>
  <si>
    <t>73770</t>
  </si>
  <si>
    <t>73861</t>
  </si>
  <si>
    <t>50006</t>
  </si>
  <si>
    <t>50711</t>
  </si>
  <si>
    <t>13074</t>
  </si>
  <si>
    <t>13440</t>
  </si>
  <si>
    <t>13468</t>
  </si>
  <si>
    <t>13580</t>
  </si>
  <si>
    <t>13600</t>
  </si>
  <si>
    <t>05308</t>
  </si>
  <si>
    <t>52683</t>
  </si>
  <si>
    <t>66170</t>
  </si>
  <si>
    <t>73148</t>
  </si>
  <si>
    <t>76275</t>
  </si>
  <si>
    <t>13001</t>
  </si>
  <si>
    <t>19533</t>
  </si>
  <si>
    <t>86757</t>
  </si>
  <si>
    <t>41801</t>
  </si>
  <si>
    <t>05861</t>
  </si>
  <si>
    <t>19780</t>
  </si>
  <si>
    <t>20770</t>
  </si>
  <si>
    <t>52435</t>
  </si>
  <si>
    <t>66400</t>
  </si>
  <si>
    <t>05034</t>
  </si>
  <si>
    <t>19517</t>
  </si>
  <si>
    <t>27135</t>
  </si>
  <si>
    <t>25307</t>
  </si>
  <si>
    <t>50251</t>
  </si>
  <si>
    <t>66456</t>
  </si>
  <si>
    <t>19513</t>
  </si>
  <si>
    <t>52260</t>
  </si>
  <si>
    <t>52287</t>
  </si>
  <si>
    <t>63690</t>
  </si>
  <si>
    <t>66088</t>
  </si>
  <si>
    <t>68655</t>
  </si>
  <si>
    <t>76736</t>
  </si>
  <si>
    <t>05615</t>
  </si>
  <si>
    <t>15238</t>
  </si>
  <si>
    <t>17380</t>
  </si>
  <si>
    <t>17614</t>
  </si>
  <si>
    <t>85001</t>
  </si>
  <si>
    <t>19300</t>
  </si>
  <si>
    <t>19455</t>
  </si>
  <si>
    <t>25592</t>
  </si>
  <si>
    <t>50313</t>
  </si>
  <si>
    <t>52612</t>
  </si>
  <si>
    <t>68169</t>
  </si>
  <si>
    <t>73411</t>
  </si>
  <si>
    <t>73504</t>
  </si>
  <si>
    <t>05172</t>
  </si>
  <si>
    <t>05282</t>
  </si>
  <si>
    <t>SAN ANDRES DE CUERQUIA</t>
  </si>
  <si>
    <t>05647</t>
  </si>
  <si>
    <t>05649</t>
  </si>
  <si>
    <t>APOYO PARA LOS MUNICIPIS DE ARUCA, ARAUQUITA, SARAVENA , TAME FORTUL</t>
  </si>
  <si>
    <t>15632</t>
  </si>
  <si>
    <t>19212</t>
  </si>
  <si>
    <t>25320</t>
  </si>
  <si>
    <t>25322</t>
  </si>
  <si>
    <t>25394</t>
  </si>
  <si>
    <t>25483</t>
  </si>
  <si>
    <t>25718</t>
  </si>
  <si>
    <t>25843</t>
  </si>
  <si>
    <t>52788</t>
  </si>
  <si>
    <t>68235</t>
  </si>
  <si>
    <t>68385</t>
  </si>
  <si>
    <t>68705</t>
  </si>
  <si>
    <t>05670</t>
  </si>
  <si>
    <t>25572</t>
  </si>
  <si>
    <t>50680</t>
  </si>
  <si>
    <t>68468</t>
  </si>
  <si>
    <t>23162</t>
  </si>
  <si>
    <t>25175</t>
  </si>
  <si>
    <t>25317</t>
  </si>
  <si>
    <t>25785</t>
  </si>
  <si>
    <t>68266</t>
  </si>
  <si>
    <t>73520</t>
  </si>
  <si>
    <t>73555</t>
  </si>
  <si>
    <t>76111</t>
  </si>
  <si>
    <t>76823</t>
  </si>
  <si>
    <t>PEÑOL</t>
  </si>
  <si>
    <t>05541</t>
  </si>
  <si>
    <t>05579</t>
  </si>
  <si>
    <t>15676</t>
  </si>
  <si>
    <t>54520</t>
  </si>
  <si>
    <t>68081</t>
  </si>
  <si>
    <t>68575</t>
  </si>
  <si>
    <t>BARRIO 4 DE DICIEMBRE. CRECIENTE QUEBRADA LA PAVA. REPORTE DE LA DEFENSA CIVIL</t>
  </si>
  <si>
    <t>15516</t>
  </si>
  <si>
    <t>27615</t>
  </si>
  <si>
    <t>25599</t>
  </si>
  <si>
    <t>25407</t>
  </si>
  <si>
    <t>SESQUILE</t>
  </si>
  <si>
    <t>25736</t>
  </si>
  <si>
    <t>25841</t>
  </si>
  <si>
    <t>73200</t>
  </si>
  <si>
    <t>73483</t>
  </si>
  <si>
    <t>73563</t>
  </si>
  <si>
    <t>73585</t>
  </si>
  <si>
    <t>76834</t>
  </si>
  <si>
    <t>13160</t>
  </si>
  <si>
    <t>15572</t>
  </si>
  <si>
    <t>15600</t>
  </si>
  <si>
    <t>19050</t>
  </si>
  <si>
    <t>20295</t>
  </si>
  <si>
    <t>25181</t>
  </si>
  <si>
    <t>52540</t>
  </si>
  <si>
    <t>54051</t>
  </si>
  <si>
    <t>54128</t>
  </si>
  <si>
    <t>54405</t>
  </si>
  <si>
    <t>73675</t>
  </si>
  <si>
    <t>15104</t>
  </si>
  <si>
    <t>15806</t>
  </si>
  <si>
    <t>25148</t>
  </si>
  <si>
    <t>25377</t>
  </si>
  <si>
    <t>25402</t>
  </si>
  <si>
    <t>41872</t>
  </si>
  <si>
    <t>54347</t>
  </si>
  <si>
    <t>GAMBITA</t>
  </si>
  <si>
    <t>68298</t>
  </si>
  <si>
    <t>68572</t>
  </si>
  <si>
    <t>76147</t>
  </si>
  <si>
    <t>05120</t>
  </si>
  <si>
    <t>05789</t>
  </si>
  <si>
    <t>05854</t>
  </si>
  <si>
    <t>25335</t>
  </si>
  <si>
    <t>25513</t>
  </si>
  <si>
    <t>25885</t>
  </si>
  <si>
    <t>68573</t>
  </si>
  <si>
    <t>05360</t>
  </si>
  <si>
    <t>25386</t>
  </si>
  <si>
    <t>25745</t>
  </si>
  <si>
    <t>VILLAPINZON</t>
  </si>
  <si>
    <t>25873</t>
  </si>
  <si>
    <t>41660</t>
  </si>
  <si>
    <t>54223</t>
  </si>
  <si>
    <t>05079</t>
  </si>
  <si>
    <t>81794</t>
  </si>
  <si>
    <t>AFECTANDO LA CARRETERA CERCANA, ESTE PUENTE COMUNICA AL DEPARTAMENTO DE ARAUCA CON LOS SANTANDERES POR LA VIA SARAVENA - PAMPLONA. INUNDACION DE LA ESCUELA RURAL SIMON BOLIVAR DE LA
VEREDA TAMACAY, AFECTANDO A MAS DE 80 NIÑOS  HOY SE
AFECTARON LOS CAMINOS DE ACCESO Y LA ESCUELA, POR LA CRECIENTE DEL RIO
TAMACAY. REPORTE DEL SOCORRO NACIONAL</t>
  </si>
  <si>
    <t>17174</t>
  </si>
  <si>
    <t>17524</t>
  </si>
  <si>
    <t>20383</t>
  </si>
  <si>
    <t>20787</t>
  </si>
  <si>
    <t>25126</t>
  </si>
  <si>
    <t>25258</t>
  </si>
  <si>
    <t>15759</t>
  </si>
  <si>
    <t>17050</t>
  </si>
  <si>
    <t>25035</t>
  </si>
  <si>
    <t>25297</t>
  </si>
  <si>
    <t>25486</t>
  </si>
  <si>
    <t>73168</t>
  </si>
  <si>
    <t>27006</t>
  </si>
  <si>
    <t>LA GUAJIRA</t>
  </si>
  <si>
    <t>44090</t>
  </si>
  <si>
    <t>54344</t>
  </si>
  <si>
    <t>54800</t>
  </si>
  <si>
    <t>76041</t>
  </si>
  <si>
    <r>
      <t xml:space="preserve">ZONA URBANA Y RURAL. DESBORDAMIENTO DEL RIO BANDIAS YCALIFITAS Y  LAS QUEBRADAS: PABA Y PABITA. REPORTE DE LA DEFENSA CIVIL. </t>
    </r>
    <r>
      <rPr>
        <b/>
        <sz val="9"/>
        <rFont val="Arial"/>
        <family val="2"/>
      </rPr>
      <t>APOYO DEL FNC MEDIANTE GIRO DIRECTO AL CLOPAD PARA ALQUILER DE MAQUINARIA Y COMPRA DE COMBUSTIBÑE PARA DRAGADO Y CANALIZAION RIO CALIFITAS.</t>
    </r>
  </si>
  <si>
    <t>15223</t>
  </si>
  <si>
    <t>85263</t>
  </si>
  <si>
    <t>73283</t>
  </si>
  <si>
    <t>15491</t>
  </si>
  <si>
    <t>25653</t>
  </si>
  <si>
    <t>25758</t>
  </si>
  <si>
    <t>05212</t>
  </si>
  <si>
    <t>54206</t>
  </si>
  <si>
    <t>54810</t>
  </si>
  <si>
    <t>05495</t>
  </si>
  <si>
    <t>05585</t>
  </si>
  <si>
    <t>27491</t>
  </si>
  <si>
    <t>54109</t>
  </si>
  <si>
    <t>52786</t>
  </si>
  <si>
    <t>70678</t>
  </si>
  <si>
    <t>19743</t>
  </si>
  <si>
    <t>54239</t>
  </si>
  <si>
    <t>54245</t>
  </si>
  <si>
    <t>05093</t>
  </si>
  <si>
    <t>81001</t>
  </si>
  <si>
    <t>VEREDAS EL FINAL, NUIVES, EL SINAL, BOCAS DE ARAUCA, E SOL,COROCITO, BARRANCONES, LA PAYARA, EL TORNO, TODOS LOS SANTOS, CLARINETERO MONSERRATE. . REPORTE DEL CREPAD</t>
  </si>
  <si>
    <t>13683</t>
  </si>
  <si>
    <t>18205</t>
  </si>
  <si>
    <t>19022</t>
  </si>
  <si>
    <t>19318</t>
  </si>
  <si>
    <t>19364</t>
  </si>
  <si>
    <t>19785</t>
  </si>
  <si>
    <t>19807</t>
  </si>
  <si>
    <t>20032</t>
  </si>
  <si>
    <t>27073</t>
  </si>
  <si>
    <t>27787</t>
  </si>
  <si>
    <t>52352</t>
  </si>
  <si>
    <t>52381</t>
  </si>
  <si>
    <t>68502</t>
  </si>
  <si>
    <t>73854</t>
  </si>
  <si>
    <t>18460</t>
  </si>
  <si>
    <t>85125</t>
  </si>
  <si>
    <t>25372</t>
  </si>
  <si>
    <t>47245</t>
  </si>
  <si>
    <t>SAN JUAN DE ARAMA</t>
  </si>
  <si>
    <t>50683</t>
  </si>
  <si>
    <t>18150</t>
  </si>
  <si>
    <t>27050</t>
  </si>
  <si>
    <t>54003</t>
  </si>
  <si>
    <t>23068</t>
  </si>
  <si>
    <t>54125</t>
  </si>
  <si>
    <t>54174</t>
  </si>
  <si>
    <t>54820</t>
  </si>
  <si>
    <t>VILLA CARO</t>
  </si>
  <si>
    <t>54871</t>
  </si>
  <si>
    <t>85230</t>
  </si>
  <si>
    <t>85400</t>
  </si>
  <si>
    <t>85430</t>
  </si>
  <si>
    <t>23417</t>
  </si>
  <si>
    <t>CUASPUD</t>
  </si>
  <si>
    <t>52224</t>
  </si>
  <si>
    <t>76109</t>
  </si>
  <si>
    <t>05873</t>
  </si>
  <si>
    <t>05400</t>
  </si>
  <si>
    <t>08758</t>
  </si>
  <si>
    <t>23682</t>
  </si>
  <si>
    <t>52693</t>
  </si>
  <si>
    <t>76122</t>
  </si>
  <si>
    <t>20750</t>
  </si>
  <si>
    <t>ISTMINA</t>
  </si>
  <si>
    <t>27361</t>
  </si>
  <si>
    <t>73124</t>
  </si>
  <si>
    <t>25594</t>
  </si>
  <si>
    <t>86001</t>
  </si>
  <si>
    <t>99001</t>
  </si>
  <si>
    <t>15542</t>
  </si>
  <si>
    <t>52685</t>
  </si>
  <si>
    <t>70124</t>
  </si>
  <si>
    <t>91540</t>
  </si>
  <si>
    <t>05031</t>
  </si>
  <si>
    <t>68190</t>
  </si>
  <si>
    <t>68276</t>
  </si>
  <si>
    <t>VEREDAS: LA ESMERALDA, LA COLORADA, BARRIOS: LOS PINOS, EL CENTRO. DESBORDAMIENTO DE LOS RIOS: CUSAY, CASANARE.CAÑO LA COLORADA, TOTMAL. REPORTE DE LA DEFENSA CIVIL.</t>
  </si>
  <si>
    <t>81300</t>
  </si>
  <si>
    <t>BARRIOS AMIREZ, BUENAVISTA, EL RECREO LA LIBERTAD. VEREDAS LA SALVE, LAS COLINAS, LOS JARDINES, SALEM, LA ESPERANZA, BUENOS AIRES, SAN FRANCISCO, CARACOLES, SITIO NUEVO, EL TIGRE LOS ANDE.. REPORTE DEL CREPAD. VEREDA NUEVO HORIZONTE. DESBORDAMEINTO RIO CUSAY. REPORTE DE LA DEFENS ACIVIL.</t>
  </si>
  <si>
    <t>SE APOYO A TRAVES DEL CREPAD</t>
  </si>
  <si>
    <t>VEREDAS: PUERTO SALVADOR, SAN JOAQUIN, CACHAMA,PUERTO MIRANDA, EL TRIUNFO,CRAVO TOTUMO, LA PERLA,TAMACAY. DESBORDAMIENTO RIOS CASANARE Y CUSAY. REPORTE DE LA DEFENSA CIVIL</t>
  </si>
  <si>
    <t>15480</t>
  </si>
  <si>
    <t>19532</t>
  </si>
  <si>
    <t>44001</t>
  </si>
  <si>
    <t>50350</t>
  </si>
  <si>
    <t>15176</t>
  </si>
  <si>
    <t>18247</t>
  </si>
  <si>
    <t>18610</t>
  </si>
  <si>
    <t>85300</t>
  </si>
  <si>
    <t>13688</t>
  </si>
  <si>
    <t>85315</t>
  </si>
  <si>
    <t>47053</t>
  </si>
  <si>
    <t>47058</t>
  </si>
  <si>
    <t>47189</t>
  </si>
  <si>
    <t>47288</t>
  </si>
  <si>
    <t>47551</t>
  </si>
  <si>
    <t>47555</t>
  </si>
  <si>
    <t>47570</t>
  </si>
  <si>
    <t>47798</t>
  </si>
  <si>
    <t>47980</t>
  </si>
  <si>
    <t>76616</t>
  </si>
  <si>
    <t>47205</t>
  </si>
  <si>
    <t>50450</t>
  </si>
  <si>
    <t>13667</t>
  </si>
  <si>
    <t>50577</t>
  </si>
  <si>
    <t>52399</t>
  </si>
  <si>
    <t>13140</t>
  </si>
  <si>
    <t>50325</t>
  </si>
  <si>
    <t>17777</t>
  </si>
  <si>
    <t>20060</t>
  </si>
  <si>
    <t>20400</t>
  </si>
  <si>
    <t>20443</t>
  </si>
  <si>
    <t>20570</t>
  </si>
  <si>
    <t>05480</t>
  </si>
  <si>
    <t>81220</t>
  </si>
  <si>
    <t xml:space="preserve">REPORTE DEL CREPAD. BARIO EL PROGRSO Y EL CENTRO, VEREDAS LOS CABALLOS, VELADERO, SAN JOSE, SAMUCO, COMUNIDAD INDIGENA CANANAMA, </t>
  </si>
  <si>
    <t>81591</t>
  </si>
  <si>
    <t>BARRIOS: FLOR DE MI LLANO, 20 DE ENERO, PARAISO, VEREDA SAN IGNACIO. 7 DE AGOSTO, LA VIRGEN, FLOR DE MI LLANO, EL TACHUELO, EL MANGUITO, LA FLORESTA, NUEVO AEROPUESTO, LAS ACACIAS. DESBORAMIENTO RIO CRAVO SUR Y CASANARE. REPORTE DEL CREPAD.</t>
  </si>
  <si>
    <t>ALDANA</t>
  </si>
  <si>
    <t>52022</t>
  </si>
  <si>
    <t>86571</t>
  </si>
  <si>
    <t>23466</t>
  </si>
  <si>
    <t>05652</t>
  </si>
  <si>
    <t>18860</t>
  </si>
  <si>
    <t>25438</t>
  </si>
  <si>
    <t>44650</t>
  </si>
  <si>
    <t>05266</t>
  </si>
  <si>
    <t>27099</t>
  </si>
  <si>
    <t>05887</t>
  </si>
  <si>
    <t>44560</t>
  </si>
  <si>
    <t>44110</t>
  </si>
  <si>
    <t>05411</t>
  </si>
  <si>
    <t>05858</t>
  </si>
  <si>
    <t>70771</t>
  </si>
  <si>
    <t>19392</t>
  </si>
  <si>
    <t>DESBORDAMIENTO DE LOS RIOS: TAME, CRAVO, TIGRE, CASANARE, PURARE, CULEBRERO, TOCORAGUA,  AFECTADO EL PUENTE  SOBRE EL RIO TAME  EN EL SECTOR SAN SALVADOR, CERRADA LA VIA,  PENDIENTE INFORMACION. REPORTE DEL CREPAD</t>
  </si>
  <si>
    <t>68500</t>
  </si>
  <si>
    <t>05837</t>
  </si>
  <si>
    <t>08685</t>
  </si>
  <si>
    <t>17486</t>
  </si>
  <si>
    <t>47675</t>
  </si>
  <si>
    <t>15537</t>
  </si>
  <si>
    <t>25299</t>
  </si>
  <si>
    <t>15690</t>
  </si>
  <si>
    <t>47318</t>
  </si>
  <si>
    <t>52356</t>
  </si>
  <si>
    <t>15425</t>
  </si>
  <si>
    <t>19450</t>
  </si>
  <si>
    <t>27425</t>
  </si>
  <si>
    <t>68079</t>
  </si>
  <si>
    <t>68160</t>
  </si>
  <si>
    <t>68207</t>
  </si>
  <si>
    <t>68229</t>
  </si>
  <si>
    <t>EL GUACAMAYO</t>
  </si>
  <si>
    <t>68245</t>
  </si>
  <si>
    <t>68368</t>
  </si>
  <si>
    <t>68406</t>
  </si>
  <si>
    <t>68669</t>
  </si>
  <si>
    <t>68895</t>
  </si>
  <si>
    <t>ADEMAS DE LA AFECTACION DE LOS MUNICIPIOS EL CREPAD INFORMA DE SIETE VIAS AFECTADAS: LA SAYA - EL ROSARIO, RECTA - CHAPARRITO, ARRECIFES - CABUYARE, LA SAYA - FELICIANO, COROCITO - TODOS LOS SANTOS, RECTA - CHAPARRITO, ARAUCA - CLARINETERO. APOYO DEL FNC MEDIATNE GIRO DIRECTO AL CREPAD PARA EJECUCION DE OBRAS PARA MEJORAMIENTO DE VIAS.</t>
  </si>
  <si>
    <t>70110</t>
  </si>
  <si>
    <t>15757</t>
  </si>
  <si>
    <t>25473</t>
  </si>
  <si>
    <t>68147</t>
  </si>
  <si>
    <t>19585</t>
  </si>
  <si>
    <t>19622</t>
  </si>
  <si>
    <t>19693</t>
  </si>
  <si>
    <t>19701</t>
  </si>
  <si>
    <t>25086</t>
  </si>
  <si>
    <t>25123</t>
  </si>
  <si>
    <t>25151</t>
  </si>
  <si>
    <t>25245</t>
  </si>
  <si>
    <t>25260</t>
  </si>
  <si>
    <t>25279</t>
  </si>
  <si>
    <t>25326</t>
  </si>
  <si>
    <t>25339</t>
  </si>
  <si>
    <t>LA PEÑA</t>
  </si>
  <si>
    <t>25398</t>
  </si>
  <si>
    <t>MACHETA</t>
  </si>
  <si>
    <t>25426</t>
  </si>
  <si>
    <t>MANTA</t>
  </si>
  <si>
    <t>25436</t>
  </si>
  <si>
    <t>25488</t>
  </si>
  <si>
    <t>PARATEBUENO</t>
  </si>
  <si>
    <t>25530</t>
  </si>
  <si>
    <t>25535</t>
  </si>
  <si>
    <t>25596</t>
  </si>
  <si>
    <t>SAN JUAN DE RIO SECO</t>
  </si>
  <si>
    <t>25662</t>
  </si>
  <si>
    <t>25743</t>
  </si>
  <si>
    <t>25797</t>
  </si>
  <si>
    <t>25805</t>
  </si>
  <si>
    <t>25807</t>
  </si>
  <si>
    <t>25506</t>
  </si>
  <si>
    <t>25871</t>
  </si>
  <si>
    <t>86568</t>
  </si>
  <si>
    <t>15686</t>
  </si>
  <si>
    <t>17867</t>
  </si>
  <si>
    <t>17877</t>
  </si>
  <si>
    <t>86885</t>
  </si>
  <si>
    <t>15778</t>
  </si>
  <si>
    <t>86569</t>
  </si>
  <si>
    <t>54377</t>
  </si>
  <si>
    <t>18756</t>
  </si>
  <si>
    <t>15774</t>
  </si>
  <si>
    <t>70215</t>
  </si>
  <si>
    <t>88564</t>
  </si>
  <si>
    <t>27150</t>
  </si>
  <si>
    <t>05659</t>
  </si>
  <si>
    <t>05895</t>
  </si>
  <si>
    <t>20250</t>
  </si>
  <si>
    <t>19473</t>
  </si>
  <si>
    <t>27450</t>
  </si>
  <si>
    <t>05250</t>
  </si>
  <si>
    <t>SANTIAGO DE TOLU</t>
  </si>
  <si>
    <t>70820</t>
  </si>
  <si>
    <t>70001</t>
  </si>
  <si>
    <t>05847</t>
  </si>
  <si>
    <t>05467</t>
  </si>
  <si>
    <t>27077</t>
  </si>
  <si>
    <t>54743</t>
  </si>
  <si>
    <t xml:space="preserve">APOYO DEL FNC MEDAINTE GIRO DIRECTO AL CLOPAD PARA ALQUILER DE MAQUINARIA PESADA PARA ADELANTAR TRABAJOS DE DRAGADO Y CANALIZACION DEL CAUCE DEL RIO CULEBRERO, REHABILITACION EN EL SECTOR CRAVO COROZO DEL MUNICIPIO DE TAME. </t>
  </si>
  <si>
    <t>20228</t>
  </si>
  <si>
    <t>08638</t>
  </si>
  <si>
    <t>05665</t>
  </si>
  <si>
    <t>05142</t>
  </si>
  <si>
    <t>08573</t>
  </si>
  <si>
    <t>23189</t>
  </si>
  <si>
    <t>23686</t>
  </si>
  <si>
    <t>COLOSO</t>
  </si>
  <si>
    <t>70204</t>
  </si>
  <si>
    <t>08296</t>
  </si>
  <si>
    <t>19075</t>
  </si>
  <si>
    <t>27430</t>
  </si>
  <si>
    <t>86760</t>
  </si>
  <si>
    <t>44279</t>
  </si>
  <si>
    <t>54313</t>
  </si>
  <si>
    <t>27800</t>
  </si>
  <si>
    <t>REMEDIOS</t>
  </si>
  <si>
    <t>05604</t>
  </si>
  <si>
    <t>05091</t>
  </si>
  <si>
    <t>08436</t>
  </si>
  <si>
    <t>68464</t>
  </si>
  <si>
    <t>05197</t>
  </si>
  <si>
    <t>05313</t>
  </si>
  <si>
    <t>05660</t>
  </si>
  <si>
    <t>05390</t>
  </si>
  <si>
    <t>08078</t>
  </si>
  <si>
    <t>68318</t>
  </si>
  <si>
    <t>19760</t>
  </si>
  <si>
    <t>27245</t>
  </si>
  <si>
    <t>05642</t>
  </si>
  <si>
    <t>EL LITORAL DEL SAN JUAN</t>
  </si>
  <si>
    <t>27250</t>
  </si>
  <si>
    <t>08849</t>
  </si>
  <si>
    <t>05154</t>
  </si>
  <si>
    <t>08141</t>
  </si>
  <si>
    <t>08372</t>
  </si>
  <si>
    <t>08433</t>
  </si>
  <si>
    <t>08634</t>
  </si>
  <si>
    <t>20178</t>
  </si>
  <si>
    <t>20517</t>
  </si>
  <si>
    <t>70708</t>
  </si>
  <si>
    <t>88001</t>
  </si>
  <si>
    <t>17541</t>
  </si>
  <si>
    <t>08520</t>
  </si>
  <si>
    <t>05190</t>
  </si>
  <si>
    <t>05101</t>
  </si>
  <si>
    <t>13620</t>
  </si>
  <si>
    <t>15322</t>
  </si>
  <si>
    <t>41791</t>
  </si>
  <si>
    <t>50606</t>
  </si>
  <si>
    <t>44430</t>
  </si>
  <si>
    <t>05051</t>
  </si>
  <si>
    <t>76020</t>
  </si>
  <si>
    <t>13873</t>
  </si>
  <si>
    <t>44847</t>
  </si>
  <si>
    <t>50226</t>
  </si>
  <si>
    <t>50318</t>
  </si>
  <si>
    <t>19137</t>
  </si>
  <si>
    <t>CERRO SAN ANTONIO</t>
  </si>
  <si>
    <t>47161</t>
  </si>
  <si>
    <t>47745</t>
  </si>
  <si>
    <t>68755</t>
  </si>
  <si>
    <t>50573</t>
  </si>
  <si>
    <t>86865</t>
  </si>
  <si>
    <t>15407</t>
  </si>
  <si>
    <t>70823</t>
  </si>
  <si>
    <t>05790</t>
  </si>
  <si>
    <t>05036</t>
  </si>
  <si>
    <t>99773</t>
  </si>
  <si>
    <t>70670</t>
  </si>
  <si>
    <t>73443</t>
  </si>
  <si>
    <t>18753</t>
  </si>
  <si>
    <t>05113</t>
  </si>
  <si>
    <t>50568</t>
  </si>
  <si>
    <t>17444</t>
  </si>
  <si>
    <t>EL PAUJIL</t>
  </si>
  <si>
    <t>18256</t>
  </si>
  <si>
    <t>19809</t>
  </si>
  <si>
    <t>95015</t>
  </si>
  <si>
    <t>25839</t>
  </si>
  <si>
    <t>44078</t>
  </si>
  <si>
    <t>85440</t>
  </si>
  <si>
    <t>05045</t>
  </si>
  <si>
    <t>54250</t>
  </si>
  <si>
    <t>CRECIENTE SUBITA</t>
  </si>
  <si>
    <t>73461</t>
  </si>
  <si>
    <t>70265</t>
  </si>
  <si>
    <t>05147</t>
  </si>
  <si>
    <t>68418</t>
  </si>
  <si>
    <t>APOYADO A TRAVES DEL DEPARTAMENTO</t>
  </si>
  <si>
    <t>PALMAR</t>
  </si>
  <si>
    <t>68522</t>
  </si>
  <si>
    <t>86749</t>
  </si>
  <si>
    <t>MONGUI</t>
  </si>
  <si>
    <t>15466</t>
  </si>
  <si>
    <t>05686</t>
  </si>
  <si>
    <t>05138</t>
  </si>
  <si>
    <t>05674</t>
  </si>
  <si>
    <t>05809</t>
  </si>
  <si>
    <t>05667</t>
  </si>
  <si>
    <t>68432</t>
  </si>
  <si>
    <t>50110</t>
  </si>
  <si>
    <t>05856</t>
  </si>
  <si>
    <t>44378</t>
  </si>
  <si>
    <t>86755</t>
  </si>
  <si>
    <t xml:space="preserve">INUNDACIONES SECTORIZADAS, EN EL CASCO URBANO, AFECTADO EL ALCANTARRILLADO, INFORMA CREPAD DE ARAUCA, DR. EDUARD PORTILLO.
</t>
  </si>
  <si>
    <t xml:space="preserve">DESBORDAMIENTO DEL RÍO CUSAY, SOBRE EL DISTRITO 1 Y IV, AFECTADO EL ALCANTARILLADO  INFORMA CREPAD DE ARAUCA, DR. EDUARD PORTILLO.
</t>
  </si>
  <si>
    <t xml:space="preserve">DESBORDAMIENTO DE LOS RÍOS: BOJABA Y ARAUCA, SECTORES: MATA OSCURA, Y LA ISLA DEL CHARO, REALIZAN EDAN, INFORMA CREPAD DE ARAUCA, DR. EDUARD PORTILLO.
</t>
  </si>
  <si>
    <t xml:space="preserve">A RAIZ DE FUERTES LLUVIAS, SE PRESENTA CAIDA DE BANCADA DE PUENTE CURIPAO, INCOMUNICADO EL DEPARTAMENTO DE ARAUCA CON EL INTERIOR DEL PAIS, INFORMA CREPAD DE ARAUCA, DR. EDUARD PORTILLO.
</t>
  </si>
  <si>
    <t>73408</t>
  </si>
  <si>
    <t>41668</t>
  </si>
  <si>
    <t>20550</t>
  </si>
  <si>
    <t>13810</t>
  </si>
  <si>
    <t>17446</t>
  </si>
  <si>
    <t>CAROLINA</t>
  </si>
  <si>
    <t>05150</t>
  </si>
  <si>
    <t>05306</t>
  </si>
  <si>
    <t>05310</t>
  </si>
  <si>
    <t xml:space="preserve">CRECIENTE DEL RÍO CASANARE, REALIZAN EDAN, INFORMO CREPAD DE ARAUCA, DR. EDWAR ENRIQUE PORTILLO. </t>
  </si>
  <si>
    <t xml:space="preserve"> INFORMA CREPAD DE ARAUCA , EN LA NOCHE ANTERIOR Y LO QUE VA DE LA MAÑANA SE HA PRESENTADO EL COLAPSO DE LOS PUENTES SOBRE EL RIO TAME, SECTOR LOS NARANJITOS VIA SAN SALVADOR; Y EL PUENTE SOBRE EL RIO LOPEÑO VIA LA CABUYA, QUE COMUNICAN AL DEPARTAMENTO DE ARAUCA CON EL INTERIOR DEL PAIS Y LA CAPITAL DE LA REPÚBLICA. TAMBIÉN SE PRESENTAN INUNDACIONES EN LA VEREDA SAN SALVADOR, VEREDA LA HORMIGA. EN ESTOS MOMENTOS SE REALIZA COMITÉ LOCAL EXTRAORDINARIO Y LOS ORGANISMOS DE SOCORRO SE TRASLADAN A LOS LUGARES DE LA EMERGENCIA</t>
  </si>
  <si>
    <t>50124</t>
  </si>
  <si>
    <t>05145</t>
  </si>
  <si>
    <t xml:space="preserve"> DESBORDAMIENTO DEL RIO CARANAL, EN LAS VEREDAS: UNION DE LOS CARDENALES ,BUENOS AIRES,CAÑO AZUL,CUATRO ESQUINAS, CRISTALINAS,EL AMPARO, FILIPINAS, FUNDACION,SAN ISIDRO,EL CAMPIN, SAN MIGUEL, SANTANDER, MATA DE COCO, JARDINES, SAN JOSE DEL CARANAL, FUNDADORES, GUAYACAN, LOS ALMENDROS, LA GAVIOTAS , SANTA CLARA, VISTA HERMOSA,EL CARMEN, EL PARAISO, LA RESERVA, BAJO CARANAL, EL ROSAL, SANTA ISABEL, VILLA NUEVA, LA VICTORIA, NUEVO MUNDO,  ALTO PRIMORES, LOS COLONOS, LA COLORADA, AFECTACIÓN EN CULTIVOS, CONTINUAN REALIZANDO EDAN, INFORMO CREPAD DE ARAUCA, DR. EDWAR PORTILLO.</t>
  </si>
  <si>
    <t>23300</t>
  </si>
  <si>
    <t>73616</t>
  </si>
  <si>
    <t>APOYO DEL FNC MEDIANTE GIEO DIRECTO AL CLOPAD PARA LA CONSTRUCCION DE TRES BOX COULVERT EN LOS SECTORES DE LA FINCA DE LOS GUARATAROS, ESCUELA EL TRIUNFO Y FINCA ROSABLANCA</t>
  </si>
  <si>
    <t>23574</t>
  </si>
  <si>
    <t>15135</t>
  </si>
  <si>
    <t>15518</t>
  </si>
  <si>
    <t>05125</t>
  </si>
  <si>
    <t>44098</t>
  </si>
  <si>
    <t>APOYO DEL FNC MEDIANTE GIRO DIRECTO AL CLOPAD PARA ALQUILER DE UNA RETROEXCAVADORA PARA APOYAR LA REHABILITACION VIAL.</t>
  </si>
  <si>
    <t>DESBORDAMIENTO DEL RÍO CRAVO NORTE, VEREDA: REGILIA, INFORMO D.C.C.</t>
  </si>
  <si>
    <t>APOYO DEL FNC MEDIANTE GIRO DIRECTO AL CLOPAD PARA APOYAR LA CANALIZACION Y DRAGADO DEL RIO CUSAY EN EL SECTOR DE LA VEREDA SAN JOSE OBRERO MEDIANTE ALQUILER DE RETROEXCAVADORA DE ORUGA.</t>
  </si>
  <si>
    <t>27160</t>
  </si>
  <si>
    <t>05697</t>
  </si>
  <si>
    <t>68855</t>
  </si>
  <si>
    <t>25293</t>
  </si>
  <si>
    <t>FUERTES LLUVIAS AFECTARON LOS   BARRIOS: LLANO ALTO,  BRISAS DEL  LLANO. REPORTA D.C.C. DIRECCION NACIONAL.</t>
  </si>
  <si>
    <t>APOYO PARA EL DEPARTAMENTO. EL VALOR DE OTROS CORRESPONDE A 1000 LADRILLOS</t>
  </si>
  <si>
    <t>05376</t>
  </si>
  <si>
    <t>08675</t>
  </si>
  <si>
    <t>05690</t>
  </si>
  <si>
    <t>52317</t>
  </si>
  <si>
    <t>50686</t>
  </si>
  <si>
    <t>68152</t>
  </si>
  <si>
    <t>99524</t>
  </si>
  <si>
    <t>99624</t>
  </si>
  <si>
    <t>APOYO DEL FNC MEDIANTE GIRO DIRECTO AL CLOPAD PARA COMBUSTIBLE  PARA RECUPERACION DE VIAS TERCIARIAS EN EL MUNICIPIO</t>
  </si>
  <si>
    <t>68524</t>
  </si>
  <si>
    <t>APOYO DEL FNC MEDIANTE GIRO DIRECTO AL CLOPAD PARA ALQUILER DE MAQUINARIA PARA LA REHABILITACION DE LAS VIAS TERCIARIAS.</t>
  </si>
  <si>
    <t>70221</t>
  </si>
  <si>
    <t>DESBORDAMIENTO  DEL CAÑO ELE-AFECTO LAS VEREDAS: LAURELES 1, CAÑO SECO, CAÑO AZUL, BOCAS DE ELE, LA ESPERANZA- AFECTADOS 2 CENTROS EDUCATIVOS, AFECTACION A CULTIVOS DE: MAIZ, YUCA, Y PASTOS.  REPORTA CONSEJO DEPARTAMENTAL DE GESTION DEL RIESGO- EL CONSOLIDADO  CORRESPONDE A LAS AFECTACIONES DE LAS FECHAS: 8 Y 10 DE JULIO.</t>
  </si>
  <si>
    <t>DESBORDAMIENTO DEL CAÑO CARANAL- AFECTADAS LAS VEREDAS:  VISTA HERMOSA, EL ROSAL, ALTO  PRIMORE, SAN MIGUEL, 1 CENTRO EDUCATIVO AFECTADO, PENDIENTE  INFORMACION. REPORTA CONSEJO DEPARTAMENTAL DE GESTION DEL RIESGO. 
DESBORDAMIENTO DE LOS CAÑOS: AZUL, ROJO, HONDO, RIO: CARANAL, AFECTANDO LAS VEREDAS: LA EMBAJADA, CARDENALES, MATE DE COCO, LA RESERVA, FUNDADOR, INFORMO D.C.C</t>
  </si>
  <si>
    <t>86219</t>
  </si>
  <si>
    <t>18592</t>
  </si>
  <si>
    <t>CHAMEZA</t>
  </si>
  <si>
    <t>85015</t>
  </si>
  <si>
    <t>SE PRESENTO DESBORDAMIENTO DE LOS RIOS ARAUCA Y CARANAL Y LA QUEBRADA LA COLORADA AFECTANDO LAS VEREDAS CARRETER, CAMPOALEGRE, ESPERANZA, GAVIOTAS, FUNDADORES, LAS BANCAS, PERALONSO, JAVILLAL, LA RESERVA, FILIPINAS,  UNION DE  CARDENALES, CAÑO AZUL, MATE  COCO, BARRIOS BUENOS AIRES Y BRISAS DEL LLANO. NO VICTIMAS. ATEINDE CMGRD ARAUQUITA. REPORTE  CDGRD ARAUCA  CORREO ELECTRONICO.</t>
  </si>
  <si>
    <t xml:space="preserve">SE PRESENTO DESBORDAMIENTO DEL RIO ARAUCA EN LOS SECTORES  BARRANCONES, MONSERRATE Y TODOS LOS SANTOS. CMGRD ARAUCA  ADELANTAN CENSOS. REPORTE  CDGRD ARAUCA DR. EDWARD PORTILLO </t>
  </si>
  <si>
    <t xml:space="preserve">SE PRESENTO DESBORDAMIENTO DEL RIO ARAUCA POR  CRECIENTE  SUBITA  AFECTANDO  LOS SIGUIENTES  SECTORES: CARRETERO, PERALONSO, LAS CANCHAS, MASAGUARO, NUEVA JERUSALEN, GRAN BRETAÑA, BAYONERO. REPORTE CDGRD ARAUCA DR. EDWARD PORTILLO </t>
  </si>
  <si>
    <t>SE PRESENTO DESBORDAMIENTO DEL RIO ARAUCA EN EL CASCO URBANO. FAMILIAS EVACUADAS  A SITIOS SEGUROS. ATIENDE  CMDGRD ARAUQUITA, REPORTE  CDGRD ARAUCA  DR. EDUARD PORTILLO.</t>
  </si>
  <si>
    <t>13894</t>
  </si>
  <si>
    <t>18410</t>
  </si>
  <si>
    <t>97001</t>
  </si>
  <si>
    <t>13458</t>
  </si>
  <si>
    <t>05315</t>
  </si>
  <si>
    <t>50270</t>
  </si>
  <si>
    <t>13006</t>
  </si>
  <si>
    <t>05483</t>
  </si>
  <si>
    <t>05885</t>
  </si>
  <si>
    <t>05040</t>
  </si>
  <si>
    <t>RETIRO</t>
  </si>
  <si>
    <t>05607</t>
  </si>
  <si>
    <t>DERRAME</t>
  </si>
  <si>
    <t>05042</t>
  </si>
  <si>
    <t>05890</t>
  </si>
  <si>
    <t>ACCIDENTE MINERO</t>
  </si>
  <si>
    <t>05059</t>
  </si>
  <si>
    <t>05361</t>
  </si>
  <si>
    <t>NO DECLARO CALAMIDAD PUBLICA</t>
  </si>
  <si>
    <t>70233</t>
  </si>
  <si>
    <t>05819</t>
  </si>
  <si>
    <t>05044</t>
  </si>
  <si>
    <t>D.C.C, OFICINA OPERATIVA ARAUCA INFORMA QUE EL DÍA DE AYER, ATENDIENDO INFORMACIÓN DE LA COMUNIDAD DE LAS VEREDAS BUENOS AIRES, LA CRISTALINA Y CARDENALES Y SANTA OISABELSOBRE EL DESBORDAMIENTO DEL CAÑO CARANAL, OCASIONANDO LA INUNDACIÓN DE LAS VIVIENDAS RIBEREÑAS.REPORTE INICIAL; PENDIENTE AMPLIACION DE INFORMACION, SE CONFIRMO INFORMACIÓN CON EL CDGRD DE ARAUCA. REPORTE 20-03-13, EL MUNICIPIO DE ARAUQUITA EL FIN DE SEMANA PASADO PRESENTÓ INUNDACIÓN POR DESBORDAMIENTO DEL RÍO CARANAL POR FUERTES LLUVIAS EN LA CORDILLERA ORIENTAL Y EL PIE DE MONTE LLANERO, QUE CONLLEVO SEGÚN REPORTE DEL MUNICIPIO DE ARAUQUITA, 900 FAMILIAS AFECTADAS EN APROXIMADAMENTE 39 VEREDAS. TAMBIÉN EL CONSEJO MUNICIPAL DE GESTIÓN DEL RIESGO DE ARAUQUITA HA CENSADO APROXIMADAMENTE 300 FAMILIAS, Y LOS ORGANISMOS OPERATIVOS SE ENCUENTRAN EN LA ZONA REALIZANDO LAS ACCIONES DE DE CENSOS Y APOYO A LAS FAMILIAS, SITUACION EN DESARROLLO</t>
  </si>
  <si>
    <t>D.C.C, OFICINA OPERATIVA ARAUCA INFORMA QUE:EL DÍA DE HOY FUE INFORMADO POR PARTE DE LA COMUNIDAD DE LAS VEREDAS NUEVO CARANAL-ISLAS DEL CUSAI-ALTO BELLO Y BRÚCELAS EL DESBORDAMIENTO DE LOS RÍOS CUSAI AFECTO LA VEREDA ISLAS DEL CUSAI, EL RIO CARANAL AFECTO LAS VEREDAS ALTO BELLO Y BRUSELAS Y EL RIO EL TIGRE INUNDO LA PARTE DEL CARANAL Y BRUSELAS, OCASIONANDO LA AFECTACIÓN DE SUS VIVIENDAS Y PREDIOS. REPORTE INICIAL; PENDIENTE AMPLIACION DE INFORMACION, SE VERIFICO, INFORMACIÓN CON EL CDGRD DE ARAUCA. REPORTE 20-03-13, EN EL MUNICIPIO DE FORTUL Y POR OCASIÓN DEL DESBORDAMIENTO DE ESTE MISMO RIO SE PRESENTA AFECTACIÓN EN 12 FAMILIAS EN LA PARTE ALTA DEL RÍO, CUYO CAUDAL DESBORDÓ E INUNDO CULTIVOS EN LAS VEREDAS LOS ANDES Y PALMARITO, SITUACION EN DESARROLLO.</t>
  </si>
  <si>
    <t>CDGRD DE ARAUCA, INFORMA, DESBORDAMIENTO DEL RÍO CARANAL, AFECTANDO LAS VEREDAS: SAN JOSÉ OBRERO, BUENOS AIRES, TIERRA SECA, LOS ANDES, PALMARITO, ALTO BELLO, NUEVO CARANAL, BRUSELAS JARDINES Y LA SALVE AFECTADAS, 20 FAMILIAS, CONTINUAN REALIZANDO EDAN, SITUACIÓN EN DESARROLLO.</t>
  </si>
  <si>
    <t>05792</t>
  </si>
  <si>
    <t>VEREDAS EL AMPARO, BUEOS AIRES, SANTA ISABEL, LA CRISTALIONA, UNION DE CARDENALES, CAÑO AZUL Y MATECOCO.. DESBORDAMIENTO RIO CARANAL.</t>
  </si>
  <si>
    <t>17442</t>
  </si>
  <si>
    <t>SE REPORTA FUERTE CRECIENTE DE LAS AGUAS DEL RIO ARAUCA EL CUAL ESTA OCASIONANDO INUNDACIONES EN EL AREA RURAL VEREDAS ESPERANZA GAVIOTAS, TRES PALMAS, MAPORITA, NUEVA JERUSALEM, GAVIOTAS PUEBLO NUEVO, BALLONERO, LOS CAJAROS, EL PLACER, GRAN BRETAÑA, MASAGUAROS, LOS LAURELES LA OSA Y BARRANQUILLITA. AL MOMENTO SE HAN EVACUADO 3 FAMILIAS DE LA VEREDA MASAGUAROS, EL CMGRD NOTIFICA QUE EL NIVEL DEL RIO CONTINUA EN AUMENTO POR LO QUE SE ACTIVA EL CDGRD Y A NIVEL LOCAL SE REALIZA EN ESTE MOMENTO MONITOREO AL NIVEL DEL RIO, REPORTA CDGRD, SITUACION EN DESARROLLO.</t>
  </si>
  <si>
    <t>VEREDAS EL FINAL, EL SOL, ALTAMIRA, MONSERRATE, CLARINETERO, EL TORNO, COROCITO, ISLA GUARDULIA, BOCAS DE ARAUCA, LAPAYARA, EL VAPOR, PUNTO FIJO, EL PELIGRO, BARRANCA AMARILÑLA, LA ESTRELLITA Y BARRANCONES.</t>
  </si>
  <si>
    <t>05209</t>
  </si>
  <si>
    <t>05368</t>
  </si>
  <si>
    <t>05134</t>
  </si>
  <si>
    <t>05761</t>
  </si>
  <si>
    <t>REPORTA INUNDACION EN 7 VEREDAS SEGÚN REPORTE PRELIMINAR LA AFECTACION ES LA SIGUIENTE, ISLA GUARDULIO: 24 FAMILIAS, COROSITO: 18 FAMILIAS, EL FINAL: 25 FAMILIAS, EL SOL: 21 FAMILIAS, ALTAMIRA: 17, MONSERRATE: 22 FAMILIAS, CLARINETERO: 20 FAMILIAS, EL CMGRD ESTA ACTIVO Y REALIZANDO EDAN, REPORTA CMGRD, SITUACION EN DESARROLLO.-451-455</t>
  </si>
  <si>
    <t>CDGRD DE ARAUCA, INFORMA, INUNDACIONES, DEL DÍA DE HOY, OCASIONADAS POR EL RIO CARANAL, RIO ELE, SITUACIÓN EN DESARROLLO. -454</t>
  </si>
  <si>
    <t>05475</t>
  </si>
  <si>
    <t>REPORTA OFICINA ARAUCA QUE EL DÍA 30 DE JULIO SE RECIBIÓ REPORTE DE LA COMUNIDAD INFORMANDO QUE EL RIO ARAUCA, PRESENTÓ DESBORDAMIENTO, OCASIONANDO INUNDACIONES EN LAS VEREDAS: ESPERANZA GAVIOTAS-TRES PALMAS-MAPORITA-NUEVA JERUSALEM-GAVIOTAS PUEBLO NUEVO-BAYONEROLOS CAJAROS-EL PLACAR-GRAN BRETAÑA-MASAGUAROS-LOS LAURELES-BARRANQUILLITA-REINERAS-SANTA BARBARA-PERALONSO-CAMPO ALEGRE-SECTOR RURAL-EL FUTURO-CAAS BRAVAS \"CASERIO, 316 FAMILIAS AFECTADAS. -479</t>
  </si>
  <si>
    <t>05893</t>
  </si>
  <si>
    <t>EL CARMEN DE VIBORAL</t>
  </si>
  <si>
    <t>05148</t>
  </si>
  <si>
    <t>20310</t>
  </si>
  <si>
    <t>54670</t>
  </si>
  <si>
    <t>05086</t>
  </si>
  <si>
    <t>05842</t>
  </si>
  <si>
    <t>TOPAGA</t>
  </si>
  <si>
    <t>15820</t>
  </si>
  <si>
    <t>No 037</t>
  </si>
  <si>
    <t>05234</t>
  </si>
  <si>
    <t>50287</t>
  </si>
  <si>
    <t>No 030</t>
  </si>
  <si>
    <t>No 064</t>
  </si>
  <si>
    <t>No 063</t>
  </si>
  <si>
    <t>95200</t>
  </si>
  <si>
    <t>05501</t>
  </si>
  <si>
    <t>05237</t>
  </si>
  <si>
    <t>EL CARMEN DE BOLIVAR</t>
  </si>
  <si>
    <t>13244</t>
  </si>
  <si>
    <t>05440</t>
  </si>
  <si>
    <t>INFORMAN DEL CDGRD QUE EL RIO ARAUCA EN LE CAUCE DEL RIO SE HA DESBORDADO EN ZONARA RURAL, AL MOMENTO SE HACE RECOLECCION DE INFORMACION  POR PARTE DE LOS LIDERES COMUNALES. -469</t>
  </si>
  <si>
    <t>PERDIDA DE CULTIVOS DE YUCA, MAIZ, ARROZ, PLATANO, CACAO MAIZ Y PERDIDA DE AVES DE CORRAL.</t>
  </si>
  <si>
    <t>INFORMAN DEL CDGRD QUE EL RIO ARAUCA EN LE CAUCE DEL RIO SE HA DESBORDADO EN ZONARA RURAL, VEREDAS ESPERANZA GAVIOTAS, TRES PALMAS, MAPORITA, NUEVA JERUSALEM, GAVIOTAS PUEBLO NUEVO, BAYONERO, LOS GUAJAROS, EL PLACER, GRAN BRETAÑA, MASAGUAROS, LOS LAURELES, BARRANQUILLITA, REINERAS, SANTA BARBARA, CAMPO ALEGRE, EL TRONCAL,EL AMPARO, BUENOS AIRES, SANTA ISABEL, CRISTALINAS, UNION DE LOS CARDENALES, CAÑO AZUL.DESBORDAMIENTO CAÑO PATO, BRAZO DEL RIO CARANAL. AL MOMENTO SE HACE RECOLECCION DE INFORMACION  POR PARTE DE LOS LIDERES COMUNALES. -469
VEREDAS AFECTADAS LA CRISTALINA DISTRITO DOS Y SANTA ROSA DE LA VEREDA MATA OSCURA, EL CENTRO POBLADO LA PESQUERA, VEREDA LA ARENOSA.</t>
  </si>
  <si>
    <t>14-0943</t>
  </si>
  <si>
    <t>13654</t>
  </si>
  <si>
    <t>CDGRD DE ARAUCA, INFORMA, MPIO DE ARAUQUITA, RÍO ARAUCA A BORDE, SE PRESENTAN INUNDACIONES EN SECTORES DEL CASERIO: ISLA REINERA, VEREDA: LOS ANGELITOS, REALIZAN EDAN, SITUACIÓN EN DESARROLLO. 
CDGRD REPORTA EN LA VEREVA REINERA AFECTACION POR INUNDACION ASI: FAMILIAS AFECTADAS 45, 4 VIVIENDAS DESTRUIDAS, VIVIENDAS AVERIADAS 1, ACUEDUCTO 1, 220 PERSONAS, EN LA VEREDA ANGELITOS ASI: FAMILIAS 41, 144 PERSONAS, VIVIENDAS AVERIADAS 1, VIAS 1, EN LA VEREDA SANTA BARBARA ASI: FAMILIAS 19, PERSONAS 69, VIAS 1, PARA UN TOTAL DE AFECTADOS, 105 FAMILIAS, 431 PERSONAS, 4 VIVIENDAS DESTRUIDAS, 1 AVERIADA, VIAS 2, ACUEDUCTO 1. -508. VEREDAS SANTA CLARA, SANTA ISABEL Y MATACOCO , BUENOS AIRES, CAÑO AZUL, LA CRISTALINA, CARDENALES. DESBORDAMIENTO CAÑO EL PATO, BRAZO DEL RIO CARANAL
DGRD DE ARAUCA, INFORMA, MPIO DE ARAUQUITA, RÍO ARAUCA A BORDE, SE PRESENTAN INUNDACIONES EN SECTORES DEL CASERIO: ISLA REINERA, VEREDA: LOS ANGELITOS, REALIZAN EDAN, SITUACIÓN EN DESARROLLO. -504
SE GESTIONA ENVIO DE SACOS CON EL EJERCITO.</t>
  </si>
  <si>
    <t>CDGRD DE ARAUCA, INFORMA, DESBORDAMIENTO DEL RÍO ARAUCA, VEREDA: CLARINETERO, 40 FAMILIAS AFECTADAS. -513</t>
  </si>
  <si>
    <t>CDGRD REPORTA INUNDACION EN EL MUNICIPIO DE SARAVENA SECTORES CAÑO NEGRO Y CAMPO OSCURO, CDGRD MOVILIZA UNA CAMABAJA PARA QUE EL MUNICIPIO MUEVA EQUIPOS, SIGUIENDO MEDIOS LOCALES REPORTAN HACIA LAS (9:27)HORAS LOS GRUPOS DE RESCATE DE LA CORPORACIÓN GARZA Y LA DEFENSA CIVIL EVACUAN A UNA FAMILIA QUE QUEDO ATRAPADA EN UNA ISLA DE LA VEREDA BRISAS DEL SATOCÁ, POR EL SECTOR DE LA COPA, SITUACIÓN EN DESARROLLO. -521</t>
  </si>
  <si>
    <t>No 049</t>
  </si>
  <si>
    <t>INUNDACIONES EN EL BARRIO LOS LIBERTADORES DE PANAMA DEBIDO AL INCREMENTO DEL CAUDAL DEL CAÑO DE PANAMA DEJANDO COMO SALDO 44 CASAS INUNDADAS,, 44 FAQMILIAS AFECTADAS Y 132 PERSONAS.</t>
  </si>
  <si>
    <t>05107</t>
  </si>
  <si>
    <t>CRECIENTE SÚBITA OCURRIDA EL 9 DE OCTUBRE DE 2014, EL RÍO ARAUCA ARRASTRÓ 7 VIVIENDAS DEL CASERÍO DE PUERTO LLERAS EN EL MUNICIPIO DE SARAVENA, Y TIENE EN ALTO RIESGO OTRAS 61 VIVIENDAS QUE SE ENCUENTRAN APOSTADAS EN EL SECTOR SOBRE LA ORILLA DEL RÍO ARAUCA, EL CUAL SE VEN SERIAMENTE AMENAZADAS POR EL ALTO NIVEL DE EROSIÓN DEL RÍO SOBRE LA ORILLA, EN TOTAL 23 PERSONAS PERDIERON SU VIVIENDA, OTRAS 2 FAMILIAS CONFORMADAS POR 10 PERSONAS DECIDIERON DESALOJAR POR RIESGO INMINENTE, EL MUNICIPIO EN ACTA ADJUNTA DETERMINÓ DECLARAR LA CALAMIDAD PÚBLICA PERO NO SE HA HECHO LLEGAR EL RESPECTIVO ACTO ADMINISTRATIVO, ADEMÁS SE SOLICITO INFORMACIÓN DEL LUGAR DONDE SE ENCUENTRAN ALBERGADOS LOS AFECTADOS POR LA SITUACIÓN PARA APOYAR HUMANITARIAMENTE LAS FAMILIAS.EL DÍA MIÉRCOLES SE VISITA EL LUGAR PARA CONOCER LA SITUACIÓN Y ENCAMINAR ESFUERZOS PARA SALVAGUARDAR LA VIDA DE LOS POBLADORES, REPORTE DE CDGRD HOY 11/10/2014. -760</t>
  </si>
  <si>
    <t>D.C.C., INFORMA, 2014-11-12  -EN LA MADRUGADA DEL DÍA 12 DE NOVIEMBRE, A ESO DE LAS 01:20 HASTA LAS 09:00 HORAS SE REGISTRÓ LLUVIA TORRENCIAL EN EL ÁREA URBANA DEL MUNICIPIO DE ARAUQUITA, OCASIONANDO LA INUNDACIÓN DE VIVIENDAS, 64 FAMILIAS AFECTADAS,  EN LOS BARRIOS LAS VEGAS, BRISAS DEL LLANO, JOSÉ EDWIN OLIVARES Y BUENOS AIRES, CINCO LÍDERES VOLUNTARIOS DEL GRUPO DE DCC. MARÍA MONTERREY DE ESE MUNICIPIO INICIÓ LA EVALUACIÓN DE DAÑOS Y ELABORACIÓN DE LOS CENSOS RESPECTIVOS. -849</t>
  </si>
  <si>
    <t>DESBORDAMIENTO DEL RÍO ARAUCA EN EL SECTOR DE PUERTO LLENERAS, JURISDICCIÓN DEL MUNICIPIO DE SARAVENA, EN MEDIOS SE ESTIMAN UNAS SEIS VIVIENDAS ARRASADAS, SIN EMBARGO EN VERIFICACIÓN CON DNB INFORMAN QUE ES EL DESBORDAMIENTO DEL RIO INICIALMENTE TIENE 10 VIVIENDAS AFECTADAS, PERO ESTE EVENTO LO TIENEN DESDE LA MAÑANA, MINSALUD INFORMA QUE NO SE TIENE AFECTACIÓN EN SALUD Y EL HOSPITAL LOCAL REPORTA 2 VIVIENDAS AFECTADAS, EL CDGRD ESTA EN VERIFICACIÓN YA QUE EL MUNICIPIO NO HA BRINDADO INFOMACION. -060</t>
  </si>
  <si>
    <t>05543</t>
  </si>
  <si>
    <t>DEL CDGRD DE ARAUCA INFORMAN UN DE LA CRECIENTE DEL RIO CARANAL EN LOS MUNICIPIOS DE FORTUL Y ARAUQUITA , SE ESTÁN TRASLADANDO LOS RESPECTIVOS CMGRD A REALIZAR LA EVALUACIÓN. -272</t>
  </si>
  <si>
    <t>DEL CDGRD DE ARAUCA INFORMAN UN DE LA CRECIENTE DEL RIO CARANAL EN LOS MUNICIPIOS DE FORTUL Y ARAUQUITA , SE ESTÁN TRASLADANDO LOS RESPECTIVOS CMGRD A REALIZAR LA EVALUACIÓN. EN ARAUQUITA REPORTAN 17 VEREDAS INUNDACIONES DE LA MISMA MANERA EN EL MUNICIPIO DE SARAVENA, VEREDA PUERTO RICO FUERON ARRASTRADOS POR EL RÍO ARAUCA. -265</t>
  </si>
  <si>
    <t>AVENIDA TORRENCIAL</t>
  </si>
  <si>
    <t>No 048</t>
  </si>
  <si>
    <t>INFORMA JUAN CARLOS JIMENEZ-DIR.SOCORRO ARAUCA. INUNDACIONES EN EL MUNICIPIO DE SARAVENA POR EL RÍO SAN MIGUEL. CMGRD ADELANTA EVALUACIÓN INICIAL CON EL APOYO DE 2 VOLUNTARIOS DEL GA DE SARAVENA. SITUACIÓN EN DESARROLLO.      CDGRD DE ARAUCA, INFORMA, ACTUALMENTE SE PRESENTA UNA GRAVE EMERGENCIA EN EL MUNICIPIO DE SARAVENA COMO CONSECUENCIA DE LLUVIAS FUERTES PRESENTADAS SOBRE LA CORDILLERA ORIENTAL, EN LAS CUALES, LOS RÍOS MARGUA, CUBOGÓN QUE VIENEN DE BOYACA Y NORTE DE SANTANDER, RÍOS SAN MIGUEL, BANADÍAS, SATOCA, BOJABÁ, ROYOTA, Y CONSECUENTEMENTE EL RÍO ARAUCA PRESENTARON UNA GRAN CRECIENTE QUE MANTIENEN VARIAS COMUNIDADES AISLADAS, NECESIDAD DE RESCATE AÉREO DE VARIAS FAMILIAS Y PÉRDIDAS EN VIVIENDA, CULTIVO E INFRAESTRUCTURA VÍAL. SE ATIENDE A TRAVÉS LA MÁXIMA CAPACIDAD OPERATIVA DEL MUNICIPIO DE SARAVENA, TAMBIÉN SE APOYA CON LA OFICINA OPERATIVA DE LA DEFENSA CIVIL DE ARAUCA, PRINCIPALMENTE EN RESPUESTA INICIAL, PARA SALVAGUARDAR PRINCIPALMENTE LA INTEGRIDAD DE NUESTRAS COMUNIDADES.EL MUNICIPIO DE SARAVENA DECLARA LA ALERTA ROJA EN TODA SU JURISDICCIÓN DADA LA MAGNITUD DE LA EMERGENCIA. -386</t>
  </si>
  <si>
    <t>15-1564
15-1568
15-1559
15-1579</t>
  </si>
  <si>
    <t>INFORMA, SEÑOR OTTO NIETZEN, FUNCIONARIO EN TERRENO, SEGUIMIENTO EMERGENCIA, EN EL MPIO DE ARAUCA, POR DESBORDAMIENTO DEL RÍO ARAUCA Y SUS AFLUENTES, 7 SECTORES AFECTADOS, 100 FAMILIAS, 500 PERSONAS AFECTADAS. -390
ACTUALIZACION 28/05/2015 INFORMA, EL SEÑOR OTTO NIETZEN, FUNCIONARIO EN TERRENO, SEGUIMIENTO EMERGENCIA, EN EL MPIO DE ARAUCA, POR DESBORDAMIENTO DEL RÍO ARAUCA Y SUS AFLUENTES, ASI, BARRIOS 7, FAMILIAS AFECTADAS 267, PERSONAS AFECTADAS 500. -396</t>
  </si>
  <si>
    <t>AA-D-100.03.048</t>
  </si>
  <si>
    <t>INFORMA, SEÑOR OTTO NIETZEN, FUNCIONARIO EN TERRENO, SEGUIMIENTO EMERGENCIA, EN EL MPIO DE ARAUQUITA, POR DESBORDAMIENTO DEL RÍO ARAUCA Y SUS AFLUENTES, 33 SECTORES AFECTADOS, 1041 FAMILIAS AFECTADAS,  4,564 PERSONAS AFECTADAS, 11 VIVIENDAS AVERIADAS, 1 VIVIENDA DESTRUIDA, 2 PUENTES VEHICULARES AFECTADOS, 4 VÍAS AFECTADAS. -390
OTTO NIETZEN DELEGADO UNGRD EN ARAUCA ENVIA INFORMACION ACTUAL DE LA EMERGENCIA EN EL MPIO DE ARAUQUITA, POR DESBORDAMIENTO DEL RÍO ARAUCA Y SUS AFLUENTES, SECTORES AFECTADOS 33, FAMILIAS AFECTADAS 1235,  PERSONAS AFECTADAS 6.175, VIVIENDAS AVERIADAS 11, VIVIENDAS DESTRUIDAS 1, PUENTES VEHICULARES AFECTADOS 2, VÍAS AFECTADAS 4, CONTINUA PROCESO DE EDAN. -393
ACTUALIZACION  01/06/2015 EMERGENCIA EN EL MUNICIPIO DE ARAUQUITA, DESBORDAMIENTO DEL RÍO ARAUCA Y SUS AFLUENTES, PREVIO INFORME DE OTTO NIETZEN DELEGADO EN TERRENO,  SECTORES AFECTADOS: 62, FAMILIAS AFECTADAS 1750, PERSONAS AFECTADAS 7770,  VIVIENDAS AVERIADAS 51, VIVIENDAS DESTRUIDAS 9,  INSTITUCIONES EDUCATIVAS 14, PUENTES VEHICULARES 5,  9 VIAS AFECTADAS, 7145 HECTÁREAS DE CULTIVOS Y 2178 PECUARIOS AFECTADAS EQUIVALENTES A 528 FAMILIAS. -406</t>
  </si>
  <si>
    <t>15-1564
15-1568
15-1567
15-1579</t>
  </si>
  <si>
    <t>INFORMA, SEÑOR OTTO NIETZEN, FUNCIONARIO EN TERRENO, SEGUIMIENTO EMERGENCIA, EN EL MPIO DE RORTUL, POR DESBORDAMIENTO DEL RÍO ARAUCA Y SUS AFLUENTES, 7 SECTORES AFECTADOS, 250 FAMILIAS AFECTADAS, 1250 PERSONAS AFECTADAS, 1 PUENTE VEHICULAR AFECTADO. -390
ACTUALIZACIÓN, 03-06-2015, INFORMA, SEÑOR OTTO NIETZEN, FUNCIONARIO EN TERRENO, SEGUIMIENTO EMERGENCIA, EN EL MPIO DE RORTUL, POR DESBORDAMIENTO DEL RÍO ARAUCA Y SUS AFLUENTES, 7 SECTORES AFECTADOS, 250 FAMILIAS AFECTADAS, 1250 PERSONAS AFECTADAS,  1 VIVIENDA AVERIADA, 11 VIVIENDAS DESTRUIDAS, 1 PUENTE VEHICULAR AFECTADO. -412</t>
  </si>
  <si>
    <t>15-1579</t>
  </si>
  <si>
    <t>MUNICIPIO DE ARAUCA, SE PRESENTAN APROXIMADAMENTE 300 FAMILIAS DAMNIFICADAS POR DESBORDAMIENTO DEL RÍO ARAUCA Y RÍO AGUA LIMÓN, DE LAS VEREDAS TODOS LOS SANTOS, EL FINAL, EL SINAY, NUBES A, NUBES B. -462
CDGRD ACTUALIZA INFORMACION POR INUNDACION REGISTRADA EL PASADO 21 DE JUNIO Y REPORTADA A LA UNGRD EL DIA 23/06/2015 EN EL MUNICIPIO DE ARAUCA, POR DESBORDAMIENTO DEL RÍO ARAUCA Y RÍO AGUA LIMÓN, LAS VEREDAS AFECTADAS SON: EL FINAL, EL SOL, ALTAMIRA, MONSERRATE, CLARINETERO, EL TORNO, LA PAYARA, COROSITO, BOCAS DEL ARAUCA, NUBES A, NUBES B, SINAI, TODOS LOS SANTOS, BARRANCONES, EL APOR, LA BECERRA, CARACOL, GUARDULIO PESCADITO, LA GLORIA, MIRAMAR, PUNTO FIJO, BOCAS DEL ELE, EL DIAMANTE, CAÑO AZUL, RESGUARDO INDIGENA LAS VEGAS, CAÑO SECO, PARA UN TOTAL DE 1176 FAMILIAS AFECTADAS, 5821 PERSONAS, SOLICITAN AHE. -487
SE ACTUALIZA INFORMACION POR INUNDACION REGISTRADA EL PASADO 20 DE JUNIO Y REPORTADA A LA UNGRD EL DIA 23/06/2015 EN EL MUNICIPIO DE ARAUCA, POR DESBORDAMIENTO DEL RÍO ARAUCA Y RÍO AGUA LIMÓN, DELEGADO EN TERRENO OTTO NIETZEN BAJO INFORME DE FECHA 08/07/2015 REGISTRA UN TOTAL DE 28 CORREGIMIENTOS, 1203 FAMILIAS AFECTADAS, 5956 PERSONAS. -504</t>
  </si>
  <si>
    <t>15-1591
15-1792</t>
  </si>
  <si>
    <t>MUNICIPIO DE ARAUQUITA: SOBRE LA ISLA REINERA SE PRESENTARON DERBODAMIENTOS DEL RÍO GAVIOTAS, EFLUENTE DEL RÍO ARAUCA, AFECTANDO EL CASERIO CON MÁS DE 250 FAMILIAS Y VEREDAS ALEDAÑAS, EN TOTAL MÁS DE 400 FAMILIAS AFECTADAS. -462
SE ACTUALIZA INFORMACION POR INUNDACION REGISTRADA EL PASADO 20 DE JUNIO Y REPORTADA A LA UNGRD EL DIA 23/06/2015 EN EL MUNICIPIO DE ARAUQUITA, POR DESBORDAMIENTO DEL RÍO GAVIOTAS, AFLUENTE DEL RÍO ARAUCA, DELEGADO EN TERRENO OTTO NIETZEN BAJO INFORME DE FECHA 08/07/2015 REGISTRA UN TOTAL DE 28 CORREGIMIENTOS, 1747 FAMILIAS AFECTADAS, 7055 PERSONAS, VIVIENDAS AVERIADAS 33, VIVIENDAS DESTRUIDAS 17, INSTITUCIONES EDUCATIVAS 1, PUENTES VEHICULARES 1, VIAS 7, EN TEMA AGROPECUARIO: CULTIVOS (Has) 5674, No. PECUARIOS 3119, FAMILIAS 692. -504</t>
  </si>
  <si>
    <t>15-1579
15-1588</t>
  </si>
  <si>
    <r>
      <t xml:space="preserve">ACTUALMENTE SE PRESENTA UNA GRAVE EMERGENCIA EN EL MUNICIPIO DE SARAVENA COMO CONSECUENCIA DE LLUVIAS FUERTES PRESENTADAS SOBRE LA CORDILLERA ORIENTAL, EN LAS CUALES, LOS RÍOS MARGUA, CUBOGÓN QUE VIENEN DE BOYACA Y NORTE DE SANTANDER, RÍOS SAN MIGUEL, BANADÍAS, SATOCA, BOJABÁ, ROYOTA, Y CONSECUENTEMENTE EL RÍO ARAUCA PRESENTARON UNA GRAN CRECIENTE QUE MANTIENEN VARIAS COMUNIDADES AISLADAS, NECESIDAD DE RESCATE AÉREO DE VARIAS FAMILIAS Y PÉRDIDAS EN VIVIENDA, CULTIVO E INFRAESTRUCTURA VÍAL. SE ATIENDE A TRAVÉS LA MÁXIMA CAPACIDAD OPERATIVA DEL MUNICIPIO DE SARAVENA, TAMBIÉN SE APOYA CON LA OFICINA OPERATIVA DE LA DEFENSA CIVIL DE ARAUCA, PRINCIPALMENTE EN RESPUESTA INICIAL, PARA SALVAGUARDAR PRINCIPALMENTE LA INTEGRIDAD DE NUESTRAS COMUNIDADES. EL MUNICIPIO DE SARAVENA DECLARA LA ALERTA ROJA EN TODA SU JURISDICCIÓN DADA LA MAGNITUD DE LA EMERGENCIA. -388
ACTUALIZACION, EL SEÑOR OTTO NIETZEN, FUNCIONARIO EN TERRENO, SEGUIMIENTO EMERGENCIA, EN EL MPIO DE SARAVENA, POR DESBORDAMIENTO DEL RÍO ARAUCA Y SUS AFLUENTES, ASI, BARRIOS 26, FAMILIAS AFECTADAS 1353, PERSONAS AFECTADAS 3009,  VIVIENDAS AVERIADAS 192, VIVIENDAS DESTRUIDAS 15, CENTROS COMUNITARIOS 1, ACUEDUCTOS 3,  INSTITUCIONES EDUCATIVAS 5, PUENTES VEHICULARES 8, VIAS AFECTADAS 20. -396
</t>
    </r>
    <r>
      <rPr>
        <sz val="9"/>
        <color indexed="21"/>
        <rFont val="Arial"/>
        <family val="2"/>
      </rPr>
      <t>APOYO DEL FNGRD MEDIANTE SUBSIDIOS DE ARRIENDO PARA 8 FAMILIAS DURANTE 3 MESES A RAZON DE $250.000 MENSUALES. ($6'000.000 A.P. 15-1600).</t>
    </r>
  </si>
  <si>
    <t>15-1600
15-1587
15-1598
15-1788</t>
  </si>
  <si>
    <t>PUERTO RONDÓN:  EN ZONAS DEL CORREGIMIENTO DE CAÑAS BRAVAS,  LAS CUALES NO TIENEN UN LÍMITE DEFINIDO Y POR DECIRLO ASÍ: SE ENCUENTRAN EN UN LIMBO TERRITORIAL, SE PRESENTA DESBORDAMIENTO DEL RÍO ELE AFECTANDO LAS VEREDAS QUE COMPONEN EL CORREGIMIENTO COMO LO SON VEREDA EL DIAMANTE, VEREDA CAÑO AZUL, CAÑO COLORADO, CASERÍO BOCAS DE ELE, LAURELES I, LAURELES II, ENTRE OTRAS, SE DESPLAZARÁ EL DÍA DE HOY COMISIÓN A VERIFICACIÓN. -462</t>
  </si>
  <si>
    <t>DEBIDO A LA SITUACIÓN DE EMERGENCIA QUE SE VIENE PRESENTANDO CON BASE EN LA CORRIENTE SÚBITA Y FRÍA PROCEDENTE DEL SUR DEL CONTINENTE, SE DESBORDO EL RÍO CRAVO, CAUSANDO DESTROZOS EN CULTIVOS DE CACAO, PLÁTANO, YUCA, GANADO Y AVES DE CORRAL, EN LAS VEREDAS DE CRAVO COROZO, CRAVO REGILIA, SANTA INÉS Y VEREDAS CIRCUNVECINAS COLOCANDO EN RIESGO LA INTEGRIDAD DE SUS HABITANTES Y CUATRO PERSONAS SE ENCUENTRAN AISLADAS EN EL SITIO CONOCIDO COMO PLAYA RICA, DEBIDO A LA FURIA DE LAS AGUAS DESBORDADAS. CON BASE EN INFORMACIÓN RECIBIDA, SE ESTABLECE QUE SE ENCUENTRAN 40 FAMILIAS, COMPUESTAS EN PROMEDIO POR TRES PERSONAS CADA UNA, PARA UN TOTAL DE 120 PERSONAS APROXIMADAMENTE REFUGIADAS EN LA ESCUELA DE CRAVO COROZO.
OMAIRA GARZON RODRIGUEZ. -542</t>
  </si>
  <si>
    <t>05656</t>
  </si>
  <si>
    <t>D.C.C., INFORMA, EN LA MAÑANA DE  11-11-2015 A  LAS 04:00 HORAS,  SE REGISTRÓ  FUERTE AGUACERO EN EL AREA   URBANA DEL MUNICIPIO DE ARAUQUITA, CAUSANDO LA INUNDACIÓN DE VIVIENDAS AL DESBORDARSE LA CAPACIDAD DEL SISTEMA DE DRENAJE, EN COORDINACIÓN CON LA OFICINA DE GESTIÓN DEL RIESGO EN DESASTRES MUNICIPAL, 6 VOLUNTARIOS DE LA JUNTA DE DEFENSA CIVIL DEL MUNICIPIO DE ARAUQUITA REALIZARON ACTIVIDADES EDAN, PARA DETERMINAR AFECTACIÓN, CONSOLIDANDO UNA AFECTACIÓN DE 141 FAMILIAS, CORRESPONDIENTE A 550 PERSONAS AFECTADAS. INFORMACIÓN QUE FUE DEJADA A DISPOSICIÓN DE LA OFICINA DE GESTIÓN DEL RIESGO MUNICIPAL, PARA EL TRAMITE CORRESPONDIENTE. -843</t>
  </si>
  <si>
    <t>D.C.C., INFORMA, EL DÍA DE AYER SE REGISTRÓ INUNDACIÓN EN LA VEREDA MONTE ADENTRO, POR DESBORDAMIENTO DEL RIO ARAUCA, LO CUAL FUE REPORTADO HASTA EL DÍA DE HOY POR LA COMUNIDAD, 4 LÍDERES VOLUNTARIOS DESDE LAS 08:00 HASTA LAS 12:00 HORAS REALIZARON ACTIVIDADES E DAN, PARA DETERMINAR AFECTACIÓN, LA CUAL ARROJO UN CONSOLIDADO DE 24 VIVIENDAS (FINCAS) PARA UN TOTAL DE 108 PERSONAS AFECTADAS, AL IGUAL QUE CULTIVOS. -859
CDGRD INFORMA QUE EFECTIVAMENTE SE PRESENTÓ DESBORDAMIENTO DEL RÍO MADRE VIEJA EN LA VEREDA MONTE ADENTRO ESPERAN REPORTE PRELIMINAR, SE MANTIENEN DATOS REPORTADOS POR DCC. -860</t>
  </si>
  <si>
    <t>CDGRD DE ARAUCA REPORTA INUNDACION EN CENTRO POBLADO DE REINERA, UN APROX DE 150 FAMILIAS AFECTADAS, HAY COLAPSO DE BARCAZA EN BOCA TOMA DEL ACUEDUCTO, SE ESTA EVACUANDO HACIA UN ALBERGUE UNAS POCAS FAMILIAS; EL MUNICIPIO SE ENCUENTRA EN REUNIÓN CON EL FIN DE EVALUAR LA SITUACIÓN, APOYAN DEFENSA CIVIL,  ARMADA Y BOMBEROS, CDGRD INFORMA QUE YA EL NIVEL DEL RIO BAJO 1 METRO EN EL CASCO URBANO DE ARAUQUITA. -901</t>
  </si>
  <si>
    <t>INCENDIO</t>
  </si>
  <si>
    <t>CDGRD DE ARAUCA, INFORMA,  MUNICIPIO DE ARAUQUITA SE PRESENTÓ, EN  LA MADRUGADA DEL DÍA DE HOY,  INUNDACIÓN POR DESBORDAMIENTO DEL  CAÑO GAVIOTAS EN LA VEREDA: LA ARENOSA,  AL MOMENTO INDICA LA COMUNIDAD QUE SON 21 FAMILIAS AFECTADAS, SE DESPLAZA  UNA COMISIÓN DE BOMBEROS A REALIZAR INSPECCIÓN Y EVALUACIÓN, SITUACIÓN EN DESARROLLO. -303</t>
  </si>
  <si>
    <t>AA-D-100.03-113</t>
  </si>
  <si>
    <t xml:space="preserve">CDGRD Y DCC REPORTA TENEMOS DESBORDAMIENTO DEL RIO ARAUCA EN EL MUNICIPIO DE ARAUQUITA EN VEREDAS DEL SECTOR DE LA ISLA REINERA, VEREDAS DE ANGELITOS, ARENOSA, EL CASERIO DE ISLA REINERA ALGUNAS VIVIENDAS SE ENCUENTRAN ANEGADAS, APOYAN ENTIDADES DEL SISTEMA. -329
CDGRD  DE ARAUCA, INFORMA,  REPORTE PRELIMINAR DE INUNDACIONES LEVANTADO POR EL MUNICIPIO DE ARAUQUITA, DONDE EVIDENCIAN 229 FAMILIAS DAMNIFICADAS POR EL DESBORDAMIENTO DEL RÍO GAVIOTAS Y EL RÍO ARAUCA, AÚN CONTINÚAN, REALIZANDO, EDAN, AUNQUE EL DÍA DE HOY SE REPORTA UN INCREMENTO MAYOR DEL NIVEL DE LAS AGUAS SOBRE LA CABECERA MUNICIPAL DE ARAUQUITA QUE PODRIA AUMENTAR EL NÚMERO DE FAMILIAS AFECTADAS, TODAVIA NO HAY UN DATO EXACTO DE VIVIENDAS, NI PERSONAS AFECTADAS, SITUACIÓN EN DESARROLLO. -331
CDGRD ACTUALIZA INFORMACION SOBRE CRECIENTES SÚBITAS DEL RIO ARAUCA DESDE EL PASADO 30 DE ABRIL HASTA LA FECHA, SE EVIDENCIA Y SE CONSTATA 309 FAMILIAS DAMNIFICADAS, SEGÚN LOS REPORTES EMITIDOS POR PARTE DE LOS CUERPOS DE SOCORRO, DEFENSA CIVIL, BOMBEROS Y PRESIDENTES DE JUNTAS DE ACCIÓN COMUNAL. FAMILIAS A LAS QUE SE LES INICIA PROCESO DE CARACTERIZACIÓN EN LAS SIGUIENTES VEREDAS, SANTA BARBARA, CAÑO ARENAS, ANGELITOS A, ANGELITOS B, LA ARENOSA, EL CAUCHO, LOS PAJAROS, CANCIONES, REINERA, UNION DE LOS CARDENALES, PERALONZO. -338
</t>
  </si>
  <si>
    <t>CDGRD ARAUCA REPORTA EN EL MUNICIPIO DE ARAUCA POR LA VEREDA LA PAYARA ESTA INGRESANDO AGUA QUE REBOSA EL DIQUE, SE ESTÁ HACIENDO LAS COORDINACIONES CON LOS CMGRD PARA INICIAR CON LOS RESPECTIVOS EDAN, SE INICIA SEGUIMIENTO CON EL CDGRD. -329
D.C.C., INFORMA, POR ORDEN DEL JEFE OFICINA OPERATIVA DCC ARAUCA, SE ENVÍAN 4 LÍDERES VOLUNTARIOS A LA VEREDA LA PAPA YARA AYUDAR A EVACUAR A 8 FAMILIAS POR LA RUPTURA DEL DIQUE EN LA VDA. PAPA YARA Y LA VDA. COROCITO, POR LO CUAL FUE NECESARIO EVACUAR ESTAS FAMILIAS A SITIOS FAMILIARES. -331</t>
  </si>
  <si>
    <t>D.C.C., INFORMA, DEPARTAMENTO DE ARAUCA, MUNICIPIO DE PUERTO RONDÓN, SE PRESENTA DESBORDAMIENTO DEL RÍO CASANARE, REALIZAN EDAN, SITUACIÓN EN DESARROLLO. -336</t>
  </si>
  <si>
    <t>54480</t>
  </si>
  <si>
    <t>CDGRD DE ARAUCA INFORMA: EL DÍA  29/05/2016 EN LAS   HORAS  DE  LA  TARDE  POR LOS NIVELES  ALTOS DEL RÍO CASANARE SE PRESENTÓ INUNDACIÓN EN EL MUNICIPIO DE PUERTO RONDÓN, EL MUNICIPIO ESTÁ TRASLADANDO ASISTENCIA ALIMENTARIA. EL REPORTE PRELIMINAR INDICA 7 FAMILIAS AFECTADAS,  DCC REALIZA  LA ATENCIÓN Y EL CONSOLIDADO. EN  SEGUIMIENTO POR  PARTE DE LA (CITEL UNGRD). -401</t>
  </si>
  <si>
    <t>D.C.C., INFORMA, POR SOLICITUD DEL CONCEJO MUNICIPAL DE GESTIÓN DE RIESGOS, SE REALIZA EDAN A FAMILIAS AFECTADAS POR DESBORDAMIENTO DEL RÍO CRAVO, HASTA EL MOMENTO LA AFECTACIÓN ES DE: 1 FAMILIA, 1 VIVIENDA DESTRUIDA, 50 HECTÁREAS AFECTADAS DE CULTIVOS. -420</t>
  </si>
  <si>
    <t>D.C.C., INFORMA, POR SOLICITUD DEL CONCEJO MUNICIPAL DE GESTIÓN DE RIESGOS SE REALIZA EDAN A 15 FAMILIAS ASENTADAS EN LA INVASIÓN CAÑO JESÚS DEL MUNICIPIO DE ARAUCA, DEBIDO AL DESBORDAMIENTO DEL MISMO CAÑO, EN ESTA ACTIVIDAD HIZO PRESENCIA EL COORDINADOR DE GESTIÓN DE RIESGOS DEL MUNICIPIO. -420</t>
  </si>
  <si>
    <t>08558</t>
  </si>
  <si>
    <t xml:space="preserve">SOLICITUD </t>
  </si>
  <si>
    <t>MESETAS</t>
  </si>
  <si>
    <t>50330</t>
  </si>
  <si>
    <t>No 042</t>
  </si>
  <si>
    <t>CDGRD ARAUCA REPORTA MUNICIPIO DE SARAVENA VEREDA BARRACONES CON APROX DE 15 FAMILIAS AFECTADAS POR DESBORDAMIENTO RÍO BANADIAS, DCC REALIZA DESPLAZAMIENTO HACIA EL SITIO. -502</t>
  </si>
  <si>
    <t>AA-D-100.03-067</t>
  </si>
  <si>
    <t>CDGRD ARAUCA REPORTA INUNDACIÓN EN EL MUNICIPIO DE ARAUQUITA DEJA AFECTADAS HASTA EL MOMENTO 70 FAMILIAS, APOYA DCC Y BOMBEROS. -505
D.C.C., INFORMA, SE PRESENTÓ DESBORDAMIENTO DEL RÍO ARAUCA, AFECTANDO UN 70% DEL MUNICIPIO DE ARAUQUITA TANTO EN EL ÁREA RURAL COMO EN EL CASCO URBANO, 101 FAMILIAS AFECTADAS, 28 VIVIENDAS AVERIADAS, 500 HECTÁREAS AFECTADAS DE CULTIVOS. -507</t>
  </si>
  <si>
    <t>CDGRD ARAUCA REPORTA INUNDACIÓN EN EL MUNICIPIO DE FORTUL CON 51 FAMILIAS AFECTADAS, DCC  Y BOMBEROS REPORTE INICIAL. 505</t>
  </si>
  <si>
    <t>CDGRD ARAUCA REPORTA INUNDACIÓN EN EL MUNICIPIO DE SARAVENA DEJA 150 FAMILIAS AFECTADAS, APOYA DCC Y GARZA EN SEGUIMIENTO. -505</t>
  </si>
  <si>
    <t>No 00085</t>
  </si>
  <si>
    <t>CDGRD REPORTA EN EL MUNICIPIO DE ARAUCA 16 FAMILIAS AFECTADAS POR INUNDACIÓN, APOYA DCC, EN SEGUIMIENTO. -505 
DEBIDO A LAS FUERTES PRECIPITACIONES PRESENTADAS EN EL DEPARTAMENTO DE ARAUCA, EL RIO ARAUCA Y SUS AFLUENTES SE DESBORDARON CAUSANDO INUNDACIONES EN EL MUNICPIO DE ARAUCA. POR LO ANTERIOR TANTO EL AREA URBANA COMO LA RURAL DEL MUNICIPIO SE ENCUENTRAN CONSIDERABÑEMENTE AFECTADAS, EN VIVIENDAS INUNDADAS Y AVERIADAS, PERDIDA DE MATERIALES, AFECTACION EN CULTIVOS, PERDIDA Y DAÑO DE ENCERES Y PROBLEMAS DE SALUBRIDAD PUBLICA ENTRE OTROS. AFECTACION EN EL SECTOR DE LAS MOTAS DE BARRANCONES, VEREDA EL TORNO, SECTOR LA PAYARA, EL COROCITO, ISLA GUARDOLIO, BOCAS DEL ARAUCA, CLARINETERO, BARRANCONES, SECTOR DE LA ESTRELLITA Y LOMO DEL PERRO, SECTOR LA LORENA, ENTRE OTRAS. BALANCE DE 1707 FAMILIAS DAMNIFICADAS.</t>
  </si>
  <si>
    <t>D.C.C., INFORMA, SE PRESENTÓ DESBORDAMIENTO DEL RIO CASANARE CON AFECTACIÓN DE FAMILIAS Y CULTIVOS, HASTA EL MOMENTO HAN CENSADO, 6 FAMILIAS AFECTADAS, CONTINÚAN REALIZANDO EDAN. -507</t>
  </si>
  <si>
    <t>23586</t>
  </si>
  <si>
    <t>05425</t>
  </si>
  <si>
    <t>AA-D-100.03-067
AA-D-100.03-003
AA-D-100.03-068</t>
  </si>
  <si>
    <t>08/07/2016
03/01/2017
11/07/17</t>
  </si>
  <si>
    <t>07/01/2017
02/07/2017
11/11/17</t>
  </si>
  <si>
    <t>DNBC, INFORMA. CUERPO DE BOMBEROS DE ARAUQUITA, REPORTA, SE PRESENTÓ DESBORDAMIENTO DEL RÍO ARAUCA,  AFECTANDO 86 FAMILIAS POR PERDIDA DE CULTIVOS EN LAS VEREDAS SANTA BÁRBARA, REINERA, LA ARENOSA, CAÑO ARENAS, SANTA BÁRBARA, ANGELITO B Y CAÑO GUATEQUE, SE REALIZA MONITOREO CONSTANTE EN EL COLEGIO JOSÉ ACEVEDO Y GÓMEZ YA QUE SE ENCUENTRA CERCA AL CAUCE DEL RIO ARAUCA. CUERPO DE BOMBEROS ARAUQUITA, SE ENCUENTRA EN ALISTAMIENTO CON 8 UNIDADES. EN SEGUIMIENTO. -334
ACTUALIZACIÓN CMGRD DE ARAUQUITA – ARAUCA. ACTA NRO. 006. ORGANISMOS DE  SOCORRO INFORMAN DE LAS  SIGUIENTES  FAMILIAS  AFECTADAS: 26 EN LA REINERA, 26 EN SANTA BÁRBARA, 28 EN LA ARENOSA, 14 EN ANGELITOS B, 8 EN EL CAUCHO, 30 EN CAÑO ARENA, TOTAL AL MOMENTO 132, TAMBIÉN EMITE  RIESGO DE LOS COLEGIOS, JOSÉ ACEVEDO Y GÓMEZ DE LA ISLA REINERA PARA PROTECCIÓN O REUBICACIÓN. EN SEGUIMIENTO. -335
CMGRD ARAUQUITA EN ACTA # 007 Y SOLICITUD 157 DE AHE, REGISTRAN INFORMACION SOBRE AFECTACION DEL DIA ANTERIOR POR DESBORDAMIENTO DEL RIO ARAUCA EN 42 VEREDAS Y 1289 FAMILIAS, HAN APOYADO ENTIDADES DEL SNGRD, SE COPIA REGISTRO A CDGRD. -402
SOLICITUD AYUDA HUMANITARIA 15AGO17 REPORTA UN TOTAL DE 1716 FAMILIAS DAMNIFICADAS PARA UN TOTAL DE 5.102 PERSONAS. (NA)</t>
  </si>
  <si>
    <t>D.C.C., INFORMA, EN LA VEREDA LAS MALVINAS,  JURISDICCIÓN DEL MUNICIPIO DE TAME SE RECIBE INFORMACIÓN DE AFECTACIÓN DE FAMILIAS, CULTIVOS Y ANIMALES POR EL DESBORDAMIENTO DEL RÍO CUSAY, SE ENVÍA APOYO DE CINCO (05) LÍDERES VOLUNTARIOS DE LA JUNTA DE DC. TAME, SE MOVILIZAN EN VEHÍCULO INSTITUCIONAL A VERIFICACIÓN  DE LA INFORMACIÓN, SITUACIÓN EN DESARROLLO. -386</t>
  </si>
  <si>
    <t>CDGRD  DE ARAUCA INFORMA: MUNICIPIO DE SARAVENA. 24/05/2017. AFECTACIONES REPORTADAS  A LA  FECHA 26/05/2017 POR  DESBORDAMIENTO DEL RÍO BOJABÁ. VEREDA PLAYAS DEL BOJABÁ: DAÑO EN LA  BOCATOMA, 2 VIVIENDAS DESTRUIDAS RESGUARDO INDÍGENA  Y 5  FINCAS  INUNDAS Y CON LODO. VEREDA ISLAS DE BORJÁ: 4 VIVIENDAS  DESTRUIDAS, 10 VIVIENDAS  AVERIADAS Y 6 FAMILIAS  EN ALTO RIESGO REQUIEREN EVACUACIÓN, FUENTES  DE  AGUA  CONTAMINADAS. VEREDA CAÑO NEGRO: 9 FAMILIAS, 45  PERSONAS  AFECTADAS, CONTINÚA EL  EDAN. 3 VIVIEDAS INHAVITABLES, SEMOVIENTES  AFECTADOS, ALGUNOS  MUERTOS, DAÑOS EN LAS  MANGUERAS  DE  AGUA. VEREDA CAMPO OSCURO: 17 FAMILIAS, 85 PERSONAS, 5 ISLEROS  ENTRE  ELLOS  DOS  ADULTOS NO  SE  HAN PODIODO  LLEGAR  A ELLOS. ACUEDUCTO VEREDAL TAPADO. VEREDA PUERTO RICO: 7 FAMILIAS, 39 PERSONAS  PÉRDIDA  TOTAL DE  LAS  VIVIENDAS. 15 PERSONAS  AISLADAS YA 13  FUERON EVACUADAS. VEREDA CHARO CENTRO: 11 FAMILIAS, 50 PERSONAS. 1  VIVIENDA  PÉRDIDA  TOTAL 8  FAMILIAS   NECESITAN EVACUACIÓN. VEREDA  CHARO ALTO: 3  FAMILIAS  AFECTADAS, 10 PERSONAS. SIN AGUA Y ALIMENTOS. TOTAL DATOS AL MOMENTO:  72  FAMILIAS  APROXIMADAMENTE 301 PERSONAS. -392
DAYAN PARRA FUNCIONARIA  UNGRD MEDIANTE INFORME DE EMERGENCIA EN EL MUNICIPIO DE SARAVENA: MEDIANTE  DECRETO DE CALAMIDAD 049 30/05/2017  REPORTAN  191 FAMILIAS AFECTADAS, 50 VIVIENDAS DESTRUIDAS, 3 ACUEDUCTOS VEREDALES AFECTADOS(PLAYAS DE BOJABA, CAMPO HERMOSO Y CALAFITAS) Y 1 PUENTE AFECTADOS SATOCA. -414</t>
  </si>
  <si>
    <t>CDGRD ARAUCA REPORTA EN EL MUNICIPIO DE FORTUL INUNDACIÓN AFECTA  10 FAMILIAS DE LA VEREDA BRUSELAS CON PÉRDIDA TOTAL DE CULTIVOS, VEREDA LOS ANDES SE REALIZÓ 1 RESCATE CON EQUIPO HELICOPORTADO DEL EJERCITO, REALIZAN EDAN, ATIENDEN CMGRD, EJERCITO. -387
ACTUALIZACION, CDGRD DE ARAUCA: ACTA: 006-2017. MUNICIPIO: FORTUL. ZONA: RURAL. ALTO BELLO, ISLAS  DE  CUSAY, CARANAL, BRUSELAS Y CASERÍO NUEVO CARANAL. EVENTO: INUNDACIÓN POR  CRECIENTE SÚBITA, RÍO; CUSAY
AFECTACIONES: EVACUACIÓN DE  FAMILIAS 10 FAMILIAS  EN BRUSELAS 4 DE  ELLAS  SIN VIVIENDA, CAÍDA DE  TORRE DEL PASO ELEVADO DE AGUA POTABLE EN EL PUENTE CARANAL QUE ES  UNA VÍA  NACIONAL, TAMBIÉN PRESENTA. SOCAVACIÓN. VÍA CERRADA. PENDIENTES: POSIBLE  TAPONAMIENTO DEL RÍO BANADIAS Y RÍO TRAMPOSO POR  POSIBLE DESBORDAMIENTO. LAS V/DAS; SAN FRANCISCO Y CARACOLES PENDIENTE DE  VISITA PARA DETERMINAR  LA AFECTACIÓN. ACCIONES: EJÉRCITO REALIZO SOBRE  VUELO, CONTINUA EDAN. ORGANISMOS: ALCALDÍA, CMGRD,  BROS, EJERCITO, INVIAS. EN SEGUIMIENTO. -388
CDGRD DE ARAUCA, ACTUALIZA, INFORMACIÓN, POR INUNDACIÓN EN EL MUNICIPIO DE FORTUL, DEJANDO: 16 FAMILIAS AFECTADAS POR EL DESBORDAMIENTO DEL RÍO CUSAY, CARANAL Y TIGRE. -391</t>
  </si>
  <si>
    <t>DCC INFORMA: NUEVO EVENTO 02/06/2017. MUNICIPIO: ARAUCA VEREDA MONSERRATE - ARAUCA. EVENTO: INUNDACIÓN. AFECTACIÓN: 237 FAMILIAS  AFECTAS REGISTRADAS AL MOMENTO. CONTINÚA EDAN. ORGANISMOS: DCC. ACCIONES: POR  PARTE  DE  LA  CITEL UNGRD,  SE  LE  HACE  SEGUIMIENTO  CON EL  CDGRD EL CUAL REPORTA  237 FAMILIAS. PENDIENTE  POR  VERIFICAR  A QUE  VEREDAS  PERTENECEN. EN SEGUIMIENTO. -411
*VALOR DE OTROS CORRESPONDE A SUMINISTRO Y CONTROL DE MAQUINARIA ($200.000.000 AP), (14.000.000)</t>
  </si>
  <si>
    <t>*500 TUBOS METALICOS DE 6" PARA HINCADO.
*2000 MALLAS PARA GAVION.</t>
  </si>
  <si>
    <t>DNBC, INFORMA,  SE PRESENTA DESBORDAMIENTO DEL  RÍO SAN IGNACIO, EN EL MUNICIPIO DE  PUERTO RONDÓN,  CUERPO DE BOMBEROS TAME INFORMA QUE INICIA DESPLAZAMIENTO AL SECTOR CACHAMAS, SITUACIÓN EN DESARROLLO. -449</t>
  </si>
  <si>
    <t>AA-D-100.03-068</t>
  </si>
  <si>
    <t>CDGRD ARAUCA REPORTA AUMENTO DE NIVEL EN EL RIO ARAUCA, DEJANDO AFECTACIÓN EN SECTORES DE ISLA REINERA DE ARAUQUITA, COLEGIO JOSÉ ACEVEDO Y GÓMEZ, ORGANISMOS OPERATIVOS SE ENCUENTRAN REALIZANDO EVALUACIÓN, SE ESTÁ HACIENDO UNA CONTENCIÓN CON UNOS TUBOS Y UNAS LLANTAS, APOYA CMGRD. -510</t>
  </si>
  <si>
    <t>CDGRD ARAUCA REPORTA NIVELES MUY ALTOS EN EL RÍO ARAUCA Y SUS AFLUENTES, SE REGISTRA DESBORDAMIENTO DEL RÍO BANADIAS SOBRE EL CENTRO POBLADO DE PUERTO NARIÑO DE SARAVENA, REALIZAN EVALUACION. -510</t>
  </si>
  <si>
    <t>1 BODEGA</t>
  </si>
  <si>
    <t>1 FABRICA</t>
  </si>
  <si>
    <t>2 VEHICULOS</t>
  </si>
  <si>
    <t>MOVIMIENTO EN MASA</t>
  </si>
  <si>
    <t>INUNDACIÓN</t>
  </si>
  <si>
    <t>X</t>
  </si>
  <si>
    <t>INMERSION</t>
  </si>
  <si>
    <t>#03
051 DEL 28/06/2019</t>
  </si>
  <si>
    <r>
      <t xml:space="preserve">*SOCORRO NACIONAL INFORMA* *MUNICIPIO:* TAME  - VEREDA PUERTO GAITÁN *EVENTO:*  INUNDACIÓN - DESBORDAMIENTO RÍO TAME*AFECTACIÓN:* PENDIENTE EN EVALUACIÓN *ACCIONES:* ATIENDEN CRUZ ROJA CON 4 VOLUNTARIOS Y 1 VEHÍCULO INSTITUCIONAL. APOYA  DCC REALIZAN EDAN -341
CDGRD ARAUCA INFORMA MUNICIPIO DE TAME POR INUNDACIÓN DEJA AFECTACIÓN SOBRE LOS CENTROS POBLADOS DE PUERTO MIRANDA Y EL BOTALÓN INUNDADOS POR DESBORDAMIENTO DEL RÍO CUSAY Y TAMACAY, BOMBEROS REALIZA EDAN-343
CDGRD DE ARAUCA, ACTUALIZA, INFORMACIÓN, POR INUNDACIÓN, MUNICIPIO: TAME, PRESENTADA, EL DÍA 08-05-2019.  AFECTACIÓN: DESBORDAMIENTO DE LOS RÍOS CUSAY, TAMACAY, TAME, CRAVO, AFECTANDO INFRAESTRUCTURA VIAL, VIVIENDAS, CULTIVOS Y ANIMALES. VEREDAS: NARANJOS I, NARANJOS II, ISLAS DEL CUSAY, TAMACAY, PUERTO MIRANDA, BOTALÓN, NÁPOLES, FLORIDA ALTA, FLORIDA BAJA, PUEBLO SECO, SANTA INÉS, CRAVO COROZO, CRAVO TOTUMO,  COROCITO, LOBERÍA, LA SOLEDAD, EN RIESGO LA VÍA PAVIMENTADA TAMACAY – BOTALÓN Y LA INSTITUCIÓN EDUCATIVA JOEL SIERRA SE ENCUENTRA INCOMUNICADA. SE ACTIVARON LOS PROTOCOLOS PARA LA ATENCIÓN DE LA EMERGENCIA, SE DETERMINÓ LA RUTA A SEGUIR COMO ES EL LEVANTAMIENTO DEL CENSO EN TERRENO, LA APLICACIÓN DEL EDAN, PARA DETERMINAR LA MAGNITUD DEL DESASTRE Y LAS ACCIONES QUE DEBE ADELANTAR LA ADMINISTRACIÓN PARA POYAR LAS FAMILIAS AFECTADAS. APOYAN: CMGRD, CRUZ ROJA, D.C.C, BOMBEROS, SITUACIÓN EN DESARROLLO. -347
CDGRD ARAUCA ACTUALIZA INFORMACIÓN POR INUNDACIÓN PRESENTADA EN FECHA 08/05/2019 EN EL MUNICIPIO DE TAME – ARAUCA.  
SE RECIBIÓ VÍA EMAIL EL DÍA 25 DE SEPTIEMBRE DE 2019, COPIA DEL DOCUMENTO ACTA DE CALAMIDAD PUBLICA #03 DE FECHA 27 DE JUNIO DE 2019 APROBADA POR CONSEJO MUNICIPAL DE GESTIÓN DEL RIESGO EL MUNICIPIO DE TAME – </t>
    </r>
    <r>
      <rPr>
        <b/>
        <sz val="9"/>
        <color indexed="8"/>
        <rFont val="Arial"/>
        <family val="2"/>
      </rPr>
      <t>ARAUCA. -717</t>
    </r>
  </si>
  <si>
    <t>ACCIDENTE TRANSPORTE TERRESTRE</t>
  </si>
  <si>
    <t>ACCIDENTE TRANSPORTE MARITIMO O FLUVIAL</t>
  </si>
  <si>
    <t>CDGRD ARAUCA MUNICIPIO: FORTUL VEREDA NUEVO HORIZONTE  EVENTO: INUNDACIÓN POR DESBORDAMIENTO DEL RIO CUSAY ATIENDE PERSONAL DE BOMBEROS -343</t>
  </si>
  <si>
    <t>INCENDIO DE COBERTURA VEGETAL</t>
  </si>
  <si>
    <t>1 LOCAL COMERCIAL</t>
  </si>
  <si>
    <t>CDGRD ARAUCA 20 DE JUNIO 2019 EN EL MUNICIPIO ARAUQUITA – CENTRO POBLADO PUERTO JORDÁN SE REGISTRÓ INUNDACIÓN, DESBORDAMIENTO DEL RIO CUSAY DEJA AFECTACIÓN: EN EL BARRIO LA LIBERTAD 240 FAMILIAS DE LAS CUALES 14 FUERON EVACUADAS A LA CASA COMUNAL, VEREDA PLAYA RICA 7 FAMILIAS DAMNIFICADAS. PERSONAL DE LA DEFENSA CIVIL Y LOS CUERPOS DE BOMBEROS DE TAME Y ARAUQUITA REALIZARON EDAN Y CON EL APOYO DEL CDGRD SE TRASLADÓ COLCHONETAS PARA QUE PUEDAN PASAR LA NOCHE. CONTINÚAN LAS LABORES DE EDAN EN OTRAS VEREDAS QUE HAN REPORTADO AFECTACIÓN AGUAS ABAJO, LAS COORDINACIONES HAN SIDO HECHAS A TRAVÉS DE LOS CMGRD DE TAME Y ARAUQUITA -459</t>
  </si>
  <si>
    <t>DECRETO No. 100.03.71</t>
  </si>
  <si>
    <r>
      <t xml:space="preserve">CDGRD ARAUCA INFORMA. MUNICIPIO: ARAUQUITA, SECTOR PERALONSO. EVENTO: INUNDACIÓN. AFECTACIONES: DEBIDO A LAS LLUVIAS DE LAS ÚLTIMAS HORAS SE PRODUJO UNA AVENIDA TORRENCIAL EN EL RÍO ARAUCA AFECTANDO LA VÍA QUE COMUNICA CON LA CAPITAL DEL DEPARTAMENTO, IGUALMENTE SE VEN AFECTADAS 6 VEREDAS POR INUNDACIONES CON PÉRDIDAS EN CULTIVOS Y AVERÍAS EN VIVIENDAS. ACCIONES: PARTICIPA PERSONAL DE BOMBEROS DEL MUNICIPIO CON APOYO DE UNIDADES DE LA D.C.C, ELABORANDO EDAN. EL MUNICIPIO HACE SOLICITUD DE MAQUINARIA AMARILLA PARA HACER INTERVENCIÓN EN EL SITIO DE LA AFECTACIÓN. </t>
    </r>
    <r>
      <rPr>
        <b/>
        <sz val="9"/>
        <rFont val="Arial"/>
        <family val="2"/>
      </rPr>
      <t xml:space="preserve">EN DESARROLLO -463
</t>
    </r>
    <r>
      <rPr>
        <sz val="9"/>
        <rFont val="Arial"/>
        <family val="2"/>
      </rPr>
      <t>CDGRD ARAUCA ACTUALIZA INFORMACIÓN:
MUNICIPIO: ARAUQUITA
EVENTO: INUNDACIÓN  22/06/2019 
AFECTACIÓN: MEDIANTE DECRETO DE CALAMIDAD # 100.03-071 DE 25 DE JUNIO DE 2019, Y  EL ACTA DE REUNIÓN DE CONSEJO EXTRAORDINARIO DE GESTIÓN DE RIESGO #07. SE REPORTAN AFECTACIONES POR INUNDACIÓN DEL DÍA 22 DE JUNIO DE 2019 ASÍ:  71 VIVIENDAS DESTRUIDAS, 201 VIVIENDAS AVERIADAS,  1.236 FAMILIAS, 3.768 PERSONAS AFECTADAS, 3 VÍAS AFECTADAS, 4 PUENTES VEHICULARES, 1 ACUEDUCTO,  3 CENTROS EDUCATIVOS Y VARIAS AFECTACIONES EN ÁREAS DEL DIQUE.
ACCIONES: ATIENDE CMGRD Y ENTIDADES DE SOCORRO</t>
    </r>
    <r>
      <rPr>
        <b/>
        <sz val="9"/>
        <rFont val="Arial"/>
        <family val="2"/>
      </rPr>
      <t>.-496</t>
    </r>
  </si>
  <si>
    <r>
      <t>CMGRD ARAUCA INFORMA SE REGISTRA INUNDACIÓN QUE AFECTARON EN LAS VEREDAS EL SOL, EL FINAL, SINAÍ, TODOS LOS SANTOS, BANCO AMARILLO, LA ESTRELLA, ITALIA, LA PAYARA, LARINERTERO, ESTÁN ORGANIZANDO COMISIÓN PARA SALIR A REALIZAR VISITAS, 8 BOMBEROS, 6 DE CRUZ ROJA Y 10 DE DEFENSA CIVIL -</t>
    </r>
    <r>
      <rPr>
        <b/>
        <sz val="9"/>
        <rFont val="Arial"/>
        <family val="2"/>
      </rPr>
      <t>468</t>
    </r>
    <r>
      <rPr>
        <sz val="9"/>
        <rFont val="Arial"/>
        <family val="2"/>
      </rPr>
      <t xml:space="preserve">
CDGRD DE ARAUCA, ACTUALIZA, INFORMACIÓN POR INUNDACIÓN, PRESENTADA EL DÍA 25-06-2019 EN EL MUNICIPIO DE ARAUCA, AFECTACIÓN: 308 FAMILIAS, 989 PERSONAS AFECTADAS EN LAS VEREDAS: B.A LA ESTRELLITA, CAÑO JUSÚS, LOS PECHOS, EL SOL, EL FINAL, BOCAS DEL ARAUCA, GUARDULIO, EL  TORNO, COROSITO, EL VAPOR, SINAÍ, TODOS LOS SANTOS, BANCO AMARILLO, LA ESTRELLA, BETHEL ITALIA, LA PAYARA, LARINERTERO, APOYARON: CMGRD, BOMBEROS, CRUZ ROJA, D.C.C.</t>
    </r>
    <r>
      <rPr>
        <b/>
        <sz val="9"/>
        <rFont val="Arial"/>
        <family val="2"/>
      </rPr>
      <t xml:space="preserve"> CERRADO. -493</t>
    </r>
  </si>
  <si>
    <t>4 LOCALES COMERCIALES</t>
  </si>
  <si>
    <t>ACCIDENTE TRANSPORTE AEREO</t>
  </si>
  <si>
    <r>
      <t xml:space="preserve">CDGRD ARAUCA INFORMA: MUNICIPIO: ARAUQUITA, SECTOR LA REINERA. EVENTO: INUNDACIÓN POR AVENIDA TORRENCIAL EN EL RÍO GAVIOTAS. AFECTACIÓN: GRACIAS A LAS FUERTES LLUVIAS QUE SE HAN PRESENTADO EN LA ZONA SE GENERÓ  AUMENTO EN LOS NIVELES DEL RÍO GAVIOTAS, DEJANDO AFECTACIÓN EN 97 VIVIENDAS QUE EXISTEN EN ZONAS RIBEREÑAS POR PÉRDIDA DE ENSERES, 97 FAMILIAS AFECTADAS Y APROX. 485 PERSONAS. ACCIONES: ATIENE EL EVENTO PERSONAL DE BOMBEROS Y CMGRD. (PENDIENTE CONSOLIDADO FINAL DE AFECTACIÓN) </t>
    </r>
    <r>
      <rPr>
        <b/>
        <sz val="9"/>
        <rFont val="Arial"/>
        <family val="2"/>
      </rPr>
      <t>EN DESARROLLO -490</t>
    </r>
  </si>
  <si>
    <t>CDGRD ARAUCA Y CMGRD ARAUCA REPORTA INUNDACIÓN, CAUSADA POR RUPTURA DE DIQUE Y POSTERIOR DESBORDAMIENTO DEL RÍO ARAUCA Y AFLUENTES, TRAS AUMENTO DE LLUVIAS EN EL PIEDEMONTE LLANERO, VEREDAS LA PAYARA, COSORITO, EL TORNO, TODOS LOS SANTOS. SE PRESENTA RUPTURA DEL DIQUE SOBRE LA VEREDA LA PAYARA COMO CONSECUENCIA DE LA FUERZA HÍDRICA DEL RÍO ARAUCA. ASÍ MISMO SE GENERÓ DESBORDAMIENTO DE AFLUENTES COMO CAÑO AGUA LIMÓN Y CAÑO EL FINAL QUE INUNDAN VIVIENDAS EN LAS VEREDAS EL FINAL, EL SINAÍ, EL SOL, NUBES A, NUBES B, ENTRE OTROS. AFECTACIONES 296 FAMILIAS, PÉRDIDA DE CULTIVOS EL CUERPO DE BOMBEROS APOYA LABORES DE EDAN CON CMGRD. EL DEPARTAMENTO SE ENCUENTRA EN PROCESO DE ARMONIZACIÓN DEL PRESUPUESTO AL PLAN DE DESARROLLO DEPARTAMENTAL YA QUE GRAN CANTIDAD DE RECURSOS FINANCIEROS FUERON DESTINADOS A LA IMPLEMENTACIÓN DEL PAE POR LA CALAMIDAD PÚBLICA DECRETADA DADA LA PANDEMIA COVID-19, SOLICITAN 2.000 KITS DE AHE CON EL FIN DE ATENDER LAS POBLACIONES DAMNIFICADAS, ESTADO ABIERTO - 498</t>
  </si>
  <si>
    <t>CDGRD ARAUCA INFORMA. MUNICIPIO ARAUQUITA - VEREDAS:  -BAYONERO, MASAGUAROS, MAPORITA, CAJAROS, LAURELES, GRAN BRETAÑA, ESPERANZA GAVIOTAS, EL PLACER, NUEVA JERUSALÉN. ESTAS VEREDAS HACEN PARTE DEL SECTOR DEL DISTRITO 8 ISLA BAYONERO. REINERA. -RENIREA, TRES PALMAS, CAUCHO, COGOLLAL, CAÑO ARENAS, ISLA SANTA BÁRBARA, ARENOSA, ESTAS VEREDAS HACEN PARTE DEL DISTRITO 9 REINERA. -BRISAS DEL CARABAN, BOCAS DE ELE, CAÑON AZUL, CAÑO COLORADA, CAÑO SECO HACEN PARTE DEL DISTRITO 3 RIO ELE.. SITUACIÓN: SE PRESENTA INCREMENTO DE CAUDAL DEL RIO ARAUCA. EVENTO: INUNDACIÓN – 06 DE JULIO AFECTACIONES: POR ESTABLECER. ACCIONES LAS AFECTACIONES HAN VENIDO SIENDO EVALUADAS A TRAVÉS DEL CMGRD, EL CUERPO DE BOMBEROS Y REPORTES POR PARTE DE LOS RESPECTIVOS PRESIDENTES DE LAS JAC DE CADA VEREDA, QUE REQUIEREN DE ASISTENCIA HUMANITARIA DE EMERGENCIA. ESTADO ABIERTO - 499</t>
  </si>
  <si>
    <r>
      <t xml:space="preserve">CDGRD DE ARAUCA, INFORMA
MUNICIPIO TAME, HERRADURA TURÍSTICA SAN PEDRO, SANTA HELENA Y MARARABE
EVENTO INUNDACIÓN- 01-11-2020
AFECTACIÓN 1 PUENTE VEHICULAR AFECTADO POR AVERÍA EN SU ESTRUCTURA, DEJANDO INCOMUNICADA LA COMUNIDAD
ACCIONES APOYA CMGRD, ATENDIDO LOCALMENTE
ESTADO </t>
    </r>
    <r>
      <rPr>
        <b/>
        <sz val="9"/>
        <rFont val="Arial"/>
        <family val="2"/>
      </rPr>
      <t>CERRADO - 817</t>
    </r>
  </si>
  <si>
    <t>1 HOGAR DE ADULTOS MAORES EVACUADO</t>
  </si>
  <si>
    <r>
      <t xml:space="preserve">CDGRD ARAUCA INFORMA QUE, EN SARAVENA, CABECERA MUNICIPAL. SE PRESENTÓ UNA INUNDACIÓN POR COLAPSO DEL SISTEMA DE ALCANTARILLADO MUNICIPAL EL DÍA 12 DE NOVIEMBRE. DEJANDO VARIOS BARRIOS CON AFECTACIONES EN VIVIENDAS POR PERDIDA DE ENSERES Y VÍVERES, 1 HOGAR DE ADULTOS MAYORES EVACUADO. PERSONAL DEL CMGRD REALIZA LA ACTIVACIÓN DE LAS ENTIDADES OPERATIVAS DEL MUNICIPIO PARA DAR RESPUESTA INMEDIATA A LAS AFECTACIONES REPORTADAS, LAS PERSONAS QUE HABITAN EL CENTRO DE ADULTOS MAYORES FUERON EVACUADAS A UN CENTRO COMUNAL Y SE BRINDA ATENCIÓN PRIMARIA. SE ADELANTAN LABORES DE EDAN. </t>
    </r>
    <r>
      <rPr>
        <b/>
        <sz val="9"/>
        <rFont val="Arial"/>
        <family val="2"/>
      </rPr>
      <t xml:space="preserve">ESTADO: ABIERTO - 846
</t>
    </r>
    <r>
      <rPr>
        <sz val="9"/>
        <rFont val="Arial"/>
        <family val="2"/>
      </rPr>
      <t xml:space="preserve">DNBC ACTUALIZA INFORMACIÓN
MUNICIPIO SARAVENA - ARAUCA
EVENTO INUNDACIÓN 12/11/2020
AFECTACIÓN 200 FAMILIAS AFECTADAS EN MÁS DE 15 BARRIOS, SE REPORTA AFECTACIONES MATERIALES EN SU MAYORÍA COLCHONES, CAMAS Y ELECTRODOMÉSTICOS.
ACCIONES ATIENDE CMGRD Y BOMBEROS
ESTADO </t>
    </r>
    <r>
      <rPr>
        <b/>
        <sz val="9"/>
        <rFont val="Arial"/>
        <family val="2"/>
      </rPr>
      <t>CERRADO - 853</t>
    </r>
  </si>
  <si>
    <t>TEMPORAL</t>
  </si>
  <si>
    <t>FUGA</t>
  </si>
  <si>
    <t>2 LOCALES COMERCIALES</t>
  </si>
  <si>
    <t>1 FABRICA DESTRUIDA</t>
  </si>
  <si>
    <t>1 VIVIENDA UBICADA EN ZONA DE ALTO RIESGO</t>
  </si>
  <si>
    <t>4 LOCALES</t>
  </si>
  <si>
    <t>1 ESTABLECIMIENTO COMERCIAL</t>
  </si>
  <si>
    <t>2 VIVIENDAS EN ZONA DE ALTO RIESGO</t>
  </si>
  <si>
    <t>LLUVIAS</t>
  </si>
  <si>
    <r>
      <t xml:space="preserve">CDGRD ARAUCA INFORMA EN EL MUNICIPIO ARAUQUITA CENTRO POBLADO PUERTO JORDÁN BARRIO LA LIBERTAD Y SECTOR EL CEMENTERIO, EVENTO INUNDACIÓN POR DESBORDAMIENTO DEL RÍO ELE – 11 DE MAYO, AFECTACIÓN POR ESTABLECER, ACCIONES ATIENDE CMGRD, ESTADO </t>
    </r>
    <r>
      <rPr>
        <b/>
        <sz val="9"/>
        <rFont val="Arial"/>
        <family val="2"/>
      </rPr>
      <t>ABIERTO - 348</t>
    </r>
  </si>
  <si>
    <r>
      <t>ENLACE EJÉRCITO Y CDGRD ARAUCA INFORMAN EN EL MUNICIPIO SARAVENA SECTOR PUERTO NARIÑO EVENTO INUNDACIÓN POR DESBORDAMIENTO DE RÍO MADRE VIEJA Y CAÑO NEGRO – 11 DE MAYO, AFECTACIÓN EN CULTIVOS DE PLÁTANO CACAO YUCA Y MARACUYÁ POR CUANTIFICAR, ACCIONES CDGRD INDICA QUE EVALÚAN POSIBILIDAD DE DECRETAR CALAMIDAD PÚBLICA, ESTADO</t>
    </r>
    <r>
      <rPr>
        <b/>
        <sz val="9"/>
        <rFont val="Arial"/>
        <family val="2"/>
      </rPr>
      <t xml:space="preserve"> ABIERTO - 348</t>
    </r>
  </si>
  <si>
    <r>
      <t>ENLACE UNGRD EN META INFORMA EN EL MUNICIPIO FUENTE DE ORO VEREDA DE PUERTO LIMÓN EVENTO EROSIÓN GENERADA POR EL RÍO ARIARI – 11 DE MAYO, AFECTACIÓN 12 VIVIENDAS DESTRUIDAS, 30 MÁS EN ALTO RIESGO, 42 FAMILIAS, 180 PERSONAS, ACCIONES ATIENDE CMGRD, EN CONOCIMIENTO DEL DEPARTAMENTO, A RAÍZ DE CRECIENTE SÚBITA DEL AFLUENTE SE HA AUMENTADO EL PROCESO EROSIVO EN LA ZONA, ESTADO</t>
    </r>
    <r>
      <rPr>
        <b/>
        <sz val="9"/>
        <rFont val="Arial"/>
        <family val="2"/>
      </rPr>
      <t xml:space="preserve"> CERRADO - 348
</t>
    </r>
    <r>
      <rPr>
        <b/>
        <sz val="9"/>
        <color indexed="10"/>
        <rFont val="Arial"/>
        <family val="2"/>
      </rPr>
      <t>12/7/21 SE APORBÓ APROYO MEDIANTE FIC POR VALOR DE $999.774.135</t>
    </r>
  </si>
  <si>
    <r>
      <t xml:space="preserve">CDGRD ANTIOQUIA INFORMA EN EL MUNICIPIO DE SANTUARIO ZONA URBANA, EVENTO INUNDACIÓN POR DESBORDAMIENTO DE LA QUEBRADA MARINILLA Y CAÑO ROSAL– 9 DE MAYO, AFECTACIÓN 15 VIVIENDAS, 15 FAMILIAS, PERDIDA DE MUEBLES Y ENSERES, 5 LOCALES COMERCIALES, 3 VÍAS TERCIARIAS, ACCIONES ATENDIDO POR CMGRD, ESTADO </t>
    </r>
    <r>
      <rPr>
        <b/>
        <sz val="9"/>
        <rFont val="Arial"/>
        <family val="2"/>
      </rPr>
      <t>CERRADO - 348</t>
    </r>
  </si>
  <si>
    <r>
      <t xml:space="preserve">CDGRD CUNDINAMARCA INFORMA EN EL MUNICIPIO DE EL COLEGIO VEREDA SANTA CATALINA SECTOR CUATRO ESQUINA, EVENTO MOVIMIENTO EN MASA – 11 DE MAYO, AFECTACIÓN 1 VIVIENDA AVERIADA, 1 FAMILIAS, 2 PERSONAS (ADULTOS MAYORES), 1 ACUEDUCTO TUBERÍA DE 8" DE LA EMPRESA DE SERVICIOS PÚBLICOS EMPUCOL ESP,  ACCIONES ATENDIDO POR 8 UNIDADES DE BOMBEROS EL COLEGIO, MÁQUINA EXTINTORA M-1 Y UNIDAD DE RESCATE M-2, SE REALIZA APOYO EN LA EVACUACIÓN HACIA AUTO ALBERGUE, SUSPENDE EL FLUIDO ELÉCTRICO Y LAS CONEXIONES DE GAS. INTERVIENEN CMGRD SECRETARIA DE PLANEACIÓN E INFRAESTRUCTURA Y EMPUCOL, ESTADO </t>
    </r>
    <r>
      <rPr>
        <b/>
        <sz val="9"/>
        <rFont val="Arial"/>
        <family val="2"/>
      </rPr>
      <t>CERRADO - 348</t>
    </r>
  </si>
  <si>
    <t xml:space="preserve">ENLACE UNGRD EN META
MUNICIPIO PUERTO LÓPEZ 
EVENTO CRECIENTE SÚBITA – 11/05/2021
AFECTACIÓN 296 FAMILIAS AFECTADAS EN BARRIOS GUADALUPE BAJO, INVASIÓN ABEL REY, GUADALUPE BAJO, SALINAS, CANDILEJAS, POLICARPA, LA RAMPLA, PUERTO PORFÍA, LA REFORMA Y LAGUNA, BRISAS DE GUATIQUIA, LA BALSA, PACHAQUIARO Y LA PATAGONIA . AFECTACIONES AGRÍCOLAS EN CULTIVOS DE YUCA. PLÁTANO, MARACUYÁ. 25 HECTÁREAS.
ACCIONES ATENDIÓ CMGRD Y ALCALDÍA REALIZARON PRESENCIA EN LA ZONA 
ESTADO CERRADO - 349
</t>
  </si>
  <si>
    <t xml:space="preserve">CDGRD SUCRE ACTUALIZA INFORMACIÓN
MUNICIPIO EL ROBLE
EVENTO TEMPORAL 06/05/2021
AFECTACIÓN 28 VIVIENDAS AVERIADAS, 28 FAMILIAS AFECTADAS
ACCIONES ATENDIÓ CMGRD Y APOYA CDGRD
ESTADO CERRADO - 349
</t>
  </si>
  <si>
    <t xml:space="preserve">CMGRD VILLAVICENCIO INFORMA
MUNICIPIO VILLAVICENCIO 
EVENTO MOVIMIENTO EN MASA 05/11/2021
AFECTACIÓN 1 VIA MUNICIPAL AFECTADA POR CAÍDA DE BANCA GENERADA POR EL RIO GUAYURIBA EN EL SECTOR DE LA ANTIGUA VÍA A ACACIAS
ACCIONES ATIENDE CMGRD, DCC. EN EL LUGAR SE COLOCA CINTA PERIMETRAL EN LOS DOS COSTADOS ANTE EL INMINENTE RIESGO DE COLAPSO SE CIERRA TOTALMENTE LA ANTIGUA VÍA ACACIAS
ESTADO - 349
</t>
  </si>
  <si>
    <t xml:space="preserve">CMGRD VILLAVICENCIO INFORMA
MUNICIPIO VILLAVICENCIO 
EVENTO COLAPSO ESTRUCTURAL 05/11/2021
AFECTACIÓN 1 VIVIENDA EN RIESGO, 1 FAMILIA AFECTADA Y 1 POLIDEPORTIVO EN RIESGO POR CAÍDA DE GAVIONES EN EL SECTOR DE LA MARGEN IZQUIERDA
ACCIONES ATIENDE CMGRD, DCC. SE REALIZA EVACUACIÓN DE MANERA INMEDIATA Y A LAS PERSONAS QUE SE ENCUENTRA EN EL LUGAR SE DAN RECOMENDACIONES DE SEGURIDAD A LOS LUGAREÑOS DEL SECTOR
ESTADO CERRADO - 349
</t>
  </si>
  <si>
    <r>
      <t xml:space="preserve">DCC INFORMA QUE, EN SAN CARLOS DE GUAROA, META. VEREDA ALTAMIRA. SE PRESENTÓ UNA INUNDACIÓN POR AUMENTO DE NIVELES EN EL RÍO METICA EL DÍA 11 DE MAYO. DEJANDO 2 VIVIENDAS DESTRUIDAS, 3 VIVIENDAS AVERIADAS, 5 FAMILIAS Y 15 PERSONAS AFECTADAS. NO SE REPORTAN LESIONADOS. SE REALIZÓ ATENCIÓN PRIMARIA PARA LA EVACUACIÓN DE LAS PERSONAS AFECTADAS Y SE REMITE EDAN AL CMGRD PARA LA ATENCIÓN CON AHE. SE DA MANEJO LOCAL. </t>
    </r>
    <r>
      <rPr>
        <b/>
        <sz val="9"/>
        <rFont val="Arial"/>
        <family val="2"/>
      </rPr>
      <t>ESTADO: CERRADO - 350</t>
    </r>
  </si>
  <si>
    <t>1000-24 114</t>
  </si>
  <si>
    <r>
      <t xml:space="preserve">DCC INFORMA QUE, EN VILLAVICENCIO, META. SECTOR CUNCIA BAJA, VÍA A ACACÍAS. SE PRESENTÓ UNA INUNDACIÓN POR AUMENTO DEL RÍO GUAYURIBA EL DÍA 11 DE MAYO. DEJANDO 2 VIVIENDAS CON AFECTACIÓN DE EN SERES, 2 FAMILIAS Y 4 PERSONAS AFECTADAS, NO SE REPORTAN DESAPARECIDOS. PERSONAL DE LA DCC REALIZÓ ATENCIÓN PRIMARIA DEL EVENTO Y REUBICÓ A LAS FAMILIAS AFECTADAS EN PLAN PADRINO POR LA COMUNIDAD, SE REMITE EDAN AL CMGRD PARA ATENCIÓN CON AHE. SE DA MANEJO LOCAL. </t>
    </r>
    <r>
      <rPr>
        <b/>
        <sz val="9"/>
        <rFont val="Arial"/>
        <family val="2"/>
      </rPr>
      <t xml:space="preserve">ESTADO: CERRADO - 350
</t>
    </r>
    <r>
      <rPr>
        <b/>
        <sz val="9"/>
        <color indexed="10"/>
        <rFont val="Arial"/>
        <family val="2"/>
      </rPr>
      <t>18/05/2021 SE APORBÓ ENTREGA DE 628 KIT DE ALIMENTO, 223 KIT DE ASEO, 40 KIT DE COCINA, 187 FAZADAS, 187 COLCHONETAS, 1500 METROS DE MALLA GAVIÓN, 748 KILOS DE ALAMBRE TRIPLE GALVANIZADO Y 3000 SACOS DE POLIPROPILENO POR VALOR TOTAL DE $279.814.760,00
20/05/2021 SE APORBÓ APOYO CON MAQUINARIA AMARILLA Y CONTROL Y SEGUIMIENTO POR VALOR DE $499.453.715,95</t>
    </r>
  </si>
  <si>
    <t>1500 METROS DE MALLA TIPO GAVIÓN 
748 KILOS DE ALABRE TRIPLE GALVANIZADO</t>
  </si>
  <si>
    <r>
      <t xml:space="preserve">CDGRD TOLIMA Y ENLACE EJÉRCITO INFORMAN EN EL MUNICIPIO DE CAJAMARCA KM 36 TÚNEL ILAUBRICO CINABRIO ALTO DE LA LÍNEA EVENTO MOVIMIENTO EN MASA – 12 DE MAYO, AFECTACIÓN 1 VÍA NACIONAL, NO LESIONADOS U OTRO, ACCIONES ATIENDE CMGRD, CONCESIÓN SAN RAFAEL, CRC CAJAMARCA, ESTADO </t>
    </r>
    <r>
      <rPr>
        <b/>
        <sz val="9"/>
        <rFont val="Arial"/>
        <family val="2"/>
      </rPr>
      <t>CERRADO - 351</t>
    </r>
  </si>
  <si>
    <r>
      <t xml:space="preserve">CDGRD META INFORMA EN EL MUNICIPIO EL CASTILLO VEREDAS SAN ANTONIO, CARMEN UNO, RIO VIEJO, EL CABLE, EVENTO INUNDACIÓN POR DESBORDAMIENTO DEL RÍO ARIARI, AFECTACIÓN 8 VIVIENDAS, 8 FAMILIAS, PERDIDA DE ENSERES, 78 HECTÁREAS DE CULTIVOS DE PLÁTANO, YUCA, MAÍZ, ACCIONES ATENDIDO POR CMGRD, REALIZACIÓN DE CENSO Y EVACUACIÓN POR PARTE DE LAS COMUNIDADES (AUTOALBERGUE), ESTADO </t>
    </r>
    <r>
      <rPr>
        <b/>
        <sz val="9"/>
        <rFont val="Arial"/>
        <family val="2"/>
      </rPr>
      <t>CERRADO - 351</t>
    </r>
  </si>
  <si>
    <r>
      <t xml:space="preserve">CDGRD CAUCA INFORMA EN EL MUNICIPIO DE TIMBIQUI BARRIO SAN JOSÉ, EVENTO MOVIMIENTO EN MASA – 11 DE MAYO, AFECTACIÓN 1 VIVIENDA DESTRUIDA, 1 FAMILIA, 4 PERSONAS, PÉRDIDA DE MUEBLES Y ENSERES, ACCIONES ATENDIDO POR CMGRD Y ORGANISMOS DE SOCORRO, SE EVALÚA REUBICACIÓN TEMPORAL Y SE REALIZA REMOCIÓN DE ESCOMBROS, REPORTÓ JHON TORRES COORDINADOR, ESTADO </t>
    </r>
    <r>
      <rPr>
        <b/>
        <sz val="9"/>
        <rFont val="Arial"/>
        <family val="2"/>
      </rPr>
      <t>CERRADO - 351</t>
    </r>
  </si>
  <si>
    <t xml:space="preserve">CMGRD MEDELLÍN DAGRD INFORMA
MUNICIPIO MEDELLÍN - BARRIO SUCRE-BOSTON
EVENTO COLAPSO ESTRUCTURAL 12/05/2021
AFECTACIÓN 3 PERSONAS LESIONADAS, 1 VIVIENDA AFECTADA (DONDE SE ENCONTRABA UN LOCAL COMERCIAL)
ACCIONES ATENDIÓ BOMBEROS Y SDS, DAGRD ACTIVA EQUIPO TÉCNICO PARA INSPECCIÓN Y DETERMINAR EL RIESGO PARA LA COMUNIDAD.
ESTADO CERRADO - 352
</t>
  </si>
  <si>
    <r>
      <t xml:space="preserve">CDGRD CUNDINAMARCA INFORMA MUNICIPIO: SOACHA - BARRIOS SANTA ANA Y DUCALES EVENTO: INUNDACIÓN – 11/05/2021 AFECTACIÓN: 50 VIVIENDAS CON PÉRDIDA DE MUEBLES Y ENSERES PRODUCTO DE FUERTES LLUVIAS ACCIONANDO TAPONAMIENTO DE RED DE ALCANTARILLADO Y DESBORDAMIENTO DEL EL HUMEDAL DE LA ZONA, 50 FAMILIAS, 150 PERSONAS ACCIONES: ATENDIDO POR CMGRD Y BOMBEROS </t>
    </r>
    <r>
      <rPr>
        <b/>
        <sz val="9"/>
        <rFont val="Arial"/>
        <family val="2"/>
      </rPr>
      <t>ESTADO CERRADO - 353</t>
    </r>
  </si>
  <si>
    <r>
      <t xml:space="preserve">CDGRD CUNDINAMARCA INFORMA MUNICIPIO: TIBACUY – VEREDAS, CAJITA, SAN LUIS, CHISQUE, SAN FRANCISCO, CUMACA, SIBERIA, CAPOTE, ÉRICO, LA VUELTA EVENTO: INUNDACIÓN – 11/05/2021 AFECTACIÓN: 2 VIVIENDAS DESTRUIDAS, 41 VIVIENDAS POR PERDIDA DE MUEBLES Y ENSERES, 43 FAMILIAS, 109 PERSONAS ACCIONES: ATENDIDO POR CMGRD </t>
    </r>
    <r>
      <rPr>
        <b/>
        <sz val="9"/>
        <rFont val="Arial"/>
        <family val="2"/>
      </rPr>
      <t xml:space="preserve">ESTADO CERRADO - 353
</t>
    </r>
    <r>
      <rPr>
        <sz val="9"/>
        <rFont val="Arial"/>
        <family val="2"/>
      </rPr>
      <t>ACTUALIZACIÓN CDGRD CUNDINAMARCA EN EL MUNICIPIO TIBACUY VEREDAS LA CAJITA, SAN LUIS, CHISQUE, SAN FRANCISCO, CUMACA, CENTRO POBLADO VEREDA SIBERIA CAPOTE, ERICO Y LA VUELTA, EVENTO INUNDACIÓN – 11 DE MAYO, AFECTACIÓN 47 VIVIENDAS AVERIADAS, 2 VIVIENDAS DESTRUIDAS, 49 FAMILIAS, 109 PERSONAS, 3 VÍAS TERCIARIAS, 1 PUENTE VEHICULAR, 100 HECTAREAS DE CULTIVOS DE PLÁTANO, CAFÉ, PASTOS Y CÍTRICOS, ACCIONES ATENDIDO POR CMGRD, REPORTADO POR HÉCTOR GARZÓN,</t>
    </r>
    <r>
      <rPr>
        <b/>
        <sz val="9"/>
        <rFont val="Arial"/>
        <family val="2"/>
      </rPr>
      <t xml:space="preserve"> ESTADO CERRADO - 391</t>
    </r>
  </si>
  <si>
    <r>
      <t xml:space="preserve">CDGRD META INFORMA MUNICIPIO: EL CASTILLO – VEREDA UNIÓN DE CAL EVENTO: INUNDACIÓN – 12/05/2021 AFECTACIÓN: 10 VIVIENDAS CON PÉRDIDA DE MUEBLES Y ENSERES, PRODUCTO DE FUERTES LLUVIAS QUE OCASIONARON EL DESBORDAMIENTO DEL RIO GUAPE, 10 FAMILIAS, 30 PERSONAS, ADICIONALMENTE SE REPORTA PERDIDA DE 23 HECTÁREAS DE CULTIVOS, ENTRE MAÍZ Y PLÁTANO.  ACCIONES: ATENDIDO POR CMGRD, SE DA RESPUESTA LOCAL </t>
    </r>
    <r>
      <rPr>
        <b/>
        <sz val="9"/>
        <rFont val="Arial"/>
        <family val="2"/>
      </rPr>
      <t>ESTADO CERRADO - 353</t>
    </r>
  </si>
  <si>
    <r>
      <t xml:space="preserve">CDGRD NARIÑO INFORMA MUNICIPIO: TÚQUERRES – BARRIOS, EL CARMEN, SAN JUAN, SIMÓN BOLÍVAR Y VEREDA EL ESCRITORIO EVENTO: MOVIMIENTO EN MASA – 12/05/2021 AFECTACIÓN: 10 VIVIENDAS LAS CUALES PRESENTA RIESGO DE DESLIZAMIENTO, 10 FAMILIAS, 40 PERSONAS ACCIONES: ATENDIDO POR CMGRD, APOYO DE PERSONAL DEL DAGRD Y CORPONARIÑO </t>
    </r>
    <r>
      <rPr>
        <b/>
        <sz val="9"/>
        <rFont val="Arial"/>
        <family val="2"/>
      </rPr>
      <t>ESTADO CERRADO - 353</t>
    </r>
  </si>
  <si>
    <r>
      <t xml:space="preserve">ENLACE UNGRD EN META EN EL MUNICIPIO VISTAHERMOSA CORREGIMIENTO PUERTO ESPERANZA, TROCHA LA 24, VEREDA LA PAZ, TROCHA 20, TERMALES, EL TRIUNFO, PIÑALITO, PORVENIR, PUERTO ALEGRE Y LA RISTALINA, EVENTO INUNDACIÓN POR DESBORDAMIENTO DEL RÍO GUEJAR – 12 DE MAYO, AFECTACIÓN 200 FAMILIAS, 800 PERSONAS, 300 HECTÁREAS DE CULTIVOS, ACCIONES LA ALCALDÍA ESTÁ GESTIONANDO 1 CASA PARA ALOJAMIENTO Y ESTÁ ENTREGANDO SUBSIDIOS DE ARRIENDO. ESTADO </t>
    </r>
    <r>
      <rPr>
        <b/>
        <sz val="9"/>
        <rFont val="Arial"/>
        <family val="2"/>
      </rPr>
      <t xml:space="preserve">CERRADO - 354 </t>
    </r>
    <r>
      <rPr>
        <sz val="9"/>
        <rFont val="Arial"/>
        <family val="2"/>
      </rPr>
      <t xml:space="preserve">
</t>
    </r>
    <r>
      <rPr>
        <sz val="9"/>
        <color indexed="10"/>
        <rFont val="Arial"/>
        <family val="2"/>
      </rPr>
      <t>21/09/2021 SE APROBÓ APOYO CON BANCO DE MAQUINARIA AMARILLA POR VALOR DE $752.346.263,05</t>
    </r>
  </si>
  <si>
    <r>
      <t xml:space="preserve">CDGRD SANTANDER INFORMA EN EL MUNICIPIO DE BARBOSA ZONA URBANA EVENTO VENDAVAL - 12 DE MAYO AFECTACIÓN POR ESTABLECER, ACCIONES ATIENDE BOMBEROS VOLUNTARIOS, ESTADO </t>
    </r>
    <r>
      <rPr>
        <b/>
        <sz val="9"/>
        <rFont val="Arial"/>
        <family val="2"/>
      </rPr>
      <t>ABIERTO - 354</t>
    </r>
  </si>
  <si>
    <r>
      <t xml:space="preserve">CDGRD DE MAGDALENA Y DNBC, INFORMAN
MUNICIPIO SITIONUEVO, SECTOR: CAÑO VALLE- PARQUE ISLA SALAMANCA.
EVENTO INCENDIO DE COBERTURA VEGETAL- 13-05-2021.
AFECTACIÓN EN VERIFICACIÓN.
ACCIONES APOYAN BOMBEROS, SE ESPERA APOYO DE GUARDA COSTAS, PARA INGRESAR AL SITIO MAÑANA A PRIMERA HORA.
</t>
    </r>
    <r>
      <rPr>
        <b/>
        <sz val="9"/>
        <rFont val="Arial"/>
        <family val="2"/>
      </rPr>
      <t>ESTADO ACTIVO. - 355</t>
    </r>
    <r>
      <rPr>
        <sz val="9"/>
        <rFont val="Arial"/>
        <family val="2"/>
      </rPr>
      <t xml:space="preserve">
ACTUALIZACIÓN DNBC DEPARTAMENTO MAGDALENA EN EL MUNICIPIO SITIONUEVO SECTOR CAÑO VALLE PARQUE ISLA SALAMANCA EVENTO INCENDIO DE COBERTURA VEGETAL – 13 DE MAYO, AFECTACIÓN POR ESTABLECER, ACCIONES EN COMUNICACIÓN CON EL COMANDANTE BOCA NEGRA, INFORMA QUE EL INCENDIO FUE ATENDIDO POR 12 UNIDADES DE BOMBEROS CON APOYO DE PERSONAL DE PNN CON 8 PERSONAS</t>
    </r>
    <r>
      <rPr>
        <b/>
        <sz val="9"/>
        <rFont val="Arial"/>
        <family val="2"/>
      </rPr>
      <t>, ESTADO LIQUIDADO - 357</t>
    </r>
    <r>
      <rPr>
        <sz val="9"/>
        <rFont val="Arial"/>
        <family val="2"/>
      </rPr>
      <t xml:space="preserve">
</t>
    </r>
  </si>
  <si>
    <t xml:space="preserve">CDGRD DEL TOLIMA, INFORMA
MUNICIPIO CHAPARRAL, VEREDAS: CAUCHAL, POTRERITO DE AGUAYO, CORREGIMIENTOS: LA MARINA, EL LIMÓN
EVENTO MOVIMIENTO EN MASA- 13-05-2021
AFECTACIÓN 4 VÍAS TERCIARIAS AFECTADAS, SIN LESIONADOS
ACCIONES APOYA CMGRD- MAQUINARIA AMARILLA
ESTADO CERRADO. - 355
</t>
  </si>
  <si>
    <r>
      <t xml:space="preserve">
D.C.C. DEPARTAMENTO DE META
MUNICIPIO PUERTO RICO, VEREDAS: SAN RAFAEL, CAÑO NEGRO Y BOCAS DEL GUEJAR
EVENTO INUNDACIÓN- 13-05-2021
AFECTACIÓN SE PRESENTÓ DESBORDAMIENTO DEL RÍO GUEJAR, DEJANDO: 4 VIVIENDAS AVERIADAS, 4 FAMILIAS, 16 PERSONAS, 30 HECTÁREAS AFECTADAS, SIN LESIONADOS
ACCIONES APOYAN CMGRD, D.C.C.
</t>
    </r>
    <r>
      <rPr>
        <b/>
        <sz val="9"/>
        <rFont val="Arial"/>
        <family val="2"/>
      </rPr>
      <t xml:space="preserve">ESTADO CERRADO. - 356
</t>
    </r>
    <r>
      <rPr>
        <sz val="9"/>
        <rFont val="Arial"/>
        <family val="2"/>
      </rPr>
      <t xml:space="preserve">ACTUALIZACIÓN CDGRD META EN EL MUNICIPIO PUERTO RICO VEREDAS CAÑOS NEGROS, SAN RAFAEL BAJO, ARGELIA, SAN VICENTE BAJO, EVENTO INUNDACIÓN POR AUMENTO DE LOS RÍOS GUEJAR Y ARIARI – 13 DE MAYO
AFECTACIÓN 7 VIVIENDAS, 7 FAMILIAS, 32 PERSONAS, PÉRDIDA DE ENSERES Y 250 HECTÁREAS APROX DE CULTIVOS, ACCIONES SE RECIBIERON LLAMADAS POR PARTE DE LA COMUNIDAD, SE ATENDIÓ CON PERSONAL DE BOMBEROS Y DCC QUIENES REALIZARON LA EVACUACIÓN, DENTRO DE ELLAS UNA PERSONA QUE SE ENCONTRABA PASANDO UN POST OPERATORIO, SE CONTINUÓ CON PMU, REPORTA CMGRD, </t>
    </r>
    <r>
      <rPr>
        <b/>
        <sz val="9"/>
        <rFont val="Arial"/>
        <family val="2"/>
      </rPr>
      <t>ESTADO CERRADO - 366</t>
    </r>
    <r>
      <rPr>
        <sz val="9"/>
        <rFont val="Arial"/>
        <family val="2"/>
      </rPr>
      <t xml:space="preserve">
</t>
    </r>
  </si>
  <si>
    <t xml:space="preserve">CDGRD CASANARE INFORMA
MUNICIPIO TAMARA 
EVENTO MOVIMIENTO EN MASA 14/05/2021
AFECTACIÓN 1 VIA MUNICIPAL AFECTADA POR DAÑO EN BANCA
ACCIONES ATIENDE CMGRD Y COMUNIDAD
ESTADO CERRADO - 358
</t>
  </si>
  <si>
    <t xml:space="preserve">CDGRD CUNDINAMARCA INFORMA
MUNICIPIO EL COLEGIO
EVENTO MOVIMIENTO EN MASA 14/05/2021
AFECTACIÓN 3 VIVIENDAS AVERIADAS, 3 FAMILIAS, 6 VÍAS AFECTADAS POR AGRIETAMIENTO DE LA BANCA, EN LA VIA QUE CONDUCE DE LAS VEREDAS LUCERNA SECTOR LOS FARAONES, SANTA CECILIA SECTOR 4 CAMINOS, SAN JOSÉ SECTOR POLIDEPORTIVO,
ACCIONES ATENDIÓ CMGRD
ESTADO CERRADO - 358
</t>
  </si>
  <si>
    <t xml:space="preserve">CDGRD CUNDINAMARCA INFORMA
MUNICIPIO MANTA – VEREDA ARRIBA
EVENTO CRECIENTE SÚBITA 14/05/2021
AFECTACIÓN 1 PUENTE VEHICULAR AFECTADO POR LA QUEBRADA LA QUINERIA, QUE SOCAVA LA BASE DEL ESTRIBO DEL PUENTE CAUSANDO INESTABILIDAD EN LA ESTRUCTURA, DONDE LA SEDIMENTACIÓN CAYO EN EL CAUCE DE LA QUEBRADA
ACCIONES ATENDIÓ CMGRD
ESTADO CERRADO - 358
</t>
  </si>
  <si>
    <t>1 QUEBRADA</t>
  </si>
  <si>
    <t xml:space="preserve">CDGRD ANTIOQUIA DAGRAN INFORMA
MUNICIPIO EL BAGRE – VEREDA MANISOSA
EVENTO DERRAME 14/05/2021 
AFECTACIÓN AFECTADO EN AFLUENTE HÍDRICO POR DERRAME DE LÍQUIDO DE CIANURO, AFECTANDO LA QUEBRADA MANISOSA Y PONIENDO EN RIESGO LAS VEREDAS AGUAS ABAJO DE ESTA ZONA. AL MOMENTO SIN AFECTACIONES HUMANAS
ACCIONES EL CMGRD SE ACTIVA, SE DA LA ORDEN DE NO BAÑO, NO PESCA Y NO CONSUMO DEL AGUA. SE EMITE ALERTA POR MEDIOS DE COMUNICACIÓN Y SE SOLICITÓ APOYO A CORANTIOQUIA.
ESTADO CERRADO - 358
</t>
  </si>
  <si>
    <r>
      <t xml:space="preserve">DCC INFORMA QUE, EN PUERTO CONCORDIA, META. VEREDA BOCAS DEL ARIARI. SE PRESENTÓ UNA INUNDACIÓN POR AUMENTO DE NIVELES EN EL RÍO ARIARI EL DÍA 14 DE MAYO. DEJANDO 3 VIVIENDAS AVERIADAS, 3 FAMILIAS Y 12 PERSONAS AFECTADAS. NO SE REPORTAN PERSONAS DESAPARECIDAS. PERSONAL DE LA DCC REALIZÓ LABORES DE EDAN Y EVACUACIÓN PREVENTIVA DE LAS FAMILIAS AFECTADAS, SE GENERA PLAN PADRINO CON FAMILIARES Y VECINOS DEL SECTOR PARA ALBERGAR A DICHAS PERSONAS. CMGRD DA MANEJO LOCAL A LA SITUACIÓN. </t>
    </r>
    <r>
      <rPr>
        <b/>
        <sz val="9"/>
        <rFont val="Arial"/>
        <family val="2"/>
      </rPr>
      <t>ESTADO: CERRADO - 359</t>
    </r>
  </si>
  <si>
    <r>
      <t xml:space="preserve">DCC INFORMA QUE, EN LLORÓ, CHOCÓ. VEREDA PEÑALOSA. SE PRESENTÓ UN INCENDIO ESTRUCTURAL EL DÍA 14 DE MAYO. DEJANDO 1 VIVIENDA DESTRUIDA, 1 FAMILIA DE 4 PERSONAS DAMNIFICADA. NO SE REPORTAN LESIONADOS. ATENDIÓ COMUNIDAD Y PERSONAL DE LA DCC, SE REALIZÓ EDAN Y SE GENERA PLAN PADRINO CON VECINOS. CMGRD SE ENCARGA DE LA ATENCIÓN, SE DA MANEJO LOCAL. </t>
    </r>
    <r>
      <rPr>
        <b/>
        <sz val="9"/>
        <rFont val="Arial"/>
        <family val="2"/>
      </rPr>
      <t>ESTADO: CERRADO - 359</t>
    </r>
  </si>
  <si>
    <t xml:space="preserve">CDGRD DE ANTIOQUIA, INFORMA
MUNICIPIO: GÓMEZ PLATA- ZONA URBANA
EVENTO: TEMPORAL- 13-05-2021
AFECTACIÓN: SE PRESENTARON FUERTES LLUVIAS, ACOMPAÑADAS DE VIENTOS, DEJANDO: 40 VIVIENDAS AVERIADAS, DAÑOS EN MUEBLES Y ENSERES, 40 FAMILIAS AFECTADAS, SIN LESIONADOS, SE DA MANEJO LOCAL
ACCIONES: APOYA CMGRD
ESTADO: CERRADO. - 360
</t>
  </si>
  <si>
    <r>
      <t xml:space="preserve">CDGRD DE CUNDINAMARCA, INFORMA
MUNICIPIO: NEMOCÓN, VEREDAS: CHECUA Y SUSATA. 
EVENTO: MOVIMIENTO EN MASA- 15-05-2021.
AFECTACIÓN: EN VERIFICACIÓN VÍAS AFECTADAS
ACCIONES: APOYA CMGRD.
</t>
    </r>
    <r>
      <rPr>
        <b/>
        <sz val="9"/>
        <rFont val="Arial"/>
        <family val="2"/>
      </rPr>
      <t xml:space="preserve">ESTADO: ABIERTO. - 360
</t>
    </r>
    <r>
      <rPr>
        <sz val="9"/>
        <rFont val="Arial"/>
        <family val="2"/>
      </rPr>
      <t>CDGRD CUNDINAMARCA ACTUALIZA INFORMACIÓN SOBRE MOVIMIENTO EN MASA REPRTADO EN NEMOCÓN, VEREDAS CHECUA Y SUSATÁ. EL DÍA 15 DE MAYO. DEJANDO 1 VÍA TERCIARIA CON AFECTACIÓN PARCIAL, 2 VIVIENDAS AVERIADAS, 2 FAMILIAS Y 8 PERSONAS AFECTADAS. NO SE REPORTAN LESIONADOS. PERSONAL DEL CMGRD REALIZÓ EDAN, SE ENTREGARON AHE Y EL MUNICIPIO APOYÓ CON MAQUINARIA AMARILLA PARA HABILITAR EL PASO POR LA VÍA. SE DA MANEJO LOCAL</t>
    </r>
    <r>
      <rPr>
        <b/>
        <sz val="9"/>
        <rFont val="Arial"/>
        <family val="2"/>
      </rPr>
      <t xml:space="preserve">. ESTADO: CERRADO - 370
</t>
    </r>
    <r>
      <rPr>
        <sz val="9"/>
        <rFont val="Arial"/>
        <family val="2"/>
      </rPr>
      <t>CDGRD CUNDINAMARCA ACTUALIZA INFORMACIÓN
MUNICIPIO: NEMOCÓN - VEREDAS CHECUA Y SUSATA
EVENTO:  MOVIMIENTO EN MASA 15/05/2021
AFECTACIÓN: 2 VÍAS AFECTADAS EN LAS VÍAS DE LAS VEREDAS CHECUA Y SUSATA, Y AFECTACIÓN DE 2 VIVIENDAS POR CAÍDA DE GRANIZO Y VENDAVAL EN LA VEREDA CERRO VERDE, 2 FAMILIAS.
ACCIONES: ATENDIÓ CMGRD, EL MUNICIPIO SE ENCARGÓ DE LIMPIAR LOS MATERIALES QUE CAYERON SOBRE LAS VÍAS, EL MUNICIPIO DE ATENDER A ESTAS 2 FAMILIAS.</t>
    </r>
    <r>
      <rPr>
        <b/>
        <sz val="9"/>
        <rFont val="Arial"/>
        <family val="2"/>
      </rPr>
      <t xml:space="preserve">
ESTADO: CERRADO - 390
</t>
    </r>
    <r>
      <rPr>
        <sz val="9"/>
        <rFont val="Arial"/>
        <family val="2"/>
      </rPr>
      <t xml:space="preserve">
</t>
    </r>
  </si>
  <si>
    <t xml:space="preserve">
CDGRD DE CUNDINAMARCA, INFORMA
MUNICIPIO: NEMOCÓN, VEREDA: CERRO VERDE
EVENTO: GRANIZO Y VENDAVAL- 15-05-2021.
AFECTACIÓN: 2 VIVIENDAS AVERIADAS, 2 FAMILIAS, 10 PERSONAS AFECTADAS, SIN LESIONADOS, SE DA MANEJO LOCAL
ACCIONES: APOYA CMGRD.
ESTADO: CERRADO. - 360
</t>
  </si>
  <si>
    <t xml:space="preserve">ENLACE DEL META- UNGRD, INFORMA
MUNICIPIO: PUERTO CONCORDIA, SECTOR: PUERTO ARENALES.
EVENTO: INUNDACIÓN- 15-05-2021.
AFECTACIÓN: SE PRESENTÓ DESBORDAMIENTO DEL RÍO ARIARI, DEJANDO: 28 VIVIENDAS, 28 FAMILIAS, 84 PERSONAS AFECTADAS, DENTRO DE LAS CUALES SE ENCUENTRAN 22 MENORES DE EDAD, SIN LESIONADOS
ACCIONES: APOYA CMGRD, BOMBEROS- 6 UNIDADES, 1 LANCHA
ESTADO: CERRADO. - 360
</t>
  </si>
  <si>
    <r>
      <t xml:space="preserve">CDGRD DE RISARALDA, INFORMA
MUNICIPIO: DOSQUEBRADAS, BARRIO: PANORAMA COUNTRY.
EVENTO: INCENDIO ESTRUCTURAL- 15-05-2021.
AFECTACIÓN: 2 PERSONAS LESIONADAS, 1 VIVIENDA DESTRUIDA, 1 FAMILIA AFECTADA. 
ACCIONES: APOYO BOMBEROS, POLICÍA.
</t>
    </r>
    <r>
      <rPr>
        <b/>
        <sz val="9"/>
        <rFont val="Arial"/>
        <family val="2"/>
      </rPr>
      <t>ESTADO: CERRADO - 360</t>
    </r>
    <r>
      <rPr>
        <sz val="9"/>
        <rFont val="Arial"/>
        <family val="2"/>
      </rPr>
      <t xml:space="preserve">
DCC ACTUALIZA INFORMACIÓN SOBRE INCENDIO ESTRUCTURAL REPORTADO EN DOSQUEBRADAS, RISARALDA. BARRIO COUNTRY. EL DÍA 15 DE MAYO. DEJANDO 1 VIVIENDA DESTRUIDA, 1 FAMILIA DE 4 PERSONAS DAMNIFICADA, 3 PERSONAS LESIONADAS. NO SE REPORTAN PERSONAS SIN SIGNOS VITALES. PERSONAL DE BOMBEROS REALIZÓ LA ATENCIÓN DEL INCENDIO CON APOYO DE UNIDADES DE LA DCC. EL CMGRD SE ENCARGA DE LA ATENCIÓN DE LA FAMILIA DAMNIFICADA. LAS PERSONAS LESIONADAS FUERON REMITIDAS A CENTROS ASISTENCIALES PARA SU VALORACIÓN MÉDICA. SE DA MANEJO LOCAL.</t>
    </r>
    <r>
      <rPr>
        <b/>
        <sz val="9"/>
        <rFont val="Arial"/>
        <family val="2"/>
      </rPr>
      <t xml:space="preserve"> ESTADO: CERRADO - 361</t>
    </r>
  </si>
  <si>
    <t>TUBERÍA DE GAS NATURAL</t>
  </si>
  <si>
    <r>
      <t xml:space="preserve">DCC INFORMA QUE, EN DOSQUEBRADAS, RISARALDA. VEREDA LA ESPERANZA, SECTOR EL ESTANQUILLO. SE PRESENTÓ UN MOVIMIENTO EN MASA EL DÍA 15 DE MAYO. DEJANDO 3 VIVIENDAS UBICADAS EN ZONA DE ALTO RIESGO Y QUE PRESENTAN AFECTACIONES ESTRUCTURALES, 3 FAMILIAS Y 13 PERSONAS AFECTADAS, 1 PERSONA LESIONADA. NO SE REPORTAN DESAPARECIDOS. PERSONAL DE BOMBEROS ACUDIÓ AL SITIO CON APOYO DE LA DCC Y EFIGAS. SE REALIZÓ LA EVACUACIÓN PREVENTIVA DE LOS HABITANTES DE LAS CASAS AFECTADAS POR QUE SE PRESENTÓ RUPTURA EN LA TUBERÍA DE GAS NATURAL, IGUALMENTE SE TRASLADÓ A LA PERSONA LESIONADA HACIA EL CENTRO ASISTENCIAL PARA VALORACIÓN. DESDE EL CMGRD SE BRINDARON RECOMENDACIONES A LOS HABITANTES DEL SECTOR Y SE PRESTA ACOMPAÑAMIENTO CONSTANTE PARA LA EVALUACIÓN DE DAÑOS. SE DA MANEJO LOCAL. </t>
    </r>
    <r>
      <rPr>
        <b/>
        <sz val="9"/>
        <rFont val="Arial"/>
        <family val="2"/>
      </rPr>
      <t>ESTADO: CERRADO - 361</t>
    </r>
  </si>
  <si>
    <t xml:space="preserve">
DNBC INFORMA, DEPARTAMENTO DE CUNDINAMARCA
MUNICIPIO: TABIO- VEREDA: EL CHIRCAL
EVENTO: ACCIDENTE TRANSPORTE AÉREO- 16-05-2021
AFECTACIÓN: SE PRESENTÓ ACCIDENTE DE AERONAVE TIPO CESSNA DE MATRÍCULA: HK4418 DE LA EMPRESA AEROANDES, SE REALIZA RESCATE DE 2 TRIPULANTES ILESOS 
ACCIONES: APOYARON BOMBEROS, SUBACHOQUE, TENJO Y TABIO, POLICÍA, DEFENSA CIVIL
ESTADO: CERRADO. - 362
</t>
  </si>
  <si>
    <r>
      <t xml:space="preserve">
DNBC INFORMA, DEPARTAMENTO DE MAGDALENA
MUNICIPIO PUEBLO VIEJO, CIÉNAGA GRANDE DE SANTA MARTA- SECTOR: EL CONGO.
*EVENTO INCENDIO DE COBERTURA VEGETAL- 14-05-2021.
AFECTACIÓN EN VERIFICACIÓN, NO HAY ACCESO POR VÍA TERRESTRE, NI VÍA ACUÁTICA.
ACCIONES APOYAN BOMBEROS DE CIÉNAGA.
</t>
    </r>
    <r>
      <rPr>
        <b/>
        <sz val="9"/>
        <rFont val="Arial"/>
        <family val="2"/>
      </rPr>
      <t>ESTADO ACTIVO. - 362</t>
    </r>
    <r>
      <rPr>
        <sz val="9"/>
        <rFont val="Arial"/>
        <family val="2"/>
      </rPr>
      <t xml:space="preserve">
DNBC ACTUALIZA INFORMACIÓN SOBRE INCENDIO DE COBERTURA VEGETAL REPORTADO EN PUEBLO VIEJO, MAGDALENA. CIÉNAGA GRANDE DE SANTA MARTA, SECTOR EL CONGO DESDE EL DÍA 14 DE MAYO. PENDIENTE EVALUACIÓN DEL ÁREA. PERSONAL DE BOMBEROS HA REALIZADO ATENCIÓN DEL INCENDIO CON APOYO DE LAS ENTIDADES DEL SNGRD PRESENTES EN EL MUNICIPIO, PERO AL MOMENTO SE ENCUENTRA FUERA DE CONTROL Y EN ZONA DE DIFÍCIL ACCESO, POR LO QUE LA DNBC REMITE REQUERIMIENTO DE APOYO AÉREO A LA SCN DESDE DONDE SE PROCEDE A EMITIR LA SOLICITUD #58 DE APOYO AÉREO A FAC. </t>
    </r>
    <r>
      <rPr>
        <b/>
        <sz val="9"/>
        <rFont val="Arial"/>
        <family val="2"/>
      </rPr>
      <t xml:space="preserve">ESTADO: ACTIVO - 363
</t>
    </r>
    <r>
      <rPr>
        <sz val="9"/>
        <rFont val="Arial"/>
        <family val="2"/>
      </rPr>
      <t>DNBC ACTUALIZA INFORMACIÓN
MUNICIPIO:  PUEBLOVIEJO
EVENTO: INCENDIO DE COBERTURA VEGETAL 17/05/2021
AFECTACIÓN: EL SR. BASTIDAS FUNCIONARIO DE PARQUES NACIONALES, Y QUIEN INFORMÓ DEL INCENDIO ENVÍO IMAGEN SATELITAL ACTUALIZADA DE LA ZONA DONDE ESTABAN SITUADOS LOS PUNTOS CALIENTES AYER DOMINGO EN HORAS DE LA TARDE, EN LA CUAL AL MOMENTO YA NO SE OBSERVA NINGUNO. COMPLEMENTARIO A LO ANTERIOR, UN CAMPESINO QUE CONOCE EL SECTOR EN COMPAÑÍA DEL BRIGADISTA FORESTAL, HICIERON UN RECONOCIMIENTO MÁS CERCANO DEL ÁREA Y MANIFIESTAN QUE NO ENCONTRARON HUMO NI LLAMA, POR LO CUAL SE CONSIDERA QUE EN EL TRANSCURSO DE NOCHE EL INCENDIO SE AUTO-EXTINGUIÓ DE FORMA NATURAL. POR LO TANTO, LA CTE. LOURDES SOLICITA CANCELAR EL APOYO AÉREO QUE SE ENCONTRABA PENDIENTE POR CONFIRMAR.
ACCIONES: ATENDIÓ  CMGRD, BOMBEROS, PARQUES NATURALES Y COMUNIDAD</t>
    </r>
    <r>
      <rPr>
        <b/>
        <sz val="9"/>
        <rFont val="Arial"/>
        <family val="2"/>
      </rPr>
      <t xml:space="preserve">
ESTADO: LIQUIDADO - 364
</t>
    </r>
    <r>
      <rPr>
        <sz val="9"/>
        <rFont val="Arial"/>
        <family val="2"/>
      </rPr>
      <t xml:space="preserve">
</t>
    </r>
  </si>
  <si>
    <r>
      <t xml:space="preserve">
CDGRD DE RISARALDA, INFORMA
MUNICIPIO: BALBOA, VEREDAS: EL CHUSCAL, LA MARGARITA Y LA FLORESTA
EVENTO: VENDAVAL- 16-05-2021
AFECTACIÓN: 3 VIVIENDAS AVERIADAS EN TECHOS, 3 FAMILIAS AFECTADAS, SIN LESIONADOS, SE DA MANEJO LOCAL
ACCIONES: APOYARON BOMBEROS
</t>
    </r>
    <r>
      <rPr>
        <b/>
        <sz val="9"/>
        <rFont val="Arial"/>
        <family val="2"/>
      </rPr>
      <t>ESTADO: CERRADO. - 362</t>
    </r>
    <r>
      <rPr>
        <sz val="9"/>
        <rFont val="Arial"/>
        <family val="2"/>
      </rPr>
      <t xml:space="preserve">
CDGRD RISARALDA ACTUALIZA INFORMACIÓN SOBRE VENDAVAL REPORTADO EN BALBOA, VEREDAS EL CHUSCAL, TOTUI Y LA QUIEBRA. EL DÍA 16 DE MAYO. DEJANDO 7 VIVIENDAS PARCIALMENTE DESTECHADAS, 7 FAMILIAS Y 21 PERSONAS AFECTADAS. NO SE REPORTAN LESIONADOS. PERSONAL DE BOMBEROS REALIZÓ EDAN EN COORDINACIÓN DEL CMGRD. SE DA MANEJO LOCAL</t>
    </r>
    <r>
      <rPr>
        <b/>
        <sz val="9"/>
        <rFont val="Arial"/>
        <family val="2"/>
      </rPr>
      <t>. ESTADO: CERRADO - 363</t>
    </r>
    <r>
      <rPr>
        <sz val="9"/>
        <rFont val="Arial"/>
        <family val="2"/>
      </rPr>
      <t xml:space="preserve">
</t>
    </r>
  </si>
  <si>
    <t xml:space="preserve">CDGRD DEL CAUCA, INFORMA
MUNICIPIO: MERCADERES, VEREDA: EL GUINDAL.
EVENTO: INCENDIO ESTRUCTURAL- 16-05-2021.
AFECTACIÓN: 1 VIVIENDA DESTRUIDA, 1 FAMILIA AFECTADA, SIN LESIONADOS.
ACCIONES: APOYO CMGRD, BOMBEROS
ESTADO: CERRADO. - 362
</t>
  </si>
  <si>
    <t xml:space="preserve">CDGRD DEL TOLIMA, INFORMA
MUNICIPIO: CAJAMARCA, CORREGIMIENTO: ANAIME, FONDA RODANO
EVENTO: MOVIMIENTO EN MASA- 15-05-2021
AFECTACIÓN: 2 VIVIENDAS DESTRUIDAS, 2 FAMILIAS AFECTADAS, SIN LESIONADOS
ACCIONES: APOYARON CMGRD- MAQUINARIA AMARILLA, D.C.C., 
ESTADO: CERRADO. - 362
</t>
  </si>
  <si>
    <r>
      <t xml:space="preserve">DCC INFORMA QUE, EN SAN JOSÉ DEL GUAVIARE, GUAVIARE. BARRIO MOSQUITO. SE PRESENTÓ UNA INUNDACIÓN POR AUMENTO DE NIVELES EN EL RÍO GUAVIARE EL DÍA 16 DE MAYO. DEJANDO AL MOMENTO VARIAS VIVIENDAS CON PÉRDIDA DE ENSERES, NO SE REPORTAN LESIONADOS O DESAPARECIDOS. PERSONAL DE LA DCC APOYA LABORES DE EDAN EN COORDINACIÓN DEL CMGRD. </t>
    </r>
    <r>
      <rPr>
        <b/>
        <sz val="9"/>
        <rFont val="Arial"/>
        <family val="2"/>
      </rPr>
      <t xml:space="preserve">ESTADO: ABIERTO - 363
</t>
    </r>
    <r>
      <rPr>
        <sz val="9"/>
        <rFont val="Arial"/>
        <family val="2"/>
      </rPr>
      <t>CMGRD SAN JOSÉ DE GUAVIARE ACTUALIZA INFORMACIÓN
MUNICIPIO: SAN JOSÉ DEL GUAVIARE - GUAVIARE
EVENTO: INUNDACIÓN 16/05/2021
AFECTACIÓN:  34 VIVIENDAS INUNDADAS, 34 FAMILIAS (17 FAMILIAS EN  AUTO ALBERGUES, 14 FAMILIAS EN ALBERGUE HABILITADO EN UN COLISEO Y 3 FAMILIAS EN CASETA COMUNAL), AÚN PERMANECEN ALLÍ DEBIDO A LA CONTINUIDAD DE LA EMERGENCIA
ACCIONES: ATIENDE CMGRD, SE HA PRESTADO A LAS FAMILIAS ACOMPAÑAMIENTO EN SALUD, TAMIZAJE Y RASTREO EPIDEMIOLÓGICO DEBIDO A LA PANDEMIA POR COVID 19. ASÍ MISMO APOYO CON ALIMENTOS  , FRAZADAS, TOLDILLOS, KIT DE ASEO, PLÁSTICO NEGRO.
IGUALMENTE CONTINUAMOS EN EL LEVANTAMIENTO DEL CENSO DE FAMILIAS AFECTADAS
ESTADO: CERRADO - 379</t>
    </r>
  </si>
  <si>
    <r>
      <t xml:space="preserve">DCC INFORMA QUE, EN PUERTO GAITÁN, META. ZONA RURAL. SE PRESENTÓ UNA INUNDACIÓN POR AUMENTO DE NIVELES EN EL RÍO META EL DÍA 16 DE MAYO. DEJANDO 1 VIVIENDA AFECTADA, 1 ADULTA MAYOR AISLADA. PERSONAL DE LA DCC ACUDE AL SITIO Y REALIZA LA EVACUACIÓN PREVENTIVA DE UNA MUJER DE 92 AÑOS QUIEN HABITA SOLA EN LA VIVIENDA, SE SOLICITA APOYO AL CMGRD PARA REALIZAR EL TRASLADO HACIA LOS FAMILIARES DE LA MISMA QUE VIVEN EN EL CASCO URBANO DEL MUNICIPIO. SE DA MANEJO LOCAL. </t>
    </r>
    <r>
      <rPr>
        <b/>
        <sz val="9"/>
        <rFont val="Arial"/>
        <family val="2"/>
      </rPr>
      <t>ESTADO: CERRADO - 363</t>
    </r>
  </si>
  <si>
    <r>
      <t xml:space="preserve">DELEGACIÓN BOMBEROS CUNDINAMARCA INFORMA QUE, EN TENA, VEREDA PEÑA NEGRA. SE PRESENTÓ UN INCENDIO ESTRUCTURAL EL DÍA 16 DE MAYO. DEJANDO 1 VIVIENDA DESTRUIDA, 1 FAMILIA DE 4 PERSONAS DAMNIFICADA. NO SE REPORTAN LESIONADOS. PERSONAL DE BOMBEROS CACHIPAY REALIZA LA ATENCIÓN DEL INCENDIO CON APOYO DE UNIDADES DE LA MESA Y EL COLEGIO. LA FAMILIA DAMNIFICADA SE ALBERGA EN PLAN PADRINO POR LA COMUNIDAD, SE REMITE EDAN AL CMGRD PARA ATENCIÓN CON AHE. SE DA MANEJO LOCAL. </t>
    </r>
    <r>
      <rPr>
        <b/>
        <sz val="9"/>
        <rFont val="Arial"/>
        <family val="2"/>
      </rPr>
      <t>ESTADO: CERRADO - 363</t>
    </r>
  </si>
  <si>
    <t xml:space="preserve">CDGRD RISARALDA INFORMA
MUNICIPIO: BELÉN DE UMBRÍA - VEREDA TACHIGUI
EVENTO: MOVIMIENTO EN MASA 17/05/2021
AFECTACIÓN: 1 VIA AFECTADA EN SECTOR BELÉN QUEDANDO TAPADA POR DESLIZAMIENTO DE TIERRA
ACCIONES: ATIENDE CMGRD
ESTADO: CERRADO - 364
</t>
  </si>
  <si>
    <t xml:space="preserve">CDGRD RISARALDA INFORMA
MUNICIPIO: LA CELIA – VEREDA SAN EUGENIO, ALTO MIRA Y LA CAPILLA
EVENTO: VENDAVAL 17/05/2021
AFECTACIÓN: 3 VIVIENDAS PARCIALMENTE DESTECHADAS HABITADAS POR 3 FAMILIAS, 16 PERSONAS, 1 VIA AFECTADA VEREDA LA CAPILLA SE TAPADA POR RIESGO DE DESLIZAMIENTO (LA VÍA ALTERNA ES POR EL SECTOR PUENTE TIERRA -LA LAGUNA- LA CELIA) 
ACCIONES: ATENDIÓ CMGRD
ESTADO: CERRADO - 364
</t>
  </si>
  <si>
    <r>
      <t xml:space="preserve">CDGRD RISARALDA INFORMA
MUNICIPIO: QUINCHÍA - CORREGIMIENTO NARANJAL E IRRA
EVENTO: VENDAVAL 17/05/2021
AFECTACIÓN: 15 VIVIENDAS AFECTADAS POR DESTECHAMIENTO PARCIAL EN EL CORREGIMIENTO DE NARANJAL, BARRIO GALÁN, BARRIO VILLA LOLA Y UNA EN EL CORREGIMIENTO DE IRRA , 15 FAMILIAS AFECTADAS 33 PERSONAS
ACCIONES: ATENDIÓ CMGRD
ESTADO: CERRADO - 364
</t>
    </r>
    <r>
      <rPr>
        <sz val="9"/>
        <color indexed="10"/>
        <rFont val="Arial"/>
        <family val="2"/>
      </rPr>
      <t>29/11/2021 SE APROBÓ SUBSIDIOS DE ARRIENDO PARA 19 FAMILIAS POR VALOR DE $14.250.000
30/11/2021SE APROBÓ SUBSIDIOS DE ARRIENDO PARA 1 FAMILIAS POR VALOR DE $750.000.000</t>
    </r>
  </si>
  <si>
    <r>
      <t xml:space="preserve">CDGRD CAQUETÁ INFORMA
MUNICIPIO: LA MONTAÑITA
EVENTO: INUNDACIÓN 16/05/2021
AFECTACIÓN: EN EVALUACIÓN, CRECIENTE DE LA QUEBRADA MONTAÑITA.
ACCIONES: ATIENDE CMGRD, DCC, BOMBEROS Y COMUNIDAD. REALIZAN EDAN
</t>
    </r>
    <r>
      <rPr>
        <b/>
        <sz val="9"/>
        <rFont val="Arial"/>
        <family val="2"/>
      </rPr>
      <t>ESTADO: ABIERTO - 364</t>
    </r>
    <r>
      <rPr>
        <sz val="9"/>
        <rFont val="Arial"/>
        <family val="2"/>
      </rPr>
      <t xml:space="preserve">
ENLACE TERRITORIAL DE CAQUETÁ- UNGRD, INFORMA
MUNICIPIO: MONTAÑITA, 3 BARRIOS 1 VEREDA
EVENTO: INUNDACIÓN- QUEBRADA MONTAÑITA-16-05-2021
AFECTACIÓN: EN VERIFICACIÓN, 70 FAMILIAS, REALIZAN EDAN. DECRETO DE CALAMIDAD PÚBLICA- NO. 026 DEL 29-01-2021
ACCIONES: APOYAN CMGRD, UNGRD, ENTIDADES OPERATIVAS EN EL MUNICIPIO
</t>
    </r>
    <r>
      <rPr>
        <b/>
        <sz val="9"/>
        <rFont val="Arial"/>
        <family val="2"/>
      </rPr>
      <t>ESTADO: ABIERTO. - 472</t>
    </r>
    <r>
      <rPr>
        <sz val="9"/>
        <rFont val="Arial"/>
        <family val="2"/>
      </rPr>
      <t xml:space="preserve">
</t>
    </r>
  </si>
  <si>
    <t xml:space="preserve">ENLACE EJERCITO INFORMA
MUNICIPIO: FLORENCIA - CAQUETÁ
EVENTO:  MOVIMIENTO EN MASA 16/05/2021
AFECTACIÓN: 1 VIVIENDA AVERIADA POR CAÍDA DE PARED, 1 FAMILIA AFECTADA. SIN LESIONADOS
ACCIONES: ATENDIÓ BOMBEROS 
ESTADO: CERRADO - 364
</t>
  </si>
  <si>
    <t xml:space="preserve">CDGRD PUTUMAYO INFORMA
MUNICIPIO: MOCOA 
EVENTO: MOVIMIENTO EN MASA 
AFECTACIÓN: 16/05/2021
ACCIONES: 1 VIA MUNICIPAL AFECTADA POR 5 DESLIZAMIENTOS SOBRE VÍA MOCOA SAN FRANCISCO
ESTADO: CERRADO - 364
</t>
  </si>
  <si>
    <t xml:space="preserve">CDGRD PUTUMAYO INFORMA
MUNICIPIO: PUERTO ASÍS
EVENTO: CRECIENTE SÚBITA 16/05/2021
AFECTACIÓN: 1 PLANTA DE TRATAMIENTO DE AGUA AFECTADA.
ACCIONES: ATIENDE CMGRD
ESTADO: CERRADO - 364
</t>
  </si>
  <si>
    <t xml:space="preserve">CDGRD TOLIMA INFORMA
MUNICIPIO: MURILLO
EVENTO: MOVIMIENTO EN MASA 17/05/2021
AFECTACIÓN: 1 VIA PRINCIPAL LÍBANO - MURILLO CERRADA TOTALMENTE POR DESLIZAMIENTO EN EL SECTOR EL ROBLE VEREDA PAJONALES KM 7 APROXIMADAMENTE Y 1 VIA EL BOSQUE - MURILLO CERRADA TOTALMENTE POR DESLIZAMIENTO EN EL KM 2 APROXIMADAMENTE, QUEDAMOS INCOMUNICADOS PUES AMBAS VÍAS CERRADAS.
ACCIONES: ATIENDE CMGRD, SE SOLICITA APOYO DE MAQUINARIA AMARILLA
ESTADO: CERRADO - 364
</t>
  </si>
  <si>
    <t xml:space="preserve">CDGRD TOLIMA INFORMA
MUNICIPIO:  CAJAMARCA
EVENTO: MOVIMIENTO EN MASA 17/05/2021
AFECTACIÓN: 1 VIA NACIONAL AFECTADA POR DESLIZAMIENTOS EN EL KM 43 Y 44, KM 37 SE ENCUENTRA UNA RETROEXCAVADORA EN EL SECTOR DE LOS DESLIZAMIENTOS, SECTOR LA JURIA, SECTOR LA FRIJOLERA, SECTOR LOS ALPES, 
ACCIONES: ATIENDE CONCESIÓN, PASO A UN SOLO CARRIL EN EL SECTOR SINAURIO.
ESTADO: CERRADO - 364
</t>
  </si>
  <si>
    <t xml:space="preserve">CDGRD TOLIMA INFORMA
MUNICIPIO:  PLANADAS – VEREDA EL CAÑO
EVENTO: MOVIMIENTO EN MASA 14/05/2021
AFECTACIÓN: 1 VIA MUNICIPAL AFECTADA DAÑO EN LA BANCADA, VIA QUE COMUNICA A LA CABECERA MUNICIPAL CON EL CENTRO DE PAÍS
ACCIONES: ATIENDE CMGRD, EL PASO SE ENCUENTRA RESTRINGIDO A UN SOLO CARRIL
ESTADO: CERRADO - 364
</t>
  </si>
  <si>
    <t xml:space="preserve">CDGRD META, DNBC Y ENLACE UNGRD INFORMAN
MUNICIPIO: VILLAVICENCIO, VEREDA: LA ARGENTINA.
EVENTO: MOVIMIENTO EN MASA 17-05-/2021.
AFECTACIÓN: 3 VIVIENDAS DESTRUIDAS, 6 FAMILIAS, 18 PERSONAS AFECTADAS, SE EVACUARON 30 PERSONAS DE MANERA PREVENTIVA, DONDE FAMILIARES, SIN LESIONADOS, SE DA MANEJO LOCAL.
ACCIONES: ATENDIÓ CMGRD, DCC, CRUZ ROJA Y BOMBEROS CON 04 UNIDADES.
ESTADO: CERRADO - 365
</t>
  </si>
  <si>
    <t xml:space="preserve">CDGRD DEL META, INFORMA
MUNICIPIO: EL CASTILLO, VEREDA: CAÑO CLARO
EVENTO: INUNDACIÓN, 17-05-2021
AFECTACIÓN: SE PRESENTÓ DESBORDAMIENTO DEL RÍO LA CAL, DEJANDO: 10 VIVIENDAS, 10 FAMILIAS AFECTADAS, SIN LESIONADOS, SE DA MANEJO LOCAL
ACCIONES: APOYO CMGRD
ESTADO: CERRADO. - 365
</t>
  </si>
  <si>
    <t>CULTIVOS DE PLÁTANO, YUCA, AHUYAMA</t>
  </si>
  <si>
    <t xml:space="preserve">ENLACE DEL META- UNGRD, INFORMA
MUNICIPIO: PUERTO CONCORDIA, SECTORES: PLAYA ALTA, PLAYA NUEVA
EVENTO: INUNDACIÓN, 17-05-2021
AFECTACIÓN: SE PRESENTÓ DESBORDAMIENTO DEL RÍO GUAVIARE, DEJANDO: 2 VIVIENDAS DESTRUIDAS, 2 FAMILIAS, 8 PERSONAS AFECTADAS, SIN LESIONADOS, CULTIVOS DE PLÁTANO, YUCA, AHUYAMA AFECTADOS, SE DA MANEJO LOCAL
ACCIONES: APOYO CMGRD- PLAN PADRINO A ESTAS FAMILIAS
ESTADO: CERRADO - 365
</t>
  </si>
  <si>
    <r>
      <t xml:space="preserve">CDGRD DE CALDAS, INFORMA
MUNICIPIO: VITERBO, SECTORES: BOMBA FUNDADORA, LA ARABIA
EVENTO: AVENIDA TORRENCIAL- QUEBRADA: MELLIZO- 17-05-2021
AFECTACIÓN: APROXIMADAMENTE 50 VIVIENDAS AFECTADAS ALREDEDOR DE 8 CUADRAS, SE PRESENTA UN REPRESAMIENTO DE LA QUEBRADA, POR LO QUE ORGANISMOS DE SOCORRO, REALIZAN EVACUACIÓN PREVENTIVA DE LOS HABITANTES DE LA ZONA, SIN LESIONADOS, REALIZAN EDAN
ACCIONES: APOYA CMGRD, BOMBEROS, CRUZ ROJA
</t>
    </r>
    <r>
      <rPr>
        <b/>
        <sz val="9"/>
        <rFont val="Arial"/>
        <family val="2"/>
      </rPr>
      <t>ESTADO: ABIERTO. - 365</t>
    </r>
    <r>
      <rPr>
        <sz val="9"/>
        <rFont val="Arial"/>
        <family val="2"/>
      </rPr>
      <t xml:space="preserve">
CDGRD CALDAS ACTUALIZA INFORMACIÓN 
MUNICIPIO: VITERBO 
EVENTO: AVENIDA TORRENCIAL 17/05/2021 
AFECTACIÓN: 114 VIVIENDAS INUNDADAS, 114 FAMILIAS AFECTADAS( 66 DAMNIFICADAS), 351 PERSONAS AFECTADAS, 1 PUENTE VEHICULAR AFECTADO
ACCIONES: ATIENDE CMGRD, SE REALIZÓ VISITA TÉCNICA A  BORDE DE QUEBRADA MELLIZO Y AGUAS ARRIBA CON APOYO DE SOBREVUELO CON DRONE. SE HARÁ VISITA CON CORPOCALDAS PARA RECOMENDACIONES Y DEFINICIÓN DE ESTUDIOS Y DISEÑOS PARA OBRAS DE MITIGACIÓN. SE ESTÁN GESTIONANDO AYUDAS A LA UNGRD COMO COLCHONES, COBIJAS, SABANAS, UTENSILIOS DE COCINA Y MATERIALES PARA HABILITACIÓN DE VIVIENDAS COMO CEMENTO Y PINTURA
</t>
    </r>
    <r>
      <rPr>
        <b/>
        <sz val="9"/>
        <rFont val="Arial"/>
        <family val="2"/>
      </rPr>
      <t>ESTADO: CERRADO - 379</t>
    </r>
    <r>
      <rPr>
        <sz val="9"/>
        <rFont val="Arial"/>
        <family val="2"/>
      </rPr>
      <t xml:space="preserve">
</t>
    </r>
  </si>
  <si>
    <r>
      <t xml:space="preserve">
CDGRD DE CALDAS, INFORMA
MUNICIPIO: ARANZAZU, VEREDA: CUATRO ESQUINAS
EVENTO: AVENIDA TORRENCIAL- 17-05-2021
AFECTACIÓN: 1 VIVIENDA AVERIADA, 1 FAMILIA AFECTADA, SIN LESIONADOS, UN VEHÍCULO ATRAPADO EN EL SECTOR: VÍA QUE CONDUCE DESDE EL MUNICIPIO DE ARANZAZU A SALAMINA, LOS OCUPANTES, NO SUFRIERON HERIDAS DE CONSIDERACIÓN, SE DA MANEJO LOCAL
ACCIONES: APOYARON CMGRD, BOMBEROS, CRUZ ROJA
</t>
    </r>
    <r>
      <rPr>
        <b/>
        <sz val="9"/>
        <rFont val="Arial"/>
        <family val="2"/>
      </rPr>
      <t>ESTADO: CERRADO. - 365</t>
    </r>
    <r>
      <rPr>
        <sz val="9"/>
        <rFont val="Arial"/>
        <family val="2"/>
      </rPr>
      <t xml:space="preserve">
ACTUALIZACIÓN CDGRD DE CALDAS EN EL MUNICIPIO DE ARÁNZAZU VEREDA CUATRO ESQUINAS, EVENTO MOVIMIENTO EN MASA – 18 DE MAYO, AFECTACIÓN 1 VIVIENDA DESTRUIDA, 1 FAMILIA, 2 PERSONAS FALLECIDAS (DE 75 Y 34 AÑOS), ACCIONES BOMBEROS VOLUNTARIOS HICIERON EL LEVANTAMIENTO DE LOS CUERPOS EN COMPAÑÍA DE LA DEFENSA CIVIL, </t>
    </r>
    <r>
      <rPr>
        <b/>
        <sz val="9"/>
        <rFont val="Arial"/>
        <family val="2"/>
      </rPr>
      <t>ESTADO CERRADO. - 375</t>
    </r>
    <r>
      <rPr>
        <sz val="9"/>
        <rFont val="Arial"/>
        <family val="2"/>
      </rPr>
      <t xml:space="preserve">
</t>
    </r>
  </si>
  <si>
    <t xml:space="preserve"> 5 LOCALES COMERCIALES.</t>
  </si>
  <si>
    <r>
      <t xml:space="preserve">CDGRD ANTIOQUIA INFORMA EN EL MUNICIPIO VENECIA CORREGIMIENTO BOLOMBOLO, EVENTO INUNDACIÓN POR AUMENTO DEL CAUDAL DE LOS RÍOS CAUCA Y SAN JUAN - 18 DE MAYO, AFECTACIÓN APROX. 120 FAMILIAS, 320 PERSONAS, 5 ESTABLECIMIENTOS COMERCIALES, PÉRDIDA DE ENSERES, ACCIONES CMGRD ADELANTARÁ EVALUACIÓN RESPECTIVA, REMITE A CITEL ENLACE TERRITORIAL WALTER GONZÁLEZ, ESTADO </t>
    </r>
    <r>
      <rPr>
        <b/>
        <sz val="9"/>
        <rFont val="Arial"/>
        <family val="2"/>
      </rPr>
      <t xml:space="preserve">ABIERTO - 366
</t>
    </r>
    <r>
      <rPr>
        <sz val="9"/>
        <rFont val="Arial"/>
        <family val="2"/>
      </rPr>
      <t>DNBC ACTUALIZA INFORMACIÓN SOBRE INUNDACIÓN POR AUMENTO DE NIVELES EN LOS RÍOS SAN JUAN Y CAUCA, REPORTADA EN VENECIA, ANTIOQUIA. CORREGIMIENTO BOLOMBOLO, INSPECCIÓN LA PLAZA, LOS MANGOS, LA ESTACIÓN Y FEDERACIÓN. EL DÍA 18 DE MAYO. DEJANDO HAST EL MOMENTO 150 VIVIENDAS CON AFECTACIÓN DE ENSERES, 150 FAMILIAS Y 600 PERSONAS AFECTADAS, 5 LOCALES COMERCIALES. NO SE REPORTAN LESIONADOS O DESAPARECIDOS. PERSONAL DE BOMBEROS APOYA LABORES DE EDAN EN COORDINACIÓN DEL CMGRD. SE ADELANTA SOLICITUD DE APOYO CON AHE PARA EL CDGRD. SE SUSPENDIÓ EL SUMINISTRO DE ELECTRICIDAD EN DIFERENTES PUNTOS, PERO EPM YA LO RESTAURÓ NUEVAMENTE</t>
    </r>
    <r>
      <rPr>
        <b/>
        <sz val="9"/>
        <rFont val="Arial"/>
        <family val="2"/>
      </rPr>
      <t xml:space="preserve">. ESTADO: ABIERTO - 367
</t>
    </r>
    <r>
      <rPr>
        <sz val="9"/>
        <rFont val="Arial"/>
        <family val="2"/>
      </rPr>
      <t>CDGRD ANTIOQUIA, ACTUALIZA INFORMACIÓN
MUNICIPIO VENECIA, CORREGIMIENTO: BOLOMBOLO, INSPECCIÓN: LA PLAZA, LOS MANGOS, LA ESTACIÓN Y FEDERACIÓN.
EVENTO INUNDACIÓN POR AUMENTO DE NIVELES EN LOS RÍOS SAN JUAN Y CAUCA. – 18-05-2021.
AFECTACIÓN 120 VIVIENDAS CON AFECTACIÓN DE MUEBLES Y ENSERES, 120 FAMILIAS, 320 PERSONAS AFECTADAS, 5 LOCALES COMERCIALES. NO SE REPORTAN LESIONADOS O DESAPARECIDOS.
ACCIONES APOYARON CMGRD, BOMBEROS. SE REALIZÓ ENTREGA DE CARPAS, CMGRD TOMÓ LA DECISIÓN DE ORGANIZAR UNA BRIGADA DE SALUD CON TOMA DE MUESTRAS COVID, SE REALIZÓ LIMPIEZA DE VÍAS CON MAQUINARIA AMARILLA, CON VACTOR DE LA EMPRESA DE ACUEDUCTO ASSA, APOYA COMUNIDAD, LA EMPRESA ARGOS ENVÍA 5 MIXER CON AGUA PARA LA LIMPIEZA, SE IDENTIFICA A LAS PERSONAS PARA ATENDER NECESIDADES CON PÉRDIDAS DE ENSERES DESDE LA ALCALDÍA MUNICIPAL. SE REALIZÓ ATENCIÓN A LAS MASCOTAS PARA BRINDARLES CONCENTRADO. SE REALIZÓ VERIFICACIÓN CON PÉRDIDA DE DOCUMENTOS PARA REALIZAR LA BRIGADA CON LA REGISTRADURÍA CON EL FIN DE LOGRAR LA RECUPERACIÓN DE LOS DOCUMENTOS PERDIDOS</t>
    </r>
    <r>
      <rPr>
        <b/>
        <sz val="9"/>
        <rFont val="Arial"/>
        <family val="2"/>
      </rPr>
      <t xml:space="preserve">
ESTADO CERRADO. - 383
</t>
    </r>
  </si>
  <si>
    <r>
      <t xml:space="preserve">CDGRD ANTIOQUIA INFORMA EN EL MUNICIPIO DE LA PINTADA, EVENTO INUNDACIÓN POR AUMENTO DEL RÍO CAUCA – 18 DE MAYO, AFECTACIÓN POR ESTABLECER, ACCIONES LAS FAMILIAS SE ESTÁN TRASLADANDO A UNO DE LOS ESCENARIOS DEPORTIVOS EN EL BARRIO COLOMBIA, SE HARÁ CENSO DE FAMILIAS, REMITE A CITEL ENLACE TERRITORIAL WALTER GONZÁLEZ, ESTADO </t>
    </r>
    <r>
      <rPr>
        <b/>
        <sz val="9"/>
        <rFont val="Arial"/>
        <family val="2"/>
      </rPr>
      <t xml:space="preserve">ABIERTO - 366
</t>
    </r>
    <r>
      <rPr>
        <sz val="9"/>
        <rFont val="Arial"/>
        <family val="2"/>
      </rPr>
      <t>CDGRD ANTIOQUIA ACTUALIZA INFORMACIÓN SOBRE INUNDACIÓN POR AUMENTO DE NIVELES EN EL RÍO CAUCA, REPORTADO EN LA PINTADA, BARRIOS SAN JORGE PARTE BAJA Y PARTE ALTA, LA PLAYA, LA TABLAZA, EL KILOMETRO Y COLOMBIA. EL DÍA 18 DE MAYO. DEJANDO AL MOMENTO 34 FAMILIAS CON AFECTACIÓN DE ENSERES, 1 FAMILIA DE 3 PERSONAS RESCATADA EN EL KM 1 VÍA A PUENTE IGLESIAS, 1 VÍA DEPARTAMENTAL CERRADA PREVENTIVAMENTE. NO SE REPORTAN PERSONAS LESIONADAS O DESAPARECIDAS. PERSONAL DEL CMGRD COORDINA ACCIONES CON UNIDADES DE BOMBEROS Y DCC. SE ADELANTAN LABORES DE EDAN</t>
    </r>
    <r>
      <rPr>
        <b/>
        <sz val="9"/>
        <rFont val="Arial"/>
        <family val="2"/>
      </rPr>
      <t>. ESTADO: ABIERTO - 367</t>
    </r>
  </si>
  <si>
    <r>
      <t xml:space="preserve">CDGRD ANTIOQUIA INFORMA EN EL MUNICIPIO SALGAR CORREGIMIENTO PEÑALISA, EVENTO INUNDACIÓN AUMENTO DEL CAUDAL DEL RIO SAN JUAN Y CAUCA – 18 DE MAYO, AFECTACIÓN APROX 301 FAMILIAS, PÉRDIDA DE ENSERES, ACCIONES CMGRD ADELANTARÁ EVALUACIÓN RESPECTIVA, REMITE A CITEL ENLACE TERRITORIAL WALTER GONZÁLEZ, ESTADO </t>
    </r>
    <r>
      <rPr>
        <b/>
        <sz val="9"/>
        <rFont val="Arial"/>
        <family val="2"/>
      </rPr>
      <t xml:space="preserve">ABIERTO - 366
</t>
    </r>
    <r>
      <rPr>
        <sz val="9"/>
        <rFont val="Arial"/>
        <family val="2"/>
      </rPr>
      <t>CDGRD ANTIOQUIA ACTUALIZA INFORMACIÓN SOBRE INUNDACIÓN POR AUMENTO DE NIVELES EN LOS RÍOS SAN JUAN Y CAUCA REPORTADA EN SALGAR, CORREGIMIENTO PEÑALISA. DESDE EL DÍA 18 DE MAYO. DEJANDO 150 FAMILIAS CON AFECTACIÓN DE ENSERES, 1 PUENTE VEHICULAR AVERIADO, 1 VÍA NACIONAL CERRADA. NO SE REPORTAN LESIONADOS O DESAPARECIDOS. PERSONAL DEL CMGRD COORDINÓ LAS ACCIONES DE LAS ENTIDADES DEL SNGRD, QUIENES REALIZARON EVACUACIÓN PREVENTIVA DE 301 FAMILIAS LAS CUALES FUERON RETORNANDO A SUS VIVIENDAS MIENTRAS LOS NIVELES DE LOS RÍOS EN MENCIÓN BAJABAN, DESDE EL CMGRD SE COORDINÓ LA ENTREGA DE AHE Y SE GESTIONÓ APOYO CON LA ANI PARA LA INTERVENCIÓN DEL PUENTE AVERIADO PARA HABILITAR EL TRÁNSITO DE VEHÍCULOS. SE DA MANEJO LOCAL.</t>
    </r>
    <r>
      <rPr>
        <b/>
        <sz val="9"/>
        <rFont val="Arial"/>
        <family val="2"/>
      </rPr>
      <t xml:space="preserve"> ESTADO: CERRADO - 376</t>
    </r>
  </si>
  <si>
    <r>
      <t xml:space="preserve">CDGRD ANTIOQUIA INFORMA EN EL MUNICIPIO PUERTO NARE COMUNIDAD A RIBERAS DEL RÍO, EVENTO CRECIENTE SÚBITA DEL RÍO NARE 9:40 A 2:50 AM – 17 DE MAYO, AFECTACIÓN POR CUANTIFICAR PÉRDIDAS MATERIALES, ANIMALES Y CULTIVOS, ACCIONES CMGRD ADELANTARÁ EVALUACIÓN, REMITE A CITEL ENLACE TERRITORIAL WALTER GONZÁLEZ, ESTADO </t>
    </r>
    <r>
      <rPr>
        <b/>
        <sz val="9"/>
        <rFont val="Arial"/>
        <family val="2"/>
      </rPr>
      <t xml:space="preserve">ABIERTO - 366
</t>
    </r>
    <r>
      <rPr>
        <sz val="9"/>
        <rFont val="Arial"/>
        <family val="2"/>
      </rPr>
      <t>CDGRD ANTIOQUIA, ACTUALIZA INFORMACIÓN
MUNICIPIO PUERTO NARE, SECTORES: CANTERAS, GATICOS, ISLITA, CORREGIMIENTOS: LA PESCA, LA PLAYA, LA MOYA, JUNTAS DEL NARE, LA SONA, CAÑO SECO- PARTE BAJA, COMINALES- PARTE BAJA, MINA VIEJA, FINCA LA PLAYA, ENTRADA AL NUS, BARRIOS: EL CARMEN, HÉCTOR DUQUE, 13 DE MAYO, LA ANGOSTURA 
EVENTO CRECIENTE SÚBITA- RÍO NARE- 17-05-2021
AFECTACIÓN 92 VIVIENDAS, 92 FAMILIAS AFECTADAS, PÉRDIDAS DE MUEBLES Y ENSERES, ANIMALES Y CULTIVOS DE: MAÍZ, PLÁTANO, CACAO, YUCA, AGUACATE CULTIVOS FRUTALES COMO GUANÁBANA, MARACUYÁ, ANIMALES DE 
CRÍA TALES COMO GALPÓN DE POLLOS, CERDOS, SIN LESIONADOS, SE DA MANEJO LOCAL
ACCIONES APOYARON CMGRD –ENTREGA DE AHE, BOMBEROS
ESTADO CERRADO. - 414</t>
    </r>
    <r>
      <rPr>
        <b/>
        <sz val="9"/>
        <rFont val="Arial"/>
        <family val="2"/>
      </rPr>
      <t xml:space="preserve">
</t>
    </r>
  </si>
  <si>
    <r>
      <t xml:space="preserve">CDGRD CHOCÓ INFORMA EN EL MUNICIPIO DE LLORÓ EN LA CABECERA MUNICIPAL NUEVO LLORÓ Y CORREGIMIENTO DE BORAUDO, EVENTO INUNDACIÓN AUMENTO DE LOS RÍOS ATRATO Y ANDAGUEDA – 17 DE MAY, AFECTACIÓN 300 FAMILIAS APROX, NO LESIONADOS, ACCIONES LA GOBERNACIÓN MANTIENE CONSTANTE MONITOREO Y ARTICULACIÓN CON EL CMGRD, ESTADO </t>
    </r>
    <r>
      <rPr>
        <b/>
        <sz val="9"/>
        <rFont val="Arial"/>
        <family val="2"/>
      </rPr>
      <t xml:space="preserve">ABIERTO - 366
</t>
    </r>
    <r>
      <rPr>
        <sz val="9"/>
        <rFont val="Arial"/>
        <family val="2"/>
      </rPr>
      <t>CDGRD CHOCO ACTUALIZA INFORMACIÓN:
MUNICIPIO:  LLORÓ - CABECERA MUNICIPAL NUEVO LLORÓ Y CORREGIMIENTO DE BORAUDÓ
EVENTO: INUNDACIÓN 17/05/2021
AFECTACIÓN:  300 FAMILIAS AFECTADAS EN BIENES Y ENSERES
ACCIONES: ATENDIDO POR EL CMGRD, SE REALIZA CIERRE DEL CENSO</t>
    </r>
    <r>
      <rPr>
        <b/>
        <sz val="9"/>
        <rFont val="Arial"/>
        <family val="2"/>
      </rPr>
      <t xml:space="preserve">
ESTADO: CERRADO - 399</t>
    </r>
  </si>
  <si>
    <r>
      <t xml:space="preserve">CDGRD CHOCÓ INFORMA EN EL MUNICIPIO BAGADÓ EN 5 SECTORES DE LA CABECERA MUNICIPAL Y 2 CORREGIMIENTOS, EVENTO INUNDACIÓN POR DESBORDAMIENTO DEL RÍO ANDAGUEDA – 17 DE MAYO, AFECTACIÓN PÉRDIDA DE BIENES Y ENSERES, NO LESIONADOS, ACCIONES SE REALIZÓ EVACUACIÓN DE LAS FAMILIAS EN LA CABECERA MUNICIPAL, LA GOBERNACIÓN MANTIENE CONSTANTE MONITOREO Y ARTICULACIÓN CON EL CMGRD, ESTADO </t>
    </r>
    <r>
      <rPr>
        <b/>
        <sz val="9"/>
        <rFont val="Arial"/>
        <family val="2"/>
      </rPr>
      <t xml:space="preserve">ABIERTO - 366
</t>
    </r>
    <r>
      <rPr>
        <sz val="9"/>
        <rFont val="Arial"/>
        <family val="2"/>
      </rPr>
      <t>CDGRD CHOCO ACTUALIZA INFORMACIÓN:
MUNICIPIO: BAGADÓ - 5 SECTORES DE LA CABECERA MUNICIPAL Y 2 CORREGIMIENTOS
EVENTO: INUNDACIÓN 17/05/2021
AFECTACIÓN:  102 FAMILIAS DAMNIFICADAS,  415 PERSONAS, NO HAY REPORTE DE AFECTACIONES EN VIVIENDAS,  SOLO PÉRDIDAS DE BIENES Y ENSERES
ACCIONES: ATENDIÓ CMGRD, SE REALIZA CIERRE DEL CENSO</t>
    </r>
    <r>
      <rPr>
        <b/>
        <sz val="9"/>
        <rFont val="Arial"/>
        <family val="2"/>
      </rPr>
      <t xml:space="preserve">
ESTADO: CERRADO - 399</t>
    </r>
  </si>
  <si>
    <r>
      <t xml:space="preserve">CDGRD META INFORMA EN EL MUNICIPIO DE MAPIRIPAN VEREDA EL MIELÓN, EVENTO INUNDACIÓN – 17 DE MAYO 
AFECTACIÓN 45 VIVIENDAS, 45 FAMILIAS, PÉRDIDA DE ENSERES, ACCIONES SE HAN EVACUADO 6 DE ESTAS FAMILIAS HACIA EL COLEGIO MIELÓN, REPORTA COORDINADORA CMGRD, ESTADO </t>
    </r>
    <r>
      <rPr>
        <b/>
        <sz val="9"/>
        <rFont val="Arial"/>
        <family val="2"/>
      </rPr>
      <t>CERRADO - 366</t>
    </r>
    <r>
      <rPr>
        <sz val="9"/>
        <rFont val="Arial"/>
        <family val="2"/>
      </rPr>
      <t xml:space="preserve">
</t>
    </r>
  </si>
  <si>
    <r>
      <t xml:space="preserve">CDGRD META INFORMA EN EL MUNICIPIO MAPIRIPAN SECTOR PUEBLO NUEVO EVENTO INUNDACIÓN – 18 DE MAYO, AFECTACIÓN 32 VIVIENDAS, 32 FAMILIAS, PÉRDIDA DE MUEBLES Y ENSERES, ACCIONES ATENDIDO Y REPORTADO POR COORDINADORA CMGRD, ESTADO </t>
    </r>
    <r>
      <rPr>
        <b/>
        <sz val="9"/>
        <rFont val="Arial"/>
        <family val="2"/>
      </rPr>
      <t>CERRADO - 366</t>
    </r>
  </si>
  <si>
    <r>
      <t>CDGRD META INFORMA EN EL MUNICIPIO PUERTO RICO VEREDAS CAÑOS NEGROS, SAN RAFAEL BAJO, ARGELIA Y SAN VICENTE BAJO, EVENTO INUNDACIÓN POR AUMENTO DE LOS RÍOS GUEJAR Y ARIARI– 12 DE MAYO, AFECTACIÓN 17 VIVIENDAS, 17 FAMILIAS, 68 PERSONAS, PÉRDIDA DE ENSERES Y 80 HECTÁREAS DE CULTIVOS, ACCIONES SE RECIBIERON LLAMADAS POR PARTE DE LA COMUNIDAD, SE ATENDIÓ CON PERSONAL DE BOMBEROS Y DCC, QUIENES REALIZARON LA EVACUACIÓN HACIA CASCO URBANO, SE CONTINUÓ CON PMU, REPORTA CMGRD, ESTADO</t>
    </r>
    <r>
      <rPr>
        <b/>
        <sz val="9"/>
        <rFont val="Arial"/>
        <family val="2"/>
      </rPr>
      <t xml:space="preserve"> CERRADO - 366</t>
    </r>
    <r>
      <rPr>
        <sz val="9"/>
        <rFont val="Arial"/>
        <family val="2"/>
      </rPr>
      <t xml:space="preserve">
</t>
    </r>
  </si>
  <si>
    <r>
      <t xml:space="preserve">CDGRD META INFORMA EN EL MUNICIPIO PUERTO RICO VEREDAS CAÑOS NEGROS, SAN RAFAEL BAJO, ARGELIA, SAN VICENTE BAJO, EVENTO INUNDACIÓN POR AUMENTO DE LOS RÍOS GUEJAR Y ARIARI – 14 DE MAYO, AFECTACIÓN 36 VIVIENDAS, 36 FAMILIAS, 144 PERSONAS, 290 HECTÁREAS DE CULTIVOS, ACCIONES SE RECIBIERON LLAMADAS POR PARTE DE LA COMUNIDAD, SE ATENDIÓ CON PERSONAL DE BOMBEROS Y DCC QUIENES REALIZARON LA EVACUACIÓN, DENTRO DE ELLAS UNA PERSONA QUE PRESENTA PROBLEMAS COGNITIVOS; 16 PERSONAS EN ALBERGUE TEMPORAL Y SEGÚN PLAN DE ACCIÓN, ESTOS FUERON Y ESTÁN SIENDO ATENDIDOS PERIÓDICAMENTE POR LA SECRETARIA DE SALUD MUNICIPAL, HOSPITAL NIVEL 1 Y GRUPO DE COMISARIA DE FAMILIA Y SECRETARIA DE GOBIERNO HA SUMINISTRADO ALIMENTACIÓN, SE CONTINUA CON PMU, REPORTA CMGRD, ESTADO </t>
    </r>
    <r>
      <rPr>
        <b/>
        <sz val="9"/>
        <rFont val="Arial"/>
        <family val="2"/>
      </rPr>
      <t>CERRADO - 366</t>
    </r>
  </si>
  <si>
    <r>
      <t xml:space="preserve">CRUE RISARALDA INFORMA EN EL MUNICIPIO LA VIRGINIA ZONA URBANA, EVENTO INUNDACIÓN AUMENTO DE LOS RÍOS RISARALDA Y CAUCA– 18 DE MAYO, AFECTACIÓN POR ESTABLECER, ACCIONES SE REALIZA SEGUIMIENTO DPTAL Y SE SOLICITA A ENLACE EJÉRCITO Y DBNC APOYAR VERIFICACIÓN, ESTADO </t>
    </r>
    <r>
      <rPr>
        <b/>
        <sz val="9"/>
        <rFont val="Arial"/>
        <family val="2"/>
      </rPr>
      <t xml:space="preserve">ABIERTO - 366
</t>
    </r>
    <r>
      <rPr>
        <sz val="9"/>
        <rFont val="Arial"/>
        <family val="2"/>
      </rPr>
      <t>09:55 HORAS ACTUALIZACIÓN CRUE RISARALDA EN EL MUNICIPIO DE LA VIRGINIA 14 BARRIOS APROX, EVENTO INUNDACIÓN POR DESBORDAMIENTO DE LOS RÍOS RISARALDA Y CAUCA, ADEMÁS DE LA RUPTURA DE UN JARILLON – 18 DE MAYO, AFECTACIÓN POR CUANTIFICAR # DE VIVIENDAS Y FAMILIAS, ACCIONES ATIENDEN BOMBEROS LA VIRGINIA, DEFENSA CIVIL, POLICÍA, EJÉRCITO BATALLÓN DE INGENIEROS #8 CISNEROS, CORPORACIÓN AUTÓNOMA REGIONAL DE RISARALDA CARDER, COORD. CDGRD, ALCALDÍA Y GOBERNACIÓN, SE DIRIGE EN APOYO AL MUNICIPIO JOCKNY MARTINEZ SMD / UNGRD, SE HAN REALIZADO REUNIONES DE PMU, ESTADO ABIERTO. 12:15 HORAS ACTUALIZACIÓN CRUE RISARALDA, ENLACE EJÉRCITO Y DELEGADO SMD / UNGRD, MUNICIPIO LA VIRGINIA 16 BARRIOS, EVENTO INUNDACIÓN POR DESBORDAMIENTO DEL RÍO RISARALDA – 18 DE MAYO, SITUACIÓN POR CONSECUENCIA DE LA CRECIENTE SE ROMPE JARILLON INTERMEDIO EN INGENIO RISARALDA EN UN PUNTO DE 15 METROS LINEALES, REBOSANDO EL JARILLON PRINCIPAL, AFECTACIÓN APROX. 6000 FAMILIAS, 18000 PERSONAS, NO LESIONADOS O FALLECIDOS, ACCIONES PMU INSTALADO EN BOMBEROS, A) FAMILIAS EN AUTO ALBERGUE 5800 APROX, B) IMPLEMENTADOS 2 ALBERGUES TEMPORALES CON 515 PERSONAS APROX. C) EL GOBERNADOR DE RISARALDA VÍCTOR MANUEL TAMAYO, LIDERÓ EL CONSEJO DEPARTAMENTAL DE GESTIÓN DEL RIESGO DE DESASTRES, EN DONDE SE INCLUYÓ AL MUNICIPIO DE LA VIRGINIA EN EL DECRETO DE CALAMIDAD PÚBLICA Y LA URGENCIA MANIFIESTA EN EL DEPARTAMENTO, ATIENDEN: BOMBEROS LA VIRGINIA, DEFENSA CIVIL, POLICÍA, EJÉRCITO BATALLÓN DE INGENIEROS # 8 CISNEROS CON 34 UNIDADES, 2 VOLQUETAS, 1 NPR, CORPORACIÓN AUTÓNOMA REGIONAL DE RISARALDA CARDER, COORD. CDGRD, ALCALDÍA, GOBERNACIÓN, PONALSAR, JOCKNY MARTINEZ SMD / UNGRD, SE DIVIDEN EN 3 ESCUADRAS DE TRABAJO, COMPUESTA ASÍ 2 UNIDADES DE EJÉRCITO BATALLÓN CISNEROS, 2 SOLDADOS MÁS PRESTANDO SEGURIDAD, 2 BOMBEROS, 2 DE DCC, 2 DE PONALSAR, TOTAL 10 PERSONAS CADA UNA, NO SE REQUIERE REALIZAR LABORES DE BÚSQUEDA Y RESCATE SEGÚN EVALUACIÓN, NIVEL DEL AGUA EN DESCENSO, SE HARÁ LIMPIEZA DE ESCOMBROS, BARRO, ENSERES U OTRO,</t>
    </r>
    <r>
      <rPr>
        <b/>
        <sz val="9"/>
        <rFont val="Arial"/>
        <family val="2"/>
      </rPr>
      <t xml:space="preserve"> </t>
    </r>
    <r>
      <rPr>
        <sz val="9"/>
        <rFont val="Arial"/>
        <family val="2"/>
      </rPr>
      <t>SEGÚN EL PASO DE CADA FRENTE DE TRABAJO, SCN FORMALIZA APOYO DEL BATALLÓN DE INGENIEROS #8  .</t>
    </r>
    <r>
      <rPr>
        <b/>
        <sz val="9"/>
        <rFont val="Arial"/>
        <family val="2"/>
      </rPr>
      <t xml:space="preserve"> ESTADO ABIERTO - 369
</t>
    </r>
    <r>
      <rPr>
        <sz val="9"/>
        <color indexed="10"/>
        <rFont val="Arial"/>
        <family val="2"/>
      </rPr>
      <t>21/05/2021 SE APROBÓ AHE POR VALOR DE $321.900.000 EN 500 KIT DE ASEO, 500 KITS DE ALIMENTO, 500 KIT DE COCINA, 2000 FRAZADAS Y 2000 COLCHONETAS</t>
    </r>
    <r>
      <rPr>
        <sz val="9"/>
        <color indexed="8"/>
        <rFont val="Arial"/>
        <family val="2"/>
      </rPr>
      <t xml:space="preserve">
ENLACE UNGRD JOCKNY MARTÍNEZ ACTUALIZA INFORMACIÓN SOBRE CRECIENTE SÚBITA DEL RÍO RISARALDA, REPORTADO EN LA VIRGINIA, RISARALDA. CABECERA MUNICIPAL EL DÍA 18 DE MAYO. DEJANDO A LA FECHA 7200 FAMILIAS Y 21600 PERSONAS AFECTADAS. NO SE REPORTAN PERSONAS LESIONADAS O DESAPARECIDAS. DESDE EL DÍA 19 DE MAYO SE DESPLAZÓ UNA PERSONA DE LA SUBDIRECCIÓN DE MANEJO DE DESASTRES PARA REALIZAR APOYO OPERATIVO AL MUNICIPIO. SE REALIZÓ LA ACTIVACIÓN DE ENTIDADES PERTENECIENTES AL SNGRD PARA LA EVACUACIÓN DE LAS FAMILIAS AFECTADAS Y APOYO LOGÍSTICO EN LA ATENCIÓN DE LA EMERGENCIA. PERSONAL DEL CMGRD COORDINA EL LEVANTAMIENTO DE EDAN Y LA ATENCIÓN DE LOS ALBERGUES COMUNITARIOS. IGUALMENTE SE ENVÍA A LA UNGRD EL DECRETO #063 DEL 18 DE MAYO DE 2021 “POR MEDIO DEL CUAL SE DECRETA LA CALAMIDAD PÚBLICA EN EL MUNICIPIO DE LA VIRGINIA RISARALDA” CONSIDERANDO “QUE EL MUNDO ENTERO SE ENCUENTRA ATRAVESANDO POR UNA CRISIS PANDÉMICA Y EN ESTE MOMENTO EN COLOMBIA NOS ENCONTRAMOS FRENTE AL TERCER PICO DONDE LAS AFECTACIONES HAN SUPERADO TODOS LOS PRONÓSTICOS Y LOS ÍNDICES DE CONTAGIOS Y FALLECIDOS, SUMADO A ELLO EL DÍA DE HOY 18 DE MAYO DE 2021, EL MUNICIPIO DE LA VIRGINIA, FUE SORPRENDIDO POR UNA CRECIENTE SÚBITA, LA CUAL HA GENERADO UNA ENORME INUNDACIÓN POR REFLUJO, EN GRAN PARTE DEL MUNICIPIO; DONDE MUCHOS HABITANTES HAN SIDO AFECTADOS EN SUS BIENES, HECHO QUE SE HA SIDO NOTORIO ANTE LA GRAN DIFUSIÓN QUE HAN VENIDO HACIENDO LOS NOTICIEROS REGIONALES Y NACIONALES Y A TRAVÉS DE LAS REDES SOCIALES, DONDE CLARAMENTE SE PUEDE EVIDENCIAR LA CAÓTICA SITUACIÓN QUE HA GENERADO ESTE DESASTRE NATURAL.” DECRETA: “ARTÍCULO PRIMERO: DECLARAR LA SITUACIÓN DE CALAMIDAD PUBLICA EN EL MUNICIPIO DE LA VIRGINIA, RISARALDA, TENIENDO EN CUENTA LO EXPUESTO Y CONCEPTUADO Y APROBADO POR EL CONSEJO MUNICIPAL DE GESTIÓN DEL RIESGO DE DESASTRES EN ACTA DE FECHA 18 DE MAYO DE 2021, POR EL TERMINO DE SEIS (6) MESES, PRORROGABLE HASTA POR OTROS SEIS (6), DE ACUERDO A LA EVALUACIÓN, SEGUIMIENTO Y APROBACIÓN QUE REALICE EL CONSEJO MUNICIPAL DE GESTIÓN DEL RIESGO.” PARTICIPAN: - ICBF, - PONAL, - EJÉRCITO NAL., - CRUZ ROJA COLOMBIANA, - DEFENSA CIVIL COLOMBIANA, - BOMBEROS, - EMPRESA DE ASEO PÚBLICO DEL MUNICIPIO, - CMGRD, - CDGRD, - UNGRD, </t>
    </r>
    <r>
      <rPr>
        <b/>
        <sz val="9"/>
        <color indexed="8"/>
        <rFont val="Arial"/>
        <family val="2"/>
      </rPr>
      <t xml:space="preserve">ESTADO: ABIERTO - 376
</t>
    </r>
    <r>
      <rPr>
        <b/>
        <sz val="9"/>
        <color indexed="10"/>
        <rFont val="Arial"/>
        <family val="2"/>
      </rPr>
      <t xml:space="preserve">24/05/2021 SE APORBÓ LA ENTREGA DE 1500 KIT DE ASEO, 1500 KIT DE ALIMENTO, 1500 KIT DE COCINA Y 4000 FRAZADAS POR VALOR TOTAL DE $446.500.000
</t>
    </r>
    <r>
      <rPr>
        <sz val="9"/>
        <color indexed="8"/>
        <rFont val="Arial"/>
        <family val="2"/>
      </rPr>
      <t>ENLACE UNGRD JOCKNY MARTÍNEZ ACTUALIZA INFORMACIÓN SOBRE CRECIENTE SÚBITA DE LOS RÍOS RISARALDA Y CAUCA REPORTADA EN LA VIRGINIA, RISARALDA. CABECERA MUNICIPAL. EL DÍA 18 DE MAYO. - LUEGO DE REALIZAR EDAN EN 27 BARRIOS Y SECTORES SE EVIDENCIAN 3.954 FAMILIAS Y 10.958 PERSONAS AFECTADAS. NO SE REPORTAN LESIONADOS. - SE TIENEN 153 FAMILIAS Y 515 PERSONAS UBICADAS EN ALBERGUES TEMPORALES. - SE HA REALIZADO LIMPIEZA MANUAL Y CON MAQUINARIA DE MATERIAL DE ARRASTRE EN VÍAS INTERNAS. - LIMPIEZA Y LAVADO DE CALLES. - CONTROL DE VECTORES POR PARTE DE LA SECRETARÍA DE SALUD. - 4 SESIONES DEL CMGRD CON PRESENCIA DEL DIR. GRAL. DE LA UNGRD Y AUTORIDADES DEPARTAMENTALES. - ENTREGA DE AHE A LAS FAMILIAS AFECTADAS. - RECORRIDO TÉCNICO DE PARTE DE PERSONAL DE LA ALCALDÍA MUNICIPAL DE LA VIRGINIA - CDGRD – UNGRD, EN LOS SECTORES DONDE SE ENCUENTRAN DISTRIBUIDAS Y UBICADAS LAS MOTOBOMBAS QUE HACEN PARTE DEL SISTEMA DE BOMBEO DEL MUNICIPIO. - TENIENDO EN CUENTA LA EVALUACIÓN DE DAÑOS Y NECESIDADES - EDAN Y EL REGISTRO ÚNICO DE DAMNIFICADOS - RUD A CARGO DEL MUNICIPIO, LA UNGRD ENTREGARÁ SUBSIDIOS DE ARRIENDO A LAS PERSONAS AFECTADAS, FAMILIAS IDENTIFICADAS POR PARTE DE LAS AUTORIDADES DEL MUNICIPIO LA VIRGINIA Y CON ACOMPAÑAMIENTO PARA SU VALIDACIÓN POR PARTE DE LA GOBERNACIÓN DE RISARALDA</t>
    </r>
    <r>
      <rPr>
        <b/>
        <sz val="9"/>
        <color indexed="10"/>
        <rFont val="Arial"/>
        <family val="2"/>
      </rPr>
      <t xml:space="preserve">. </t>
    </r>
    <r>
      <rPr>
        <b/>
        <sz val="9"/>
        <color indexed="8"/>
        <rFont val="Arial"/>
        <family val="2"/>
      </rPr>
      <t xml:space="preserve">ESTADO: ABIERTO - 389
</t>
    </r>
    <r>
      <rPr>
        <sz val="9"/>
        <color indexed="8"/>
        <rFont val="Arial"/>
        <family val="2"/>
      </rPr>
      <t>ENLACE UNGRD JOCKNY MARTÍNEZ ACTUALIZA INFORMACIÓN
MUNICIPIO LA VIRGINIA, RISARALDA. CABECERA MUNICIPAL- 23 BARRIOS.
EVENTO CRECIENTE SÚBITA DE LOS RÍOS RISARALDA Y CAUCA. – 18- 05-2021.
AFECTACIÓN: SE RECIBE REPORTE NO. 09. FAMILIAS CENSADAS: 4.732, PERSONAS: 13.226 CON CORTE PARCIAL AL DÍA 26 DE MAYO, LAS CUALES ESTÁN SIENDO CARGADAS DE MANERA PERMANENTE EN EL RESPECTIVO RUD. DECRETO DE CALAMIDAD PÚBLICA NO. 063 DEL 18-05-2021.
ACCIONES APOYAN CDGRD, CMGRD, UNGRD, D.C.C., CRUZ ROJA, POLICÍA, EJÉRCITO NACIONAL, BOMBEROS, BIENESTAR FAMILIAR.
- SE TIENEN 153 FAMILIAS Y 515 PERSONAS UBICADAS EN ALBERGUES TEMPORALES.
ACCIONES:
- SE HA REALIZADO LIMPIEZA MANUAL Y CON MAQUINARIA DE MATERIAL DE ARRASTRE EN VÍAS INTERNAS.
- LIMPIEZA Y LAVADO DE CALLES.
- CONTROL DE VECTORES POR PARTE DE LA SECRETARÍA DE SALUD.
- 5 SESIONES DEL CMGRD CON PRESENCIA DEL DIR. GRAL. DE LA UNGRD Y AUTORIDADES DEPARTAMENTALES.
- ENTREGA DE AHE A LAS FAMILIAS AFECTADAS.
- RECORRIDO TÉCNICO DE PARTE DE PERSONAL DE LA ALCALDÍA MUNICIPAL DE LA VIRGINIA - CDGRD – UNGRD, EN LOS SECTORES DONDE SE ENCUENTRAN DISTRIBUIDAS Y UBICADAS LAS MOTOBOMBAS QUE HACEN PARTE DEL SISTEMA DE BOMBEO DEL MUNICIPIO.
- TENIENDO EN CUENTA LA EVALUACIÓN DE DAÑOS Y NECESIDADES - EDAN Y EL REGISTRO ÚNICO DE DAMNIFICADOS - RUD A CARGO DEL MUNICIPIO, LA UNGRD ENTREGARÁ SUBSIDIOS DE ARRIENDO A LAS PERSONAS AFECTADAS, FAMILIAS IDENTIFICADAS POR PARTE DE LAS AUTORIDADES DEL MUNICIPIO LA VIRGINIA Y CON ACOMPAÑAMIENTO PARA SU VALIDACIÓN POR PARTE DE LA GOBERNACIÓN DE RISARALDA.</t>
    </r>
    <r>
      <rPr>
        <b/>
        <sz val="9"/>
        <color indexed="8"/>
        <rFont val="Arial"/>
        <family val="2"/>
      </rPr>
      <t xml:space="preserve">
ESTADO ABIERTO. - 400</t>
    </r>
    <r>
      <rPr>
        <b/>
        <sz val="9"/>
        <color indexed="10"/>
        <rFont val="Arial"/>
        <family val="2"/>
      </rPr>
      <t xml:space="preserve">
</t>
    </r>
    <r>
      <rPr>
        <sz val="9"/>
        <rFont val="Arial"/>
        <family val="2"/>
      </rPr>
      <t xml:space="preserve">ENLACE UNGRD JOCKNY MARTÍNEZ ACTUALIZA INFORMACIÓN
MUNICIPIO LA VIRGINIA, RISARALDA. CABECERA MUNICIPAL - 23 BARRIOS.
EVENTO CRECIENTE SÚBITA DE LOS RÍOS RISARALDA Y CAUCA. – 18- 05-2021.
AFECTACIÓN SE RECIBE REPORTE NO. 12. FAMILIAS CENSADAS: 4.892, PERSONAS: 13.694 CON CORTE PARCIAL AL DÍA 02 DE JUNIO, LAS CUALES ESTÁN SIENDO CARGADAS DE MANERA PERMANENTE EN EL RESPECTIVO RUD. DECRETO DE CALAMIDAD PÚBLICA NO. 063 DEL 18-05-2021.
ACCIONES APOYAN CDGRD, CMGRD, UNGRD, D.C.C., CRUZ ROJA, POLICÍA, EJÉRCITO NACIONAL, BOMBEROS, BIENESTAR FAMILIAR.
- SE TIENEN 153 FAMILIAS Y 515 PERSONAS UBICADAS EN ALBERGUES TEMPORALES.
- ACOMPAÑAMIENTO TÉCNICO PERMANENTE DE PARTE DE LA UNGRD.
- PRESENCIA DE TRES (3) PROFESIONALES DE LA UNGRD EN TERRITORIO.
- EVACUACIÓN DE FAMILIAS AFECTADAS Y DAMNIFICADAS.
- ENTREGA DE AHE POR PARTE DE ALCALDÍA MUNICIPAL, CDGRD, UNGRD- 993 FAMILIAS CORRESPONDIENTE A 3.047 PERSONAS 
- SE HA REALIZADO LIMPIEZA MANUAL Y CON MAQUINARIA DE MATERIAL DE ARRASTRE EN VÍAS INTERNAS.
- LIMPIEZA Y LAVADO DE CALLES.
- CONTROL DE VECTORES POR PARTE DE LA SECRETARÍA DE SALUD.
- 5 SESIONES DEL CMGRD CON PRESENCIA DEL DIR. GRAL. DE LA UNGRD Y AUTORIDADES DEPARTAMENTALES.
- RECORRIDO TÉCNICO DE PARTE DE PERSONAL DE LA ALCALDÍA MUNICIPAL DE LA VIRGINIA - CDGRD – UNGRD, EN LOS SECTORES DONDE SE ENCUENTRAN DISTRIBUIDAS Y UBICADAS LAS MOTOBOMBAS QUE HACEN PARTE DEL SISTEMA DE BOMBEO DEL MUNICIPIO.
- TENIENDO EN CUENTA LA EVALUACIÓN DE DAÑOS Y NECESIDADES - EDAN Y EL REGISTRO ÚNICO DE DAMNIFICADOS - RUD A CARGO DEL MUNICIPIO, LA UNGRD ENTREGARÁ SUBSIDIOS DE ARRIENDO A LAS PERSONAS AFECTADAS, FAMILIAS IDENTIFICADAS POR PARTE DE LAS AUTORIDADES DEL MUNICIPIO LA VIRGINIA Y CON ACOMPAÑAMIENTO PARA SU VALIDACIÓN POR PARTE DE LA GOBERNACIÓN DE RISARALDA.
</t>
    </r>
    <r>
      <rPr>
        <b/>
        <sz val="9"/>
        <rFont val="Arial"/>
        <family val="2"/>
      </rPr>
      <t xml:space="preserve">ESTADO ABIERTO. - 409
</t>
    </r>
    <r>
      <rPr>
        <b/>
        <sz val="9"/>
        <color indexed="10"/>
        <rFont val="Arial"/>
        <family val="2"/>
      </rPr>
      <t>28/05/2021 SE APROBO LA ENTREGA DE 1500 KITS DE ALIMENTO, 1500 KITS DE ASEO Y 1500 KITS DE COCINA POR VALOR TOTAL DE $332.350.000</t>
    </r>
    <r>
      <rPr>
        <sz val="9"/>
        <rFont val="Arial"/>
        <family val="2"/>
      </rPr>
      <t xml:space="preserve">
</t>
    </r>
    <r>
      <rPr>
        <sz val="9"/>
        <color indexed="8"/>
        <rFont val="Arial"/>
        <family val="2"/>
      </rPr>
      <t>02/06/2021 SE APROBO LA ENTREGA DE 4000 COLCHONETAS POR VALOR TOTAL DE $308.000.000 
03/06/2021 SE APROBÓ LA ENTREGA DE 4000 FRAZADAS POR VALOR DE $114.400.000
ENLACE UNGRD JOCKNY MARTÍNEZ ACTUALIZA INFORMACIÓN SOBRE CRECIENTE SÚBITA DE LOS RÍOS RISARALDA Y CAUCA REPORTADA EL DÍA 18 DE MAYO EN LA VIRGINIA, RISARALDA. CABECERA MUNICIPAL. DEJANDO 5.124 FAMILIAS Y 14.266 PERSONAS LAS CUALES ESTÁN SIENDO CARGADAS DE MANERA PERMANENTE EN EL RESPECTIVO RUD Y DE LAS CUALES A LA FECHA DEL 09 DE JUNIO SE HAN CARGADO 4.379 FAMILIAS CORRESPONDIENTES A 12.402 PERSONAS QUE REPRESENTAN EL 85% DEL TOTAL DE LAS FAMILIAS CENSADAS. NO SE REPORTARON LESIONADOS NI DESAPARECIDOS. ENTREGA DE AHE A 1.939 FAMILIAS CORRESPONDIENTE A 5.807 PERSONAS DE PARTE DE LA UNGRD PARA FAMILIAS AFECTADAS POR EL FENÓMENO DE INUNDACIÓN Y DISTRIBUIDAS DE LA SIGUIENTE MANERA: 3.300 COLCHONETAS, 4.401 FRAZADAS, 1.939 KIT DE ALIMENTO, 1.939 KIT DE COCINA, 1.939 KIT DE ASEO, CON EL ACOMPAÑAMIENTO DE LA ALCALDÍA MUNICIPAL, EL CDGRD E INSTITUCIONES PERTENECIENTES AL SNGRD. ACOMPAÑAMIENTO TÉCNICO DE PARTE DE PERSONAL DE LA UNGRD REFERIDO EN RECORRIDO POR EL CAUCE DE LOS RÍOS CAUCA Y RISARALDA RESPECTIVAMENTE, DESARROLLADO EN CABEZA DEL ALCALDE MUNICIPAL Y EL SUBDIRECTOR DE LA UNGRD. • PARTICIPACIÓN DE CMGRD AMPLIADOS. • ACOMPAÑAMIENTO TÉCNICO EN TERRENO PARA EL CARGUE DE INFORMACIÓN AL RUD Y RESPECTIVO SOPORTE DESDE BOGOTÁ PARA LOS MISMOS FINES. • PRESENCIA EN TERRITORIO DE DOS (2) PROFESIONALES PARA APOYAR LABORES ESPECIFICAS EN EL CUMPLIMIENTO DEL COMPROMISO DE FORTALECIMIENTO A LAS INSTITUCIONES OPERATIVAS.</t>
    </r>
    <r>
      <rPr>
        <sz val="9"/>
        <color indexed="10"/>
        <rFont val="Arial"/>
        <family val="2"/>
      </rPr>
      <t xml:space="preserve"> </t>
    </r>
    <r>
      <rPr>
        <b/>
        <sz val="9"/>
        <color indexed="8"/>
        <rFont val="Arial"/>
        <family val="2"/>
      </rPr>
      <t xml:space="preserve">ESTADO: CERRADO - 427
</t>
    </r>
    <r>
      <rPr>
        <b/>
        <sz val="9"/>
        <color indexed="10"/>
        <rFont val="Arial"/>
        <family val="2"/>
      </rPr>
      <t>23/06/2021 SE APROBÓ LA ENTREGA DE UN FIC POR VALOR DE $160.000.000, Y DE AHE POR VALOR DE $407.271.200- 596 KIT DE ALIMENTO, 596 KIT DE ASEO, 596 KIT DE COCINA, 1500 COLCHONETAS, 5588 FRAZADAS.
28/06/2021 SE APORBÓ AHE PARA COMPLETAR APOYO A LAS FAMILIAS CARGADAS EN EL RUD POR VALOR DE $474.540.000 - 1100 KIT DE ALIMENTO, 1100 KIT DE ASEO, 1100 KIT DE COCINA Y 3000 COLCHONETAS
6/7/21 SE APORBÓ LA ENTREGA DE 5088 COLCHONETAS POR VALOR DE $391.776.000
22/07/2021 SE APORBÓ AHE ALIMENTARIA POR 1 MES PARA LOS DAMNIFICADOS (5195 KITS DE ALIMENTO) POR VALOR DE $607.815.000
17/08/2021 SE APORBÓ AHE ALIMENTARIA POR SEGUNDO MES PARA LOS DAMNIFICADOS (5195 KITS DE ALIMENTO) POR VALOR DE $607.815.000
3/11/2021 SE APROBÓ APOYO CON SUBSIDIOS DE ARRIENDO A 9 FAMILIAS POR VALOR TOTAL DE $6.750.000</t>
    </r>
  </si>
  <si>
    <r>
      <t xml:space="preserve">CDGRD META INFORMA EN EL MUNICIPIO LA MACARENA CENTRO POBLADO SAN JUAN LOSADA A 120 KM DE LA CABECERA MUNICIPAL, EVENTO INUNDACIÓN DESBORDAMIENTO DEL RÍO LOSADA – 17 DE MAYO, AFECTACIÓN 2 VIVIENDAS, 2 FAMILIAS, 8 PERSONAS, ACCIONES DEFENSA CIVIL PRESENTE EN LA ZONA REALIZÓ EVACUACIÓN PREVENTIVA Y ACTIVA MECANISMOS DE ALARMA, ESTADO </t>
    </r>
    <r>
      <rPr>
        <b/>
        <sz val="9"/>
        <rFont val="Arial"/>
        <family val="2"/>
      </rPr>
      <t>CERRADO - 366</t>
    </r>
  </si>
  <si>
    <r>
      <t xml:space="preserve">CDGRD CHOCÓ INFORMA EN EL MUNICIPIO DE NOVITA, EVENTO AVENIDA TORRENCIAL – 17 DE MAYO, AFECTACIÓN 4 FAMILIAS, ACCIONES LAS FAMILIAS FUERON EVACUADAS, ESTADO </t>
    </r>
    <r>
      <rPr>
        <b/>
        <sz val="9"/>
        <rFont val="Arial"/>
        <family val="2"/>
      </rPr>
      <t xml:space="preserve">ABIERTO - 366
</t>
    </r>
    <r>
      <rPr>
        <sz val="9"/>
        <rFont val="Arial"/>
        <family val="2"/>
      </rPr>
      <t>CDGRD CHOCO ACTUALIZA INFORMACIÓN:
MUNICIPIO: NÓVITA
EVENTO: AVENIDA TORRENCIAL 17/05/2021
AFECTACIÓN: 4 FAMILIAS AFECTADAS EN BIENES Y ENSERES, LAS CUALES FUERON EVACUADAS 
ACCIONES: ATENDIÓ CMGRD, SE REALIZA CIERRE DEL CENSO</t>
    </r>
    <r>
      <rPr>
        <b/>
        <sz val="9"/>
        <rFont val="Arial"/>
        <family val="2"/>
      </rPr>
      <t xml:space="preserve">
ESTADO: CERRADO - 399</t>
    </r>
    <r>
      <rPr>
        <sz val="9"/>
        <rFont val="Arial"/>
        <family val="2"/>
      </rPr>
      <t xml:space="preserve">
</t>
    </r>
  </si>
  <si>
    <r>
      <t xml:space="preserve">CDGRD SANTANDER INFORMA EN EL MUNICIPIO MOGOTES VEREDA SAN ROQUE BAJO Y FINCA LA VEGUITA 
EVENTO CRECIENTE SÚBITA DEL RIO MOGOTICOS Y QUEBRADA GUAYAGUATA – 17 DE MAYO, AFECTACIÓN 1 VIVIENDA, 1 FAMILIA, 4 PERSONAS, 1 PUENTE PEATONAL (COLGANTE), ACCIONES ATENDIDO POR 4 UNIDADES DE BOMBEROS Y CMGRD, ESTADO </t>
    </r>
    <r>
      <rPr>
        <b/>
        <sz val="9"/>
        <rFont val="Arial"/>
        <family val="2"/>
      </rPr>
      <t>CERRADO - 366</t>
    </r>
    <r>
      <rPr>
        <sz val="9"/>
        <rFont val="Arial"/>
        <family val="2"/>
      </rPr>
      <t xml:space="preserve">
</t>
    </r>
  </si>
  <si>
    <r>
      <t xml:space="preserve">CDGRD CHOCÓ INFORMA EN EL MUNICIPIO DE EL CARMEN DE ATRATO SECTOR LA CLARA, EVENTO MOVIMIENTO EN MASA – 18 DE MAYO, AFECTACIÓN 1 PERSONA FALLECIDA Y PERSONA DESAPARECIDA (DE 19 Y 26 AÑOS CRISTIAN VALDERRAMA FERNÁNDEZ Y ALEJANDRO CARTAGENA TABORDA EMPLEADOS DE LA MINA), 1 VÍA TERCIARIA QUE CONDUCE AL MUNICIPIO DE URRAO ANTIOQUIA, ACCIONES ATIENDE CMGRD, EJÉRCITO, EQUIPO DE BÚSQUEDA Y RESCATE DE LA MINA MINER S.A, FUNCIONARIOS ALCALDÍA Y BOMBEROS Y MAQUINARIA AMARILLA, HALLARON SIN SIGNOS VITALES A UNA PERSONA, PENDIENTE IDENTIFICACIÓN, ESTADO </t>
    </r>
    <r>
      <rPr>
        <b/>
        <sz val="9"/>
        <rFont val="Arial"/>
        <family val="2"/>
      </rPr>
      <t xml:space="preserve">ABIERTO - 366
</t>
    </r>
    <r>
      <rPr>
        <sz val="9"/>
        <rFont val="Arial"/>
        <family val="2"/>
      </rPr>
      <t>ACTUALIZACIÓN CDGRD CHOCÓ EN EL MUNICIPIO DE EL CARMEN DE ATRATO SECTOR LA CLARA EVENTO MOVIMIENTO EN MASA – 18 DE MAYO, AFECTACIÓN 2 PERSONAS FALLECIDAS (DE 19 Y 26 AÑOS), ACCIONES EL DÍA DE AYER SE ENCONTRÓ EL OTRO CUERPO, SE DA POR FINALIZADO EL EVENTO</t>
    </r>
    <r>
      <rPr>
        <b/>
        <sz val="9"/>
        <rFont val="Arial"/>
        <family val="2"/>
      </rPr>
      <t>, ESTADO CERRADO - 410</t>
    </r>
  </si>
  <si>
    <r>
      <t xml:space="preserve">CDGRD SUCRE INFORMA QUE, EN SAMPUÉS, BARRIO 12 DE OCTUBRE. SE PRESENTÓ UNA INUNDACIÓN POR AUMENTO DE ARROYOS EL DÍA 17 DE MAYO. DEJANDO 7 VIVIENDAS AFECTADAS CON PÉRDIDA DE ENSERES, 7 FAMILIAS Y 28 PERSONAS AFECTADAS. NO SE REPORTAN LESIONADOS. PERSONAL DE BOMBEROS REALIZÓ EDAN EN COORDINACIÓN DEL CMGRD. SE DA MANEJO LOCAL. </t>
    </r>
    <r>
      <rPr>
        <b/>
        <sz val="9"/>
        <rFont val="Arial"/>
        <family val="2"/>
      </rPr>
      <t>ESTADO: CERRADO - 367</t>
    </r>
  </si>
  <si>
    <t>1 ESTACIÓN DE POLICÍA Y 5 LOCALES COMERCIALES AFECTADOS</t>
  </si>
  <si>
    <r>
      <t xml:space="preserve">CDGRD ANTIOQUIA INFORMA QUE, EN NECHÍ, CABECERA MUNICIPAL. SE PRESENTÓ UNA INUNDACIÓN POR AUMENTO DE NIVELES EN CAÑOS CIRCUNDANTES EL DÍA 12 DE MAYO. DEJANDO 300 FAMILIAS AFECTADAS POR PÉRDIDA DE ENSERES, 5 LOCALES COMERCIALES AFECTADOS CON PÉRDIDA DE MERCANCÍA Y 1 ESTACIÓN DE POLICÍA AFECTADA. NO SE REPORTAN LESIONADOS O DESAPARECIDOS. PERSONAL DE BOMBEROS REALIZÓ EDAN CON APOYO DE PONAL Y DEL CMGRD. NO SE REQUIERE BRINDAR APOYO A LAS FAMILIAS AFECTADAS YA QUE ES UN EVENTO RECURRENTE EN EL MUNICIPIO, SE ACUERDA REALIZAR INTERVENCIÓN A LOS CAÑOS QUE GENERAN LAS AFECTACIONES PARA REDUCIR EL RIESGO DE INUNDACIÓN. EL CDGRD REALIZA ACOMPAÑAMIENTO CON APOYO DE LA GOBERNACIÓN. SE DA MANEJO LOCAL. </t>
    </r>
    <r>
      <rPr>
        <b/>
        <sz val="9"/>
        <rFont val="Arial"/>
        <family val="2"/>
      </rPr>
      <t>ESTADO: CERRADO - 367</t>
    </r>
  </si>
  <si>
    <r>
      <t xml:space="preserve">CDGRD TOLIMA INFORMA QUE, EN PRADO, REPRESA HIDROPRADO. SECTOR EL COLEGIO, ISLA DEL SOL. SE PRESENTÓ UNA INMERSIÓN EL DÍA 18 DE MAYO. DEJANDO 2 PERSONAS DESAPARECIDAS. (FUNCIONARIOS DE LA REPRESA CELCIA) LAS PERSONAS DESAPARECIDAS SE DESPLAZABAN EN UNA CANOA A REALIZAR TRABAJOS DE LA EMPRESA CELCIA, HACÍA LAS 10:00AM SE VOLTEÓ LA CANOA. DESDE ESA HORA PERSONAL DEL CMGRD COORDINA LABORES DE BÚSQUEDA CON APOYO DE BOMBEROS Y PONAL. </t>
    </r>
    <r>
      <rPr>
        <b/>
        <sz val="9"/>
        <rFont val="Arial"/>
        <family val="2"/>
      </rPr>
      <t xml:space="preserve">ESTADO: ABIERTO - 367 
</t>
    </r>
    <r>
      <rPr>
        <sz val="9"/>
        <rFont val="Arial"/>
        <family val="2"/>
      </rPr>
      <t>CDGRD TOLIMA ACTUALIZA INFORMACIÓN SOBRE INMERSIÓN REPORTADA EN PRADO, EMBALSE HIDROPRADO EL DÍA 18 DE MAYO. DEJANDO 2 PERSONAS RESCATADAS SIN SIGNOS VITALES. PERSONAL DE LAS ENTIDADES OPERATIVAS EN EL MUNICIPIO REALIZARON LABORES DE BÚSQUEDA CON APOYO DE LA COMUNIDAD, ENCONTRANDO LOS CUERPOS SIN VIDA DE ALFREDO QUINTERO Y JORGE PATERNINA CONTRATISTAS DE LA EMPRESA CELSIA. UNIDADES DEL CTI REALIZARON EL LEVANTAMIENTO DE LOS CUERPOS CON APOYO DE PONAL. SE DA MANEJO LOCAL</t>
    </r>
    <r>
      <rPr>
        <b/>
        <sz val="9"/>
        <rFont val="Arial"/>
        <family val="2"/>
      </rPr>
      <t>. ESTADO: CERRADO - 371</t>
    </r>
  </si>
  <si>
    <r>
      <t xml:space="preserve">CDGRD ANTIOQUIA INFORMA QUE, EN CIUDAD BOLÍVAR, ACUEDUCTO AMBA. SE PRESENTÓ UNA AVENIDA TORRENCIAL EN LA QUEBRADA BOLÍVAR ARRIBA EL DÍA 13 DE MAYO. DEJANDO 1 ACUEDUCTO MULTIVEREDAL AFECTADO EN LA BOCATOMA POR MATERIAL VEGETAL, 400 FAMILIAS SIN SUMINISTRO DE AGUA. NO SE REPORTAN LESIONADOS O DESAPARECIDOS. PERSONAL DEL CMGRD ADELANTA COORDINACIONES PARA LA ATENCIÓN DEL PUNTO AFECTADO CON MAQUINARIA AMARILLA, SE ACTIVA PLAN DE CONTINGENCIA PARA SUMINISTRAR DEL LÍQUIDO A LAS FAMILIAS AFECTADAS. SE DA MANEJO LOCAL. </t>
    </r>
    <r>
      <rPr>
        <b/>
        <sz val="9"/>
        <rFont val="Arial"/>
        <family val="2"/>
      </rPr>
      <t>ESTADO: CERRADO - 367</t>
    </r>
  </si>
  <si>
    <r>
      <t xml:space="preserve">CDGRD ANTIOQUIA INFORMA QUE, EN MUTATÁ, COMUNIDAD INDÍGENA MONGUDÓ ARRIBA. SE PRESENTA UNA EROSIÓN POR EFECTO DEL RÍO SUCIO EL DÍA 18 DE MAYO. DEJANDO 450 PERSONAS UBICADAS EN ZONA DE ALTO RIESGO, 1 VÍA VEREDAL AFECTADA. NO SE REPORTAN LESIONADOS O DESAPARECIDOS. PERSONAL DEL CMGRD ADELANTA LABORES DE EDAN Y SOLICITUD DE AHE AL CDGRD. </t>
    </r>
    <r>
      <rPr>
        <b/>
        <sz val="9"/>
        <rFont val="Arial"/>
        <family val="2"/>
      </rPr>
      <t xml:space="preserve">ESTADO: ABIERTO - 367
</t>
    </r>
    <r>
      <rPr>
        <sz val="9"/>
        <rFont val="Arial"/>
        <family val="2"/>
      </rPr>
      <t>ACTUALIZACIÓN CDGRD ANTIOQUIA EN EL MUNICIPIO MUTATÁ CORREGIMIENTO PAVARANDOCITO Y COMUNIDAD INDÍGENA DE MONGUDÓ ARRIBA, EVENTO EROSIÓN (RÍO SUCIO) – 18 DE MAYO, AFECTACIÓN 450 PERSONAS, 1 VÍA, ACCIONES SOLICITARON APOYO PROFESIONAL AL DAPARD, EL RÍO SIGUE EROSIONANDO EL SECTOR, SE EVALÚA POSIBILIDAD DE REUBICAR LAS PERSONAS, EN MARCHA PLAN DE CONTINGENCIA SE BUSCA UNA RUTA ALTERNA PARA REALIZAR EVACUACIÓN, ESTÁN EN CONVERSACIÓN CON EL DUEÑO DE LA FINCA ALEDAÑA PARA PEDIR AUTORIZACIÓN Y BUSCAR CONSTRUIR UNA NUEVA VIA E INICIAR LA GESTIÓN PARA COMPRA DEL PREDIO, ESTADO</t>
    </r>
    <r>
      <rPr>
        <b/>
        <sz val="9"/>
        <rFont val="Arial"/>
        <family val="2"/>
      </rPr>
      <t xml:space="preserve"> CERRADO - 382</t>
    </r>
  </si>
  <si>
    <r>
      <t xml:space="preserve">CDGRD ANTIOQUIA INFORMA QUE, EN MUTATÁ, CORREGIMIENTO PAVARANDÓ. SE PRESENTÓ UN VENDAVAL EL DÍA 14 DE MAYO. DEJANDO 23 VIVIENDAS CON AFECTACIÓN EN CUBIERTAS, 23 FAMILIAS Y 92 PERSONAS AFECTADAS. NO SE REPORTAN LESIONADOS. PERSONAL DEL CMGRD ADELANTÓ LABORES DE EDAN Y COORDINA LA ENTREGA DE AHE. SE DA MANEJO LOCAL. </t>
    </r>
    <r>
      <rPr>
        <b/>
        <sz val="9"/>
        <rFont val="Arial"/>
        <family val="2"/>
      </rPr>
      <t>ESTADO: CERRADO - 367</t>
    </r>
  </si>
  <si>
    <r>
      <t xml:space="preserve">CDGRD ANTIOQUIA INFORMA QUE, EN APARTADÓ, CORREGIMIENTO SAN JOSÉ DE APARTADÓ, VEREDA BELLAVISTA. SE PRESENTÓ UN INCENDIO ESTRUCTURAL EL DÍA 16 DE MAYO. DEJANDO 1 VIVIENDA DESTRUIDA, 1 FAMILIA DE 5 PERSONAS DAMNIFICADA. NO SE REPORTAN LESIONADOS. PERSONAL DE BOMBEROS REALIZÓ ATENCIÓN DEL INCENDIO EN COORDINACIÓN DEL CMGRD. SE GENERA PLAN PADRINO CON COMUNIDAD Y FAMILIARES, SE SUMINISTRA APOYO CON AHE. SE DA MANEJO LOCAL. </t>
    </r>
    <r>
      <rPr>
        <b/>
        <sz val="9"/>
        <rFont val="Arial"/>
        <family val="2"/>
      </rPr>
      <t>ESTADO: CERRADO - 367</t>
    </r>
  </si>
  <si>
    <r>
      <t xml:space="preserve">CDGRD ANTIOQUIA INFORMA QUE. EN ANDES, CORREGIMIENTO SAN JOSÉ VEREDA CAMPAMENTO. SE PRESENTÓ UN MOVIMIENTO EN MASA EL DÍA 18 DE MAYO. DEJANDO 1 PUENTE VEHICULAR CON AFECTACIÓN EN UN COSTADO POR PÉRDIDA DE BANCADA QUE DEJA EXPUESTOS LOS ESTRIBOS, 1 VÍA DEPARTAMENTAL CON CIERRE PARCIAL. PERSONAL DEL CMGRD ADELANTA COORDINACIÓN DE MAQUINARIA AMARILLA PARA ATENDER EL EVENTO. SE DA MANEJO LOCAL. </t>
    </r>
    <r>
      <rPr>
        <b/>
        <sz val="9"/>
        <rFont val="Arial"/>
        <family val="2"/>
      </rPr>
      <t>ESTADO: CERRADO - 367</t>
    </r>
  </si>
  <si>
    <r>
      <t xml:space="preserve">CDGRD ANTIOQUIA INFORMA QUE, EN BETANIA, VEREDA SANTA ANA, SECTOR LA GUALLAVERA. SE PRESENTÓ UN MOVIMIENTO EN MASA EL DÍA 17 DE MAYO. DEJANDO 1 VIVIENDA DESTRUIDA, 1 FAMILIA DE 4 PERSONAS DAMNIFICADA, 1 VÍA MUNICIPAL AFECTADA POR CAÍDA DE MATERIAL. NO SE REPORTAN LESIONADOS O DESAPARECIDOS. PERSONAL DE BOMBEROS REALIZÓ LA ATENCIÓN PRIMARIA DEL EVENTO EN COORDINACIÓN DEL CMGRD. SE COORDINA ATENCIÓN CON MAQUINARIA AMARILLA PARA REABRIR LA VÍA AFECTADA. SE DA MANEJO LOCAL. </t>
    </r>
    <r>
      <rPr>
        <b/>
        <sz val="9"/>
        <rFont val="Arial"/>
        <family val="2"/>
      </rPr>
      <t>ESTADO: CERRADO - 367</t>
    </r>
  </si>
  <si>
    <r>
      <t xml:space="preserve">CDGRD SANTANDER INFORMA QUE, EN CURITÍ, ZONA RURAL. SE PRESENTÓ UNA CRECIENTE SÚBITA EN LA QUEBRADA CURITÍ EL DÍA 17 DE MAYO. DEJANDO 1 ACUEDUCTO MUNICIPAL AFECTADO, 1 VÍA MUNICIPAL CON CIERRE PARCIAL. NO SE REPORTAN LESIONADOS O DESAPARECIDOS. ATIENDE PERSONAL DEL CMGRD CON APOYO DE LA DCC Y BOMBEROS. SE DA MANEJO LOCAL. </t>
    </r>
    <r>
      <rPr>
        <b/>
        <sz val="9"/>
        <rFont val="Arial"/>
        <family val="2"/>
      </rPr>
      <t>ESTADO: CERRADO - 367</t>
    </r>
  </si>
  <si>
    <r>
      <t xml:space="preserve">CDGRD ANTIOQUIA INFORMA QUE, EN CONCORDIA, CENTRO POBLADO SAN JOSÉ DEL GOLPE. SE PRESENTÓ UNA INUNDACIÓN POR AUMENTO DE NIVELES EN LOS RÍOS SAN JUAN Y CAUCA EL DÍA 18 DE MAYO. DEJANDO 30 FAMILIAS CON AFECTACIÓN EN ENSERES, NO SE REPORTAN DESAPARECIDOS. PERSONAL DEL CMGRD COORDINA LA INTERVENCIÓN DE LAS ENTIDADES DEL SNGRD EN EL MUNICIPIO. SE ADELANTAN LABORES DE EDAN. </t>
    </r>
    <r>
      <rPr>
        <b/>
        <sz val="9"/>
        <rFont val="Arial"/>
        <family val="2"/>
      </rPr>
      <t xml:space="preserve">ESTADO: ABIERTO - 367
</t>
    </r>
    <r>
      <rPr>
        <sz val="9"/>
        <rFont val="Arial"/>
        <family val="2"/>
      </rPr>
      <t xml:space="preserve">CDGRD ANTIOQUIA ACTUALIZA INFORMACIÓN SOBRE INUNDACIÓN POR AUMENTO DE NIVELES EN LOS RÍOS SAN JUAN Y CAUCA REPORTADO EN CONCORDIA, CENTRO POBLADO SAN JOSÉ DEL GOLPE. DESDE EL DÍA 18 DE MAYO. DEJANDO 2 VIVIENDAS AVERIADAS, 46 FAMILIAS Y 184 PERSONAS AFECTADAS POR PERDIDA DE ENSERES. NO SE REPORTAN LESIONADOS. PERSONAL DEL CMGRD COORDINÓ INTERVENCIÓN DE LAS ENTIDADES DEL SNGRD PARA REALIZAR EDAN, SE ENTREGÓ AHE A LAS FAMILIAS AFECTADAS. SE DA MANEJO LOCAL. </t>
    </r>
    <r>
      <rPr>
        <b/>
        <sz val="9"/>
        <rFont val="Arial"/>
        <family val="2"/>
      </rPr>
      <t>ESTADO: CERRADO - 376</t>
    </r>
  </si>
  <si>
    <r>
      <t xml:space="preserve">CDGRD ANTIOQUIA INFORMA QUE, EN FREDONIA, VEREDA PUENTE IGLESIAS.  SE PRESENTÓ UNA INUNDACIÓN POR AUMENTO DE NIVELES EN EL RÍO CAUCA EL DÍA 18 DE MAYO. DEJANDO VARIAS VIVIENDAS CON AFECTACIÓN DE ENSERES, PENDIENTE ESTABLECER EL NÚMERO. PERSONAL DEL CMGRD REALIZA UN BARRIDO POR EL MUNICIPIO PARA ESTABLECER EL EDAN. </t>
    </r>
    <r>
      <rPr>
        <b/>
        <sz val="9"/>
        <rFont val="Arial"/>
        <family val="2"/>
      </rPr>
      <t xml:space="preserve">ESTADO: ABIERTO - 367
</t>
    </r>
    <r>
      <rPr>
        <sz val="9"/>
        <rFont val="Arial"/>
        <family val="2"/>
      </rPr>
      <t>CDGRD ANTIOQUIA ACTUALIZA INFORMACIÓN SOBRE INUNDACIÓN POR AUMENTO DE NIVELES EN EL RÍO CAUCA REPORTADA EN FREDONIA, VEREDA PUENTE IGLESIAS. EL DÍA 18 DE MAYO. DEJANDO 9 FAMILIAS Y 36 PERSONAS AFECTADAS POR PÉRDIDA DE ENSERES, NO SE REPORTAN LESIONADOS O DESAPARECIDOS. PERSONAL DE LA ALCALDÍA MUNICIPAL Y EL CMGRD REALIZARON INSPECCIÓN AL SECTOR CON APOYO DE PONAL Y BOMBEROS. SE REALIZÓ ENTREGA DE AHE. SE DA MANEJO LOCAL</t>
    </r>
    <r>
      <rPr>
        <b/>
        <sz val="9"/>
        <rFont val="Arial"/>
        <family val="2"/>
      </rPr>
      <t>. ESTADO: CERRADO - 376</t>
    </r>
  </si>
  <si>
    <r>
      <t xml:space="preserve">CDGRD ANTIOQUIA INFORMA QUE, EN DABEIBA, VEREDA NODILLALES, SECTOR EL GODO. SE PRESENTÓ UN MOVIMIENTO EN MASA EL DÍA 18 DE MAYO. DEJANDO 1 VÍA NACIONAL CON CIERRE PARCIAL. NO SE REPORTAN LESIONADOS O DESAPARECIDOS. PERSONAL DE LA ANI REALIZA ATENCIÓN CON MAQUINARIA AMARILLA. SE DA MANEJO LOCAL. </t>
    </r>
    <r>
      <rPr>
        <b/>
        <sz val="9"/>
        <rFont val="Arial"/>
        <family val="2"/>
      </rPr>
      <t>ESTADO: CERRADO - 367</t>
    </r>
  </si>
  <si>
    <t>2 LOCALES COMERCIALES DESTRUIDOS</t>
  </si>
  <si>
    <r>
      <t xml:space="preserve">CDGRD ANTIOQUIA INFORMA QUE, EN GIRALDO, ZONA RURAL. SE PRESENTÓ UN MOVIMIENTO EN MASA EL DÍA 18 DE MAYO. DEJANDO 2 LOCALES COMERCIALES DESTRUIDOS, 10 VIVIENDAS CON AFECTACIONES MENORES Y UBICADAS EN ZONA DE ALTO RIESGO, 10 FAMILIAS Y 40 PERSONAS AFECTADAS. NO SE REPORTAN LESIONADOS O DESAPARECIDOS. PERSONAL DEL CMGRD REALIZÓ EDAN Y BRINDA RECOMENDACIONES A LAS FAMILIAS AFECTADAS. SE DA MANEJO LOCAL. </t>
    </r>
    <r>
      <rPr>
        <b/>
        <sz val="9"/>
        <rFont val="Arial"/>
        <family val="2"/>
      </rPr>
      <t>ESTADO: CERRADO - 367</t>
    </r>
  </si>
  <si>
    <r>
      <t xml:space="preserve">CDGRD ANTIOQUIA INFORMA QUE, EN MARINILLA, BARRIO EMILIO BOTERO. SE PRESENTÓ UNA INUNDACIÓN POR AUMENTO DE NIVELES EN LA QUEBRADA LA MARINILLA EL DÍA 17 DE MAYO. DEJANDO 1 FAMILIA DE 7 PERSONAS AFECTADA POR PERDIDA DE ENSERES Y VÍVERES. NO SE REPORTAN LESIONADOS O DESAPARECIDOS. PERSONAL DEL CMGRD APOYA CON MOTOBOMBAS Y REALIZA EDAN. SE REALIZA ENTREGA DE AHE. SE DA MANEJO LOCAL. </t>
    </r>
    <r>
      <rPr>
        <b/>
        <sz val="9"/>
        <rFont val="Arial"/>
        <family val="2"/>
      </rPr>
      <t>ESTADO: CERRADO - 367</t>
    </r>
  </si>
  <si>
    <r>
      <t xml:space="preserve">CDGRD ANTIOQUIA INFORMA QUE, EN RÍO NEGRO, BARRIOS QUEBRADA ARRIBA, EL PORVENIR Y CENTRO. SE PRESENTPO UNA INUNDACIÓN POR AUMENTO DE NIVELES EN LA QUEBRADA ARRIBA EL DÍA 17 DE MAYO. DEJANDO 12 FAMILIAS Y 48 PERSONAS AFECTADAS POR PERDIDA DE ENSERES Y VÍVERES. NO SE REPORTAN LESIONADOS O DESAPARECIDOS. PERSONAL DEL CMGRD ADELANTÓ LABORES DE EDAN CON APOYO DE BOMBEROS. SE REALIZÓ ENTREGA DE AHE. SE DA MANEJO LOCAL. </t>
    </r>
    <r>
      <rPr>
        <b/>
        <sz val="9"/>
        <rFont val="Arial"/>
        <family val="2"/>
      </rPr>
      <t>ESTADO: CERRADO - 367</t>
    </r>
  </si>
  <si>
    <r>
      <t xml:space="preserve">CDGRD ANTIOQUIA INFORMA QUE, EN VEGACHÍ, VEREDA EL CINCO, SECTOR LA LLANA, PR02+930. SE PRESENTÓ UN MOVIMIENTO EN MASA EL DÍA 13 DE MAYO. DEJANDO 1 ACUEDUCTO VEREDAL AFECTADO POR PÉRDIDA DE TUBERÍA EXPUESTA, 1 VÍA DEPARTAMENTAL CERRADA POR COMPLETO, 5 VEREDAS INCOMUNICADAS. NO SE REPORTAN LESIONADOS O DESAPARECIDOS. PERSONAL DEL CMGRD REALIZÓ LABORES DE EDAN CON APOYO DE LA OFICINA DE INFRAESTRUCTURA MUNICIPAL, LA COMUNIDAD APOYA EN LA RECUPERACIÓN DEL ACUEDUCTO. SE DA MANEJO LOCAL. </t>
    </r>
    <r>
      <rPr>
        <b/>
        <sz val="9"/>
        <color indexed="8"/>
        <rFont val="Arial"/>
        <family val="2"/>
      </rPr>
      <t>ESTADO: CERRADO - 367</t>
    </r>
  </si>
  <si>
    <t xml:space="preserve">CDGRD RISARALDA INFORMA
MUNICIPIO: APIA - VEREDAS LA SOMBRA, EL GUANÁBANO,
GUARNE, SAN AGUSTÍN, EL JAZMÍN
EVENTO: MOVIMIENTO EN MASA 17/05/2021
AFECTACIÓN: 6 VIVIENDAS AVERIADAS ALGUNAS DE ELLAS CON RIESGO DE COLAPSO, 6 FAMILIAS AFECTADAS, 1 VIA MUNICIPAL VÍA APIA- VITERBO DE NUEVO TAPADA
POR DESLIZAMIENTO DE TIERRA. 
ACCIONES: ATIENDE CMGRD Y ALCALDÍA
ESTADO: CERRADO - 368
</t>
  </si>
  <si>
    <t xml:space="preserve">CDGRD RISARALDA INFORMA
MUNICIPIO: BALBOA - VEREDA LA MANCHA FINCA LA BRILLANTE
EVENTO: VENDAVAL 15/05/2021
AFECTACIÓN: 1 VIVIENDA CON DAÑOS EN TECHO, 1 FAMILIA AFECTADA
ACCIONES: ATENDIÓ BOMBEROS
ESTADO: CERRADO - 368
</t>
  </si>
  <si>
    <t xml:space="preserve">CDGRD RISARALDA INFORMA
MUNICIPIO: BELÉN DE UMBRÍA 
EVENTO: MOVIMIENTO EN MASA 18/05/2021
AFECTACIÓN: 3 VÍAS AFECTADAS (VÍA BELÉN MISTRATÓ VEREDA TACHIGUI QUEDA CON PASO RESTRINGIDO A UN CARRIL, BELÉN REMOLINOS SECTOR LA ARGENTINA QUEDA CON PASO A UN SOLO CARRIL, VEREDA CANTA MONOS SIN VÍA EN EL MOMENTO POR DESLIZAMIENTO DE TIERRA)
ACCIONES: ATIENDE CMGRD Y BOMBEROS
ESTADO: CERRADO - 368
</t>
  </si>
  <si>
    <t xml:space="preserve">CDGRD RISARALDA INFORMA
MUNICIPIO: GUÁTICA – SECTOR TRAVESÍAS
EVENTO: MOVIMIENTO EN MASA 18/05/2021
AFECTACIÓN: 1 VÍA AFECTADA, BELÉN DE UMBRÍA- GUÁTICA SECTOR TRAVESÍAS PASO RESTRINGIDO A UN SOLO
CARRIL POR DESLIZAMIENTO DE TIERRA
ACCIONES: ATIENDE CMGRD Y BOMBEROS
ESTADO: CERRADO - 368
</t>
  </si>
  <si>
    <t xml:space="preserve">CDGRD RISARALDA INFORMA
MUNICIPIO: MISTRATÓ - VEREDA EL CAUCHO, VEREDA TACHIGUI, CORREGIMIENTO DE SAN ANTONIO CHAMI Y VEREDA GÉNOVA
EVENTO: MOVIMIENTO EN MASA  17/05/2021
AFECTACIÓN: 3 VIVIENDAS AVERIADAS CON ORDEN DE EVACUACIÓN (VEREDA EL CAUCHO), 3 FAMILIAS AFECTADAS, 3 VÍAS AFECTADAS (VÍA BELÉN MISTRATÓ VEREDA TACHIGUI, VÍA A LA VEREDA EL CAUCHO Y, VÍA AL CORREGIMIENTO DE SAN ANTONIO)
ACCIONES: ATENDIÓ CMGRD Y BOMBEROS
ESTADO: CERRADO - 368
</t>
  </si>
  <si>
    <t xml:space="preserve">CDGRD RISARALDA Y DCC INFORMAN
MUNICIPIO:  SANTUARIO 
EVENTO: MOVIMIENTO EN MASA 18/05/2021
AFECTACIÓN:15 VIVIENDAS AVERIADAS, 15 FAMILIAS, 5 VÍAS AFECTADAS (VÍA SANTUARIO - LA MARINA, ORO FINO- LA BAMBA, TAMBO –APIA, APIA - EL CEDRAL)
ACCIONES: ATIENDE CMGRD 
ESTADO: CERRADO - 368
</t>
  </si>
  <si>
    <t xml:space="preserve">CDGRD VAUPÉS INFORMA
MUNICIPIO: MITÚ - ZONA NO MUNICIPALIZADA DE PACOA
EVENTO:  INUNDACIÓN 18/05/2021
AFECTACIÓN: 11 FAMILIAS AFECTADAS, 11 FAMILIAS, DAÑOS EN BIENES Y ENSERES
ACCIONES: ATIENDE EL INSPECTOR DE POLICÍA DE LA COMUNIDAD, SE ESTÁ COORDINANDO PARA LA ATENCIÓN DE LAS FAMILIAS AFECTADAS.
ESTADO: CERRADO - 368
</t>
  </si>
  <si>
    <t xml:space="preserve">CDGRD ANTIOQUIA DAGRAN INFORMA:
MUNICIPIO: SAN CARLOS 
EVENTO: AVENIDA TORRENCIAL 17/05/2021
AFECTACIÓN: 3 VIVIENDAS AFECTADAS(1 FAMILIA AFECTADA,  1 FAMILIA AFECTADA  POR VENDAVAL CON PÉRDIDA DE CUBIERTA, 1 VIVIENDA AFECTADA POR INUNDACIÓN) 3 FAMILIAS AFECTADAS, 3 VIVIENDAS EN RIESGO POR DESLIZAMIENTO.
ACCIONES: ATIENDE CMGRD, SE REALIZÓ EVACUACIÓN DE 2 FAMILIAS, SE ENTREGARA AHE
ESTADO: CERRADO - 368
</t>
  </si>
  <si>
    <r>
      <t xml:space="preserve">CDGRD ANTIOQUIA DAGRAN INFORMA:
MUNICIPIO: SAN ROQUE
EVENTO: INUNDACIÓN 17/05/2021
AFECTACIÓN: 3 BARRIOS AFECTADOS Y LA ZONA DEPORTIVA DEL MUNICIPIO
ACCIONES: ATIENDE CMGRD, SE REALIZA ATENCIÓN PRIMARIA POR PARTE DEL CUERPO DE BOMBEROS Y LA POLICÍA NACIONAL.
SE REALIZA EDAN
</t>
    </r>
    <r>
      <rPr>
        <b/>
        <sz val="9"/>
        <rFont val="Arial"/>
        <family val="2"/>
      </rPr>
      <t xml:space="preserve">ESTADO: ABIERTO - 368
</t>
    </r>
    <r>
      <rPr>
        <sz val="9"/>
        <rFont val="Arial"/>
        <family val="2"/>
      </rPr>
      <t>ACTUALIZACIÓN CDGRD ANTIOQUIA EN EL MUNICIPIO SAN ROQUE LA ZONA DEPORTIVA EL CARMELO Y PUENTE NEGRO, EVENTO INUNDACIÓN – 17 DE MAYO, AFECTACIÓN 32 VIVIENDAS, 32 FAMILIAS, 128 PERSONAS, ACCIONES ATENDIDO POR CMGRD Y BOMBEROS</t>
    </r>
    <r>
      <rPr>
        <b/>
        <sz val="9"/>
        <rFont val="Arial"/>
        <family val="2"/>
      </rPr>
      <t>, ESTADO CERRADO - 382</t>
    </r>
    <r>
      <rPr>
        <sz val="9"/>
        <rFont val="Arial"/>
        <family val="2"/>
      </rPr>
      <t xml:space="preserve">
</t>
    </r>
  </si>
  <si>
    <t xml:space="preserve">CDGRD ANTIOQUIA DAGRAN INFORMA:
MUNICIPIO: SAN LUIS
EVENTO: MOVIMIENTO EN MASA 17/05/2021
AFECTACIÓN: 1 VIVIENDA AVERIADA, 1 FAMILIA AFECTADA
ACCIONES: ATENDIÓ CMGRD
ESTADO: CERRADO - 368
</t>
  </si>
  <si>
    <t xml:space="preserve"> 144 VIVIENDAS EN RIESGO</t>
  </si>
  <si>
    <r>
      <t xml:space="preserve">CDGRD ANTIOQUIA DAGRAN INFORMA:
MUNICIPIO: VIGÍA DEL FUERTE -  COMUNIDAD MURRI
EVENTO: INUNDACIÓN 18/05/2021
AFECTACIÓN: 2 VIVIENDAS DESTRUIDAS (ARRASADAS POR EL RIO), 152 FAMILIAS AFECTADAS POR EL  AUMENTO DEL CAUDAL DE LOS RIO MURRI AFECTA LA COMUNIDAD DEL MISMO NOMBRE.
ACCIONES: ATIENDE CMGRD
</t>
    </r>
    <r>
      <rPr>
        <b/>
        <sz val="9"/>
        <rFont val="Arial"/>
        <family val="2"/>
      </rPr>
      <t>ESTADO: CERRADO - 368</t>
    </r>
    <r>
      <rPr>
        <sz val="9"/>
        <rFont val="Arial"/>
        <family val="2"/>
      </rPr>
      <t xml:space="preserve">
CDGRD ANTIOQUIA, ACTUALIZA INFORMACIÓN
MUNICIPIO VIGÍA DEL FUERTE, COMUNIDAD MURRÍ.
EVENTO INUNDACIÓN. - 18/05/2021.
AFECTACIÓN 8 VIVIENDAS DESTRUIDAS, ARRASADAS POR EL RIO MURRÍ, 144 VIVIENDAS EN RIESGO, 152 FAMILIAS AFECTADAS. SE PRESENTA SOCAVACIÓN DEL RÍO MURRÍ, CON VIVA SE ADELANTA PROYECTO PARA LA REUBICACIÓN DE TODA ESTA COMUNIDAD
ACCIONES ATIENDE CMGRD. SE VA A REALIZAR UN TRASLADO DESDE EL DAGRAN DE 70 MILLONES PARA TRABAJOS DE TRASLADO DE VIVIENDAS, SE REALIZARÁ UNA VISITA TÉCNICA DESDE EL DAGRAN,
</t>
    </r>
    <r>
      <rPr>
        <b/>
        <sz val="9"/>
        <rFont val="Arial"/>
        <family val="2"/>
      </rPr>
      <t>ESTADO CERRADO. - 383</t>
    </r>
    <r>
      <rPr>
        <sz val="9"/>
        <rFont val="Arial"/>
        <family val="2"/>
      </rPr>
      <t xml:space="preserve">
</t>
    </r>
  </si>
  <si>
    <r>
      <t xml:space="preserve">CDGRD ANTIOQUIA DAGRAN INFORMA:
MUNICIPIO: URAMITA
EVENTO: INUNDACIÓN 18/05/2021
AFECTACIÓN: , BARRIOS AFECTADOS  CABUYAL, BARRIO LOURDES, SAN JOSÉ, EL TIGRE.  VEREDAS: CIÉNEGA, SAN FRANCISCO, MONOS DE URAMITA, MONOS DE DABEIBA, PEÑAS BLANCAS, EL REVENIDERO.1 VIA MUNICIPAL CON PÉRDIDA DE BANCA  ENTRE URAMITA - DABEIBA,  EN EL PARAJE DENOMINADO COROZAL
ACCIONES: ATIENDE CMGRD
</t>
    </r>
    <r>
      <rPr>
        <b/>
        <sz val="9"/>
        <rFont val="Arial"/>
        <family val="2"/>
      </rPr>
      <t xml:space="preserve">ESTADO:  ABIERTO - 368
</t>
    </r>
    <r>
      <rPr>
        <sz val="9"/>
        <rFont val="Arial"/>
        <family val="2"/>
      </rPr>
      <t>CDGRD ANTIOQUIA ACTUALIZA INFORMACIÓN SOBRE INUNDACIÓN REPORTADA EN URAMITA, BARRIOS CABUYAL, LOURDES, SAN JOSÉ, EL TIGRE. VEREDAS CIÉNEGA, SAN FRANCISCO, MONOS DE URAMITA, MONOS DE DABEIBA, PEÑAS BLANCAS, EL REVENIDERO. EL DÍA 18 DE MAYO. DEJANDO 28 FAMILIAS Y 112 PERSONAS AFECTADAS POR PERDIDA DE ENSERES, 1 VÍA DEPARTAMENTAL AFECTADA POR PERDIDA DE BANCADA. NO SE REPORTAN LESIONADOS O DESAPARECIDOS. PERSONAL DEL CMGRD REALIZÓ LABORES DE EDAN CON APOYO DE LAS ENTIDADES OPERATIVAS DEL MUNICIPIO, SE COORDINÓ INTERVENCIÓN CON MAQUINARIA EN LA VÍA AFECTADA. SE DA MANEJO LOCAL</t>
    </r>
    <r>
      <rPr>
        <b/>
        <sz val="9"/>
        <rFont val="Arial"/>
        <family val="2"/>
      </rPr>
      <t>. ESTADO: CERRADO - 376</t>
    </r>
    <r>
      <rPr>
        <sz val="9"/>
        <rFont val="Arial"/>
        <family val="2"/>
      </rPr>
      <t xml:space="preserve">
</t>
    </r>
  </si>
  <si>
    <t xml:space="preserve">DCC INFORMA:
MUNICIPIO: PUERTO LLERAS – META, VEREDA CHINATA
EVENTO: INUNDACIÓN 18/05/2021
AFECTACIÓN:  4 VIVIENDAS AVERIADAS, 4 FAMILIAS AFECTADAS, 12 HECTÁREAS DE CULTIVOS AFECTADAS
ACCIONES: ATENDIÓ DCC
ESTADO: CERRADO - 368
</t>
  </si>
  <si>
    <t xml:space="preserve">DCC INFORMA:
MUNICIPIO: TULUÁ – VALLE DEL CAUCA
EVENTO: INUNDACIÓN 17/05/2021
AFECTACIÓN: 2 VIVIENDAS AVERIADAS, 2 FAMILIAS AFECTADAS
ACCIONES: ATENDIÓ CMGRD
ESTADO: CERRADO - 368
</t>
  </si>
  <si>
    <r>
      <t xml:space="preserve">DCC ACTUALIZA INFORMACIÓN:
MUNICIPIO: PUERTO ASÍS - PUTUMAYO
EVENTO: INUNDACIÓN -16/05/2021
AFECTACIÓN: 15 VIVIENDAS AVERIADAS, 15 FAMILIAS AFECTADAS EN EL BARRIO O MUELLE DE HONG KONG, 1 PLANTA DE TRATAMIENTO DE ACUEDUCTO
ACCIONES: ATENDIÓ CMGRD Y DCC, 
ESTADO: CERRADO - 368
</t>
    </r>
    <r>
      <rPr>
        <sz val="9"/>
        <color indexed="10"/>
        <rFont val="Arial"/>
        <family val="2"/>
      </rPr>
      <t>25/05/2021 SE APORBÓ APOYO CON 28 TANQUES DE 5000 LITROS POR VALOR DE $63.840.000</t>
    </r>
  </si>
  <si>
    <t xml:space="preserve">28 TANQUES DE 5000 LITROS </t>
  </si>
  <si>
    <t xml:space="preserve">DCC INFORMA:
MUNICIPIO: OROCUÉ - CASANARE
EVENTO: INUNDACIÓN 17/05/2021
AFECTACIÓN: 2 VIVIENDAS AVERIADAS, 2 FAMILIAS AFECTADAS,14 PERSONAS, 10 HECTÁREAS DE CULTIVOS AFECTADAS
ACCIONES: ATENDIÓ CMGRD
ESTADO: CERRADO - 368
</t>
  </si>
  <si>
    <r>
      <t>CRUE RISARALDA INFORMA EN EL MUNICIPIO DE BALBOA VEREDA LLANO GRANDE, EVENTO VENDAVAL – 17 DE MAYO, AFECTACIÓN 1 VIVIENDA, 1 FAMILIA, 4 PERSONAS, ACCIONES BOMBEROS REALIZA REVISIÓN RESPECTIVA, EN CONOCIMIENTO DE CMGRD, ESTADO</t>
    </r>
    <r>
      <rPr>
        <b/>
        <sz val="9"/>
        <rFont val="Arial"/>
        <family val="2"/>
      </rPr>
      <t xml:space="preserve"> CERRADO - 369</t>
    </r>
  </si>
  <si>
    <r>
      <t xml:space="preserve">CRUE RISARALDA INFORMA EN EL MUNICIPIO DE APIA VEREDA EL BOSQUE, EVENTO CRECIENTE SÚBITA QUEBRADA LAS TORRES – 17 DE MAYO, AFECTACIÓN 1 VIVIENDA, 1 FAMILIA, 6 PERSONAS, ACCIONES REVISIÓN Y EVACUACIÓN PREVENTIVA POR BOMBEROS, ESTADO </t>
    </r>
    <r>
      <rPr>
        <b/>
        <sz val="9"/>
        <rFont val="Arial"/>
        <family val="2"/>
      </rPr>
      <t>CERRADO - 369</t>
    </r>
  </si>
  <si>
    <r>
      <t xml:space="preserve">CDGRD CESAR INFORMA EN EL MUNICIPIO SAN MARTÍN CORREGIMIENTO CUATRO BOCAS, ASENTAMIENTO LA ILUSIÓN, BARRIOS VILLA MARCELA 1,2 Y 3, 20 DE MAYO, SAÚL CELIS Y VILLA LUCY, EVENTO INUNDACIÓN POR AUMENTO DE CAÑO VARLOVENTO Y CANAL DE AGUAS LLUVIAS – 18 DE MAYO, AFECTACIÓN POR CUANTIFICAR # DE VIVIENDAS Y CULTIVOS, ACCIONES ATENDIDO POR BOMBEROS VOLUNTARIOS Y CMGRD, PENDIENTE EDAN, ESTADO </t>
    </r>
    <r>
      <rPr>
        <b/>
        <sz val="9"/>
        <rFont val="Arial"/>
        <family val="2"/>
      </rPr>
      <t>ABIERTO - 369</t>
    </r>
  </si>
  <si>
    <r>
      <t xml:space="preserve">CDGRD NORTE DE SANTANDER INFORMA EN EL MUNICIPIO DE CUCUTILLA SECTOR PUENTE CAPIRA, EVENTO MOVIMIENTO EN MASA (DESPRENDIMIENTO TALUD) – 19 DE MAYO, AFECTACIÓN 1 ESTACIÓN HIDROLÓGICA DESTRUIDA, 1 VÍA TERCIARIA OBSTRUIDA, ACCIONES CMGRD REALIZA INSPECCIÓN Y VERIFICACIÓN EN LA ZONA, ESTADO </t>
    </r>
    <r>
      <rPr>
        <b/>
        <sz val="9"/>
        <rFont val="Arial"/>
        <family val="2"/>
      </rPr>
      <t xml:space="preserve">CERRADO - 370 </t>
    </r>
  </si>
  <si>
    <r>
      <t xml:space="preserve">ACTUALIZACIÓN DNBC EN EL DEPARTAMENTO SAN ANDRÉS, MUNICIPIO PROVIDENCIA Y SANTA CATALINA, EVENTO INCENDIO EN RELLENO SANITARIO MAGIC GARDEN – 8 DE MAYO, AFECTACIÓN NO SE ESTABLECE, ACCIONES EL COB DE SAN ANDRÉS Y PROVIDENCIA INFORMA QUE EL DÍA DE AYER FUE LIQUIDADO SOBRE LAS 15:00 HORAS SIN EMBARGO ANOCHE SOBRE LAS 20:55 SE PRESENTÓ UN NUEVO FOCO, SE REALIZÓ CONTENCIÓN Y LIQUIDACIÓN, POR AHORA SE MANTENDRÁ MONITOREADO POR LA EMPRESA QUE SE ENCARGARÁ DE LA VERIFICACIÓN DEL RELLENO SANITARIO, RECURSOS CUERPO DE BOMBEROS OFICIALES SAN ANDRÉS 10 UNIDADES, CBV SAN ANDRÉS 20 MÁS, VEHÍCULOS 2 ME, 1 CARROTANQUE, 1 CARRO TANQUE CBO, ESTADO </t>
    </r>
    <r>
      <rPr>
        <b/>
        <sz val="9"/>
        <rFont val="Arial"/>
        <family val="2"/>
      </rPr>
      <t>LIQUIDADO - 370</t>
    </r>
  </si>
  <si>
    <r>
      <t xml:space="preserve">CDGRD CUNDINAMARCA INFORMA QUE, EN CABRERA, KM 4 SECTOR LAS DELICIAS. SE PREDENTÓ UN MOVIMIENTO EN MASA EL DÍA 19 DE MAYO. DEJANDO 1 VÍA DEPARTAMENTAL AFECTADA POR PÉRDIDA DE BANCADA. ATIENDE PERSONAL DEL ICCU Y APOYA EL CMGRD. SE DA MANEJO LOCAL. </t>
    </r>
    <r>
      <rPr>
        <b/>
        <sz val="9"/>
        <rFont val="Arial"/>
        <family val="2"/>
      </rPr>
      <t>ESTADO: CERRADO - 371</t>
    </r>
  </si>
  <si>
    <r>
      <t xml:space="preserve">DCC INFORMA QUE, EN EL ROSAL, CUNDINAMARCA. BARRIO SANTANDER. SE PRESENTÓ UNA INUNDACIÓN POR COLAPSO DEL SISTEMA DE ALCANTARILLADO EL DÍA 18 DE MAYO. DEJANDO 7 VIVIENDAS AFECTADAS POR PÉRDIDA DE ENSERES, 9 FAMILIAS Y 65 PERSONAS AFECTADAS. NO SE REPORTAN LESIONADOS. PERSONAL DE LA DCC APOYÓ LABORES DE EVACUACIÓN DE AGUA CON MOTOBOMBAS, AL IGUAL QUE LABORES DE EDAN. PERSONAL DEL CMGRD SE ENCARGA DE REALIZAR VISITA TÉCNICA PARA DETERMINAR ENTREGA DE AHE. SE DA MANEJO LOCAL. </t>
    </r>
    <r>
      <rPr>
        <b/>
        <sz val="9"/>
        <rFont val="Arial"/>
        <family val="2"/>
      </rPr>
      <t>ESTADO: CERRADO - 371</t>
    </r>
  </si>
  <si>
    <r>
      <t xml:space="preserve">DCC INFORMA QUE, EN OROCUÉ, CASANARE. ZONA RURAL. SE PRESENTÓ UNA INUNDACIÓN POR AUMENTO DE NIVELES EN EL RÍO META EL DÍA 19 DE MAYO. DEJANDO 1 FAMILIA EVACUADA PREVENTIVAMENTE. NO SE REPORTAN LESIONADOS O DESAPARECIDOS. PERSONAL DE LA DCC REALIZÓ LA EVACUACIÓN DE UNA FAMILIA QUE HABITA A ORILLAS DEL RÍO, SE UBICARON TEMPORALMENTE EN PLAN PADRINO POR LA COMUNIDAD. SE DA MANEJO LOCAL. </t>
    </r>
    <r>
      <rPr>
        <b/>
        <sz val="9"/>
        <rFont val="Arial"/>
        <family val="2"/>
      </rPr>
      <t>ESTADO: CERRADO - 371</t>
    </r>
  </si>
  <si>
    <r>
      <t xml:space="preserve">CDGRD SANTANDER INFORMA EN EL MUNICIPIO CAPITANEJO ZONA URBANA Y RURAL, EVENTO TEMPORAL – 19 DE MAYO, AFECTACIÓN POR ESTABLECER, ACCIONES ATIENDE CMGRD, REALIZAN EDAN, ESTADO </t>
    </r>
    <r>
      <rPr>
        <b/>
        <sz val="9"/>
        <rFont val="Arial"/>
        <family val="2"/>
      </rPr>
      <t>ABIERTO - 372</t>
    </r>
  </si>
  <si>
    <r>
      <t xml:space="preserve">CDGRD SANTANDER INFORMA EN EL MUNICIPIO DE CAPITANEJO ZONA RURAL, EVENTO MOVIMIENTO EN MASA – 19 DE MAYO, AFECTACIÓN 1 VÍA NACIONAL BOGOTÁ / CÚCUTA, 2 VÍAS TERCIARIAS, ACCIONES SE ADELANTA LA REMOCIÓN DE ESCOMBROS, ATENDIDO POR CMGRD, ESTADO </t>
    </r>
    <r>
      <rPr>
        <b/>
        <sz val="9"/>
        <rFont val="Arial"/>
        <family val="2"/>
      </rPr>
      <t>CERRADO</t>
    </r>
    <r>
      <rPr>
        <sz val="9"/>
        <rFont val="Arial"/>
        <family val="2"/>
      </rPr>
      <t xml:space="preserve">  - 372</t>
    </r>
  </si>
  <si>
    <r>
      <t xml:space="preserve">CDGRD NORTE DE SANTANDER EN EL MUNICIPIO TOLEDO VEREDA SAN ANTONIO CORREGIMIENTO SAMORE, EVENTO MOVIMIENTO EN MASA – 19 DE MAYO, AFECTACIÓN 1 VIVIENDA AVERIADA, 1 FAMILIA, 4 PERSONAS, CULTIVOS, ACCIONES CMGRD REALIZA VISITA A LA ZONA, ESTADO </t>
    </r>
    <r>
      <rPr>
        <b/>
        <sz val="9"/>
        <rFont val="Arial"/>
        <family val="2"/>
      </rPr>
      <t>CERRADO - 372</t>
    </r>
  </si>
  <si>
    <r>
      <t xml:space="preserve">CDGRD NORTE DE SANTANDER EN EL MUNICIPIO DE LABATECA VEREDA EL VOLCÁN, EVENTO MOVIMIENTO EN MASA – 20 DE MAYO, AFECTACIÓN 1 VIVIENDA AVERIADA, 1 FAMILIA, 4 PERSONAS, 1 VÍA TERCIARIA QUE COMUNICA A LA VEREDA SAN JOSECITO, ACCIONES CMGRD ADELANTA INSPECCIÓN A LA ZONA, ESTADO </t>
    </r>
    <r>
      <rPr>
        <b/>
        <sz val="9"/>
        <rFont val="Arial"/>
        <family val="2"/>
      </rPr>
      <t>CERRADO - 372</t>
    </r>
  </si>
  <si>
    <r>
      <t xml:space="preserve">CDGRD CUNDINAMARCA INFORMA
MUNICIPIO NOCAIMA – VEREDA EL MORRO
EVENTO MOVIMIENTO EN MASA 20/05/2021
AFECTACIÓN SE PRESENTÓ ERUPCIÓN POR ACUMULACIÓN DE AZUFRE EN LA VEREDA EL MORRO Y SE PRESENTA AGRIETAMIENTO EN LA ZONA CON POSIBLE TAPONAMIENTO DE LA QUEBRADA NATAUTA
ACCIONES ATIENDE CMGRD Y AUTORIDADES ESTÁN HACIENDO MONITOREO DE LA MISMA. MAÑANA SE DESPLAZA PERSONAL TÉCNICO DE LA GOBERNACIÓN.
</t>
    </r>
    <r>
      <rPr>
        <b/>
        <sz val="9"/>
        <rFont val="Arial"/>
        <family val="2"/>
      </rPr>
      <t xml:space="preserve">ESTADO ABIERTO - 373
</t>
    </r>
    <r>
      <rPr>
        <sz val="9"/>
        <rFont val="Arial"/>
        <family val="2"/>
      </rPr>
      <t>CDGRD CUNDINAMARCA Y DELEGACIÓN BOMBEROS CUNDINAMARCA ACTUALIZAN INFORMACIÓN SOBRE MOVIMIENTO EN MASA REPORTADO EN NOCAIMA, VEREDA EL MORRO, FINCA SANTA CATALINA, SECTOR LOMA LARGA EL DÍA 20 DE MAYO. DEJANDO AGRIETAMIENTO EN LA ZONA CON POSIBLE TAPONAMIENTO DE LA QUEBRADA NATAUTA, NO VIVIENDAS O PERSONAS AL MOMENTO. PERSONAL DE BOMBEROS NOCAIMA, GOBERNACIÓN UN INGENIERO Y LA CAR REALIZARON VISITA AL PUNTO PARA TOMA DE MUESTRAS DEL TERRENO Y HACER ESTUDIO; DESDE CITEL UNGRD SE COMPARTE INFORMACIÓN CON EL SGC PARA EVALUACIÓN</t>
    </r>
    <r>
      <rPr>
        <b/>
        <sz val="9"/>
        <rFont val="Arial"/>
        <family val="2"/>
      </rPr>
      <t>. ESTADO: CERRADO - 376</t>
    </r>
    <r>
      <rPr>
        <sz val="9"/>
        <rFont val="Arial"/>
        <family val="2"/>
      </rPr>
      <t xml:space="preserve">
</t>
    </r>
  </si>
  <si>
    <t xml:space="preserve">CDGRD TOLIMA INFORMA
MUNICIPIO PRADO - VEREDA ISLA DEL SOL, REPRESA DARÍO ECHANDÍA (HIDROPRADO)
EVENTO ACCIDENTE TRANSPORTE MARÍTIMO O FLUVIAL 18/05/2021
AFECTACIÓN 2 PERSONAS FALLECIDAS POR NÁUFRAGIO DE UNA EMBARCACIÓN CLASE CANOA, FABRICACIÓN ARTESANAL, IMPULSADA CON MOTOR DE PROPULSIÓN
ACCIONES ATENDIÓ CMGRD, BOMBEROS Y DEFENSA CIVIL
ESTADO CERRADO - 373
</t>
  </si>
  <si>
    <t>SE PRESENTA SOCAVACIÓN LATERAL EN EL RÍO PUTUMAYO. SE RECIBE DECRETO DE CALAMIDAD PÚBLICA NO. 016 DEL 01-03-2021- RIESGO AMBIENTAL</t>
  </si>
  <si>
    <t xml:space="preserve">
CDGRD DE PUTUMAYO, INFORMA
MUNICIPIO PUERTO CAICEDO- CENTRO POBLADO: VILLA FLOR
EVENTO INUNDACIÓN- 15-05-2021
AFECTACIÓN SE PRESENTÓ DESBORDAMIENTO DEL RÍO PUTUMAYO, DEJANDO: 36 VIVIENDAS AVERIADAS, DAÑOS EN MUEBLES Y ENSERES, 44 FAMILIAS, 138 PERSONAS AFECTADAS, SIN LESIONADOS. SE PRESENTA SOCAVACIÓN LATERAL EN EL RÍO PUTUMAYO. SE RECIBE DECRETO DE CALAMIDAD PÚBLICA NO. 016 DEL 01-03-2021- RIESGO AMBIENTAL
ACCIONES APOYA CMGRD, BOMBEROS, D.C.C., CRUZ ROJA
ESTADO CERRADO. - 374
</t>
  </si>
  <si>
    <t>PÉRDIDA DE CULTIVOS DE PANCOGER.</t>
  </si>
  <si>
    <t xml:space="preserve">CDGRD DE VICHADA, INFORMA
MUNICIPIO SANTA ROSALÍA, ZONA RURAL, BARRIO: CENTRO- RIBERA DEL RÍO META, ENTRE EL LÍMITE DEL MUNICIPIO DE PUERTO GAITÁN(TAPAOJO) HASTA EL LÍMITE CON EL MUNICIPIO DE LA PRIMAVERA(CAMUARA).
EVENTO INUNDACIÓN- 15-05-2021.
AFECTACIÓN SE PRESENTÓ DESBORDAMIENTO DEL RÍO: META, DEJANDO: 42 VIVIENDAS AVERIADAS, DAÑOS EN MUEBLES Y ENSERES, 42 FAMILIAS, 116 PERSONAS AFECTADAS, SIN LESIONADOS, PÉRDIDA DE CULTIVOS DE PANCOGER. EL DÍA DE HOY SE REALIZARÁ EL EDAN EN LA ZONA URBANA
ACCIONES APOYAN CMGRD, D.C.C., BOMBEROS
ESTADO ABIERTO. - 374
</t>
  </si>
  <si>
    <r>
      <t xml:space="preserve">CDGRD CALDAS INFORMA EN EL MUNICIPIO FILADELFIA SECTOR LA FLORIDA HACIA EL MUNICIPIO DE LA FELISA, SECTOR LAVADEROS, CORREGIMIENTO DE MORRITOS Y VERSO, EVENTO MOVIMIENTO EN MASA – 17 DE MAYO
AFECTACIÓN 1 VÍA SECUNDARIA EN CARIOS TRAMOS, 1 VÍA TERCIARIA, ACCIONES ATENDIDO LO0CALMENTE CON MAQUINARIA AMARILLA DEL MUNICIPIO, ESTADO </t>
    </r>
    <r>
      <rPr>
        <b/>
        <sz val="9"/>
        <rFont val="Arial"/>
        <family val="2"/>
      </rPr>
      <t>CERRADO - 375</t>
    </r>
    <r>
      <rPr>
        <sz val="9"/>
        <rFont val="Arial"/>
        <family val="2"/>
      </rPr>
      <t xml:space="preserve">
</t>
    </r>
  </si>
  <si>
    <r>
      <t>CDGRD CALDAS INFORMA EN EL MUNICIPIO DE MARULANDA VÍA SAN FÉLIX Y MANZANARES, EVENTO MOVIMIENTOS EN MASA – 18 DE MAYO, AFECTACIÓN 1 VIVIENDA DESTRUIDA, 1 FAMILIA, 3 PERSONAS FALLECIDAS, ACCIONES ATENDIDO POR CMGRD Y ORGANISMOS DE SOCORRO, ESTADO</t>
    </r>
    <r>
      <rPr>
        <b/>
        <sz val="9"/>
        <rFont val="Arial"/>
        <family val="2"/>
      </rPr>
      <t xml:space="preserve"> CERRADO - 375</t>
    </r>
  </si>
  <si>
    <r>
      <t xml:space="preserve">CDGRD BOYACÁ INFORMA EN EL MUNICIPIO DE MACANAL VÍA A CAMPOHERMOSO, EVENTO MOVIMIENTO EN MASA – 10 DE MAYO, AFECTACIÓN 1 VÍA SECUNDARIA, ACCIONES ATENDIDO CON MAQUINARIA AMARILLA POR CMGRD, ESTADO </t>
    </r>
    <r>
      <rPr>
        <b/>
        <sz val="9"/>
        <rFont val="Arial"/>
        <family val="2"/>
      </rPr>
      <t>CERRADO - 375</t>
    </r>
    <r>
      <rPr>
        <sz val="9"/>
        <rFont val="Arial"/>
        <family val="2"/>
      </rPr>
      <t xml:space="preserve">
</t>
    </r>
  </si>
  <si>
    <r>
      <t xml:space="preserve">CDGRD BOYACÁ INFORMA EN EL MUNICIPIO DE GUATEQUE VEREDA JUNTAS, EVENTO MOVIMIENTO EN MASA – 21 DE MAYO, AFECTACIÓN 1 VIVIENDA AVERIADA, 1 FAMILIA, 4 PERSONAS, ACCIONES ATENDIDO LOCALMENTE POR CMGRD Y BOMBEROS, ESTADO </t>
    </r>
    <r>
      <rPr>
        <b/>
        <sz val="9"/>
        <rFont val="Arial"/>
        <family val="2"/>
      </rPr>
      <t>CERRADO - 375</t>
    </r>
    <r>
      <rPr>
        <sz val="9"/>
        <rFont val="Arial"/>
        <family val="2"/>
      </rPr>
      <t xml:space="preserve">
</t>
    </r>
  </si>
  <si>
    <r>
      <t xml:space="preserve">CDGRD BOYACÁ INFORMA EN EL MUNICIPIO DE PANQUEBA VÍA A GUICAN, EVENTO MOVIMIENTO EN MASA – 2 DE MAYO, AFECTACIÓN 1 VÍA SECUNDARIA, PÉRDIDA DE LA BANCA, ACCIONES ATENDIDO POR ALCALDÍA CON MAQUINARIA PESADA, ESTADO </t>
    </r>
    <r>
      <rPr>
        <b/>
        <sz val="9"/>
        <rFont val="Arial"/>
        <family val="2"/>
      </rPr>
      <t>CERRADO - 375</t>
    </r>
  </si>
  <si>
    <r>
      <t xml:space="preserve">ACTUALIZACIÓN CDGRD ANTIOQUIA EN EL MUNICIPIO DE LA PINTADA BARRIOS SAN JORGE PARTE ALTA, LA PLAYA, LA TABLAZA, COLOMBIA, EL KILÓMETRO Y ZONA RURAL SECTOR EL PEAJE, EVENTO INUNDACIÓN – 18 DE MAYO
AFECTACIÓN 51 FAMILIAS, 1 PUENTE VEHICULAR, 1 VÍA, PÉRDIDA DE ENSERES Y CULTIVOS, ACCIONES EVACUACIÓN REALIZADA A ESCENARIOS DEPORTIVOS EN EL CASCO URBANO, ATENDIDO POR CMGRD, BOMBEROS Y DEFENSA CIVIL, ESTADO </t>
    </r>
    <r>
      <rPr>
        <b/>
        <sz val="9"/>
        <rFont val="Arial"/>
        <family val="2"/>
      </rPr>
      <t xml:space="preserve">CERRADO - 375 </t>
    </r>
    <r>
      <rPr>
        <sz val="9"/>
        <rFont val="Arial"/>
        <family val="2"/>
      </rPr>
      <t xml:space="preserve">
</t>
    </r>
  </si>
  <si>
    <r>
      <t xml:space="preserve">CDGRD ANTIOQUIA INFORMA QUE, EN CAICEDO, SECTOR LA BOMBA. SE PRESENTÓ UN MOVIMIENTO EN MASA EL DÍA 18 DE MAYO. DEJANDO 1 VÍA DEPARTAMENTAL CON CIERRE PARCIAL POR CAÍDA DE MATERIAL. NO SE REPORTAN LESIONADOS. PERSONAL DEL CMGRD COORDINÓ INTERVENCIÓN CON MAQUINARÍA AMARILLA PARA HABILITAR PASO POR EL SECTOR. SE DA MANEJO LOCAL. </t>
    </r>
    <r>
      <rPr>
        <b/>
        <sz val="9"/>
        <rFont val="Arial"/>
        <family val="2"/>
      </rPr>
      <t>ESTADO: CERRADO - 376</t>
    </r>
  </si>
  <si>
    <t xml:space="preserve">CDGRD ANTIOQUIA DAGRAN INFORMA
MUNICIPIO: SAN FRANCISCO - VEREDA PAILANIA
EVENTO: MOVIMIENTO EN MASA 18/05/2021
AFECTACIÓN: 1 VIA MUNICIPAL AFECTADA POR DESLIZAMIENTO EN EL KM5
ACCIONES: ATENDIÓ CMGRD
ESTADO: CERRADO - 377
</t>
  </si>
  <si>
    <t xml:space="preserve">CDGRD ANTIOQUIA DAGRAN INFORMA
MUNICIPIO: SANTA ROSA DE OSOS
EVENTO: MOVIMIENTO EN MASA 18/05/2021
AFECTACIÓN: 1 VIA DEPARTAMENTAL SANTA ROSA – ENTRERRIOS
ACCIONES: ATENDIÓ CMGRD
ESTADO: CERRADO - 377
</t>
  </si>
  <si>
    <t xml:space="preserve">CDGRD ANTIOQUIA DAGRAN INFORMA
MUNICIPIO: URRAO
EVENTO: CRECIENTE SÚBITA 18/05/2021
AFECTACIÓN: 2 VÍAS AFECTADAS (1 TERCIARIA SECTOR ORO BUGO LA LOMA  Y 1 VIA SECUNDARIA LLANO GRANDE VIA QUE CONECTA A CARMEN DE ATRATO)
ACCIONES: ATIENDE CMGRD
ESTADO: CERRADO - 377
</t>
  </si>
  <si>
    <t xml:space="preserve">CDGRD ANTIOQUIA DAGRAN INFORMA
MUNICIPIO: MONTEBELLO
EVENTO: INCENDIO ESTRUCTURAL 18/05/2021
AFECTACIÓN: 1 VIVIENDA DESTRUIDA , 1 FAMILIA, 5 PERSONAS
ACCIONES: ATENCIÓN POR PARTE DE BOMBEROS, SE REALIZÓ  REUNIÓN DE CMGRD PRIORITARIA, SE AUTOALBERGÓ EN ALBERGUE TEMPORAL
ESTADO: CERRADO - 377
</t>
  </si>
  <si>
    <t xml:space="preserve">CDGRD ANTIOQUIA DAGRAN INFORMA
MUNICIPIO: CALDAS
EVENTO: MOVIMIENTO EN MASA 18/05/2021
AFECTACIÓN: 1 VÍA TERCIARIA AFECTADA EL (ACCESO A VEREDA SINIFANÁ), MURO DE CONTENCIÓN, SE TAPONA UN BOSCOLVERT CON UNA ROCA.
ACCIONES: ATENDIÓ CMGRD, SE REALIZÓ VALORACIÓN CON INGENIEROS DE INFRAESTRUCTURA MUNICIPAL, DE ACUERDO AL CONCEPTO TÉCNICO SE RESTRINGE EL PASO POR COMPLETO, Y SE REALIZA MONITOREO CONSTANTE. AL MOMENTO LA VEREDA SE ENCUENTRA INCOMUNICADA Y SE REALIZAN TRANSBORDOS PARA LOS ALIMENTOS Y DEMÁS VÍVERES.
ESTADO: CERRADO - 377
</t>
  </si>
  <si>
    <r>
      <t xml:space="preserve">CDGRD CHOCÓ INFORMA QUE, EN ACANDÍ, CABECERA MUNICIPAL. SE PRESENTÓ UNA INUNDACIÓN POR AUMENTO DE NIVELES EN LOS RÍOS ACANDÍ SECO Y GUATI EL DÍA 22 DE MAYO. DEJANDO AL MOMENTO 250 FAMILIAS Y 1000 PERSONAS AFECTADAS POR PERDIDA DE ENSERES. NO SE REPORTAN DESAPARECIDOS. PERSONAL DE LA ALCALDÍA MUNICIPAL REALIZA EDAN CON APOYO DEL CMGRD Y BOMBEROS. </t>
    </r>
    <r>
      <rPr>
        <b/>
        <sz val="9"/>
        <rFont val="Arial"/>
        <family val="2"/>
      </rPr>
      <t xml:space="preserve">ESTADO: ABIERTO - 378
</t>
    </r>
    <r>
      <rPr>
        <sz val="9"/>
        <rFont val="Arial"/>
        <family val="2"/>
      </rPr>
      <t>CDGRD CHOCÓ, ACTUALIZA INFORMACIÓN MUNICIPIO: ACANDÍ – CABECERA MUNICIPAL EVENTO: INUNDACIÓN – 05/22/2021 AFECTACIÓN: 652 FAMILIAS CON PÉRDIDA DE MUEBLES Y ENSERES, 1467 PERSONAS ACCIONES: ATENDIDO POR CMGRD CON APOYO DE CDGRD SE DA RESPUESTA LOCAL</t>
    </r>
    <r>
      <rPr>
        <b/>
        <sz val="9"/>
        <rFont val="Arial"/>
        <family val="2"/>
      </rPr>
      <t xml:space="preserve"> ESTADO: CERRADO - 452
</t>
    </r>
    <r>
      <rPr>
        <b/>
        <sz val="9"/>
        <color indexed="10"/>
        <rFont val="Arial"/>
        <family val="2"/>
      </rPr>
      <t>26/07/2021 SE APORBÓ AHE POR VALOR TOTAL DE $192.800.000 - 100 KITS DE ALIMENTO, 100 KITS DE ASEO, 1956 HAMACAS, 1956 TOLDILLOS Y 1956 FRAZADAS</t>
    </r>
  </si>
  <si>
    <r>
      <t xml:space="preserve">CDGRD TOLIMA INFORMA QUE, EN LÍBANO, VEREDA LA CUNA, MINA DE ORO EL GRAN PORVENIR. SE PRESENTÓ UN ACCIDENTE MINERO EL DÍA 22 DE MAYO. DEJANDO 30 PERSONAS RESULTARON ATRAPADAS EN EL TÚNEL #1 DE LA MINA LUEGO DE QUE SE PRESENTARA DESPRENDIMIENTO DE MATERIAL. 3 DE ELLOS RESULTARON CON LESIONES MENORES EN SUS PIERNAS. NO SE REPORTAN DESAPARECIDOS. PERSONAL DE BOMBEROS CON APOYO DE LA BRIGADA DE EMERGENCIA DEL SITIO REALIZARON LA EVACUACIÓN DEL MATERIAL QUE GENERÓ LA AFECTACIÓN Y PUDIERON RESCATAR A LAS PERSONAS ATRAPADAS, LOS LESIONADOS FUERON VALORADOS EN EL PUNTO.  </t>
    </r>
    <r>
      <rPr>
        <b/>
        <sz val="9"/>
        <rFont val="Arial"/>
        <family val="2"/>
      </rPr>
      <t>ESTADO: CERRADO - 378</t>
    </r>
  </si>
  <si>
    <t xml:space="preserve">CDGRD RISARALDA INFORMA
MUNICIPIO: APIA – VEREDA EL JAZMÍN Y LA FARALLONA
EVENTO: MOVIMIENTO EN MASA 22/05/2021
AFECTACIÓN: 2 ACUEDUCTOS AFECTADOS(VEREDA EL JAZMÍN Y LA FARALLONA), 1 VIA TERCIARIA AFECTADA POR DESLIZAMIENTOS
ACCIONES: ATENDIÓ CMGRD
ESTADO: CERRADO - 379
</t>
  </si>
  <si>
    <t xml:space="preserve">DELEGACIÓN BOMBEROS CUNDINAMARCA INFORMA
MUNICIPIO: LA CALERA - VEREDA SANTA ELENA
EVENTO: MOVIMIENTO EN MASA 22/05/2021
AFECTACIÓN: 1 VIA SECUNDARIA AFECTADA
ACCIONES: ATENDIÓ CMGRD Y  BOMBEROS
ESTADO: CERRADO - 379
</t>
  </si>
  <si>
    <t xml:space="preserve">CDGRD QUINDÍO INFORMA
MUNICIPIO: MONTENEGRO 
EVENTO: INCENDIO ESTRUCTURAL 21/05/2021
AFECTACIÓN: 1 VIVIENDA DESTRUIDA CONSTRUIDA EN GUADUA, 1 FAMILIA AFECTADA
ACCIONES: ATENDIÓ BOMBEROS CON 1 MÁQUINA Y COMUNIDAD
ESTADO: LIQUIDADO - 379
</t>
  </si>
  <si>
    <t xml:space="preserve">CDGRD QUINDÍO INFORMA
MUNICIPIO: MONTENEGRO - B/ CIUDAD ALEGRÍA
EVENTO: VENDAVAL 21/05/2021
AFECTACIÓN: 2 VIVIENDAS AFECTADAS, 2 FAMILIAS
ACCIONES: ATENDIÓ BOMBEROS 
ESTADO: CERRADO - 379
</t>
  </si>
  <si>
    <r>
      <t xml:space="preserve">DCC INFORMA
MUNICIPIO: MANATÍ – ATLÁNTICO, CORREGIMIENTO DE COMPUERTAS
EVENTO: VENDAVAL 21/05/2021
AFECTACIÓN: 30 VIVIENDAS AFECTADAS, 30 FAMILIAS, 150 PERSONAS
ACCIONES: ATIENDE CMGRD Y DCC
ESTADO: CERRADO - 379
</t>
    </r>
    <r>
      <rPr>
        <sz val="9"/>
        <color indexed="10"/>
        <rFont val="Arial"/>
        <family val="2"/>
      </rPr>
      <t>10/11/21 SE APROBÓ BANCO DE MAQUINARIA Y CONTROL Y SEGUIMIENTO POR VALOR DE $1.062.189.359</t>
    </r>
  </si>
  <si>
    <t>192 PRODUCTORES</t>
  </si>
  <si>
    <r>
      <t xml:space="preserve">CDGRD CHOCÓ INFORMA QUE, EN UNGUÍA, CABECERA MUNICIPAL Y ZONA RURAL. SE PRESENTÓ UNA INUNDACIÓN POR AUMENTO DE NIVELES EN EL RÍO UNGUÍA EL DÍA 23 DE MAYO. PENDIENTE EVALUACIÓN A VIVIENDAS. PERSONAL DE BOMBEROS CON APOYO DE LA DCC REALIZAN EDAN EN COORDINACIÓN DEL CMGRD. </t>
    </r>
    <r>
      <rPr>
        <b/>
        <sz val="9"/>
        <rFont val="Arial"/>
        <family val="2"/>
      </rPr>
      <t xml:space="preserve">ESTADO: ABIERTO - 380
</t>
    </r>
    <r>
      <rPr>
        <sz val="9"/>
        <rFont val="Arial"/>
        <family val="2"/>
      </rPr>
      <t>CDGRD CHOCO ACTUALIZA INFORMACIÓN:
MUNICIPIO: UNGUÍA - CABECERA MUNICIPAL Y ZONA RURAL
EVENTO: INUNDACIÓN 23/05/2021
AFECTACIÓN: 55 VIVIENDAS AVERIADAS, 898 FAMILIAS DAMNIFICADAS,  4.215 PERSONAS, 192 PRODUCTORES AFECTADOS EN SUS CULTIVOS DE PAN COGER Y 01 VÍA TERCIARIA AFECTADA. TAMBIÉN SE REPORTA TAPONAMIENTO DEL RÍO UNGUÍA POR PALIZADA
ACCIONES: ATENDIÓ CMGRD, APOYO BOMBEROS Y DCC,  SE REALIZA CIERRE DEL CENSO</t>
    </r>
    <r>
      <rPr>
        <b/>
        <sz val="9"/>
        <rFont val="Arial"/>
        <family val="2"/>
      </rPr>
      <t xml:space="preserve">
ESTADO: CERRADO - 399
</t>
    </r>
    <r>
      <rPr>
        <b/>
        <sz val="9"/>
        <color indexed="10"/>
        <rFont val="Arial"/>
        <family val="2"/>
      </rPr>
      <t>24/6/21 SE APORBÓ LA ENTREGA DE AHE HUMANITARIA POR VALOR DE $253.808.000 - 580 KIT DE ALIMENTO, 580 KIT DE ASEO, 1740 FRAZADAS, 174 HAMACAS Y 1740 TOLDILLOS</t>
    </r>
  </si>
  <si>
    <r>
      <t xml:space="preserve">CDGRD BOLÍVAR INFORMA QUE, EN ACHÍ, CORREGIMIENTO PUERTO VENECIA. SE PRESENTÓ UNA INUNDACIÓN POR AUMENTO DE NIVELES EN EL RÍO CAUCA EL DÍA 23 DE MAYO. PENDIENTE EVALUACIÓN A VIVIENDAS. PERSONAL DEL CMGRD COORDINA LABORES DE EDAN. </t>
    </r>
    <r>
      <rPr>
        <b/>
        <sz val="9"/>
        <rFont val="Arial"/>
        <family val="2"/>
      </rPr>
      <t xml:space="preserve">ESTADO: ABIERTO - 380
</t>
    </r>
    <r>
      <rPr>
        <b/>
        <sz val="9"/>
        <color indexed="10"/>
        <rFont val="Arial"/>
        <family val="2"/>
      </rPr>
      <t xml:space="preserve">23/05/2021 SE APORBÓ LA ENTREGA DE 10.000 SACOS DE POLIPROPILENO POR VALOR TOTAL DE $13.200.000
</t>
    </r>
    <r>
      <rPr>
        <sz val="11"/>
        <color indexed="8"/>
        <rFont val="Arial"/>
        <family val="2"/>
      </rPr>
      <t xml:space="preserve">CDGRD BOLÍVAR, ACTUALIZA INFORMACIÓN
MUNICIPIO: ACHÍ, CORREGIMIENTO: PUERTO VENECIA.
EVENTO: INUNDACIÓN POR AUMENTO DE NIVELES EN EL RÍO CAUCA. – 23-05-2021.
AFECTACIÓN: 320 FAMILIAS AFECTADAS, SOLICITUD RUD Y UNGRD SUMINISTRÓ 10.000 COSTALES.
ACCIONES: APOYO CMGRD.
</t>
    </r>
    <r>
      <rPr>
        <b/>
        <sz val="11"/>
        <color indexed="8"/>
        <rFont val="Arial"/>
        <family val="2"/>
      </rPr>
      <t>ESTADO: CERRADO. - 418</t>
    </r>
  </si>
  <si>
    <r>
      <t>CDGRD CUNDINAMARCA Y DELEGACIÓN BOMBEROS CUNDINAMARCA INFORMAN QUE, EN CABRERA, VEREDA ALTO ARIARI, SECTOR PROFUNDOS. SE PRESENTA UN INCENDIO DE COBERTURA VEGETAL DESDE LA TARDE DEL 23 DE MAYO. PENDIENTE ESTABLECER AFECTACIONES. ATIENDE PERSONAL DE BOMBEROS CABRERA Y VENECIA.</t>
    </r>
    <r>
      <rPr>
        <b/>
        <sz val="9"/>
        <rFont val="Arial"/>
        <family val="2"/>
      </rPr>
      <t xml:space="preserve"> ESTADO: ACTIVO - 380</t>
    </r>
    <r>
      <rPr>
        <sz val="9"/>
        <rFont val="Arial"/>
        <family val="2"/>
      </rPr>
      <t xml:space="preserve">
DELEGACIÓN BOMBEROS CUNDINAMARCA ACTUALIZA INFORMACIÓN
MUNICIPIO: CABRERA - VEREDA DE ALTO ARIARI
EVENTO: INCENDIO DE COBERTURA VEGETAL 23/05/2021
AFECTACIÓN: AL MOMENTO  SE REPORTAN 3 HECTÁREAS DE PASTO YARAGUA, ARBUSTOS, EUCALIPTOS. EL PERSONAL DE BOMBEROS CABRERA Y VENECIA SE RETIRAN DEL LUGAR , EL DÍA DE MAÑANA SE INICIARÁN LABORES A PRIMERA HORA. DURANTE LA NOCHE QUEDA EN MONITOREOS YA QUE SE ENCUENTRA ACTIVO EL INCENDIO, ES UNA MONTAÑA DE MUY DIFÍCIL ACCESO PARA EL PERSONAL
ACCIONES: ATIENDEN BOMBEROS CABRERA Y VENECIA
</t>
    </r>
    <r>
      <rPr>
        <b/>
        <sz val="9"/>
        <rFont val="Arial"/>
        <family val="2"/>
      </rPr>
      <t xml:space="preserve">ESTADO: ACTIVO - 381
</t>
    </r>
    <r>
      <rPr>
        <sz val="9"/>
        <rFont val="Arial"/>
        <family val="2"/>
      </rPr>
      <t>CDGRD CUNDINAMARCA Y DELEGACIÓN BOMBEROS, ACTUALIZAN INFORMACIÓN
MUNICIPIO CABRERA, VEREDA: ALTO ARIARI, SECTOR: PROFUNDOS.
EVENTO INCENDIO DE COBERTURA VEGETAL. – 23-05-2021
AFECTACIÓN 3 HECTÁREAS DE PASTOS, YARAGUÁ, EUCALIPTO, ARBUSTOS, HELECHO.
ACCIONES APOYARON BOMBEROS CABRERA Y VENECIA.
ESTADO LIQUIDADO. - 383</t>
    </r>
    <r>
      <rPr>
        <b/>
        <sz val="9"/>
        <rFont val="Arial"/>
        <family val="2"/>
      </rPr>
      <t xml:space="preserve">
</t>
    </r>
  </si>
  <si>
    <t xml:space="preserve">CDGRD RISARALDA INFORMA
MUNICIPIO: SANTUARIO – VEREDAS CUNDINA Y PEÑAS BLANCAS
EVENTO: MOVIMIENTO EN MASA 23/05/2021
AFECTACIÓN: 2 VÍAS AFECTADAS (VEREDA CUNDINA DESLIZAMIENTO DE TIERRA CON PÉRDIDA DE BANCA Y VEREDA PEÑAS BLANCAS CON DESLIZAMIENTO DE TIERRA SOBRE LA VÍA QUEDA CERRADA)
ACCIONES: ATIENDE CMGRD
ESTADO: CERRADO - 381
</t>
  </si>
  <si>
    <t xml:space="preserve">DELEGACIÓN BOMBEROS CUNDINAMARCA INFORMA
MUNICIPIO: PACHO - BARRIO SANTA HELENA
EVENTO: INCENDIO ESTRUCTURAL 23/05/2021
AFECTACIÓN:  1 VIVIENDA SUBNORMAL DESTRUIDA  CON DAÑOS TOTALES DE BIENES Y ENSERES, 1 VIVIENDA AVERIADA, 2 FAMILIAS AFECTADAS
ACCIONES: ATENDIÓ BOMBEROS CON UNA MÁQUINA DE EXTINCIÓN RÁPIDA Y COMUNIDAD
ESTADO: LIQUIDADO - 381
</t>
  </si>
  <si>
    <t xml:space="preserve">CMGRD CALI INFORMA
MUNICIPIO: CALI
EVENTO: INCENDIO DE COBERTURA VEGETAL 23/05/2021
AFECTACIÓN: 1 HECTÁREA DE PASTO SECO
ACCIONES: ATENDIÓ BOMBEROS
ESTADO: LIQUIDADO - 381
</t>
  </si>
  <si>
    <r>
      <t xml:space="preserve">CDGRD ANTIOQUIA INFORMA EN EL MUNICIPIO DE COCORNÁ VEREDA SAN JUAN, EVENTO MOVIMIENTO EN MASA – 15 DE MAYO, AFECTACIÓN 1 VÍA TERCIARÍA, INCOMUNICANDO 9 VEREDAS MÁS, ACCIONES EL DÍA 16 DE MAYO LA ALCALDÍA DISPONE DE MAQUINARIA AMARILLA PARA DESPEJE DE LA VÍA, APOYARON VISITA AL SECTOR PERSONAL DE BOMBEROS, ESTADO </t>
    </r>
    <r>
      <rPr>
        <b/>
        <sz val="9"/>
        <rFont val="Arial"/>
        <family val="2"/>
      </rPr>
      <t>CERRADO - 382</t>
    </r>
  </si>
  <si>
    <r>
      <t xml:space="preserve">CDGRD ANTIOQUIA INFORMA EN EL MUNICIPIO COCORNÁ SECTOR RAMAL, EVENTO MOVIMIENTO EN MASA – 16 DE MAYO, AFECTACIÓN 1 VÍA SECUNDARIA EN VARIOS TRAMOS Y 1 VÍA TERCIARIA, ACCIONES ATENDIDO LOCALMENTE POR ALCALDÍA Y BOMBEROS, ESTADO </t>
    </r>
    <r>
      <rPr>
        <b/>
        <sz val="9"/>
        <rFont val="Arial"/>
        <family val="2"/>
      </rPr>
      <t>CERRADO - 382</t>
    </r>
    <r>
      <rPr>
        <sz val="9"/>
        <rFont val="Arial"/>
        <family val="2"/>
      </rPr>
      <t xml:space="preserve">
</t>
    </r>
  </si>
  <si>
    <r>
      <t xml:space="preserve">CDGRD ANTIOQUIA INFORMA EN EL MUNICIPIO EL PEÑOL VEREDAS BONILLA ARRIBA, EL MORRO SECTOR LA ZULIA EVENTO MOVIMIENTO EN MASA – 17 DE MAYO AFECTACIÓN 3 VÍAS TERCIARIAS, 1 VÍA SECUNDARIA, NO DAÑOS EN VIVIENDAS U OTRO ACCIONES EL COORDINADOR REALIZA GESTIÓN CON SECRETARIA DE INFRAESTRUCTURA PARA BUSCAR APOYO CON MAQUINARIA AMARILLA, ESTADO </t>
    </r>
    <r>
      <rPr>
        <b/>
        <sz val="9"/>
        <rFont val="Arial"/>
        <family val="2"/>
      </rPr>
      <t>CERRADO - 382</t>
    </r>
  </si>
  <si>
    <r>
      <t xml:space="preserve">CDGRD ANTIOQUIA INFORMA EN EL MUNICIPIO DE EL SANTUARIO SECTOR EL SALTO, EVENTO COLAPSO ESTRUCTURAL – 17 DE MAYO, AFECTACIÓN 1 PUENTE PEATONAL (UN COSTADO DEL PUENTE, ACCIONES LOS ORGANISMOS DE SOCORRO ALERTA DE MANERA INMEDIATA LA EMPRESA PRESTADORA DEL SERVICIO ALCANOS POR TUBERÍA DE GAS QUE PASA POR EL LADO Y SE REALIZA CIERRE DE LA VÍA, ESTADO </t>
    </r>
    <r>
      <rPr>
        <b/>
        <sz val="9"/>
        <rFont val="Arial"/>
        <family val="2"/>
      </rPr>
      <t>CERRADO - 382</t>
    </r>
  </si>
  <si>
    <r>
      <t xml:space="preserve">DCC INFORMA QUE, EN EL ROSAL, CUNDINAMARCA. BARRIO SANTA BÁRBARA. SE PRESENTÓ UN INCENDIO ESTRUCTURAL EL DÍA 24 DE MAYO. DEJANDO 1 VIVIENDA AVERIADA, 1 FAMILIA DE 4 PERSONAS AFECTADA. NO SE REPORTAN LESIONADOS. PERSONAL DE BOMBEROS REALIZÓ LA ATENCIÓN DEL INCENDIO CON APOYO DE LA DCC. SE DA MANEJO LOCAL. </t>
    </r>
    <r>
      <rPr>
        <b/>
        <sz val="9"/>
        <color indexed="8"/>
        <rFont val="Arial"/>
        <family val="2"/>
      </rPr>
      <t>ESTADO: CERRADO - 384</t>
    </r>
  </si>
  <si>
    <r>
      <t xml:space="preserve">DCC INFORMA QUE, EN VALLEDUPAR, CESAR. INVASIÓN LA FÉ. SE PRESENTÓ UN INCENDIO ESTRUCTURAL EL DÍA 24 DE MAYO. PENDIENTE EDAN. NO SE REPORTAN LESIONADOS. PERSONAL DE BOMBEROS REALIZA LA ATENCIÓN DEL INCENDIO CON APOYO DE LA DCC, EL CMGRD COORDINA INTERVENCIÓN CON ENTIDADES DEL SNGRD. </t>
    </r>
    <r>
      <rPr>
        <b/>
        <sz val="9"/>
        <color indexed="8"/>
        <rFont val="Arial"/>
        <family val="2"/>
      </rPr>
      <t xml:space="preserve">ESTADO: ABIERTO - 384 
</t>
    </r>
    <r>
      <rPr>
        <sz val="9"/>
        <color indexed="8"/>
        <rFont val="Arial"/>
        <family val="2"/>
      </rPr>
      <t>ACTUALIZACIÓN CMGRD VALLEDUPAR Y DNBC SITIO SECTOR DE LA COMUNA 4 ZONA SUBNORMAL EVENTO INCENDIO ESTRUCTURAL – 24 DE MAYO, AFECTACIÓN 9 VIVIENDAS DESTRUIDAS, 12 FAMILIAS AFECTADAS, 48 PERSONAS, ACCIONES ATENDIDO POR CMGRD, 8 VOLUNTARIOS DCC Y BOMBEROS CON 3 VEHÍCULOS EXTINTORES TIPO CAMIONES Y 1 DE DESPLIEGUE RÁPIDO CON 12 UNIDADES; AL PARECER EL INCENDIO SE GENERÓ POR CORTO CIRCUITO, SE EVALÚA CON EL FIN DE BRINDAR AHE</t>
    </r>
    <r>
      <rPr>
        <b/>
        <sz val="9"/>
        <color indexed="8"/>
        <rFont val="Arial"/>
        <family val="2"/>
      </rPr>
      <t>, ESTADO CERRADO - 385</t>
    </r>
  </si>
  <si>
    <r>
      <t xml:space="preserve">CDGRD CAUCA INFORMA EN EL MUNICIPIO LA SIERRA VEREDA SABALETAS EVENTO TEMPORAL – 22 DE MAYO, AFECTACIÓN 14 VIVIENDAS CON PÉRDIDA DE TECHOS, 1 VIVIENDA DESTRUIDA, 15 FAMILIAS, 60 PERSONAS, ACCIONES SE ACTIVAN LOS MECANISMOS PARA DAR ATENCIÓN A LAS FAMILIAS, PERO SE NECESITA AYUDAS EN FRAZADAS Y KITS ALIMENTARIOS, SE ATIENDE POR CMGRD Y BOMBEROS, ESTADO </t>
    </r>
    <r>
      <rPr>
        <b/>
        <sz val="9"/>
        <rFont val="Arial"/>
        <family val="2"/>
      </rPr>
      <t>CERRADO - 385</t>
    </r>
    <r>
      <rPr>
        <sz val="9"/>
        <rFont val="Arial"/>
        <family val="2"/>
      </rPr>
      <t xml:space="preserve">
</t>
    </r>
  </si>
  <si>
    <t xml:space="preserve">CDGRD CAUCA INFORMA
MUNICIPIO PAÉZ – VEREDA CHINAS
EVENTO INCENDIO ESTRUCTURAL 25/05/2021
AFECTACIÓN 1 VIVIENDA DESTRUIDA, 1 FAMILIA, 10 PERSONAS AFECTADAS
ACCIONES ATENDIÓ COMUNIDAD, SE HACE LEVANTAMIENTO DEL EDAN, PRESENCIA DE LA GESTORA SOCIAL, LA COMISARIA DE FAMILIA, VOLUNTARIOS DE CRUZ ROJA EN REPRESENTACIÓN DEL CMGRD. SE LE LLEVARON A LA FAMILIA: ELEMENTOS DE LA CANASTA FAMILIAR, KIT DE COCINA, ROPA, ÚTILES DE ASEO, FRAZADAS.
ESTADO LIQUIDADO - 386
</t>
  </si>
  <si>
    <t xml:space="preserve">CDGRD BOYACÁ Y DNBC INFORMAN:
MUNICIPIO  VILLA DE LEYVA - CERRO SAN MARCOS SECTOR LAS ANTENAS
EVENTO  INCENDIO DE COBERTURA VEGETAL 25/05/2021
AFECTACIÓN 1/2 HECTAREA                                                          ACCIONES ATENDIÓ BOMBEROS, MIEMBROS DEL EJÉRCITO, FUNCIONARIOS DE LA ADMINISTRACIÓN Y DE ESVILLA
ESTADO LIQUIDADO - 386
</t>
  </si>
  <si>
    <t xml:space="preserve">CDGRD RISARALDA INFORMA
MUNICIPIO QUINCHIA - CORREGIMIENTO DE  IRRA
EVENTO MOVIMIENTO EN MASA 25/05/2021
AFECTACIÓN 1 PERSONA LESIONADA POR CAÍDA DE ROCA , LO CUAL GENERO ACCIDENTE DE TRANSPORTE
ACCIONES ATENDIÓ BOMBEROS
ESTADO CERRADO - 386
</t>
  </si>
  <si>
    <t xml:space="preserve">CDGRD DE ANTIOQUIA, INFORMA
MUNICIPIO CHIGORODÓ, BARRIOS: PARAÍSO - PRADO - BUENOS AIRES
EVENTO TEMPORAL- 24-05-2021
AFECTACIÓN SE PRESENTARON FUERTES LLUVIAS, ACOMPAÑADAS DE VIENTOS, DEJANDO: 15 VIVIENDAS AVERIADAS EN TECHOS, DAÑOS EN MUEBLES Y ENSERES, 15 FAMILIAS, CAÍDA DE ÁRBOLES, SIN LESIONADOS, SE DA MANEJO LOCAL
ACCIONES APOYA CMGRD, COMUNIDAD
ESTADO CERRADO. - 387
</t>
  </si>
  <si>
    <t xml:space="preserve">
CDGRD DE ANTIOQUIA, INFORMA
MUNICIPIO APARTADÓ, VEREDA: CURIDO MEDIO, SECTOR: COMUNA 3
EVENTO TEMPORAL- 24-05-2021
AFECTACIÓN SE PRESENTARON FUERTES LLUVIAS, ACOMPAÑADAS DE VIENTOS, DEJANDO: 5 VIVIENDAS AVERIADAS EN TECHOS, DAÑOS EN MUEBLES Y ENSERES, 5 FAMILIAS, CAÍDA DE ÁRBOLES, SIN LESIONADOS, SE ENCUENTRAN SIN FLUIDO ELÉCTRICO, CONTINÚAN REALIZANDO EDAN EN LA ZONA URBANA
ACCIONES APOYA CMGRD, COMUNIDAD
ESTADO ABIERTO. - 387
</t>
  </si>
  <si>
    <t xml:space="preserve">CDGRD DE ANTIOQUIA, INFORMA
MUNICIPIO CÁCERES, CORREGIMIENTOS: JARDÍN, PUERTO BÉLGICA- SECTOR: COMUNEROS LA FLORIDA EN LA ISLA DE LA AMARGURA, GUARUMO, PIAMONTE VEREDAS: EL DESEO, RÍO MAN, LAS PAMPAS, ASTURIAS Y LA CABECERA MUNICIPAL, PUERTO SANTO
EVENTO INUNDACIÓN- 25-05-2021
AFECTACIÓN 380 HECTÁREAS DE CULTIVOS DE: AJÍ, YUCA, PLÁTANO, BERENJENA, MAÍZ, ARROZ, 270 FAMILIAS AFECTADAS, SIN LESIONADOS, SE DA MANEJO LOCAL
ACCIONES APOYA CMGRD, UMATA
ESTADO CERRADO. - 387
</t>
  </si>
  <si>
    <t xml:space="preserve">
CDGRD DE ANTIOQUIA Y ENLACE UNGRD, INFORMAN
MUNICIPIO SAN ROQUE, CORREGIMIENTO: PROVIDENCIA- MINA: LA OLLA- BOCAMINA AUXILIAR UPM- LOS CHEMA
EVENTO ACCIDENTE MINERO- 25-05-2021
AFECTACIÓN 1 PERSONA ATRAPADA Y RESCATADA CON VIDA POR LA COMUNIDAD EN MINA ILEGAL. TAPONAMIENTO DEL CAMINO QUE CONDUCE HACIA LA FORMACIÓN DE LA VETA
ACCIONES APOYO CMGRD, COMUNIDAD
ESTADO CERRADO. - 387
</t>
  </si>
  <si>
    <r>
      <t xml:space="preserve">
CDGRD DE ANTIOQUIA, INFORMA
MUNICIPIO SAN FRANCISCO, VEREDA: LA MARAVILLA
EVENTO INUNDACIÓN- 25-05-2021
AFECTACIÓN 1 PERSONA DESAPARECIDA, SOBRE LA VÍA QUE COMUNICA EL CASCO URBANO CON LA AUTOPISTA MEDELLÍN-BOGOTÁ, SE DESPLAZABAN DOS PERSONAS EN UNA MOTOCICLETA, POR LAS FUERTES LLUVIAS Y ESCORRENTÍAS QUE BAJAN POR LA VÍA, SE DESESTABILIZÓ LA MOTO, LOS DOS OCUPANTES CAYERON DE ELLA, UNO DE ELLOS PERSONA MASCULINA, SE ENCUENTRA DESPARECIDA
ACCIONES APOYAN CMGRD, BOMBEROS, POLICÍA NACIONAL
</t>
    </r>
    <r>
      <rPr>
        <b/>
        <sz val="9"/>
        <rFont val="Arial"/>
        <family val="2"/>
      </rPr>
      <t>ESTADO ABIERTO. - 387</t>
    </r>
    <r>
      <rPr>
        <sz val="9"/>
        <rFont val="Arial"/>
        <family val="2"/>
      </rPr>
      <t xml:space="preserve">
CDGRD ANTIOQUIA, ACTUALIZA INFORMACIÓN
MUNICIPIO: SAN FRANCISCO, VEREDA: LA MARAVILLA.
EVENTO: INUNDACIÓN. - 25-05-2021.
AFECTACIÓN: 1 PERSONA FALLECIDA- JOSÉ EFRAÍN BELTRÁN, RECUPERADO EL CUERPO- EL DÍA 26/5/21 SE HACE ENTREGA A POLICÍA NACIONAL DE SAN FRANCISCO, LOS CUALES REALIZAN ENTREGA DEL CUERPO A LA SIJIN Y LLEVADO POSTERIORMENTE A LA MORGUE MUNICIPAL. SE DESPLAZABAN DOS PERSONAS EN UNA MOTOCICLETA, POR LAS FUERTES LLUVIAS Y ESCORRENTÍAS QUE BAJAN POR LA VÍA, SE DESESTABILIZÓ LA MOTO, LOS DOS OCUPANTES CAYERON DE ELLA, UNO DE ELLOS PERSONA MASCULINA, SE ENCONTRABA DESPARECIDA.
ACCIONES: APOYARON CMGRD, BOMBEROS, POLICÍA NACIONAL, SIJIN
</t>
    </r>
    <r>
      <rPr>
        <b/>
        <sz val="9"/>
        <rFont val="Arial"/>
        <family val="2"/>
      </rPr>
      <t>ESTADO: CERRADO. - 426</t>
    </r>
    <r>
      <rPr>
        <sz val="9"/>
        <rFont val="Arial"/>
        <family val="2"/>
      </rPr>
      <t xml:space="preserve">
</t>
    </r>
  </si>
  <si>
    <t xml:space="preserve">CDGRD DE ANTIOQUIA, INFORMA
MUNICIPIO ARGELIA
EVENTO MOVIMIENTO EN MASA- 25-05-2021
AFECTACIÓN 5 VIVIENDAS, 5 FAMILIAS AFECTADAS, LA MAQUINARIA DEL MUNICIPIO REALIZÓ LIMPIEZA Y CANALIZÓ EL AGUA ACUMULADA, SE DA MANEJO LOCAL
ACCIONES APOYO CMGRD
ESTADO CERRADO. - 387
</t>
  </si>
  <si>
    <r>
      <t xml:space="preserve">CDGRD DE ANTIOQUIA, INFORMA
MUNICIPIO SAN RAFAEL, SECTORES; GUAYABAL, LA VETA Y EL TEJAR.
EVENTO INUNDACIÓN- 25-05-2021
AFECTACIÓN SE REALIZA EDAN
ACCIONES APOYA CMGRD
</t>
    </r>
    <r>
      <rPr>
        <b/>
        <sz val="9"/>
        <rFont val="Arial"/>
        <family val="2"/>
      </rPr>
      <t>ESTADO ABIERTO. - 387</t>
    </r>
    <r>
      <rPr>
        <sz val="9"/>
        <rFont val="Arial"/>
        <family val="2"/>
      </rPr>
      <t xml:space="preserve">
CDGRD ANTIOQUIA DAGRAN ACTUALIZA INFORMACIÓN:
MUNICIPIO: SAN RAFAEL – SECTORES GUAYABAL, LA VETA Y EL TEJAR.
EVENTO:  INUNDACIÓN  25/05/2021
AFECTACIÓN:1 VIVIENDA DESTRUIDA, 28 VIVIENDAS AFECTADAS,  29  FAMILIAS AFECTADAS CON PÉRDIDAS DE BIENES Y ENSERES, CUBIERTAS, 93 PERSONAS AFECTADAS
ACCIONES: ATENDIÓ CMGRD  BOMBEROS, DCC
ESTADO: CERRADO
CDGRD NORTE DE SANTANDER INFORMA:
MUNICIPIO: SILOS - CORREGIMIENTO BABEGA
EVENTO: MOVIMIENTO EN MASA 10/06/2021
AFECTACIÓN: 1 VIVIENDA AVERIADA POR LICUEFACCIÓN, 1 FAMILIA AFECTADA
ACCIONES: ATIENDE CMGRD
</t>
    </r>
    <r>
      <rPr>
        <b/>
        <sz val="9"/>
        <rFont val="Arial"/>
        <family val="2"/>
      </rPr>
      <t>ESTADO: CERRADO - 429</t>
    </r>
    <r>
      <rPr>
        <sz val="9"/>
        <rFont val="Arial"/>
        <family val="2"/>
      </rPr>
      <t xml:space="preserve">
</t>
    </r>
  </si>
  <si>
    <t>25/05/2021 SE APORBÓ AYUDA POR TEMPORADA DE LLUVIAS AL DEPARTAMENTO EN: 2000 KIT DE ASEO, 2000 KIT DE COCINA, 2000 KIT DE ALIMENTO Y 2000 COLCHONETAS POR VALOR TOTAL DE $596.800.000</t>
  </si>
  <si>
    <r>
      <t xml:space="preserve">CDGRD CAUCA INFORMA EN EL MUNICIPIO DE PADILLA BARRIOS VILLA FABIOLA, OSILARIO 1 Y OSILARIO 2, SECTOR RURAL YARUMALES Y CHAMIZOS Y ZONA RURAL, EVENTO INUNDACIÓN – 26 DE MAYO, AFECTACIÓN PENDIENTE CUANTIFICAR, PÉRDIDA DE MUEBLES Y ENSERES, ACCIONES ATIENDE CMGRD, LA EMPRESA MUNICIPAL DE ACUEDUCTO Y ALCANTARILLADO REALIZA LABOR DE DESCOLMATACIÓN, ESTADO </t>
    </r>
    <r>
      <rPr>
        <b/>
        <sz val="9"/>
        <rFont val="Arial"/>
        <family val="2"/>
      </rPr>
      <t xml:space="preserve">ABIERTO - 388
</t>
    </r>
    <r>
      <rPr>
        <sz val="9"/>
        <rFont val="Arial"/>
        <family val="2"/>
      </rPr>
      <t>CDGRD DE CAUCA, ACTUALIZA INFORMACIÓN
MUNICIPIO: PADILLA, BARRIOS: VILLA FABIOLA, OSILARIO 1 Y OSILARIO 2. SECTOR YARUMALES Y CHAMIZOS.
EVENTO: INUNDACIÓN. – 26- 05-2021.
AFECTACIÓN: 40 VIVIENDAS, 40 FAMILIAS AFECTADAS, PÉRDIDA DE MUEBLES Y ENSERES, SIN LESIONADOS, SE DA MANEJO LOCAL
ACCIONES: APOYO CMGRD, EMPRESA DE ACUEDUCTO Y ALCANTARILLADO REALIZÓ LABOR DE DESCOLMATACIÓN.</t>
    </r>
    <r>
      <rPr>
        <b/>
        <sz val="9"/>
        <rFont val="Arial"/>
        <family val="2"/>
      </rPr>
      <t xml:space="preserve">
ESTADO: CERRADO - 438
</t>
    </r>
  </si>
  <si>
    <r>
      <t>CDGRD ANTIOQUIA INFORMA EN EL MUNICIPIO SAN ROQUE SECTOR EL RAYO, EVENTO MOVIMIENTO EN MASA – 25 DE MAYO, AFECTACIÓN 1 VÍA SECUNDARIA, ACCIONES SE COORDINAN ACCIONES CONJUNTAS PARA ATENDER CON MAQUINARIA AMARILLA CON EL MUNICIPIO DE SANTO DOMINGO, ESTADO</t>
    </r>
    <r>
      <rPr>
        <b/>
        <sz val="9"/>
        <rFont val="Arial"/>
        <family val="2"/>
      </rPr>
      <t xml:space="preserve"> CERRADO</t>
    </r>
    <r>
      <rPr>
        <sz val="9"/>
        <rFont val="Arial"/>
        <family val="2"/>
      </rPr>
      <t xml:space="preserve">
</t>
    </r>
  </si>
  <si>
    <t>59 VIVIENDAS CON PERDIDA DE ENSERES</t>
  </si>
  <si>
    <r>
      <t xml:space="preserve">CDGRD CHOCÓ INFORMA QUE, EN EL CANTÓN DE SAN PABLO, COMUNIDADES MANAGRÚ, PUERTO NUEVO, LA ISLA Y BOCA DE RASPADURA. SE PRESENTÓ UNA INUNDACIÓN POR AUMENTO DE NIVELES EN LOS RÍOS CHIGORODÓ Y SAN PABLO EL DÍA 26 DE MAYO. DEJANDO 59 VIVIENDAS CON AFECTACIÓN DE ENSERES, 59 FAMILIAS Y 236 PERSONAS AFECTADAS. NO SE REPORTAN LESIONADOS O DESAPARECIDOS. PERSONAL DEL CMGRD COORDINA LABORES DE EDAN Y ENTREGA DE AHE. SE DA MANEJO LOCAL. </t>
    </r>
    <r>
      <rPr>
        <b/>
        <sz val="9"/>
        <color indexed="8"/>
        <rFont val="Arial"/>
        <family val="2"/>
      </rPr>
      <t>ESTADO: CERRADO - 389</t>
    </r>
  </si>
  <si>
    <r>
      <t xml:space="preserve">CDGRD CHOCÓ INFORMA QUE, EN MEDIO BAUDÓ, COMUNIDADES DE BERIGUADÓ Y PIE DE PEPE. SE PRESENTÓ UNA INUNDACIÓN POR AUMENTO DEL RÍO PEPE APORTANTE AL RÍO BAUDÓ EL DÍA 26 DE MAYO. DEJANDO 198 FAMILIAS Y 720 PERSONAS CON AFECTACIÓN DE ENSERES. NO SE REPORTAN DESAPARECIDOS O LESIONADOS. PERSONAL DEL CMGRD COORDINA LABORES DE EDAN Y ENTREGA DE AHE CON ENTIDADES DEL SNGRD. SE DA MANEJO LOCAL. </t>
    </r>
    <r>
      <rPr>
        <b/>
        <sz val="9"/>
        <color indexed="8"/>
        <rFont val="Arial"/>
        <family val="2"/>
      </rPr>
      <t xml:space="preserve">ESTADO: CERRADO - 389
</t>
    </r>
    <r>
      <rPr>
        <b/>
        <sz val="9"/>
        <color indexed="10"/>
        <rFont val="Arial"/>
        <family val="2"/>
      </rPr>
      <t>22/6/21 SE APORBÓ LA ENTREGA DE AHE HUMANITARIA POR VALOR DE $150.972.000 - 345 KIT DE ALIMENTO, 345 KIT DE ASEO, 1035 FRAZADAS, 1035 HAMACAS Y 1035 TOLDILLOS</t>
    </r>
  </si>
  <si>
    <r>
      <t xml:space="preserve">CDGRD TOLIMA INFORMA QUE, EN MURILLO, VEREDA EL OSO. SE PRESENTÓ UN MOVIMIENTO EN MASA EL DÍA 26 DE MAYO. DEJANDO 1 VIVIENDA DESTRUIDA, 1 FAMILIA DE 4 PERSONAS DAMNIFICADA. NO SE REPORTAN LESIONADOS O DESAPARECIDOS. PERSONAL DEL CMGRD REALIZÓ VISITA AL PUNTO AFECTADO PARA REALIZAR EDAN Y ESTUDIAR LA REUBICACIÓN DE LA FAMILIA AFECTADA. </t>
    </r>
    <r>
      <rPr>
        <b/>
        <sz val="9"/>
        <color indexed="8"/>
        <rFont val="Arial"/>
        <family val="2"/>
      </rPr>
      <t>ESTADO: CERRADO - 389</t>
    </r>
  </si>
  <si>
    <r>
      <t xml:space="preserve">CDGRD ANTIOQUIA INFORMA QUE, EN SAN LUIS, VEREDA LA JOSEFINA, SECTOR RINCÓN DE LOS ARRIEROS. SE PRESENTÓ UN VENDAVAL EL DÍA 25 DE MAYO. DEJANDO 10 VIVIENDAS CON AFECTACIÓN DE CUBIERTAS, 10 FAMILIAS Y 40 PERSONAS AFECTADAS. PERSONAL DEL CMGRD COORDINÓ LABORES DE EDAN CON APOYO DE LAS ENTIDADES OPERATIVAS, SE REALIZÓ ENTREGA DE AHE. SE DA MANEJO LOCAL. </t>
    </r>
    <r>
      <rPr>
        <b/>
        <sz val="9"/>
        <color indexed="8"/>
        <rFont val="Arial"/>
        <family val="2"/>
      </rPr>
      <t xml:space="preserve">ESTADO: CERRADO - 389
</t>
    </r>
    <r>
      <rPr>
        <sz val="9"/>
        <color indexed="8"/>
        <rFont val="Arial"/>
        <family val="2"/>
      </rPr>
      <t>CDGRD ANTIOQUIA DAGRAN ACTUALIZA INFORMACIÓN:
MUNICIPIO: SAN LUIS – VEREDA LA JOSEFINA- SECTOR RINCÓN DE LOS ARRIEROS
EVENTO:  VENDAVAL  25/05/2021
AFECTACIÓN: 37 VIVIENDAS AFECTADAS, 37 FAMILIAS AFECTADAS CON PÉRDIDAS DE BIENES Y ENSERES, CUBIERTAS (9 VIVIENDAS PRESENTARON INUNDACIÓN Y PERDIDAS DE ENSERES, 5 VIVIENDAS PRESENTARON PERDIDAS DE CUBIERTA, 1 VIVIENDA POR DESLIZAMIENTO DEBIÓ SER EVACUADA, 22 VIVIENDAS NO PRESENTARON PERDIDAS),, AFECTACIÓN EN EL ACUEDUCTO. 140 PERSONAS AFECTADAS
ACCIONES: ATENDIÓ CMGRD  BOMBEROS, DCC</t>
    </r>
    <r>
      <rPr>
        <b/>
        <sz val="9"/>
        <color indexed="8"/>
        <rFont val="Arial"/>
        <family val="2"/>
      </rPr>
      <t xml:space="preserve">
ESTADO: CERRADO - 429
</t>
    </r>
  </si>
  <si>
    <r>
      <t xml:space="preserve">CDGRD ANTIOQUIA INFORMA QUE, EN CISNEROS, ZONA RURAL. SE PRESENTÓ UNA INUNDACIÓN POR AUMENTO DE NIVELES EN EL RÍO NUS EL DÍA 25 DE MAYO. DEJANDO 8 VIVIENDAS CON AFECTACIÓN DE ENSERES, 8 FAMILIAS Y 32 PERSONAS AFECTADAS. NO SE REPORTAN LESIONADOS O DESAPARECIDOS. PERSONAL DEL CMGRD COORDINÓ LABORES DE EDAN CON LAS ENTIDADES OPERATIVAS DEL MUNICIPIO. SE REALIZÓ ENTREGA DE AHE, SE DA MANEJO LOCAL. </t>
    </r>
    <r>
      <rPr>
        <b/>
        <sz val="9"/>
        <color indexed="8"/>
        <rFont val="Arial"/>
        <family val="2"/>
      </rPr>
      <t>ESTADO: CERRADO - 389</t>
    </r>
  </si>
  <si>
    <r>
      <t xml:space="preserve">CDGRD CHOCÓ INFORMA QUE, EN MEDIO SAN JUAN, COMUNIDAD DE SAN GERÓNIMO. SE PRESENTÓ UNA INUNDACIÓN POR AUMENTO DE NIVELES EN LOS RÍOS SAN JUAN, CONDOTO Y TAMAÑA EL DÍA 26 DE MAYO. DEJANDO 5 VIVIENDAS AVERIADAS, 7 FAMILIAS Y 28 PERSONAS AFECTADAS POR PERDIDA DE ENSERES. NO SE REPORTAN LESIONADOS NI DESAPARECIDOS. PERSONAL DEL CMGRD GENERO EDAN PARA BRINDAR APOYO CON AHE. SE DA MANEJO LOCAL. </t>
    </r>
    <r>
      <rPr>
        <b/>
        <sz val="9"/>
        <color indexed="8"/>
        <rFont val="Arial"/>
        <family val="2"/>
      </rPr>
      <t>ESTADO: CERRADO - 389</t>
    </r>
  </si>
  <si>
    <r>
      <t xml:space="preserve">CDGRD CHOCÓ INFORMA QUE, EN PIZARRO, CABECERA MUNICIPAL. SE PRESENTÓ UN EVENTO TEMPORAL EL DÍA 26 DE MAYO. DEJANDO 10 VIVIENDAS CON AFECTACIÓN EN CUBIERTAS, 10 FAMILIAS Y 40 PERSONAS AFECTADAS POR PERDIDA DE ENSERES. NO SE REPORTAN LESIONADOS. PERSONAL DEL CMGRD COORDINÓ LABORES DE EDAN CON APOYO DE LAS ENTIDADES OPERATIVAS EN EL MUNICIPIO. SE DA MANEJO LOCAL CON ENTREGA DE AHE. </t>
    </r>
    <r>
      <rPr>
        <b/>
        <sz val="9"/>
        <color indexed="8"/>
        <rFont val="Arial"/>
        <family val="2"/>
      </rPr>
      <t>ESTADO: CERRADO - 389</t>
    </r>
  </si>
  <si>
    <t xml:space="preserve">CDGRD CUNDINAMARCA INFORMA:
MUNICIPIO: GACHALÁ
EVENTO: VENDAVAL 26/05/2021
AFECTACIÓN: AFECTACIÓN EN VARIAS VIVIENDAS
ACCIONES: ATIENDE CMGRD, REALIZAN EDAN
ESTADO: ABIERTO - 390
</t>
  </si>
  <si>
    <t xml:space="preserve">DNBC ACTUALIZA INFORMACIÓN
MUNICIPIO: CABRERA - CUNDINAMARCA
EVENTO: INCENDIO DE COBERTURA VEGETAL 23/05/2021
AFECTACIÓN: 3 HECTÁREAS DE VEGETACIÓN NATIVA
ACCIONES: ATENDIÓ BOMBEROS CABRERA Y VENECIA
ESTADO: LIQUIDADO - 390
</t>
  </si>
  <si>
    <t xml:space="preserve">CDGRD RISARALDA INFORMA
MUNICIPIO: SANTUARIO
EVENTO: CRECIENTE SÚBITA 26/05/2021
AFECTACIÓN: 22 VIVIENDAS AFECTADAS, 22 FAMILIAS CON PÉRDIDAS DE BIENES Y ENSERES, POR LA CRECIENTE SÚBITA DEL RIO TOTUI
ACCIONES: ATENDIÓ CMGRD Y BOMBEROS
ESTADO: CERRADO - 390
</t>
  </si>
  <si>
    <t xml:space="preserve">DCC INFORMA
MUNICIPIO: CARMEN DE VIBORAL - ANTIOQUIA
EVENTO:  INUNDACIÓN 25/05/2021
AFECTACIÓN:  8 VIVIENDAS AFECTADAS, 8 FAMILIAS CON PÉRDIDAS EN BIENES Y ENSERES, INUNDACIÓN GENERADA POR LAS  FUERTES LLUVIAS PRESENTADAS
ACCIONES: ATENDIÓ CMGRD, DCC Y BOMBEROS
ESTADO: CERRADO - 390
</t>
  </si>
  <si>
    <r>
      <t xml:space="preserve">DCC INFORMA
MUNICIPIO: SANTA ROSALÍA - VICHADA
EVENTO: INUNDACIÓN  25/05/2021
AFECTACIÓN: 50 VIVIENDAS AFECTADAS, 50 FAMILIAS CON PÉRDIDAS EN BIENES Y  ENSERES, INUNDACIÓN GENERADA POR  EL DESBORDAMIENTO DEL RIO META. 25 HECTÁREAS DE CULTIVOS AFECTADAS
ACCIONES: ATENDIÓ CMGRD Y DCC CON 6 UNIDADES. SE REALIZA EDAN
ESTADO: CERRADO - 390
</t>
    </r>
    <r>
      <rPr>
        <sz val="9"/>
        <color indexed="10"/>
        <rFont val="Arial"/>
        <family val="2"/>
      </rPr>
      <t>27/12/2021 SE APROBÓ APOYO CON BANCO DE MAQUINARIA AMARILLA POR VALOR TOTAL DE $546.911.580,86</t>
    </r>
  </si>
  <si>
    <t xml:space="preserve">DCC INFORMA
MUNICIPIO: ATRATO - CHOCO
EVENTO: INUNDACIÓN  26/05/2021
AFECTACIÓN: 3 VIVIENDAS DESTRUIDAS, 20 VIVIENDAS AVERIADAS, 41 FAMILIAS AFECTADAS, 205 PERSONAS DEL CORREGIMIENTO DE MOTOLD Y REAL DE TANADÓ, POR CRECIENTE DEL RÍO ATRATO
ACCIONES: ATENDIÓ CMGRD Y DCC CON 5 UNIDADES. SE REALIZA EDAN
ESTADO: CERRADO - 390
</t>
  </si>
  <si>
    <r>
      <t xml:space="preserve">CDGRD CAUCA INFORMA EN EL MUNICIPIO MORALES ZONA RURAL EVENTO VENDAVAL – 26 DE MAYO, AFECTACIÓN 60 VIVIENDAS DESTECHAS, 60 FAMILIAS, 240 PERSONAS, ACCIONES SE REALIZA VISITA A LAS FAMILIAS POR PARTE DE CMGRD PARA EVALUAR EN ZONA Y ASÍ CANALIZAR AYUDAS PARA ESTAS FAMILIAS, ESTADO </t>
    </r>
    <r>
      <rPr>
        <b/>
        <sz val="9"/>
        <rFont val="Arial"/>
        <family val="2"/>
      </rPr>
      <t xml:space="preserve">CERRADO - 391
</t>
    </r>
    <r>
      <rPr>
        <b/>
        <sz val="9"/>
        <color indexed="10"/>
        <rFont val="Arial"/>
        <family val="2"/>
      </rPr>
      <t>18/8/21 SE APROBÓ AHE HUMANITARIA POR VALOR TOTAL DE $157.328.450,50</t>
    </r>
  </si>
  <si>
    <t>AMARES LÁMINA ZINC - 3600
LADRILLOS 2 HUECOS - 27.300
SIKA - 272</t>
  </si>
  <si>
    <r>
      <t xml:space="preserve">CDGRD CUNDINAMARCA INFORMA EN EL MUNICIPIO EL PEÑÓN VEREDAS MOLINERO, GUAMAL Y SUCHA
EVENTO MOVIMIENTO EN MASA – 10 DE MAYO, AFECTACIÓN 8 VÍAS TERCIARIAS, 1 PUENTE VEHICULAR POR SOCAVAMIENTO DE UNA ALETA QUEDANDO INCOMUNICADO CON EL CENTRO POBLADO GUAYABAL Y LA PALMA, DAÑOS EN CULTIVOS DE PLÁTANO Y CAÑA DE AZÚCAR, ACCIONES ATENDIDO POR CMGRD, REPORTO HERNANDO DÍAZ, ESTADO </t>
    </r>
    <r>
      <rPr>
        <b/>
        <sz val="9"/>
        <rFont val="Arial"/>
        <family val="2"/>
      </rPr>
      <t>CERRADO - 391</t>
    </r>
    <r>
      <rPr>
        <sz val="9"/>
        <rFont val="Arial"/>
        <family val="2"/>
      </rPr>
      <t xml:space="preserve">
</t>
    </r>
  </si>
  <si>
    <t>CAÍDA DE 9 ÁRBOLES, 1 POSTE DE LA LUZ</t>
  </si>
  <si>
    <r>
      <t xml:space="preserve">CDGRD CUNDINAMARCA INFORMA EN EL MUNICIPIO GACHALÁ ZONA RURAL EVENTO VENDAVAL – 25 DE MAYO
AFECTACIÓN POR CUANTIFICAR VIVIENDAS, PÉRDIDA DE CUBIERTAS, MUEBLES Y ENSERES, ACCIONES REPORTA ELVERT ALEXIS PIÑEROS DEL CMGRD, SE ATIENDE LOCALMENTE, ESTADO </t>
    </r>
    <r>
      <rPr>
        <b/>
        <sz val="9"/>
        <rFont val="Arial"/>
        <family val="2"/>
      </rPr>
      <t>ABIERTO</t>
    </r>
    <r>
      <rPr>
        <sz val="9"/>
        <rFont val="Arial"/>
        <family val="2"/>
      </rPr>
      <t xml:space="preserve">  -  391
CDGRD DE CUNDINAMARCA, ACTUALIZA INFORMACIÓN
MUNICIPIO GACHALÁ, VEREDAS: MURCA, FRIJOLITO, BOCADEMONTE Y DIAMANTE
EVENTO VENDAVAL 25-05-2021
AFECTACIÓN 6 VIVIENDAS AVERIADAS EN TECHOS, 6 FAMILIAS, 1 VÍA PRINCIPAL AFECTADAS, CAÍDA DE 9 ÁRBOLES, 1 POSTE DE LA LUZ, SIN LESIONADOS, SE DA MANEJO LOCAL  
ACCIONES ATENDIÓ CMGRD- MAQUINARIA AMARILLA, BOMBEROS
</t>
    </r>
    <r>
      <rPr>
        <b/>
        <sz val="9"/>
        <rFont val="Arial"/>
        <family val="2"/>
      </rPr>
      <t>ESTADO CERRADO. - 400</t>
    </r>
    <r>
      <rPr>
        <sz val="9"/>
        <rFont val="Arial"/>
        <family val="2"/>
      </rPr>
      <t xml:space="preserve">
</t>
    </r>
  </si>
  <si>
    <r>
      <t xml:space="preserve">CDGRD SUCRE INFORMA EN EL MUNICIPIO DE SAN BENITO ABAD CORREGIMIENTO DE CUIVA, EVENTO VENDAVAL – 25 DE MAYO, AFECTACIÓN POR CUANTIFICAR # DE VIVIENDAS, PÉRDIDA DE TECHOS, ACCIONES ATIENDE CMGRD, ESTADO </t>
    </r>
    <r>
      <rPr>
        <b/>
        <sz val="9"/>
        <rFont val="Arial"/>
        <family val="2"/>
      </rPr>
      <t xml:space="preserve">ABIERTO - 391
</t>
    </r>
    <r>
      <rPr>
        <sz val="9"/>
        <rFont val="Arial"/>
        <family val="2"/>
      </rPr>
      <t>CDGRD SUCRE ACTUALIZA INFORMACIÓN SOBRE VENDAVAL REPORTADO EN SAN BENITO ABAD, CORREGIMIENTO CUIVA EL DÍA 25 DE MAYO. DEJANDO 3 VIVIENDAS CON AFECTACIÓN EN CUBIERTAS, 3 FAMILIAS Y 12 PERSONAS AFECTADAS. NO SE REPORTARON LESIONADOS. PERSONAL DEL CMGRD COORDINÓ EDAN CON APOYO DE BOMBEROS, SE REALIZÓ ENTREGA DE AHE. SE DA MANEJO LOCAL.</t>
    </r>
    <r>
      <rPr>
        <b/>
        <sz val="9"/>
        <rFont val="Arial"/>
        <family val="2"/>
      </rPr>
      <t xml:space="preserve"> ESTADO: CERRADO - 436</t>
    </r>
  </si>
  <si>
    <t xml:space="preserve">ENLACE DEL META- UNGRD, INFORMA
MUNICIPIO VILLAVICENCIO, BARRIO: 12 DE OCTUBRE
EVENTO MOVIMIENTO EN MASA- 27-05-2021
AFECTACIÓN 1 VIVIENDA DESTRUIDA, 1 FAMILIA, 6 PERSONAS AFECTADAS, SIN LESIONADOS, LA FAMILIA FUE EVACUADA- PLAN PADRINO, SE DA MANEJO LOCAL
ACCIONES APOYO D.C.C.
ESTADO CERRADO. - 392
</t>
  </si>
  <si>
    <t xml:space="preserve">ENLACE DEL META- UNGRD, INFORMA
MUNICIPIO VILLAVICENCIO, SECTOR: PARCELAS DEL PROGRESO
EVENTO CRECIENTE SÚBITA- RÍO GUATIQUIA- 27-05-2021
AFECTACIÓN SE PRESENTÓ CRECIENTE SÚBITA, LA CUAL ESTÁ GENERANDO FENÓMENO DE SOCAVACIÓN Y RIESGO INMINENTE DE UNA VIVIENDA, DEBIDO AL DESVÍO DEL CAUCE ACTIVO DEL MISMO EN LA TERMINACIÓN DEL DIQUE DE PROTECCIÓN-RÍO GUATIQUIA MARGEN DERECHA AGUAS ABAJO, SE EVACUÓ LA FAMILIA- 2 PERSONAS, DONDE FAMILIARES, SIN LESIONADOS, SE DA MANEJO LOCAL
ACCIONES APOYO D.C.C., CRUZ ROJA
ESTADO CERRADO. - 392
</t>
  </si>
  <si>
    <r>
      <t xml:space="preserve">DCC INFORMA QUE, EN VILLAMARÍA, CALDAS. BARRIO SANTA ANA. SE PRESENTÓ UN INCENDIO ESTRUCTURAL EL DÍA 27 DE MAYO. DEJANDO 3 VIVIENDAS DESTRUIDAS, 2 VIVIENDAS AVERIADAS, 5 FAMILIAS Y 20 PERSONAS DAMNIFICADAS. NO SE REPORTAN LESIONADOS O DESAPARECIDOS. ATENDIÓ PERSONAL DE BOMBEROS CON APOYO DE LA DCC EN COORDINACIÓN DEL CMGRD. </t>
    </r>
    <r>
      <rPr>
        <b/>
        <sz val="9"/>
        <rFont val="Arial"/>
        <family val="2"/>
      </rPr>
      <t>ESTADO: CERRADO - 393</t>
    </r>
  </si>
  <si>
    <r>
      <t xml:space="preserve">DCC INFORMA QUE, EN MIRAFLORES, GUAVIARE. VEREDA BUENOS AIRES. SE PRESENTÓ UNA INUNDACIÓN POR AUMENTO DE NIVELES EN EL RÍO VAUPÉS EL DÍA 27 DE MAYO. DEJANDO 1 VIVIENDA AFECTADA POR PERDIDA DE ENSERES, 1 FAMILIA DE 4 PERSONAS AFECTADA. NO SE REPORTAN LESIONADOS O DESAPARECIDOS. PERSONAL DE LA DCC REALIZÓ EVACUACIÓN PREVENTIVA DE LA FAMILIA QUE HABITA EL INMUEBLE. SE UBICARON EN PLAN PADRINO POR VECINOS. </t>
    </r>
    <r>
      <rPr>
        <b/>
        <sz val="9"/>
        <rFont val="Arial"/>
        <family val="2"/>
      </rPr>
      <t>ESTADO: CERRADO - 393</t>
    </r>
  </si>
  <si>
    <t>1060 HECTÁREAS AGRICOLAS INUNDADAS</t>
  </si>
  <si>
    <r>
      <t xml:space="preserve">CDGRD ANTIOQUIA INFORMA QUE, EN TURBO, ANTIOQUIA. CABECERA MUNICIPAL, CORREGIMIENTO CURRULAO, VEREDA MONTE VERDE. SE PRESENTÓ UNA INUNDACIÓN POR AUMENTO DE NIVELES EN EL RÍO GRANDE EL DÍA 27 DE MAYO. PENDIENTE EVALUACIÓN DE VIVIENDAS AFECTADAS. PERSONAL DE BOMBEROS REALIZA EDAN EN COORDINACIÓN DEL CMGRD. SE ADELANTAN LABORES EN MANTENIMIENTO DE ALCANTARILLADOS. </t>
    </r>
    <r>
      <rPr>
        <b/>
        <sz val="9"/>
        <rFont val="Arial"/>
        <family val="2"/>
      </rPr>
      <t xml:space="preserve">ESTADO: ABIERTO - 393
</t>
    </r>
    <r>
      <rPr>
        <sz val="9"/>
        <rFont val="Arial"/>
        <family val="2"/>
      </rPr>
      <t>ACTUALIZACIÓN CDGRD ANTIOQUIA OPERATIVO VÍCTOR DEL RÍO Y ENLACE UNGRD WALTER GONZÁLEZ A TRAVÉS DE ANA YELITZA ÁLVAREZ EN EL MUNICIPIO TURBO VEREDAS MONTE VERDE, SAN BERNARDO, LA ILUSIÓN, LA CUCHARA, CAMERÚ PIEDRECITAS Y VALLETAS, CORREGIMIENTOS DE CURRULAO - PUERTO CESAR, EL 2, EL 3, NUEVA COLONIA Y RÍO GRANDE, EVENTO INUNDACIÓN POR DESBORDAMIENTO DE LOS RÍOS GRANDE, CURRULAO, TURBO, GUADUALITO Y QUEBRADA ARCUA, EL ARCUA-  27 DE MAYO SITUACIÓN FUERTES LLUVIAS DURANTE 5 HORAS APROX. AFECTACIÓN ESTIMADAS 300 FAMILIAS, HUBO CAÍDA DE ÁRBOLES, ACCIONES, 1. EN DÍAS ANTERIORES EL MUNICIPIO HABÍA REALIZADO LIMPIEZA Y MANTENIMIENTO DE ALCANTARILLADO Y CAÑOS 2. SE SOLICITÓ POR PARTE DEL CMGRD A LA ARMADA NACIONAL APOYO RESPECTIVO 3. ATIENDEN CMGRD Y PERSONAL DE BOMBEROS CON 19 UNIDADES, 3 VEHÍCULOS, 4. SALDRÁ COMISIÓN DEL CDGRD INTEGRADA POR COORD. JAIME GÓMEZ, DIRECTOR DE MANEJO JUAN MANUEL GIRALDO Y APOYO ANA ÁLVAREZ, 5. RESCATADAS EN PUERTO CESAR 4 FAMILIAS POR PARTE DE LA ARMADA NACIONAL, 6. DNBC CONFIRMA APOYO DEL CBV DE TURBO CON 21 UNIDADES, 3 MÁQUINAS, 1 EMBARCACIÓN,</t>
    </r>
    <r>
      <rPr>
        <b/>
        <sz val="9"/>
        <rFont val="Arial"/>
        <family val="2"/>
      </rPr>
      <t xml:space="preserve"> ESTADO ABIERTO - 394
</t>
    </r>
    <r>
      <rPr>
        <sz val="9"/>
        <rFont val="Arial"/>
        <family val="2"/>
      </rPr>
      <t>CDGRD ANTIOQUIA ACTUALIZA INFORMACIÓN SOBRE INUNDACIÓN POR AUMENTO DE NIVELES EN LOS RÍOS CURRULAO, GUADUALITO, RÍO GRANDE Y RÍO TURBO REPORTADA EN TURBO, SECTORES MONTE VERDE 1 Y 2, PUERTO BOY, RÍO GRANDE, RÍO MAR, PUERTO ESCONDIDO, PUERTO CESAR EL DÍA 27 DE MAYO. DEJANDO 407 FAMILIAS Y 1568 PERSONAS AFECTADAS POR AFECTACIONES EN VIVIENDAS Y/O PERDIDA DE ENSERES, 1 VÍA SECUNDARIA CON CIERRE PARCIAL, 1060 HECTÁREAS DE CULTIVOS AFECTADAS. NO SE REPORTAN LESIONADOS O DESAPARECIDOS. PERSONAL DE LA ARMADA NAL. REALIZÓ LA EXTRACCIÓN DE 4 FAMILIAS QUE SE ENCONTRABAN EN ALTO RIESGO EN EL SECTOR DE PUERTO CESAR. UNIDADES DEL CMGRD COORDINAN LABORES DE EDAN CON APOYO DE LAS ENTIDADES DEL SNGRD, SE REALIZÓ CONSEJO DE GESTIÓN DEL RIESGO DONDE SE DETERMINÓ GENERAR DECLARATORIA DE CALAMIDAD PÚBLICA. DESDE EL CDGRD SE GESTIONA APOYO CON MAQUINARIA AMARILLA Y AHE.</t>
    </r>
    <r>
      <rPr>
        <b/>
        <sz val="9"/>
        <rFont val="Arial"/>
        <family val="2"/>
      </rPr>
      <t xml:space="preserve"> ESTADO: ABIERTO - 402
</t>
    </r>
    <r>
      <rPr>
        <sz val="9"/>
        <rFont val="Arial"/>
        <family val="2"/>
      </rPr>
      <t>CDGRD ANTIOQUIA ACTUALIZA INFORMACIÓN SOBRE INUNDACIÓN POR AUMENTO DE NIVELES EN LOS RÍOS CURRULAO, GUADUALITO, RÍO GRANDE Y COPE REPORTADA EL DÍA 27 DE MAYO. EN TURBO, ZONA RURAL Y CABECERA MUNICIPAL. DEJANDO 441 FAMILIAS Y 1764 PERSONAS AFECTADAS, 1 VÍA SECUNDARIA AFECTADA, 1060 HECTÁREAS AGRÍCOLAS INUNDADAS. NO SE REPORTARON LESIONADOS. SE RECIBE POR PARTE DEL CDGRD EL DECRETO #438 DEL 28 DE MAYO DE 2021“POR MEDIO DEL CUAL SE DECLARA LA SITUACIÓN DE CALAMIDAD PÚBLICA EN EL DISTRITO DE TURBO – ANTIOQUIA” CONSIDERANDO “QUE EL DÍA VEINTIOCHO (28) DE MAYO DE 2021, SE REUNIÓ EL CONSEJO MUNICIPAL DE GESTIÓN DEL RIESGO, PARA ANALIZAR LA DELICADA SITUACIÓN QUE SE PRESENTÓ EN LAS HORAS DE LA NOCHE DEL DÍA VEINTISIETE (27) DE MAYO DE 2021 POR EL DESBORDAMIENTO DE LOS RÍOS GUADIALITO, CURRULAO, COPE Y RÍO GRANDE; LOS CAÑOS: PUERTO TRANCA Y VERANILLO, PONIENDO EN RIESGO DE AFECTACIÓN A MÁS DE 420 FAMILIAS EN LA PARTE RURAL Y A 21 FAMILIAS EN LA PARTE URBANA DEL DISTRITO, QUE EN AÑOS ANTERIORES HAN SIDO ATENDIDAS POR DESASTRES ACAECIDOS EN VIRTUD DE LAS EMERGENCIAS ORIGINADAS EN OLAS INVERNALES DE SIMILAR INTENSIDAD; EMITIENDO CONCEPTO FAVORABLE PARA DECRETAR CALAMIDAD PÚBLICA Y DE DESASTRE EN TODO EL DISTRITO DE TURBO – ANTIOQUIA, DE ACUERDO CON LO SEÑALADO EN EL ACTA ANEXA, POR CONSIDERAR QUE SE CUMPLEN LOS SIETE CRITERIOS CONTEMPLADOS EN EL ARTÍCULO 59 DE LA LEY 1523 DE 2012</t>
    </r>
    <r>
      <rPr>
        <b/>
        <sz val="9"/>
        <rFont val="Arial"/>
        <family val="2"/>
      </rPr>
      <t xml:space="preserve">.” ESTADO: CERRADO - 415
</t>
    </r>
    <r>
      <rPr>
        <b/>
        <sz val="9"/>
        <color indexed="10"/>
        <rFont val="Arial"/>
        <family val="2"/>
      </rPr>
      <t>27/8/21 SE APROBÓ APOYO CON BANCO DE MAQUINARIA AMARILLA Y CONTROL Y SEGUIMIENTO POR VALOR DE $792.440.502,91</t>
    </r>
  </si>
  <si>
    <r>
      <t>CDGRD GUAVIARE INFORMA EN EL MUNICIPIO MIRAFLORES VEREDA BUENOS AIRES, LA HACIENDA Y LA YE EVENTO INUNDACIÓN POR DESBORDAMIENTO DEL RÍO VAUPÉS – 12 DE MAYO, AFECTACIÓN 14 VIVIENDAS, 14 FAMILIAS, 56 PERSONAS, PÉRDIDA DE MUEBLES Y ENSERES, ACCIONES ATENDIDO POR DCC, BOMBEROS Y CMGRD, ESTADO</t>
    </r>
    <r>
      <rPr>
        <b/>
        <sz val="9"/>
        <rFont val="Arial"/>
        <family val="2"/>
      </rPr>
      <t xml:space="preserve"> CERRADO - 394</t>
    </r>
  </si>
  <si>
    <r>
      <t xml:space="preserve">CDGRD GUAVIARE INFORMA EN EL MUNICIPIO MIRAFLORES RESGUARDO INDÍGENA PUERTO MONFORT EVENTO INUNDACIÓN POR DESBORDAMIENTO DEL RÍO VAUPÉS – 27 DE MAYO, AFECTACIÓN 2 VIVIENDAS, 2 FAMILIAS, 8 PERSONAS, PÉRDIDA DE MUEBLES Y ENSERES, ACCIONES ATENDIDO POR DCC, BOMBEROS Y CMGRD, ESTADO </t>
    </r>
    <r>
      <rPr>
        <b/>
        <sz val="9"/>
        <rFont val="Arial"/>
        <family val="2"/>
      </rPr>
      <t>CERRADO - 394</t>
    </r>
  </si>
  <si>
    <r>
      <t xml:space="preserve">CDGRD CHOCÓ INFORMA EN EL MUNICIPIO BAJO BAUDÓ COMUNIDADES INDÍGENAS QUIPARADÓ ORDO Y GUACHAL EVENTO INUNDACIÓN POR DESBORDAMIENTO DEL RÍO ORDO – 28 DE MAYO, AFECTACIÓN 54 FAMILIAS, POR CUANTIFICAR # VIVIENDAS, ENTRE OTROS, ACCIONES LOS ORGANISMOS DE SOCORRO SE DESPLAZARÁN PARA LA CARACTERIZACIÓN DE LAS FAMILIAS DAMNIFICADAS, DEBIDO A QUE EN EL MOMENTO LAS LLUVIAS AÚN PERSISTEN EL NIVEL DEL RÍO SIGUE CRECIENDO, ESTADO </t>
    </r>
    <r>
      <rPr>
        <b/>
        <sz val="9"/>
        <rFont val="Arial"/>
        <family val="2"/>
      </rPr>
      <t>ABIERTO - 394</t>
    </r>
  </si>
  <si>
    <t>1 TERRAPLÉN, CAÍDA DE ÁRBOLES, 5 LOCALES COMERCIALES</t>
  </si>
  <si>
    <r>
      <t xml:space="preserve">CDGRD ANTIOQUIA OPERATIVO VÍCTOR DEL RÍO EN EL MUNICIPIO APARTADO CENTRO POBLADO SAN JOSÉ, SECTORES DE LOS MANDARINOS, PUNTO ROJO, SAN PABLO, EL DIAMANTE, EL TERMINAL EVENTO INUNDACIÓN POR DESBORDAMIENTO DEL RÍO GRANDE Y CRECIENTE DE LA QUEBRADA EL CUCHILLO – 27 DE MAYO AFECTACIÓN 1 TERRAPLÉN, POR CUANTIFICAR VIVIENDAS, FAMILIAS, ENTRE OTROS, HUBO CAÍDA DE ÁRBOLES ACCIONES 1. ACTIVACIÓN CMGRD Y ORGANISMOS DE SOCORRO, 2. COORDINACIÓN CON LA COMUNIDAD, UBICACIÓN UNIDADES DE MONITOREO EN SITIOS CRÍTICOS AGUAS ABAJO DEL RÍO APARTADÓ (EL CONCEJO, SAN FERNANDO, LA ESMERALDA, LA ESPERANZA, VÉLEZ, LA LIBERTAD), PARA GARANTIZAR PERMANENTE REPORTE DE CAMBIOS EN CAUDAL DEL AFLUENTE, 3. SALDRÁ COMISIÓN DEL CMGRD CONFORMADA POR BOMBEROS, CRUZ ROJA, DEFENSA CIVIL, EJÉRCITO, COORDINADO DESDE LA ADMINISTRACIÓN MUNICIPAL, 4. DE ACUERDO CON LA EVALUACIÓN QUE SE REALICE SE DECIDIRÁ LA CONVOCATORIA A SESIÓN DEL CMGRD, PARA NUEVAS DETERMINACIONES A LA LUZ DEL DECRETO DE CALAMIDAD PÚBLICA QUE ACTUALMENTE ESTÁ VIGENTE PARA EL MUNICIPIO, ESTADO </t>
    </r>
    <r>
      <rPr>
        <b/>
        <sz val="9"/>
        <rFont val="Arial"/>
        <family val="2"/>
      </rPr>
      <t xml:space="preserve">ABIERTO - 394
</t>
    </r>
    <r>
      <rPr>
        <sz val="9"/>
        <rFont val="Arial"/>
        <family val="2"/>
      </rPr>
      <t xml:space="preserve">CDGRD DE ANTIOQUIA, ACTUALIZA INFORMACIÓN
MUNICIPIO APARTADÓ- CENTRO POBLADO SAN JOSÉ, SECTORES: LOS MANDARINOS, PUNTO ROJO, SAN PABLO, EL DIAMANTE, EL TERMINAL, LOMA VERDE, 
EVENTO INUNDACIÓN POR DESBORDAMIENTO DEL RÍO GRANDE Y CRECIENTE DE LA QUEBRADA EL CUCHILLO – 27-05-2021
AFECTACIÓN 1 VIVIENDA DESTRUIDA, 4 VIVIENDAS AVERIADAS, 5 FAMILIAS, 18 PERSONAS AFECTADAS, DAÑOS EN MUEBLES Y ENSERES, 1 TERRAPLÉN, CAÍDA DE ÁRBOLES, 5 LOCALES COMERCIALES, SIN LESIONADOS   
ACCIONES APOYARON CMGRD, BOMBEROS, CRUZ ROJA, DEFENSA CIVIL, EJÉRCITO </t>
    </r>
    <r>
      <rPr>
        <b/>
        <sz val="9"/>
        <rFont val="Arial"/>
        <family val="2"/>
      </rPr>
      <t xml:space="preserve">
ESTADO CERRADO. - 426</t>
    </r>
    <r>
      <rPr>
        <sz val="9"/>
        <rFont val="Arial"/>
        <family val="2"/>
      </rPr>
      <t xml:space="preserve">
</t>
    </r>
  </si>
  <si>
    <r>
      <t xml:space="preserve">CDGRD PUTUMAYO INFORMA EN EL MUNICIPIO SAN FRANCISCO VEREDAS LA ARGENTINA, SAN PABLO, MINCHOY, DISTRITO DE DRENAJE, VARIANTE SAN FRANCISCO – MOCOA, SAN ANTONIO, SAN JOSÉ, LA MENTA, SAN SILVESTRE, SAN AGUSTÍN, PATOYACO, SAN PABLO, EVENTO INUNDACIÓN DESBORDAMIENTO CANAL A, RÍO PUTUMAYO – 15 DE ABRIL, AFECTACIÓN 20 FINCAS, 178 HECTÁREAS DE FINCAS Y GANADO, 1 VIVIENDA, 1 FAMILIA, 8 PERSONAS, 1 PUENTE VEHICULAR, 1 VÍA NACIONAL, 4 VÍA TERCIARIAS, ACCIONES REMITEN COPIA DEL DECRETO DE CALAMIDAD PÚBLICA # 104 DEL 5 DE MAYO 2021, ACTA CMGRD Y PAE, ESTADO </t>
    </r>
    <r>
      <rPr>
        <b/>
        <sz val="9"/>
        <rFont val="Arial"/>
        <family val="2"/>
      </rPr>
      <t>CERRADO - 394</t>
    </r>
    <r>
      <rPr>
        <sz val="9"/>
        <rFont val="Arial"/>
        <family val="2"/>
      </rPr>
      <t xml:space="preserve">
</t>
    </r>
  </si>
  <si>
    <t>230 VIVIENDAS UBICADAS EN ZONA DE ALTO RIESGO</t>
  </si>
  <si>
    <r>
      <t xml:space="preserve">ENLACE UNGRD INFORMA
MUNICIPIO SAN PEDRO DE URABÁ - ANTIOQUIA
EVENTO INUNDACIÓN 27/05/2021
AFECTACIÓN 180 FAMILIAS INUNDADAS, 700 PERSONAS AFECTADAS POR AUMENTO DEL RIO SAN JUAN EN EL CORREGIMIENTO SANTA CATALINA (VEREDAS MACONDO, PASEO DE MACONDO Y RIO BRAVO), 1 PUENTE PEATONAL DE ACCESO A LA VEREDA VILLA ESTER. 1 VÍA OBSTRUIDA TURBO SAN PEDRO, NO HAY ACCESO POR LA VIA PRINCIPAL DEL MUNICIPIO POR DESLIZAMIENTOS
AFECTACIÓN EN CULTIVOS DE PLÁTANO, ARROZ, MAÍZ, YUCA, ANIMALES DE CORRAL (CERDOS - GALLINAS). PÉRDIDAS MATERIALES Y ENSERES.
ACCIONES ATIENDE CMGRD REALIZAN EDAN
</t>
    </r>
    <r>
      <rPr>
        <b/>
        <sz val="9"/>
        <rFont val="Arial"/>
        <family val="2"/>
      </rPr>
      <t>ESTADO CERRADO - 395</t>
    </r>
    <r>
      <rPr>
        <sz val="9"/>
        <rFont val="Arial"/>
        <family val="2"/>
      </rPr>
      <t xml:space="preserve">
CDGRD DE ANTIOQUIA ACTUALIZA INFORMACIÓN
MUNICIPIO: SAN PEDRO DE URABÁ, CORREGIMIENTO: SANTA CATALINA, VEREDAS: MACONDO, PASEO DE MACONDO Y RIO BRAVO, ARENAS MONAS, BARRIOS: URABÁ, ZOILA LÓPEZ, EL PIRÚ
EVENTO: INUNDACIÓN- 27-05-2021
AFECTACIÓN: SE PRESENTÓ DESBORDAMIENTO DEL RÍO SAN JUAN Y LA QUEBRADA: PIRÚ, DEJANDO: 180 VIVIENDAS, 180 FAMILIAS, 700 PERSONAS AFECTADAS, DAÑOS EN MUEBLES Y ENSERES, 1 PUENTE PEATONAL, 1 VÍA OBSTRUIDA TURBO -SAN PEDRO- 4.500 PERSONAS INCOMUNICADAS, PÉRDIDAS EN CULTIVOS DE PLÁTANO, ARROZ, MAÍZ, YUCA, ANIMALES DE CORRAL, SIN LESIONADOS. SE RECIBE DECRETO DE CALAMIDAD PÚBLICA NO. 053 DEL 30-05-2021
ACCIONES: APOYAN CMGRD- ENTREGA DE AHE, BOMBEROS, SECRETARÍA DE PLANEACIÓN, SECRETARÍA DE GOBIERNO, CORPOURABA
</t>
    </r>
    <r>
      <rPr>
        <b/>
        <sz val="9"/>
        <rFont val="Arial"/>
        <family val="2"/>
      </rPr>
      <t xml:space="preserve">ESTADO: CERRADO. - 416
</t>
    </r>
    <r>
      <rPr>
        <sz val="9"/>
        <rFont val="Arial"/>
        <family val="2"/>
      </rPr>
      <t>CDGRD ANTIOQUIA ACTUALIZA INFORMACIÓN SOBRE INUNDACIÓN POR AUMENTO DE NIVELES EN EL RÍO SAN JUAN DEL DÍA 27 DE MAYO. REPORTADA EN SAN PEDRO DE URABÁ, CORREGIMIENTO SANTA CATALINA, VEREDAS MACONDO, PASEO DE MACONDO Y RÍO BRAVO, ARENAS MONAS, BARRIOS URABÁ, ZOILA LÓPEZ, EL PIRÚ. DEJANDO 230 VIVIENDAS UBICADAS EN ZONA DE ALTO RIESGO, 15 VIVIENDAS AVERIADAS, 245 FAMILIAS AFECTADAS POR PERDIDA DE ENSERES Y VÍVERES, 6 VÍAS AFECTADAS, 4 PUENTES VEHICULARES DESTRUIDOS, 2 PUENTES PEATONALES DESTRUIDOS, 1 PUENTE VEHICULAR AVERIADO. NO SE REPORTAN LESIONADOS. SE GENERA DECLARATORIA DE CALAMIDAD PÚBLICA #053 DEL 30 DE MAYO DEL 2021, SE REALIZA ENTREGA DE AHE. SE DA MANEJO LOCAL</t>
    </r>
    <r>
      <rPr>
        <b/>
        <sz val="9"/>
        <rFont val="Arial"/>
        <family val="2"/>
      </rPr>
      <t>. ESTADO: CERRADO - 417</t>
    </r>
  </si>
  <si>
    <t xml:space="preserve">DELEGACIÓN BOMBEROS CUNDINAMARCA INFORMA
MUNICIPIO TABIO – PARQUE LOS JUNCALES
EVENTO INCENDIO ESTRUCTURAL 28/05/2021
AFECTACIÓN 1 PERSONA LESIONADA LEVEMENTE, 1 VIVIENDA DESTRUIDA, 1 FAMILIA AFECTADA
ACCIONES ATENDIÓ BOMBEROS
ESTADO LIQUIDADO - 395
</t>
  </si>
  <si>
    <t xml:space="preserve">CMGRD VILLAVICENCIO INFORMA
MUNICIPIO VILLAVICENCIO – META, SECTOR MAIZARO
EVENTO MOVIMIENTO EN MASA 28/05/2021
AFECTACIÓN 1 PERSONA LESIONADA QUE CAE AL RIO AL PRESENTARSE FENÓMENO DE SOCAVACIÓN
ACCIONES ATENDIÓ DCC
ESTADO CERRADO - 395
</t>
  </si>
  <si>
    <t xml:space="preserve">CDGRD DEL CHOCÓ, INFORMA
MUNICIPIO RIOSUCIO
EVENTO INMERSIÓN- 28-05-2021
AFECTACIÓN 1 MENOR FALLECIDA, AL CAER DEL PUENTE AL RÍO ATRATO, POR EL AUMENTO QUE TIENE EN ESA ZONA SE AHOGÓ- SARA MENA PALACIOS DE 4 AÑOS DE EDAD EL CUERPO YA FUE RECUPERADO
ACCIONES APOYARON CMGRD, CRUZ ROJA, DEFENSA CIVIL Y BOMBEROS  
ESTADO CERRADO. - 396
</t>
  </si>
  <si>
    <t xml:space="preserve">
CUERPO DE BOMBEROS VOLUNTARIOS DE CUNDINAMARCA, INFORMA
MUNICIPIO CAPARRAPÍ, BARRIOS: LUCERO ALTO Y BAJO
EVENTO INUNDACIÓN- 29-05-2021
AFECTACIÓN A RAÍZ DE LAS FUERTES LLUVIAS. DEJANDO: 2 VIVIENDAS AVERIADAS, DAÑOS EN MUEBLES Y ENSERES, 2 FAMILIAS, 10 PERSONAS AFECTADAS, SIN LESIONADOS, SE DA MANEJO LOCAL
ACCIONES APOYARON BOMBEROS- 5 UNIDADES, 1 MÁQUINA
ESTADO CERRADO. - 396
</t>
  </si>
  <si>
    <t xml:space="preserve">DELEGACIÓN BOMBEROS CUNDINAMARCA INFORMA:
MUNICIPIO: SIMIJACA
EVENTO: INCENDIO ESTRUCTURAL 28/05/2021
AFECTACIÓN: 1 VIVIENDA AVERIADA, 1 FAMILIA AFECTADA EN BIENES Y ENSERES. AL PARECER SE PRODUJO POR CORTO CIRCUITO EN UNA TOMA ELÉCTRICA.
ACCIONES: ATENDIÓ BOMBEROS CON UN VEHÍCULO MIXTO PARA ATENCIÓN DE INCENDIOS CON 4 UNIDADES Y APOYO DE LA COMUNIDAD
ESTADO: LIQUIDADO - 397
</t>
  </si>
  <si>
    <t>1 ALMACEN LOCAL COMERCIAL</t>
  </si>
  <si>
    <t xml:space="preserve">DNBC INFORMA:
MUNICIPIO:  CALI – VALLE DEL CAUCA,  SECTOR SILOE
EVENTO:  INCENDIO ESTRUCTURAL 28/05/2021
AFECTACIÓN:  1 PERSONA FALLECIDA (ADULTO MASCULINO), 1 ALMACÉN LOCAL COMERCIAL (DÓLAR CITY) DESTRUIDO 
ACCIONES:  ATENDIÓ BOMBEROS CON 10 UNIDADES, 02 MÁQUINAS EXTINTORAS, 01 MÁQUINA DE ALTURA. 01 AMBULANCIAS. (2 PARAMÉDICOS), CENTRAL DE OPERACIONES. (5 UNIDADES), SIN UNIDADES DE BOMBEROS LESIONADAS. EL PERSONAL TARDÓ 06 HORAS PARA LOGRAR EL CONTROL DEL INCENDIO.
ESTADO:  LIQUIDADO - 397
</t>
  </si>
  <si>
    <t>CULTIVOS DE: YUCA, PLÁTANO, PAPAYA.</t>
  </si>
  <si>
    <t xml:space="preserve">
ENLACE META- UNGRD, INFORMA
MUNICIPIO EL DORADO
EVENTO CRECIENTE SÚBITA- RÍO ARIARI- 29-05-2021
AFECTACIÓN 25 VIVIENDAS, 25 FAMILIAS 75 PERSONAS AFECTADAS, SIN LESIONADOS, CULTIVOS DE: YUCA, PLÁTANO, PAPAYA.
ACCIONES APOYAN CMGRD- PLAN PADRINO, D.C.C., SE DA MANEJO LOCAL
ESTADO CERRADO. - 398
</t>
  </si>
  <si>
    <r>
      <t xml:space="preserve">
CDGRD DE NARIÑO, INFORMA
MUNICIPIO SANTA BÁRBARA ISCUANDÉ, VEREDA: SANTA RITA Y PARTE ALTA DEL MUNICIPIO
EVENTO CRECIENTE SÚBITA-  RÍO ISCUANDÉ- 30-05-2021
AFECTACIÓN REALIZAN EDAN
ACCIONES APOYA CMGRD
</t>
    </r>
    <r>
      <rPr>
        <b/>
        <sz val="9"/>
        <rFont val="Arial"/>
        <family val="2"/>
      </rPr>
      <t>ESTADO ABIERTO. - 398</t>
    </r>
    <r>
      <rPr>
        <sz val="9"/>
        <rFont val="Arial"/>
        <family val="2"/>
      </rPr>
      <t xml:space="preserve">
CDGRD DE NARIÑO, ACTUALIZA INFORMACIÓN
MUNICIPIO SANTA BÁRBARA ISCUANDÉ, VEREDAS: MORONGO, SANDAMIA, LA LOMA, LA QUINTA, LA FRAGUA, CAIMANES, ISLA LARGA, EL ALTO, VAYAN VIENDO, VUELTA LARGA, PISCINDE, GUAYABAL, BELLA VISTA, CHONTADURO 1 Y 2 BUGA, PAPAYO, CUCURAGUA, MONTAÑO, BARBULITA, PLAYA GRANDE ARRIBA, PLAYA GRANDE ABAJO, PALOMINO, ISLA DEL GALLO, SAN ANTONIO, LAS MARÍAS, SANTA ROSA, PIEDRERO, BOCA DE SEQUIHONDITA, BOCA DE CHANZARA, BOCA DE QUIGUPI, SANTA RITA
EVENTO CRECIENTE SÚBITA-  RÍO ISCUANDÉ- 30-05-2021
AFECTACIÓN REALIZAN EDAN
ACCIONES APOYA CMGRD
</t>
    </r>
    <r>
      <rPr>
        <b/>
        <sz val="9"/>
        <rFont val="Arial"/>
        <family val="2"/>
      </rPr>
      <t>ESTADO ABIERTO. - 400</t>
    </r>
    <r>
      <rPr>
        <sz val="9"/>
        <rFont val="Arial"/>
        <family val="2"/>
      </rPr>
      <t xml:space="preserve">
</t>
    </r>
  </si>
  <si>
    <t xml:space="preserve">CUERPO DE BOMBEROS VOLUNTARIOS DE CUNDINAMARCA, INFORMA
MUNICIPIO CHOACHÍ, SECTOR: CUCUATE- CASCO URBANO
EVENTO INUNDACIÓN- 30-05-2021
AFECTACIÓN SE PRESENTÓ DESBORDAMIENTO DE LA QUEBRADA: CUCUATE, DEJANDO: 8 VIVIENDAS, 8 FAMILIAS AFECTADAS, SIN LESIONADOS
ACCIONES APOYAN CMGRD- MAQUINARIA AMARILLA, BOMBEROS- 3 UNIDADES, 1 VEHÍCULO, POLICÍA
ESTADO CERRADO. - 398
</t>
  </si>
  <si>
    <t xml:space="preserve">ENLACE EJERCITO INFORMA:
MUNICIPIO: SUAZA – HUILA, SECTOR BRASILIA
EVENTO: MOVIMIENTO EN MASA 30/05/2021
AFECTACIÓN: 1 VÍA AFECTADA POR DESLIZAMIENTOS EN LA  VÍA VÍA  SUAZA A FLORENCIA
ACCIONES: ATIENDE CMGRD E INVIAS
ESTADO: CERRADO - 399
</t>
  </si>
  <si>
    <t>1 HELICOPTERO</t>
  </si>
  <si>
    <t xml:space="preserve">CDGRD BOLÍVAR, SAR AEROCIVIL Y DNBC INFORMAN:
MUNICIPIO: CANTAGALLO -  VEREDA PATICO ALTO
EVENTO: ACCIDENTE DE TRANSPORTE AÉREO 30/05/2021
AFECTACIÓN: 5 PERSONAS FALLECIDAS, 1 HELICÓPTERO HUEY UH-1N PNC 0741 DE ANTINARCÓTICOS ADSCRITO AL DEPARTAMENTO DE POLICÍA DEL MAGDALENA MEDIO ACCIDENTADO.
ACCIONES: ATENDIÓ  CBV SANTA ROSA DEL SUR CON 1  VEHÍCULO DE RESPUESTA RÁPIDA. ASEGURA EL ÁREA EJERCITO, UNIDADES DE LA ESTACIÓN DE POLICÍA CON PERSONAL DE SIJIN Y SIPOL.
ESTADO: CERRADO - 399
</t>
  </si>
  <si>
    <r>
      <t xml:space="preserve">CDGRD ANTIOQUIA DAGRAN INFORMA:
MUNICIPIO: NECOCLÍ – VEREDA PALMARES CENIZOSOS
EVENTO: MOVIMIENTO EN MASA 30/05/2021 ( ACTIVIDAD VOLCÁN DE LODO)
AFECTACIÓN: 1 PERSONA LESIONADA, SE HACE EVACUACIÓN DE 32 FAMILIAS, 108 PERSONAS HACIA LA VEREDA MULATICO PIEDRECITAS DONDE SE ALBERGAN EN EL COLEGIO, SE PRESENTA SONIDOS Y EMISIÓN DE MATERIAL DESDE VOLCÁN
ACCIONES: CMGRD SE DESPLAZA A LA VEREDA PARA REALIZAR VERIFICACIÓN, APOYA BOMBEROS, DCC Y ALCALDÍA
</t>
    </r>
    <r>
      <rPr>
        <b/>
        <sz val="9"/>
        <rFont val="Arial"/>
        <family val="2"/>
      </rPr>
      <t>ESTADO: ABIERTO – EN DESARROLLO - 399</t>
    </r>
    <r>
      <rPr>
        <sz val="9"/>
        <rFont val="Arial"/>
        <family val="2"/>
      </rPr>
      <t xml:space="preserve">
CDGRD ANTIOQUIA- DAGRAN, ACTUALIZA INFORMACIÓN
MUNICIPIO NECOCLÍ, VEREDA PALMARES CENIZOSOS
EVENTO MOVIMIENTO EN MASA- 30-05-2021- ACTIVIDAD VOLCÁN DE LODO
AFECTACIÓN 1 PERSONA LESIONADA, SE HACE EVACUACIÓN DE 32 FAMILIAS, 108 PERSONAS HACIA LA VEREDA MULATICO PIEDRECITAS DONDE SE ALBERGAN EN EL COLEGIO, SE DA MANEJO LOCAL Y SE TIENE EN MONITOREO CONSTANTE
ACCIONES APOYAN CMGRD, DAGRAN- VISITA TÉCNICA- LAS FAMILIAS ESTÁN SIENDO APOYADOS POR EL MUNICIPIO A TRAVÉS DE UNA DECLARATORIA DE URGENCIA MANIFIESTA, SE LES BRINDÓ DOTACIÓN DE KIT DE ALIMENTOS, TRANSPORTE, ADECUACIÓN DE INSTALACIONES DE LA ESCUELA PARA PODER SER HABITADA. BOMBEROS, D.C.C.
</t>
    </r>
    <r>
      <rPr>
        <b/>
        <sz val="9"/>
        <rFont val="Arial"/>
        <family val="2"/>
      </rPr>
      <t>ESTADO CERRADO. - 414</t>
    </r>
    <r>
      <rPr>
        <sz val="9"/>
        <rFont val="Arial"/>
        <family val="2"/>
      </rPr>
      <t xml:space="preserve">
</t>
    </r>
  </si>
  <si>
    <t xml:space="preserve">CDGRD TOLIMA INFORMA:
MUNICIPIO: MURILLO – VEREDA PAJONALES
EVENTO: MOVIMIENTO EN MASA 30/05/2021
AFECTACIÓN:  1 VIA PRIMARIA, MURILLO - LÍBANO, SE PRESENTÓ POR LA ACCIÓN DE LAS LLUVIAS, LA VÍA SE ENCUENTRA CERRADA A AMBOS CARRILES.
ACCIONES: ATIENDE CMGRD Y CONCESIONARIA CON MAQUINARIA
ESTADO: CERRADO - 399
</t>
  </si>
  <si>
    <t xml:space="preserve">CDGRD CAUCA INFORMA:
MUNICIPIO: PATÍA - ANGULO
EVENTO: CRECIENTE SÚBITA  30/05/2021
AFECTACIÓN: 1 PUENTE VEHICULAR COLAPSADO (QUE POR DAÑOS PRESENTADO HACE 5 AÑOS, SOLO SERVÍA COMO PASO PEATONAL Y DE USO MIXTO CON MOTOS)
ACCIONES: ATENDIÓ CMGRD
ESTADO: CERRADO - 399
</t>
  </si>
  <si>
    <t xml:space="preserve">CDGRD CAUCA INFORMA:
MUNICIPIO: GUAPI – CORREGIMIENTO GUAJUI
EVENTO: ACCIDENTE MINERO 30/05/2021
AFECTACIÓN: 2 PERSONAS FALLECIDAS POR DERRUMBE EN LA MINA BARQUERO
ACCIONES: ATENDIÓ ALCALDÍA MUNICIPAL, CMGRD Y BOMBEROS
ESTADO: CERRADO - 399
</t>
  </si>
  <si>
    <t xml:space="preserve">CDGRD CAUCA INFORMA:
MUNICIPIO: GUAPI – CORREGIMIENTO GUAJUI
EVENTO: INUNDACIÓN 30/05/2021
AFECTACIÓN: 50 VIVIENDAS INUNDADAS, 50 FAMILIAS AFECTADAS EN BIENES Y ENSERES, DAÑOS EN CULTIVOS Y ANIMALES DE GRANJA
ACCIONES: ATIENDE CMGRD
ESTADO: CERRADO - 399
</t>
  </si>
  <si>
    <t>1 CARPINTERÍA</t>
  </si>
  <si>
    <r>
      <t xml:space="preserve">DELEGACIÓN BOMBEROS CUNDINAMARCA INFORMA:
MUNICIPIO: FOMEQUE 
EVENTO: INUNDACIÓN 30/05/2021
AFECTACIÓN: 2 VIVIENDA AFECTADAS, 2 FAMILIAS CON DAÑOS EN BIENES Y ENSERES, 1 HOTEL AFECTADO  
ACCIONES: ATENDIÓ BOMBEROS
</t>
    </r>
    <r>
      <rPr>
        <b/>
        <sz val="9"/>
        <rFont val="Arial"/>
        <family val="2"/>
      </rPr>
      <t>ESTADO: CERRADO - 399</t>
    </r>
    <r>
      <rPr>
        <sz val="9"/>
        <rFont val="Arial"/>
        <family val="2"/>
      </rPr>
      <t xml:space="preserve">
CDGRD DE CUNDINAMARCA, ACTUALIZA INFORMACIÓN
MUNICIPIO FÓMEQUE, BARRIOS: AGUSTÍN GUTIÉRREZ, PORTAL SAN JUANERO, LA UBITA Y VEREDA: RESGUARDO
EVENTO INUNDACIÓN 30-05-2021
AFECTACIÓN 6 VIVIENDAS AVERIADAS, DAÑOS EN MUEBLES Y ENSERES, 7 FAMILIAS, 25 PERSONAS, 1 HOTEL- MOSCUA, 1 CARPINTERÍA AFECTADOS, SIN LESIONADOS  
ACCIONES ATENDIÓ BOMBEROS
</t>
    </r>
    <r>
      <rPr>
        <b/>
        <sz val="9"/>
        <rFont val="Arial"/>
        <family val="2"/>
      </rPr>
      <t>ESTADO CERRADO. - 400</t>
    </r>
    <r>
      <rPr>
        <sz val="9"/>
        <rFont val="Arial"/>
        <family val="2"/>
      </rPr>
      <t xml:space="preserve">
</t>
    </r>
  </si>
  <si>
    <t xml:space="preserve">DELEGACIÓN BOMBEROS CUNDINAMARCA INFORMA:
MUNICIPIO: COGUA -  VEREDA DE LOS CERROS
EVENTO: MOVIMIENTO EN MASA 30/05/2021
AFECTACIÓN: 1 PERSONA FALLECIDA, QUIEN SE TRASLADABA EN MOTO Y FUE IMPACTADA POR EL DESLIZAMIENTO 
ACCIONES: ATENDIÓ BOMBEROS
ESTADO: CERRADO - 399
</t>
  </si>
  <si>
    <r>
      <t xml:space="preserve">CDGRD SAN ANDRÉS INFORMA INFORMA:
MUNICIPIO: SAN ANDRÉS
EVENTO: INCENDIO 30/05/2021
AFECTACIÓN: PENDIENTE EN EVALUACIÓN
ACCIONES: ATIENDE BOMBEROS  CON 15 UNIDADES, DOS MÁQUINAS DE EXTINCIÓN Y UN CARROTANQUE DE LA OFICINA DE GESTIÓN DEL RIESGO
</t>
    </r>
    <r>
      <rPr>
        <b/>
        <sz val="9"/>
        <rFont val="Arial"/>
        <family val="2"/>
      </rPr>
      <t>ESTADO: ACTIVO - 399</t>
    </r>
    <r>
      <rPr>
        <sz val="9"/>
        <rFont val="Arial"/>
        <family val="2"/>
      </rPr>
      <t xml:space="preserve">
CDGRD SAN ANDRÉS ACTUALIZA INFORMACIÓN SOBRE INCENDIO REPORTADO EN SAN ANDRÉS, RELLENO SANITARIO MAGIC GARDEN DESDE EL DÍA 30 DE MAYO. SIN ESTABLECER AFECTACIONES, NO SE REPORTARON LESIONADOS. PERSONAL DE BOMBEROS REALIZÓ TRABAJOS EN EL SITIO CON 15 UNIDADES Y APOYO LOGÍSTICO DEL CDGRD. </t>
    </r>
    <r>
      <rPr>
        <b/>
        <sz val="9"/>
        <rFont val="Arial"/>
        <family val="2"/>
      </rPr>
      <t>ESTADO: LIQUIDADO - 436</t>
    </r>
    <r>
      <rPr>
        <sz val="9"/>
        <rFont val="Arial"/>
        <family val="2"/>
      </rPr>
      <t xml:space="preserve">
</t>
    </r>
  </si>
  <si>
    <t xml:space="preserve">CDGRD META Y ENLACE UNGRD INFORMAN:
MUNICIPIO: MESETAS -  META, VEREDA PUERTO NARIÑO
EVENTO: CRECIENTE SÚBITA 30/05/2021
AFECTACIÓN:  1 PUENTE VEHICULAR AFECTADO POR FUERTE CRECIDA DEL RÍO DUDA, Y EL DESVÍO DE SU CAUCE EL CUAL ESTÁ PEGANDO DIRECTAMENTE SOBRE LA COLUMNA PRINCIPAL DEL PUENTE, SE LLEVÓ PARTE DEL RELLENO DE ABROCHE DEL PUENTE, DEJANDO INHABILITADO EL PUENTE QUE UNE LOS MUNICIPIOS DE MESETAS Y LA URIBE.
ACCIONES: ATIENDEN CMGRD, EL DÍA DE MAÑANA SE DESPLAZA UNA COMISIÓN DE LA SECRETARIA DE PLANEACIÓN MUNICIPAL A VERIFICAR LOS DAÑOS.
ESTADO: CERRADO - 399
</t>
  </si>
  <si>
    <t xml:space="preserve">CDGRD DE CUNDINAMARCA, INFORMA
MUNICIPIO EL ROSAL, BARRIOS: VERSALLES, SANTANDER
EVENTO INUNDACIÓN 29-05-2021
AFECTACIÓN 2 ALCANTARILLADOS AFECTADOS, SE DA MANEJO LOCAL  
ACCIONES ATENDIÓ CMGRD- MAQUINARIA AMARILLA, BOMBEROS
ESTADO CERRADO. - 400
</t>
  </si>
  <si>
    <r>
      <t>CDGRD CESAR INFORMA EN EL MUNICIPIO PELAYA LA ESPERANZA, EL MINUTO, LAS MARÍAS 1, 2 Y 3, TORTI SORIANO, SAN JUAN, CUIDAD JARDÍN, SAN JOSÉ, AGITAN, 12 DE FEBRERO, ALFONSO LÓPEZ, LAS DELICIAS, 1 MAYO, EVENTO VENDAVAL – 28 DE MAYO, AFECTACIÓN 300 VIVIENDAS PER PÉRDIDA DE TECHOS, 300 FAMILIAS, ÁRBOLES CAÍDOS, NO HUBO PERSONAS HERIDAS U OTRO, ACCIONES ATENDIDO POR DCC PAILITAS Y CMGRD, ESTADO</t>
    </r>
    <r>
      <rPr>
        <b/>
        <sz val="9"/>
        <rFont val="Arial"/>
        <family val="2"/>
      </rPr>
      <t xml:space="preserve"> CERRADO - 401
</t>
    </r>
    <r>
      <rPr>
        <sz val="9"/>
        <rFont val="Arial"/>
        <family val="2"/>
      </rPr>
      <t>CDGRD CESAR ACTUALIZA INFORMACIÓN:
MUNICIPIO: PELAYA - LA ESPERANZA, EL MINUTO, LAS MARÍAS 1, 2 Y 3, TORTI SORIANO, SAN JUAN, CUIDAD JARDÍN, SAN JOSÉ, AGITAN, 12 DE FEBRERO, ALFONSO LÓPEZ, LAS DELICIAS, 1 MAYO.
EVENTO:  VENDAVAL 28/05/2021
AFECTACIÓN: 330 VIVIENDAS AFECTADAS,  330 FAMILIAS DAMNIFICADAS, 14 ESCUELAS, 1  VIA AFECTADA 
ACCIONES: ATENDIÓ CMGRD SE REALIZÓ EL CENSO, SE HIZO ENTREGA DE AYUDAS, APOYO DE LA GOBERNACIÓN DEL CÉSAR</t>
    </r>
    <r>
      <rPr>
        <b/>
        <sz val="9"/>
        <rFont val="Arial"/>
        <family val="2"/>
      </rPr>
      <t xml:space="preserve">
ESTADO: CERRADO - 429 </t>
    </r>
    <r>
      <rPr>
        <sz val="9"/>
        <rFont val="Arial"/>
        <family val="2"/>
      </rPr>
      <t xml:space="preserve">
</t>
    </r>
    <r>
      <rPr>
        <sz val="9"/>
        <color indexed="10"/>
        <rFont val="Arial"/>
        <family val="2"/>
      </rPr>
      <t xml:space="preserve">19/07/2021 SE APORBÓ APOYO CON 248 KIT DE ALIMENTO, 150 KIT DE ASEO, 100 KIT DE COCINA, 100 COLCHONETAS, 150 FRAZADAS, 50 HAMACAS, 444 LÁMIANS DE ZINC Y 1776 AMARRES POR VALOR TOTAL DE $71.135.055,52
</t>
    </r>
    <r>
      <rPr>
        <sz val="9"/>
        <color indexed="8"/>
        <rFont val="Arial"/>
        <family val="2"/>
      </rPr>
      <t>CDGRD CESAR, ACTUALIZA INFORMACIÓN MUNICIPIO: PELAYA - EVENTO: VENDAVAL – 28/05/2021 AFECTACIÓN:  SE RECIBE ¨DECRETO DE CALAMIDAD PUBLICA NO. 094 DE 29 – 05 – 2021¨ Y SOLICITUD DE MAQUINARIA AMARILLA.  ACCIONES: ATENDIDO POR CMGRD Y CDGRD.</t>
    </r>
    <r>
      <rPr>
        <b/>
        <sz val="9"/>
        <color indexed="8"/>
        <rFont val="Arial"/>
        <family val="2"/>
      </rPr>
      <t xml:space="preserve"> ESTADO: CERRADO - 588
</t>
    </r>
    <r>
      <rPr>
        <sz val="9"/>
        <color indexed="10"/>
        <rFont val="Arial"/>
        <family val="2"/>
      </rPr>
      <t>30/09/2021 SE APROBÓ APOYO CON BANCO DE MAQUINARIA AMARILLA POR VALOR TOTAL DE $582.583.302</t>
    </r>
  </si>
  <si>
    <t>1776 - AMARRES LÁMINA DE ZINC</t>
  </si>
  <si>
    <r>
      <t xml:space="preserve">CMGRD MITÚ INFORMA QUE, EN BARRIOS LAS PALMERAS, BELARMINO CORREA, BOSQUES DE MURILLO, LA ESPERANZA, SAN FRANCISCO Y 12 DE OCTUBRE. SE PRESENTÓ UNA INUNDACIÓN POR AUMENTO DE NIVELES EN EL RÍO VAUPÉS Y CAÑOS CHAJOCO, SARDINA Y DANTA EL DÍA 31 DE MAYO. DEJANDO PENDIENTE REALIZAR EDAN, NO SE REPORTAN DESAPARECIDOS O LESIONADOS. PERSONAL DEL CMGRD COORDINA LABORES DE EDAN CON APOYO DE 2 UNIDADES DE LA DEFENSA CIVIL, 1 UNIDAD DEL CRUE DEPARTAMENTAL, 1 UNIDAD DE LA CORPORACIÓN CDA, 1 GESTIÓN DEL RIESGO MUNICIPAL. </t>
    </r>
    <r>
      <rPr>
        <b/>
        <sz val="9"/>
        <rFont val="Arial"/>
        <family val="2"/>
      </rPr>
      <t>ESTADO: ABIERTO - 402</t>
    </r>
    <r>
      <rPr>
        <sz val="9"/>
        <rFont val="Arial"/>
        <family val="2"/>
      </rPr>
      <t xml:space="preserve">
CMGRD MITÚ ACTUALIZA INFORMACIÓN SOBRE INUNDACIÓN POR AUMENTO DE NIVELES EN EL RÍO VAUPÉS Y CAÑOS CHAJOCO, SARDINA Y DANTA DEL DÍA 31 DE MAYO. REPORTADA EN LOS BARRIOS LAS PALMERAS, BELARMINO CORREA, BOSQUES DE MURILLO, LA ESPERANZA, SAN FRANCISCO Y 12 DE OCTUBRE. DEJANDO 235 FAMILIAS Y 940 PERSONAS AFECTADAS POR PÉRDIDA DE VÍVERES Y ENSERES. NO SE REPORTAN LESIONADOS O DESAPARECIDOS. PERSONAL DEL CMGRD COORDINA LABORES DE EDAN Y ENTREGA DE AHE CON APOYO DE LAS ENTIDADES OPERATIVAS DEL MUNICIPIO. SE DA MANEJO LOCAL. </t>
    </r>
    <r>
      <rPr>
        <b/>
        <sz val="9"/>
        <rFont val="Arial"/>
        <family val="2"/>
      </rPr>
      <t>ESTADO: CERRADO - 417</t>
    </r>
  </si>
  <si>
    <t>8 CARROS DESTRUIDO, 10 MOTOS</t>
  </si>
  <si>
    <r>
      <t xml:space="preserve">CDGRD ANTIOQUIA DAGRAN INFORMA
MUNICIPIO: CISNEROS
EVENTO: INUNDACIÓN 31/05/2021
AFECTACIÓN:   INUNDACIÓN EN VARIAS VIVIENDAS DONDE SE CRUZAN EL RIO NUS Y LA QUEBRADA SANTA GERTRUDIS, 1 PUENTE PEATONAL AFECTADO, 1 HOSPITAL MUNICIPAL INUNDADO
ACCIONES: ATIENDE ALCALDÍA, CMGRD,DCC, BOMBEROS Y POLICÍA. REALIZAN EDAN
</t>
    </r>
    <r>
      <rPr>
        <b/>
        <sz val="9"/>
        <rFont val="Arial"/>
        <family val="2"/>
      </rPr>
      <t>ESTADO: ABIERTO - 403</t>
    </r>
    <r>
      <rPr>
        <sz val="9"/>
        <rFont val="Arial"/>
        <family val="2"/>
      </rPr>
      <t xml:space="preserve">
CDGRD ANTIOQUIA DAGRAN ACTUALIZA INFORMACIÓN
MUNICIPIO: CISNEROS 
EVENTO:  INUNDACIÓN 31/05/2021
AFECTACIÓN:3 PERSONAS LESIONADAS, 1 VIVIENDA DESTRUIDA, 10 AVERIADAS, 180 VIVIENDAS INUNDADAS, 1 ACUEDUCTO AFECTADO EN BOCATOMA, 70 FAMILIAS INCOMUNICADAS ,1 VIA AFECTADA SECTOR SAN VICTORINO ,1 PUENTE VEHICULAR, 1 VIA NACIONAL AFECTADA POR SOCAVACIÓN LATERAL, 1 PUENTE PEATONAL, 1 INSTALACIÓN DEL SENA AFECTADO, 1 HOSPITAL INUNDADO, 1 SEDE DE BOMBEROS AFECTADA, 1 SEDE DE LA FISCALÍA, 8 CARROS DESTRUIDO, 10 MOTOS
ACCIONES: ATENDIÓ CMGRD Y ENTIDADES DEL SNGRD, ACTIVARON ALBERGUES EN LA ESTACIÓN DE FERROCARRIL Y EN LA ESCUELA CONCEPCIÓN RESTREPO. SE TRABAJA CON MAQUINARIA AMARILLA PARA LA LIMPIEZA DE LAS CALLES.
</t>
    </r>
    <r>
      <rPr>
        <b/>
        <sz val="9"/>
        <rFont val="Arial"/>
        <family val="2"/>
      </rPr>
      <t>ESTADO:  CERRADO - 412</t>
    </r>
    <r>
      <rPr>
        <sz val="9"/>
        <rFont val="Arial"/>
        <family val="2"/>
      </rPr>
      <t xml:space="preserve">
</t>
    </r>
  </si>
  <si>
    <t xml:space="preserve">CMGRD MEDELLÍN DAGRD INFORMA
MUNICIPIO: MEDELLÍN - BARRIO EL PLAYÓN, COMUNA SANTA CRUZ
EVENTO: INCENDIO ESTRUCTURAL 31/05/2021
AFECTACIÓN:   1 BODEGA QUE ALMACENABA RECICLAJE, SIN LESIONADOS
ACCIONES:  ATENDIÓ BOMBEROS CON 3 MAQUINAS
ESTADO: LIQUIDADO - 403
</t>
  </si>
  <si>
    <t xml:space="preserve">DCC INFORMA
MUNICIPIO: ASTREA - CESAR
EVENTO: VENDAVAL 31/05/2021
AFECTACIÓN:   2 VIVIENDAS AFECTADAS EN TECHOS, 2 FAMILIAS  
ACCIONES:  ATENDIÓ CMGRD Y DCC CON 5 UNIDADES, REALIZAN EDAN
ESTADO: CERRADO - 403
</t>
  </si>
  <si>
    <t>29
98</t>
  </si>
  <si>
    <t>13/03/2021
13/09/2021</t>
  </si>
  <si>
    <r>
      <t xml:space="preserve">DCC INFORMA
MUNICIPIO: SUAZA - HUILA
EVENTO: CRECIENTE SÚBITA 30/05/2021
AFECTACIÓN:  17 FAMILIAS AFECTADAS, 68 PERSONAS, 12 HECTAREAS DE CULTIVOS DE CAFÉ Y AGUACATE  
ACCIONES:  ATENDIÓ CMGRD Y DCC CON 7 UNIDADES
ESTADO: CERRADO - 403
</t>
    </r>
    <r>
      <rPr>
        <sz val="9"/>
        <color indexed="10"/>
        <rFont val="Arial"/>
        <family val="2"/>
      </rPr>
      <t>20/09/2021 SE APROBÓ BANCO DE MAQUINARIA AMARILLA POR VALOR DE $1.445.618.687,80</t>
    </r>
  </si>
  <si>
    <t xml:space="preserve">DCC INFORMA
MUNICIPIO:SANDONÁ - NARIÑO
EVENTO: INUNDACIÓN 31/05/2021
AFECTACIÓN:   8 VIVIENDAS AFECTADAS, 8 FAMILIAS, 38 PERSONAS
ACCIONES: ATENDIÓ CMGRD Y DCC CON 8 UNIDADES
ESTADO: CERRADO - 403
</t>
  </si>
  <si>
    <r>
      <t xml:space="preserve">CDGRD NARIÑO INFORMA EN EL MUNICIPIO DE SAMANIEGO VEREDA EL ESCRITORIO, EVENTO CRECIENTE SÚBITA RÍO PACUAL – 31 DE MAYO AFECTACIÓN 1 VÍA TERCIARIA, ACCIONES EN LLAMADA REALIZADA AL CMGRD INDICAN QUE REQUIEREN RETROEXCAVADORA DE ORUGA PARA DRAGAR EL RÍO EN PUNTOS CRÍTICOS COMO LA VEREDA CARTAGENA Y BARRIO GENOY, SE REMITE AL DEPARTAMENTO, ESTADO </t>
    </r>
    <r>
      <rPr>
        <b/>
        <sz val="9"/>
        <rFont val="Arial"/>
        <family val="2"/>
      </rPr>
      <t>CERRADO - 404</t>
    </r>
    <r>
      <rPr>
        <sz val="9"/>
        <rFont val="Arial"/>
        <family val="2"/>
      </rPr>
      <t xml:space="preserve">
</t>
    </r>
  </si>
  <si>
    <r>
      <t xml:space="preserve">CDGRD NARIÑO INFORMA EN EL MUNICIPIO DE SANTACRUZ VEREDA PISILTES Y CASCO URBANO, EVENTO AVENIDA TORRENCIAL DEL RÍO PACUAL – 31 DE MAYO, AFECTACIÓN PENDIENTE, ACCIONES ATIENDE CMGRD, REALIZAN EVALUACIÓN DESDE EL DÍA DE AYER, ESTADO </t>
    </r>
    <r>
      <rPr>
        <b/>
        <sz val="9"/>
        <rFont val="Arial"/>
        <family val="2"/>
      </rPr>
      <t xml:space="preserve">ABIERTO - 404
</t>
    </r>
    <r>
      <rPr>
        <sz val="9"/>
        <rFont val="Arial"/>
        <family val="2"/>
      </rPr>
      <t>CDGRD NARIÑO, ACTUALIZA INFORMACIÓN
MUNICIPIO: SANTACRUZ, VEREDA: PISILTES Y CASCO URBANO.
EVENTO: AVENIDA TORRENCIAL DEL RÍO PACUAL. – 31-05-2021.
AFECTACIÓN: 10 VIVIENDAS, 10 FAMILIAS, 23 PERSONAS AFECTADAS, SIN LESIONADOS.
ACCIONES: APOYARON CMGRD, SECRETARÍA DE PLANEACIÓN, INFRAESTRUCTURA Y DESARROLLO ECONÓMICO, BOMBEROS, D.C.C., INVIAS. SE REALIZÓ MINGA DE LIMPIEZA Y DESTAPE DE CUNETAS Y ALCANTARILLAS POR PARTE DE FUNCIONARIOS DE LA ADMINISTRACIÓN MUNICIPAL CON, MAQUINARIA DEL MUNICIPIO COMO RETROEXCAVADORAS, CARGADORES, VOLQUETAS, VIBROCOMPACTADOR Y MOTONIVELADORA SE DIO VÍA, LIMPIEZA Y MANTENIMIENTO DE VÍAS Y CUNETAS</t>
    </r>
    <r>
      <rPr>
        <b/>
        <sz val="9"/>
        <rFont val="Arial"/>
        <family val="2"/>
      </rPr>
      <t>.
ESTADO: CERRADO. - 426</t>
    </r>
  </si>
  <si>
    <r>
      <t xml:space="preserve">CDGRD NARIÑO INFORMA EN EL MUNICIPIO DE POLICARPA CORREGIMIENTO RESTREPO SECTOR CHORRERA, EVENTO CRECIENTE SÚBITA – 31 DE MAYO AFECTACIÓN 1 PUENTE PEATONAL AVERIADO ACCIONES CMGRD REALIZA VISITA Y SEÑALIZACIÓN DE LA ZONA, ESTADO </t>
    </r>
    <r>
      <rPr>
        <b/>
        <sz val="9"/>
        <rFont val="Arial"/>
        <family val="2"/>
      </rPr>
      <t>CERRADO - 404</t>
    </r>
  </si>
  <si>
    <r>
      <t xml:space="preserve">CDGRD NARIÑO INFORMA EN EL MUNICIPIO DE CUMBITARA VEREDA SAN LUIS EVENTO INUNDACIÓN POR DESBORDAMIENTO DE LA QUEBRADA NULPITA AFECTACIÓN 6 VIVIENDAS, 6 FAMILIAS, DAÑOS MENORES EN ENSERES, ACCIONES ATENDIDO POR CMGRD, EN LLAMADA REALIZADA EL COORDINADOR INFORMA QUE HACIA EL BAJO CUMBITARA NO SE HA PODIDO LLEGAR A REALIZAR REVISIÓN DADO QUE EL RÍO PATIA ESTA CRECIDO Y NO ES POSIBLE SU NAVEGABILIDAD, SO SE HA RECIBIDO REPORTES DE LAS JAC POR FALTA DE FLUIDO ELÉCTRICO, SE INDICÓ INFORMAR AL DEPARTAMENTO, ESTADO </t>
    </r>
    <r>
      <rPr>
        <b/>
        <sz val="9"/>
        <rFont val="Arial"/>
        <family val="2"/>
      </rPr>
      <t>CERRADO - 404</t>
    </r>
  </si>
  <si>
    <r>
      <t xml:space="preserve">CDGRD BOLÍVAR INFORMA EN EL MUNICIPIO ACHÍ CORREGIMIENTO PUERTO VENECIA EVENTO INUNDACIÓN – 1 DE JUNIO, AFECTACIÓN PENDIENTE ACCIONES HUBO ROMPIMIENTO EN OBRA DE MITIGACIÓN CON COSTALES QUE SE VENÍA ADELANTANDO PARA REDUCIR EL RIESGO EN ESA ZONA, ESTADO </t>
    </r>
    <r>
      <rPr>
        <b/>
        <sz val="9"/>
        <rFont val="Arial"/>
        <family val="2"/>
      </rPr>
      <t>ABIERTO - 404</t>
    </r>
  </si>
  <si>
    <r>
      <t xml:space="preserve">CMGRD PEREIRA / DEPARTAMENTO DE RISARALDA SECTOR FINCA LOS PINOS - VÍA DESTAPADA EL RIOCO, EVENTO MOVIMIENTO EN MASA – 1 DE JUNIO, AFECTACIÓN 3 VIVIENDAS, 3 FAMILIAS, 10 PERSONAS (9 ADULTOS, 1 MENOR DE EDAD), ACCIONES SE REALIZAN 3 CONCEPTOS DE EVACUACIÓN PREVENTIVA, SE ENTREGAN 3 SUBSIDIOS DE ARRENDAMIENTO TEMPORAL, ATENDIDO POR PERSONAL DE BOMBEROS Y DIGER, ESTADO </t>
    </r>
    <r>
      <rPr>
        <b/>
        <sz val="9"/>
        <rFont val="Arial"/>
        <family val="2"/>
      </rPr>
      <t xml:space="preserve">CERRADO - 404
</t>
    </r>
  </si>
  <si>
    <r>
      <t xml:space="preserve">CMGRD PEREIRA / DEPARTAMENTO DE RISARALDA EN ZONA URBANA BARRIO LAS COLONIAS CASAS 61 Y 62, EVENTO MOVIMIENTO EN MASA – 1 DE JUNIO, AFECTACIÓN 2 VIVIENDAS, 2 FAMILIAS, 10 PERSONAS (4 ADULTOS, 6 NNA), ACCIONES SE REALIZAN 2 CONCEPTOS DE EVACUACIÓN PREVENTIVA, SE ENTREGAN 2 SUBSIDIOS DE ARRENDAMIENTO TEMPORAL, SE ASIGNA AHE, ATENDIDO POR BOMBEROS Y DIGER, ESTADO </t>
    </r>
    <r>
      <rPr>
        <b/>
        <sz val="9"/>
        <rFont val="Arial"/>
        <family val="2"/>
      </rPr>
      <t>CERRADO - 404</t>
    </r>
  </si>
  <si>
    <t>ANIMALES, CULTIVOS AFECTADOS,</t>
  </si>
  <si>
    <r>
      <t xml:space="preserve">CDGRD TOLIMA INFORMA EN EL MUNICIPIO SAN LUIS VEREDAS PEDREGAL, SAN ANTONIO, PRIMAVERA Y SANTA LUCÍA EVENTO CRECIENTE SÚBITA DE LA QUEBRADA CHÍPALO – 1 DE JUNIO, AFECTACIÓN POR CUANTIFICAR VIVIENDAS, PÉRDIDA DE MUEBLES, ENSERES, ANIMALES Y CULTIVOS, 1 VÍA TERCIARIA, ACCIONES SE REALIZA LIMPIEZA POR CAÍDA DE ÁRBOLES, COMUNIDAD SOLICITÓ AL MUNICIPIO ENVÍO DE MAQUINARIA AMARILLA, ESTADO </t>
    </r>
    <r>
      <rPr>
        <b/>
        <sz val="9"/>
        <rFont val="Arial"/>
        <family val="2"/>
      </rPr>
      <t xml:space="preserve">ABIERTO - 404
</t>
    </r>
    <r>
      <rPr>
        <sz val="9"/>
        <rFont val="Arial"/>
        <family val="2"/>
      </rPr>
      <t>CDGRD DE TOLIMA, ACTUALIZA INFORMACIÓN
MUNICIPIO: SAN LUIS, VEREDAS: PEDREGAL, SAN ANTONIO, PRIMAVERA Y SANTA LUCÍA.
EVENTO: CRECIENTE SÚBITA- QUEBRADA CHÍPALO. – 01-06-2021.
AFECTACIÓN: 8 VIVIENDAS, 8 FAMILIAS, 40 PERSONAS, DAÑOS EN MUEBLES Y ENSERES, 1 VÍA TERCIARIA, ANIMALES, CULTIVOS AFECTADOS, SIN LESIONADOS, SE DA MANEJO LOCAL.
ACCIONES: CMGRD- MAQUINARIA AMARILLA.</t>
    </r>
    <r>
      <rPr>
        <b/>
        <sz val="9"/>
        <rFont val="Arial"/>
        <family val="2"/>
      </rPr>
      <t xml:space="preserve">
ESTADO: CERRADO. - 454</t>
    </r>
  </si>
  <si>
    <t>1 ESTANQUE DE PESCADO, 1 MARRANERA</t>
  </si>
  <si>
    <t xml:space="preserve">CDGRD DE NARIÑO, INFORMA
MUNICIPIO LINARES, BARRIOS: FÁTIMA, GÓLGOTA, VEREDAS: POROTO, TAMBILLO
EVENTO INUNDACIÓN- 31-05-2021
AFECTACIÓN 6 VIVIENDAS AVERIADAS, 6 FAMILIAS, 1 ESTANQUE DE PESCADO, 1 MARRANERA, SIN LESIONADOS, SE DA MANEJO LOCAL  
ACCIONES APOYA CMGRD
ESTADO CERRADO. - 405
</t>
  </si>
  <si>
    <t xml:space="preserve">
CDGRD DE NARIÑO, INFORMA
MUNICIPIO LINARES, VEREDAS: POROTO, TAMBILLO, NACHO
EVENTO MOVIMIENTO EN MASA- 31-05-2021
AFECTACIÓN 2 VIVIENDAS AVERIADAS, 2 FAMILIAS AFECTADAS, 2 VÍAS SECUNDARIAS, SIN LESIONADOS, SE DA MANEJO LOCAL
ACCIONES APOYA CMGRD
ESTADO CERRADO. - 405
</t>
  </si>
  <si>
    <t xml:space="preserve">
CDGRD DE NARIÑO INFORMA
MUNICIPIO SAMANIEGO, VEREDA: MOTILÓN 
EVENTO MOVIMIENTO EN MASA – 31-05-2021
AFECTACIÓN 1 VIVIENDA AVERIADA, 1 FAMILIA AFECTADA, VÍA SAMANIEGO- TABILES- LINARES VÍA DEPARTAMENTAL AFECTACIÓN DE 4 DESLIZAMIENTOS, PÉRDIDA DE BANCA APROXIMADAMENTE 15 METROS, SE TRABAJÓ CON MAQUINARIA DEL MUNICIPIO EN EL DESALOJO DE LOS DESLIZAMIENTOS, SE REALIZÓ SEÑALIZACIÓN VÍA RESTRINGIDA VEHÍCULOS PESADOS, SIN LESIONADOS 
ACCIONES APOYA CMGRD- CDGRD- MAQUINARIA AMARILLA 
ESTADO CERRADO. - 405
</t>
  </si>
  <si>
    <t xml:space="preserve">CDGRD DE NARIÑO, INFORMA
MUNICIPIO FUNES, BARRIO: CALLE NUEVA
EVENTO MOVIMIENTO EN MASA- 31-05-2021
AFECTACIÓN 4 VIVIENDAS AVERIADAS, 4 FAMILIAS AFECTADAS, LAS CUALES FUERON EVACUADAS, 1 VÍA TERCIARIA- FUNES- SUCUMBÍOS, SIN LESIONADOS, SE DA MANEJO LOCAL
ACCIONES APOYA CMGRD- SUBSIDIOS DE ARRIENDOS
ESTADO CERRADO. - 405
</t>
  </si>
  <si>
    <r>
      <t xml:space="preserve">CDGRD DEL CHOCÓ INFORMA
MUNICIPIO CARMEN DEL DARIÉN, COMUNIDADES: UNIÓN CHIGORODÓ, EMBERÁ ZHOKERRES, MAMEY DIPURDÚ, BOCA DE CHICAO, LA MADRE, APARTADÓ BUENA VISTA, CHINTADO, MANUEL SANTO, URAMA, MARCIAL Y JAGUAL
EVENTO AVENIDA TORRENCIAL- RÍO DOMINGODÓ- 01-06-2021
AFECTACIÓN APROXIMADAMENTE 482 FAMILIAS AFECTADAS, SE VERIFICA ESTÁ INFORMACIÓN, CONFORMACIÓN Y CREACIÓN DE GRANDES PALIZADAS EN LA CUENCA DEL RÍO- 200- 250 MTRS, DIFICULTAD EN LA NAVEGABILIDAD, COMUNIDADES: AFROS, INDÍGENAS Y MESTIZAS QUE VIVEN AL INTERIOR DE LA CUENCA DEL RÍO  
ACCIONES APOYA CMGRD- VISITA TÉCNICA AL INTERIOR DE LA CUENCA DEL RÍO DOMINGODÓ, IDENTIFICACIÓN DE PUNTOS MÁS CRÍTICOS POR PALIZADAS Y VERIFICACIÓN DEL ESTADO ACTUAL DE FAMILIAS AFECTADAS
</t>
    </r>
    <r>
      <rPr>
        <b/>
        <sz val="9"/>
        <rFont val="Arial"/>
        <family val="2"/>
      </rPr>
      <t>ESTADO ABIERTO. - 405</t>
    </r>
    <r>
      <rPr>
        <sz val="9"/>
        <rFont val="Arial"/>
        <family val="2"/>
      </rPr>
      <t xml:space="preserve">
CDGRD CHOCÓ ACTUALIZA INFORMACIÓN SOBRE INUNDACIÓN POR AUMENTO DE NIVELES EN EL RÍO DOMINGODÓ EL DÍA 1 DE JUNIO. REPORTADA EN CARMEN DEL DARIÉN, COMUNIDADES UNIÓN, CHIGORODÓ, EMBERA ZHOKERRES, MAMEY DIPURDÚ, BOCA DE CHICAO, LA MADRE, APARTADÓ BUENAVISTA, CHINTADO, MANUEL SANTO, URAMA, MARCIAL Y JAGUAL. DESPUÉS DE REALIZAR INSPECCIÓN A LAS COMUNIDADES SE ENCUENTRA QUE EL EVENTO ES RECURRENTE Y NO SE GENERARON AFECTACIONES A VIVIENDAS, SOLO SE PRESENTÓ PÉRDIDA EN ALGUNOS CULTIVOS DE PANCOGER. PERSONAL DEL CMGRD COORDINA LABORES CON ENTIDADES PARA BRINDAR AYUDAS AGROPECUARIAS. SE DA MANEJO LOCAL</t>
    </r>
    <r>
      <rPr>
        <b/>
        <sz val="9"/>
        <rFont val="Arial"/>
        <family val="2"/>
      </rPr>
      <t xml:space="preserve"> ESTADO: CERRADO - 436</t>
    </r>
    <r>
      <rPr>
        <sz val="9"/>
        <rFont val="Arial"/>
        <family val="2"/>
      </rPr>
      <t xml:space="preserve">
</t>
    </r>
  </si>
  <si>
    <t xml:space="preserve">
CDGRD DE NARIÑO, INFORMA
MUNICIPIO LA FLORIDA, VEREDA: EL MACO, CORREGIMIENTO: EL RODEO
EVENTO MOVIMIENTO EN MASA- 31-05-2021
AFECTACIÓN 1 VIVIENDA AVERIADA, 1 FAMILIA AFECTADA Y EVACUADA, 1 VÍA TERCIARIA, SIN LESIONADOS, SE DA MANEJO LOCAL
ACCIONES APOYA CMGRD
ESTADO CERRADO. - 405
</t>
  </si>
  <si>
    <r>
      <t xml:space="preserve">CDGRD CAUCA INFORMA QUE, EN CALDONO, VEREDAS EL CARMEN, PIOYA Y GRANADILLO. SE PRESENTÓ UN EVENTO TEMPORAL EL DÍA 1 DE JUNIO. DEJANDO 1 VÍA TERCIARIA CON CIERRE POR CAÍDA DE MATERIAL, VARIAS VIVIENDAS CON AFECTACIÓN EN CUBIERTAS, NO SE REPORTAN LESIONADOS O DESAPARECIDOS. PERSONAL DEL CMGRD REALIZA EDAN CON APOYO DE LAS ENTIDADES OPERATIVAS DEL MUNICIPIO. </t>
    </r>
    <r>
      <rPr>
        <b/>
        <sz val="9"/>
        <rFont val="Arial"/>
        <family val="2"/>
      </rPr>
      <t>ESTADO: ABIERTO</t>
    </r>
    <r>
      <rPr>
        <sz val="9"/>
        <rFont val="Arial"/>
        <family val="2"/>
      </rPr>
      <t xml:space="preserve"> - 406</t>
    </r>
  </si>
  <si>
    <r>
      <t xml:space="preserve">DCC INFORMA QUE, EN EL BAGRE, ANTIOQUIA. BARRIOS BIJAO, LA PLAYITA Y PIEDRAS. SE PRESENTÓ UNA INUNDACIÓN EL DÍA 1 DE JUNIO. DEJANDO HASTA EL MOMENTO A 50 FAMILIAS AFECTADAS POR DAÑO DE VÍVERES O ENSERES. NO SE REPORTAN LESIONADOS O DESAPARECIDOS. PERSONAL DEL CMGRD COORDINA LABORES DE LIMPIEZA Y EDAN CON APOYO DE BOMBEROS Y DCC. </t>
    </r>
    <r>
      <rPr>
        <b/>
        <sz val="9"/>
        <rFont val="Arial"/>
        <family val="2"/>
      </rPr>
      <t xml:space="preserve">ESTADO: ABIERTO - 406
</t>
    </r>
    <r>
      <rPr>
        <sz val="9"/>
        <rFont val="Arial"/>
        <family val="2"/>
      </rPr>
      <t>CDGRD ANTIOQUIA, ACTUALIZA INFORMACIÓN
MUNICIPIO: EL BAGRE, BARRIOS BIJAO, LA PLAYITA Y PIEDRAS.
EVENTO: INUNDACIÓN. – 1 DE JUNIO.
AFECTACIÓN: 5 VIVIENDAS, 5 FAMILIAS AFECTADAS POR DAÑOS EN MUEBLES Y ENSERES, CAÍDA DE ÁRBOLES, SIN LESIONADOS, SE DA MANEJO LOCAL.
ACCIONES: APOYARON CMGRD, BOMBEROS Y DCC., SECRETARÍA DE INFRAESTRUCTURA</t>
    </r>
    <r>
      <rPr>
        <b/>
        <sz val="9"/>
        <rFont val="Arial"/>
        <family val="2"/>
      </rPr>
      <t xml:space="preserve">
ESTADO: CERRADO. - 426
</t>
    </r>
  </si>
  <si>
    <t>9 VIVIENDAS UBICADAS EN ZONA DE ALTO RIESGO, 1 SISTEMA DE ENERGÍA AFECTADO</t>
  </si>
  <si>
    <r>
      <t xml:space="preserve">ENLACE UNGRD WALTER GONZÁLES Y DCC INFORMAN QUE, EN CAMPAMENTO, ANTIOQUIA. VEREDA SAN ROQUE. SE PRESENTÓ UN MOVIMIENTO EN MASA EL DÍA 1 DE JUNIO. DEJANDO 1 VIVIENDA DESTRUIDA, 2 VIVIENDAS AVERIADAS, 1 CENTRO EDUCATIVO AFECTADO, 1 PERSONA LESIONADA Y 1 PERSONA FALLECIDA. AFECTACIÓN EN CULTIVOS DE PANCOGER, 8 FAMILIAS QUEDARON UBICADAS EN ZONA DE ALTO RIESGO. PERSONAL DE BOMBEROS YARUMAL REALIZÓ LA ATENCIÓN DEL EVENTO CON APOYO DE UNIDADES DE BOMBEROS ANGOSTURA Y DCC. SE REALIZÓ LA BÚSQUEDA Y EXTRACCIÓN DE UNA PERSONA QUE HABÍA QUEDADO ATRAPADA, LA CUAL FUE ENCONTRADA SIN SIGNOS VITALES. LA COMUNIDAD REALIZÓ EL TRASLADO DEL CUERPO HACIA LA MORGUE DEL MUNICIPIO. DESDE EL CMGRD SE SOLICITÓ APOYO AL CDGRD CON MAQUINARIA AMARILLA, AHE, ACOMPAÑAMIENTO PSICOSOCIAL Y ASESORÍA TÉCNICA DE UN GEÓLOGO. SE DA MANEJO LOCAL. </t>
    </r>
    <r>
      <rPr>
        <b/>
        <sz val="9"/>
        <rFont val="Arial"/>
        <family val="2"/>
      </rPr>
      <t>ESTADO: CERRADO - 406</t>
    </r>
    <r>
      <rPr>
        <sz val="9"/>
        <rFont val="Arial"/>
        <family val="2"/>
      </rPr>
      <t xml:space="preserve">
CDGRD ANTIOQUIA ACTUALIZA INFORMACIÓN SOBRE MOVIMIENTO EN MASA REPORTADO EN CAMPAMENTO, VEREDAS SAN ROQUE, EL MANZANILLO, SAN JOSÉ LA GLORIA Y EL BARCINO EL DÍA 31 DE MAYO. DEJANDO 16 VIVIENDAS AVERIADAS, 2 VIVIENDAS DESTRUIDAS, 9 VIVIENDAS UBICADAS EN ZONA DE ALTO RIESGO, 1 CENTRO EDUCATIVO AFECTADO, 1 SISTEMA DE ENERGÍA AVERIADO, 1 PERSONA LESIONADA, 1 PERSONA SIN SIGNOS VITALES, 50 FAMILIAS Y 300 PERSONAS AFECTADAS. DERIVADO DE LA ACTUAL TEMPORADA DE MÁS LLUVIAS Y PRODUCTO DE UNA ALTA PRECIPITACIÓN OCURRIDA LA NOCHE DEL 31 DE MAYO DE 2021, CERCA DE LAS 9PM SE PRESENTÓ UN DESLIZAMIENTO EN LA VEREDA SAN ROQUE, DEJANDO COMO SALDO DOS VIVIENDAS SEMIDESTRUIDAS E INHABITABLES, UNA PERSONA CON UNA PIERNA FRACTURADA PRODUCTO DE UNA ROCA QUE INGRESÓ A SU VIVIENDA, UNA TERCERA CASA QUEDÓ ARRASADA POR EL DESLIZAMIENTO, SEPULTANDO VIVO A UN HABITANTE QUE PERMANECÍA EN ELLA. DE INMEDIATO EL COMITÉ DE MANEJO DE DESASTRES DEL CMGRD ASISTIÓ AL SITIO PARA HACER PRESENCIA INSTITUCIONAL, EVALUAR EL ESCENARIO Y CONSOLIDAR UN REPORTE OFICIAL Y LAS CAPACIDADES INSTITUCIONALES REQUERIDAS PARA ATENDER LA EMERGENCIA. EL DÍA 1 DE JUNIO DE 2021 CERCA DE LAS 9:45 AM SE LOGRÓ UBICAR Y RESCATAR EL CUERPO, ADEMÁS SE REALIZÓ CON EL MISMO COMITÉ DE MANEJO DE DESASTRES DEL CMGRD EL RECORRIDO, CENSO Y EVACUACIONES PREVENTIVAS PRODUCTO DEL DESLIZAMIENTO Y PARA EVITAR MAYORES AFECTACIONES CUANDO LA MAQUINARIA AMARILLA INGRESARA A INICIAR LABORES DE TERRACEO Y ASEGURAMIENTO DEL TALUD. SE GENERÓ EL DECRETO #051 DEL 1 DE JUNIO DE 2021 “POR MEDIO DEL CUAL SE DECLARA UNA SITUACIÓN DE CALAMIDAD PÚBLICA EN EL MUNICIPIO DE CAMPAMENTO, ANTIOQUIA POR LAS AFECTACIONES OCASIONADAS POR LA PRIMERA TEMPORADA DE LLUVIAS DEL AÑO 2021, Y SE DICTAN OTRAS DISPOSICIONES.”</t>
    </r>
    <r>
      <rPr>
        <b/>
        <sz val="9"/>
        <rFont val="Arial"/>
        <family val="2"/>
      </rPr>
      <t xml:space="preserve">  ESTADO: CERRADO - 417
</t>
    </r>
    <r>
      <rPr>
        <b/>
        <sz val="9"/>
        <color indexed="10"/>
        <rFont val="Arial"/>
        <family val="2"/>
      </rPr>
      <t>26/8/21 SE APROBÓ APOYO CON BANCO DE MAQUINARIA AMARILLA Y CONTROL Y SEGUIMIENTO POR VALOR DE $792.440.502,91</t>
    </r>
  </si>
  <si>
    <r>
      <t xml:space="preserve">DCC INFORMA QUE, EN EL ROSAL, CUNDINAMARCA. BARRIO VERSALLES. SE PRESENTÓ UNA INUNDACIÓN POR COLAPSO DE ALCANTARILLADO EL DÍA 1 DE JUNIO. DEJANDO 3 VIVIENDAS CON AFECTACIÓN DE ENSERES, 3 FAMILIAS Y 25 PERSONAS AFECTADAS. NO SE REPORTAN LESIONADOS O DESAPARECIDOS. PERSONAL DEL CMGRD COORDINÓ LABORES DE EDAN CON APOYO DE BOMBEROS Y LA DCC. SE DA MANEJO LOCAL. </t>
    </r>
    <r>
      <rPr>
        <b/>
        <sz val="9"/>
        <rFont val="Arial"/>
        <family val="2"/>
      </rPr>
      <t>ESTADO: CERRADO</t>
    </r>
    <r>
      <rPr>
        <sz val="9"/>
        <rFont val="Arial"/>
        <family val="2"/>
      </rPr>
      <t xml:space="preserve"> - 406</t>
    </r>
  </si>
  <si>
    <t>2 VEHÍCULOS PARTICULARES AFECTADOS</t>
  </si>
  <si>
    <r>
      <t xml:space="preserve">CDGRD NARIÑO INFORMA QUE, EN LINARES, VEREDA FÁTIMA. SE PRESENTÓ UN MOVIMIENTO EN MASA EL DÍA 1 DE JUNIO. DEJANDO 2 VEHÍCULOS AFECTADOS, 6 VIVIENDAS CON AFECTACIONES ESTRUCTURALES, 6 FAMILIAS Y 24 PERSONAS AFECTADAS, NO SE REPORTAN LESIONADOS O DESAPARECIDOS. PERSONAL DE BOMBEROS EN COORDINACIÓN DEL CMGRD REALIZÓ VISITA AL SITIO PARA ADELANTAR LABORES DE EDAN Y ENTREGA DE AHE. SE DA MANEJO LOCAL. </t>
    </r>
    <r>
      <rPr>
        <b/>
        <sz val="9"/>
        <rFont val="Arial"/>
        <family val="2"/>
      </rPr>
      <t>ESTADO: CERRADO</t>
    </r>
    <r>
      <rPr>
        <sz val="9"/>
        <rFont val="Arial"/>
        <family val="2"/>
      </rPr>
      <t xml:space="preserve"> - 406</t>
    </r>
  </si>
  <si>
    <r>
      <t xml:space="preserve">CDGRD SANTANDER INFORMA EN EL MUNICIPIO DE EL GUACAMAYO ZONA URBANA, EVENTO INUNDACIÓN (SATURACIÓN DE ALCANTARILLADO) 1 DE JUNIO, AFECTACIÓN 1 ACUEDUCTO, 1 VÍA SECUNDARIA, PÉRDIDA DE ENSERES, ACCIONES ATENDIDO POR CMGRD Y ORGANISMOS DE SOCORRO, ESTADO </t>
    </r>
    <r>
      <rPr>
        <b/>
        <sz val="9"/>
        <rFont val="Arial"/>
        <family val="2"/>
      </rPr>
      <t>CERRADO</t>
    </r>
    <r>
      <rPr>
        <sz val="9"/>
        <rFont val="Arial"/>
        <family val="2"/>
      </rPr>
      <t xml:space="preserve"> - 407
</t>
    </r>
    <r>
      <rPr>
        <sz val="9"/>
        <color indexed="10"/>
        <rFont val="Arial"/>
        <family val="2"/>
      </rPr>
      <t>28/10/2021 SE APROBÓ APOYO CON BANCO DE MAQUINARIA AMARILLA POR VALOR TOTAL DE $461.308.521,80</t>
    </r>
  </si>
  <si>
    <r>
      <t xml:space="preserve">CDGRD SANTANDER INFORMA EN EL MUNICIPIO MOGOTES VEREDA EL ARENAL, EVENTO CRECIENTE SÚBITA RÍO MOGOTICOS – 1 DE JUNIO, AFECTACIÓN 1 VÍA TERCIARIA, INCOMUNICADAS VEREDAS MARGARITAS Y EL HOYO, ACCIONES ATENDIDO POR BOMBEROS, REALIZAN MONITOREO Y SEÑALIZACIÓN DE LA ZONA, ESTADO </t>
    </r>
    <r>
      <rPr>
        <b/>
        <sz val="9"/>
        <rFont val="Arial"/>
        <family val="2"/>
      </rPr>
      <t>CERRADO</t>
    </r>
    <r>
      <rPr>
        <sz val="9"/>
        <rFont val="Arial"/>
        <family val="2"/>
      </rPr>
      <t xml:space="preserve"> - 407</t>
    </r>
  </si>
  <si>
    <r>
      <t xml:space="preserve">CDGRD SANTANDER INFORMA EN EL MUNICIPIO SAN ANDRÉS VEREDA MOGOTOCORO SECTOR SALADO NEGRO EVENTO MOVIMIENTO EN MASA – 1 DE JUNIO, AFECTACIÓN 1 ACUEDUCTO, ACCIONES CMGRD PONE EN MARCHA PLAN DE CONTINGENCIA CON FUENTE ALTERNA PARA ABASTECIMIENTO, ESTADO </t>
    </r>
    <r>
      <rPr>
        <b/>
        <sz val="9"/>
        <rFont val="Arial"/>
        <family val="2"/>
      </rPr>
      <t>CERRADO - 407</t>
    </r>
    <r>
      <rPr>
        <sz val="9"/>
        <rFont val="Arial"/>
        <family val="2"/>
      </rPr>
      <t xml:space="preserve">
</t>
    </r>
  </si>
  <si>
    <r>
      <t xml:space="preserve">CDGRD SANTANDER INFORMA EN EL MUNICIPIO EL CARMEN DE CHUCURI ZONA RURAL, EVENTO CRECIENTE SÚBITA DEL RÍO CASCAJALES – 1 DE JUNIO, AFECTACIÓN DAÑO EN LA CANASTA COLGANTE, DISTINTAS VEREDAS INCOMUNICADAS, ACCIONES CMGRD REALIZA EDAN, ESTADO </t>
    </r>
    <r>
      <rPr>
        <b/>
        <sz val="9"/>
        <rFont val="Arial"/>
        <family val="2"/>
      </rPr>
      <t>ABIERTO</t>
    </r>
    <r>
      <rPr>
        <sz val="9"/>
        <rFont val="Arial"/>
        <family val="2"/>
      </rPr>
      <t xml:space="preserve"> - 407
</t>
    </r>
    <r>
      <rPr>
        <sz val="10"/>
        <rFont val="Arial"/>
        <family val="2"/>
      </rPr>
      <t xml:space="preserve">CDGRD DE SANTANDER, ACTUALIZA INFORMACIÓN
MUNICIPIO: EL CARMEN DE CHUCURÍ- ZONA RURAL.
EVENTO: CRECIENTE SÚBITA DEL RÍO CASCAJALES – 01-06-2021. 
AFECTACIÓN: 1 PUENTE COLGANTE, DAÑO EN LA CANASTA, DISTINTAS VEREDAS INCOMUNICADAS, SIN LESIONADOS 
ACCIONES: APOYA CMGRD, EL MUNICIPIO ESTÁ ADELANTANDO ACCIONES PARA RECONSTRUIRLO..
</t>
    </r>
    <r>
      <rPr>
        <b/>
        <sz val="10"/>
        <rFont val="Arial"/>
        <family val="2"/>
      </rPr>
      <t>ESTADO: CERRADO. - 418</t>
    </r>
  </si>
  <si>
    <r>
      <t xml:space="preserve">CDGRD NORTE DE SANTANDER INFORMA EN EL MUNICIPIO DE LA ESPERANZA SECTOR LEÓN TRECE, EVENTO MOVIMIENTO EN MASA – 2 DE JUNIO, AFECTACIÓN 1 VÍA SECUNDARIA, PÉRDIDA DE TUBERÍA Y CABEZOTE ALCANTARILLADO, ACCIONES ATIENDE E INSPECCIONA CMGRD, ESTADO </t>
    </r>
    <r>
      <rPr>
        <b/>
        <sz val="9"/>
        <rFont val="Arial"/>
        <family val="2"/>
      </rPr>
      <t>CERRADO</t>
    </r>
    <r>
      <rPr>
        <sz val="9"/>
        <rFont val="Arial"/>
        <family val="2"/>
      </rPr>
      <t xml:space="preserve"> - 407</t>
    </r>
  </si>
  <si>
    <r>
      <t xml:space="preserve">CMGRD MEDELLÍN INFORMA COMUNA 8 ALTO DE LAS MORAS CORREGIMIENTO SANTA ELENA, EVENTO MOVIMIENTO EN MASA – 2 DE JUNIO, AFECTACIÓN 10 VIVIENDAS COLAPSADAS, 5 MÁS EVACUADAS, 15 FAMILIAS, 60 PERSONAS, PÉRDIDA DE MUEBLES Y ENSERES, ACCIONES ATENDIDO POR BOMBEROS OFICIALES Y DAGRD, SE REALIZA ARTICULACIÓN INTERINSTITUCIONAL PARA LA ATENCIÓN DE ESTAS FAMILIAS; NO LESIONADOS EL LUGAR ES SUJETO A PROTECCIÓN ESPECIAL POR SER ZONA DE RESERVA NATURAL, ESTADO </t>
    </r>
    <r>
      <rPr>
        <b/>
        <sz val="9"/>
        <rFont val="Arial"/>
        <family val="2"/>
      </rPr>
      <t>CERRADO - 407</t>
    </r>
  </si>
  <si>
    <r>
      <t xml:space="preserve">ENLACE EJÉRCITO Y CDGRD SANTANDER INFORMA EN EL MUNICIPIO DE LOS SANTOS SANTANDER PLAZA DE MERCADO, EVENTO COLAPSO ESTRUCTURAL (LA PIRÁMIDE) – 2 DE JUNIO, AFECTACIÓN POR ESTABLECER, ACCIONES ATIENDE DCC Y EN DESPLAZAMIENTO PERSONAL CDGRD, REPORTA MINSALUD EN EL SITIO TAMBIÉN ESTÁ BOMBEROS, </t>
    </r>
    <r>
      <rPr>
        <b/>
        <sz val="9"/>
        <rFont val="Arial"/>
        <family val="2"/>
      </rPr>
      <t>INFORMACIÓN SUJETA A CAMBIOS</t>
    </r>
    <r>
      <rPr>
        <sz val="9"/>
        <rFont val="Arial"/>
        <family val="2"/>
      </rPr>
      <t xml:space="preserve"> 10 LESIONADOS LOS CUALES SON REMITIDOS A PIEDECUESTA. </t>
    </r>
    <r>
      <rPr>
        <b/>
        <sz val="9"/>
        <rFont val="Arial"/>
        <family val="2"/>
      </rPr>
      <t>ESTADO ABIERTO - 407</t>
    </r>
    <r>
      <rPr>
        <sz val="9"/>
        <rFont val="Arial"/>
        <family val="2"/>
      </rPr>
      <t xml:space="preserve">
*CDGRD SANTANDER ACTUALIZA INFORMACIÓN*
*MUNICIPIO* LOS SANTOS SANTANDER - PLAZA DE MERCADO 
*EVENTO* COLAPSO ESTRUCTURAL (LA PIRÁMIDE) 02/06/2021
*AFECTACIÓN* 4 PERSONAS LESIONADAS, LAS CUALES FUERON RESCATADAS Y TRASLADADAS A LA CLÍNICA DE PIEDECUESTA PARA SU ATENCIÓN.  EVENTO GENERADO POR EL COLAPSO DE UNA OBRA EN CONSTRUCCIÓN DONDE SE ENCONTRABAN 15 PERSONAS TRABAJANDO. 
*ACCIONES:* ATENDIÓ CMGRD, BOMBEROS DE LOS SANTOS Y LA DCC DE LOS SANTOS Y PIEDECUESTA.
</t>
    </r>
    <r>
      <rPr>
        <b/>
        <sz val="9"/>
        <rFont val="Arial"/>
        <family val="2"/>
      </rPr>
      <t>*ESTADO* CERRADO - 408</t>
    </r>
  </si>
  <si>
    <t xml:space="preserve">*CDGRD CUNDINAMARCA INFORMA:*
*MUNICIPIO:* MEDINA – VEREDA SAN MARCO
*EVENTO:* INUNDACIÓN 02/06/2021
*AFECTACIÓN:* 1 VIVIENDA DESTRUIDA, 14 VIVIENDAS AFECTADAS, 15 FAMILIAS AFECTADAS EN BIENES Y ENSERES POR DESBORDAMIENTO DEL RIO SAN JUANITO
*ACCIONES:* ATIENDE CMGRD, REALIZAN EDAN PIDEN MAQUINARIAS PARA PODER CANALIZAR O DESVIAR EL CAUSE DEL RIO
*ESTADO:* CERRADO - 408
</t>
  </si>
  <si>
    <t>8 LOCALES COMERCIALES</t>
  </si>
  <si>
    <t xml:space="preserve">D.C.C. INFORMA, DEPARTAMENTO DE ANTIOQUIA
MUNICIPIO LIBORINA, CORREGIMIENTO: SAN DIEGO DE LIBORINA 
EVENTO INUNDACIÓN- 02-06-2021
AFECTACIÓN 30 VIVIENDAS, 50 FAMILIAS, 150 PERSONAS, 8 LOCALES COMERCIALES AFECTADOS, DAÑOS EN MUEBLES Y ENSERES, SIN LESIONADOS, SE DA MANEJO LOCAL
ACCIONES APOYO D.C.C.
ESTADO CERRADO. - 409
</t>
  </si>
  <si>
    <t xml:space="preserve">D.C.C. INFORMA, DEPARTAMENTO DE ANTIOQUIA
MUNICIPIO COCORNÁ, VEREDA: SANTA CRUZ
EVENTO MOVIMIENTO EN MASA- 02-06-2021
AFECTACIÓN 1 VIVIENDA DESTRUIDA, 1 FAMILIA AFECTADA, SIN LESIONADOS, SE DA MANEJO LOCAL
ACCIONES APOYO D.C.C.
ESTADO CERRADO. - 409
</t>
  </si>
  <si>
    <r>
      <t xml:space="preserve">
D.C.C. INFORMA, DEPARTAMENTO DE ARAUCA
MUNICIPIO PUERTO RONDÓN, VEREDA: EL PALMAR
EVENTO INUNDACIÓN- 02-06-2021
AFECTACIÓN 11 VIVIENDAS, 11 FAMILIAS, 20 PERSONAS, 1 HECTÁREA AFECTADAS, SIN LESIONADOS, SE DA MANEJO LOCAL
ACCIONES APOYAN CMGRD, D.C.C.
ESTADO CERRADO. - 409
</t>
    </r>
    <r>
      <rPr>
        <sz val="9"/>
        <color indexed="10"/>
        <rFont val="Arial"/>
        <family val="2"/>
      </rPr>
      <t>22/6/21 SE APORBÓ LA ENTREGA DE AHE HUMANITARIA POR VALOR DE $44.920.000 - 80 KIT DE ALIMENTO, 80 KIT DE ASEO, 240 FRAZADAS, 240 COLCHONETAS Y 240 SABANAS</t>
    </r>
  </si>
  <si>
    <t xml:space="preserve">D.C.C. INFORMA, DEPARTAMENTO DE ANTIOQUIA
MUNICIPIO EL BAGRE, VEREDA: QUEBRADA PEÑOL, SECTOR: CIMARRÓN- LÍMITE CON ZARAGOZA
EVENTO ACCIDENTE MINERO- 02-06-2021
AFECTACIÓN 1 PERSONA FALLECIDA- DIEGO PÉREZ, DE 52 AÑOS DE EDAD, 2 HERIDOS, TRASLADADOS AL HOSPITAL LOCAL, A CAUSA DE UN BARRANCO QUE LES CAYÓ ENCIMA, CUANDO TRABAJABAN EN LA MINA DE ORO A CIELO ABIERTO
ACCIONES APOYARON D.C.C., COMUNIDAD, BOMBEROS
ESTADO CERRADO. - 409
</t>
  </si>
  <si>
    <t xml:space="preserve">CDGRD DEL TOLIMA, INFORMA
MUNICIPIO VENADILLO, FRENTE A FEDEARROZ
EVENTO INCENDIO ESTRUCTURAL- 02-06-2021
AFECTACIÓN DAÑOS MATERIALES POR CUANTIFICAR, SIN LESIONADOS
ACCIONES APOYARON CMGRD, BOMBEROS DE ALVARADO, GUAYABAL, AMBALEMA, VENADILLO, IBAGUÉ, 
ESTADO LIQUIDADO. - 409
</t>
  </si>
  <si>
    <r>
      <t xml:space="preserve">CDGRD SANTANDER INFORMA EN EL MUNICIPIO DE PUENTE NACIONAL SECTOR CORINTO RESGUARDO, EVENTO CRECIENTE SÚBITA RÍO COCHINERO – 2 DE JUNIO, AFECTACIÓN 1 PUENTE PEATONAL DESTRUIDO, ACCIONES ATENDIDO POR CMGRD, ESTADO </t>
    </r>
    <r>
      <rPr>
        <b/>
        <sz val="9"/>
        <rFont val="Arial"/>
        <family val="2"/>
      </rPr>
      <t>CERRADO - 410</t>
    </r>
    <r>
      <rPr>
        <sz val="9"/>
        <rFont val="Arial"/>
        <family val="2"/>
      </rPr>
      <t xml:space="preserve">
</t>
    </r>
    <r>
      <rPr>
        <sz val="9"/>
        <color indexed="10"/>
        <rFont val="Arial"/>
        <family val="2"/>
      </rPr>
      <t>06/12/2021 SE APROBÓ APOYO CON BANCO DE MAQUINARIA POR VALOR TOTAL DE $1.420.402.647,30</t>
    </r>
  </si>
  <si>
    <r>
      <t xml:space="preserve">CDGRD ANTIOQUIA INFORMA QUE, EN JERICÓ, VÍA A SESTILLALA Y BUENOS AIRES. SE PRESENTÓ UN MOVIMIENTO EN MASA EL DÍA 28 DE MAYO. DEJANDO 1 PUENTE PEATONAL AVERIADO. PERSONAL DEL CMGRD REMITIÓ INFORMACIÓN A LA SECRETARÍA DE INFRAESTRUCTURA PARA REALIZAR VISITA TÉCNICA Y GENERAR ACCIONES. SE DA MANEJO LOCAL. </t>
    </r>
    <r>
      <rPr>
        <b/>
        <sz val="9"/>
        <rFont val="Arial"/>
        <family val="2"/>
      </rPr>
      <t>ESTADO: CERRADO - 411</t>
    </r>
  </si>
  <si>
    <r>
      <t xml:space="preserve">CDGRD ANTIOQUIA INFORMA QUE, EN URRAO, SECTOR LA CARTAGENA. SE PRESENTÓ UNA EROSIÓN POR EFECTO DEL RÍO PABÓN EL DÍA 28 DE MAYO. DEJANDO 1 PUENTE VEHICULAR AVERIADO POR DETERIORO EN ALETA Y GAVIONES DE APOYO. PERSONAL DEL CMGRD REALIZÓ VISITA TÉCNICA CON APOYO DE LA SECRETARÍA DE INFRAESTRUCTURA PARA DETERMINAR ACCIONES. SE DA MANEJO LOCAL. </t>
    </r>
    <r>
      <rPr>
        <b/>
        <sz val="9"/>
        <rFont val="Arial"/>
        <family val="2"/>
      </rPr>
      <t>ESTADO: CERRADO - 411</t>
    </r>
  </si>
  <si>
    <r>
      <t xml:space="preserve">CDGRD ANTIOQUIA INFORMA QUE, EN ANORÍ, VEREDA LAS CRUCES. SE PRESENTÓ UN EVENTO TEMPORAL EL DÍA 28 DE MAYO. PENDIENTE EDAN, NO SE REPORTAN LESIONADOS. PERSONAL DEL CMGRD COORDINA LABORES DE EDAN CON APOYO DE LA COMUNIDAD. </t>
    </r>
    <r>
      <rPr>
        <b/>
        <sz val="9"/>
        <rFont val="Arial"/>
        <family val="2"/>
      </rPr>
      <t xml:space="preserve">ESTADO: ABIERTO  - 411
</t>
    </r>
    <r>
      <rPr>
        <sz val="9"/>
        <rFont val="Arial"/>
        <family val="2"/>
      </rPr>
      <t>CDGRD ANTIOQUIA ACTUALIZA INFORMACIÓN SOBRE EVENTO TEMPORAL REPORTADO EN ANORÍ, VEREDA LAS CRUCES EL DÍA 28 DE MAYO. DEJANDO 2 VIVIENDAS CON AFECTACIÓN DE CUBIERTAS, 2 FAMILIAS Y 8 PERSONAS AFECTADAS, NO SE REPORTAN LESIONADOS. PERSONAL DEL CMGRD REALIZÓ EDAN CON APOYO DE BOMBEROS, SE HIZO ENTREGA DE AHE. SE DA MANEJO LOCAL</t>
    </r>
    <r>
      <rPr>
        <b/>
        <sz val="9"/>
        <rFont val="Arial"/>
        <family val="2"/>
      </rPr>
      <t>. ESTADO: CERRADO - 460</t>
    </r>
  </si>
  <si>
    <t>1 VEHÍCULO AVERIADO</t>
  </si>
  <si>
    <r>
      <t xml:space="preserve">CDGRD ANTIOQUIA INFORMA QUE, EN SAN ANDRÉS DE CUERQUÍA, SECTOR EL HOYO. SE PRESENTÓ UN MOVIMIENTO EN MASA EL DÍA 28 DE MAYO. DEJANDO 1 VEHÍCULO AVERIADO, 3 PERSONAS RESCATADAS, NO SE REPORTARON LESIONADOS NI DESAPARECIDOS. PERSONAL DEL CMGRD COORDINÓ LABORES DE RESCATE CON ENTIDADES DEL MUNICIPIO, APOYÓ PERSONAL DE EPM. SE DA MANEJO LOCAL. </t>
    </r>
    <r>
      <rPr>
        <b/>
        <sz val="9"/>
        <rFont val="Arial"/>
        <family val="2"/>
      </rPr>
      <t>ESTADO: CERRADO - 411</t>
    </r>
  </si>
  <si>
    <r>
      <t xml:space="preserve">CDGRD QUINDÍO INFORMA QUE, EN LA TEBAIDA, BARRIO CIUDAD JARDÍN MZ 6 # 11. SE PRESENTÓ UN EVENTO TEMPORAL EL DÍA 2 DE JUNIO. DEJANDO 1 VIVIENDA CON AFECTACIÓN EN CUBIERTAS, 1 FAMILIA DE 2 PERSONAS AFECTADA. NO SE REPORTAN LESIONADOS. PERSONAL DEL CMGRD REALIZÓ VISITA TÉCNICA CON APOYO DE BOMBEROS Y SE HIZO ENTREGA DE AHE. SE DA MANEJO LOCAL. </t>
    </r>
    <r>
      <rPr>
        <b/>
        <sz val="9"/>
        <rFont val="Arial"/>
        <family val="2"/>
      </rPr>
      <t>ESTADO: CERRADO - 411</t>
    </r>
  </si>
  <si>
    <t xml:space="preserve">
16/11/2021 SE APROBÓ APOYO CON BANCO DE MAQUINARIA AMARILLA POR VALOR TOTAL DE $770.781.873,40</t>
  </si>
  <si>
    <r>
      <t xml:space="preserve">CDGRD QUINDÍO INFORMA QUE, EN CÓRDOBA, VEREDA SARDINEROS, SECTOR ROCALLOSA. SE PRESENTÓ UN COLAPSO ESTRUCTURAL EL DÍA 2 DE JUNIO. DEJANDO 1 PUENTE PEATONAL COLAPSADO POR DETERIORO DE ESTRUCTURA. NO SE REPORTAN LESIONADOS. PERSONAL DEL CMGRD REALIZÓ EL ACORDONAMIENTO DEL ÁREA CON APOYO DE BOMBEROS, SE DA MANEJO LOCAL. </t>
    </r>
    <r>
      <rPr>
        <b/>
        <sz val="9"/>
        <rFont val="Arial"/>
        <family val="2"/>
      </rPr>
      <t xml:space="preserve">ESTADO: CERRADO - 411
</t>
    </r>
    <r>
      <rPr>
        <b/>
        <sz val="9"/>
        <color indexed="10"/>
        <rFont val="Arial"/>
        <family val="2"/>
      </rPr>
      <t>20/08/2021 SE APROBÓ APOYO CON BANCO DE MAQUINARIA Y CONTROL Y SEGUIMIENTO POR VALOR DE $308.339.467,16</t>
    </r>
  </si>
  <si>
    <t>42
69</t>
  </si>
  <si>
    <t>05/07/2021
02/09/2021</t>
  </si>
  <si>
    <r>
      <t xml:space="preserve">DCC INFORMA
MUNICIPIO:  VICTORIA -  CALDAS 
EVENTO:  CRECIENTE SÚBITA 03/06/2021
AFECTACIÓN:  2 VIVIENDA AVERIADAS, 2 FAMILIAS AFECTADAS, PERDIDAS DE ANIMALES DE CORRAL, 1 TORO CEBÚ 
ACCIONES: ATENDIÓ DCC CON 6 UNIDADES
ESTADO: CERRADO - 412
</t>
    </r>
    <r>
      <rPr>
        <sz val="9"/>
        <color indexed="10"/>
        <rFont val="Arial"/>
        <family val="2"/>
      </rPr>
      <t>11/10/2021 SE APROBÓ AYUDA CON BANCO DE MAQUINARIA AMARILLA POR VALOR DE $1.106.621.269,60
2/12/2021 SE APROBÓ AYUDA CON BANCO DE MAQUINARIA AMARILLA POR VALOR DE $ 1.034.940.548,60</t>
    </r>
  </si>
  <si>
    <t xml:space="preserve">CDGRD ANTIOQUIA DAGRAN INFORMA
MUNICIPIO:  BELLO - SECTOR DE LA GABRIELA Y CALLE VIEJA
EVENTO:  MOVIMIENTO EN MASA 02/06/2021
AFECTACIÓN: 9 FAMILIAS AFECTADAS, 3 VÍAS AFECTADAS POR DESLIZAMIENTO
ACCIONES: ATIENDE CMGRD
ESTADO:  CERRADO - 412
</t>
  </si>
  <si>
    <t>4 TRAPICHES</t>
  </si>
  <si>
    <t xml:space="preserve">CDGRD ANTIOQUIA DAGRAN INFORMA
MUNICIPIO:  SANTO DOMINGO - SECTOR DE LA GABRIELA Y CALLE VIEJA
EVENTO:  AVENIDA TORRENCIAL  02/06/2021
AFECTACIÓN: 4 VIVIENDAS DESTRUIDAS, 3 VIVIENDAS AVERIADAS, 69 VIVIENDAS EN RIESGO,108 FAMILIAS AFECTADAS, 432 PERSONAS, 5 PUENTES VEHICULARES, 4 PUENTES PEATONALES, 1 ESCUELA, 7 ACUEDUCTOS AFECTADOS, 27 HECTAREAS DE CULTIVOS ( CAFÉ, CAÑA, PLÁTANO Y LULO) Y 4 TRAPICHES.
ACCIONES: ATIENDE CMGRD CON APOYO DE DAGRAN
ESTADO:  CERRADO - 412
</t>
  </si>
  <si>
    <t>6 CABEZAS DE GANADO Y GALPONES DE POLLOS (7000 AVES)</t>
  </si>
  <si>
    <t xml:space="preserve">CDGRD ANTIOQUIA DAGRAN INFORMA
MUNICIPIO: DON MATÍAS – VEREDA LA FRISOLERA
EVENTO: CRECIENTE SÚBITA 31/05/2021
AFECTACIÓN: 5 VIVIENDAS INUNDADAS, 5 FAMILIAS AFECTADAS EN BIENES Y ENSERES, PÉRDIDAS DE  6 CABEZAS DE GANADO Y GALPONES DE POLLOS (7000 AVES)
ACCIONES: ATIENDE LA ALCALDÍA, CMGRD, SECRETARIA DE AGRICULTURA
ESTADO:  CERRADO - 412
</t>
  </si>
  <si>
    <t xml:space="preserve">CDGRD ANTIOQUIA DAGRAN INFORMA
MUNICIPIO:  APARTADO
EVENTO: INCENDIO ESTRUCTURAL 31/05/2021
AFECTACIÓN: 1 VIVIENDA AVERIADA, 1 FAMILIA
ACCIONES: ATENDIÓ BOMBEROS
ESTADO: CERRADO - 412
</t>
  </si>
  <si>
    <t xml:space="preserve"> 8 FINCAS GANADERAS,</t>
  </si>
  <si>
    <r>
      <t xml:space="preserve">CDGRD BOYACÁ INFORMA EN EL MUNICIPIO SAN MIGUEL DE SEMA ZONA RURAL EVENTO INUNDACIÓN (DESBORDAMIENTO LAGUNA DE FÚQUENE Y RUPTURA DE JARILLON) – 3 DE JUNIO AFECTACIÓN EN FINCAS GANADERAS ACCIONES SALIÓ UNA COMISIÓN DEL DEPARTAMENTO, SE LLEVAN LONAS Y MATERIAL PARA LABORES DE CONTENCIÓN, SE REALIZA GESTIÓN CON LA ALCALDÍA DE TUNJA PARA PRÉSTAMO DE UNA MOTOBOMBA, SE EVALUARÁ POSIBLE SOLICITUD AL ORDEN NACIONAL DADO QUE EL ÁREA INUNDADA ES AMPLIA, ESTADO </t>
    </r>
    <r>
      <rPr>
        <b/>
        <sz val="9"/>
        <rFont val="Arial"/>
        <family val="2"/>
      </rPr>
      <t>ABIERTO - 413</t>
    </r>
    <r>
      <rPr>
        <sz val="9"/>
        <rFont val="Arial"/>
        <family val="2"/>
      </rPr>
      <t xml:space="preserve">
</t>
    </r>
    <r>
      <rPr>
        <sz val="11"/>
        <rFont val="Arial"/>
        <family val="2"/>
      </rPr>
      <t xml:space="preserve">CDGRD DE BOYACÁ, ACTUALIZA INFORMACIÓN
MUNICIPIO: SAN MIGUEL DE SEMA, ZONA RURAL.
EVENTO: INUNDACIÓN POR DESBORDAMIENTO LAGUNA DE FÚQUENE Y RUPTURA DE JARILLON. – 03-06-2021.
AFECTACIÓN: 8 FINCAS GANADERAS, 260 FAMILIAS, 2.000 HECTÁREAS DE PASTOS ANEGADAS, CONTINÚAN REALIZANDO EDAN
ACCIONES: APOYAN CMGRD, UAEGRD- MAQUINARIA, VISITA TÉCNICA, VACTOR, MOTOBOMBAS DE GRAN CAUDAL, BOMBEROS.
</t>
    </r>
    <r>
      <rPr>
        <b/>
        <sz val="11"/>
        <rFont val="Arial"/>
        <family val="2"/>
      </rPr>
      <t xml:space="preserve">ESTADO: ABIERTO. - 418
</t>
    </r>
    <r>
      <rPr>
        <sz val="11"/>
        <rFont val="Arial"/>
        <family val="2"/>
      </rPr>
      <t>CDGRD BOYACÁ ACTUALIZA INFORMACIÓN
MUNICIPIO: SAN MIGUEL DE SEMA, ZONA RURAL.
EVENTO: INUNDACIÓN POR DESBORDAMIENTO LAGUNA DE FÚQUENE Y RUPTURA DE JARILLON. – 03-06-2021.
AFECTACIÓN: 8 FINCAS GANADERAS, 434 FAMILIAS AFECTADAS EN CULTIVOS, 2.000 HECTÁREAS DE PASTOS ANEGADAS, SIN LESIONADOS, SE DA MANEJO LOCAL
ACCIONES: APOYAN CMGRD, UAEGRD- MAQUINARIA, ALIMENTO PARA GANADO, VISITA TÉCNICA, VACTOR, MOTOBOMBAS DE GRAN CAUDAL, MATERIALES DE CONSTRUCCIÓN, BOMBEROS.</t>
    </r>
    <r>
      <rPr>
        <b/>
        <sz val="11"/>
        <rFont val="Arial"/>
        <family val="2"/>
      </rPr>
      <t xml:space="preserve">
ESTADO: CERRADO. - 426
</t>
    </r>
  </si>
  <si>
    <r>
      <t xml:space="preserve">CDGRD ANTIOQUIA INFORMA MUNICIPIO JERICÓ – VEREDAS LA VIÑA, CESTILLALA Y QUEBRADONA 
EVENTO MOVIMIENTO EN MASA – 30 DE MAYO AFECTACIÓN 2 VÍAS SECUNDARIAS, 3 VÍAS PRIMARIAS 
ACCIONES SE REALIZÓ CMGRD EXTRAORDINARIO DONDE SE DECLARÓ ALERTA NARANJA Y SE SOLICITÓ ACOMPAÑAMIENTO DEL DAGRAN Y SIF PARA LA ATENCIÓN RESPECTIVA. ESTADO </t>
    </r>
    <r>
      <rPr>
        <b/>
        <sz val="10"/>
        <rFont val="Arial"/>
        <family val="2"/>
      </rPr>
      <t>CERRADO - 413</t>
    </r>
    <r>
      <rPr>
        <sz val="10"/>
        <rFont val="Arial"/>
        <family val="2"/>
      </rPr>
      <t xml:space="preserve">
</t>
    </r>
    <r>
      <rPr>
        <sz val="10"/>
        <color indexed="10"/>
        <rFont val="Arial"/>
        <family val="2"/>
      </rPr>
      <t>18/6/21 SE APROBÓ BANCO DE MAQUINARIA Y CONTROL Y SEGUIMIENTO POR VALOR DE $392.273.519,87</t>
    </r>
  </si>
  <si>
    <r>
      <t xml:space="preserve">CDGRD ANTIOQUIA INFORMA MUNICIPIO TARSO – SECTORES DE JAMAICA CANNAN Y TARSO TARSO EVENTO MOVIMIENTO EN MASA – 28 DE MAYO AFECTACIÓN 1 VÍA SECUNDARIA (13 TRAMOS) ACCIONES EL CMGRD SOLICITO AL DAGRAN APOYO CON MAQUINARIA AMARILLA, SE TRASLADA SOLICITUD A SECRETARIA DE INFRAESTRUCTURA DEL DEPARTAMENTO ESTADO </t>
    </r>
    <r>
      <rPr>
        <b/>
        <sz val="9"/>
        <rFont val="Arial"/>
        <family val="2"/>
      </rPr>
      <t>CERRADO - 413</t>
    </r>
  </si>
  <si>
    <r>
      <t xml:space="preserve">CDGRD ANTIOQUIA INFORMA EN EL MUNICIPIO DE URRAO ZONA URBANA, EVENTO INCENDIO ESTRUCTURAL – 31 DE MAYO, AFECTACIÓN 1 CENTRO COMUNITARIO (CASA DE LA CULTURA LUIS HERNÁN VÁSQUEZ DUQUE), ACCIONES ATENDIDO POR GRUPO OPERARIO CMGRD Y BOMBEROS, ESTADO </t>
    </r>
    <r>
      <rPr>
        <b/>
        <sz val="9"/>
        <rFont val="Arial"/>
        <family val="2"/>
      </rPr>
      <t>CERRADO - 413</t>
    </r>
  </si>
  <si>
    <t xml:space="preserve">
CMGRD DE PEREIRA, INFORMA
MUNICIPIO PEREIRA, FINCA: ALTO BONITO- EL CEDRALITO COMBIA
EVENTO MOVIMIENTO EN MASA- 04-06-2021
AFECTACIÓN 3 FAMILIAS, 8 PERSONAS EVACUADAS DE MANERA PREVENTIVA, SIN LESIONADOS
ACCIONES APOYA CMGRD- SUBSIDIO DE ARRENDAMIENTO TEMPORAL
ESTADO CERRADO. - 414
</t>
  </si>
  <si>
    <t>ESTANCIA PANELERA SERBIA</t>
  </si>
  <si>
    <t xml:space="preserve">
CDGRD ANTIOQUIA INFORMA
MUNICIPIO SANTA ROSA DE OSOS- ESTANCIA PANELERA SERBIA
EVENTO MOVIMIENTO EN MASA – 26-05-2021
AFECTACIÓN EN ESTANCIA PANELERA EN LA INFRAESTRUCTURA FÍSICA, TEJAS, MURO CHIMENEA, MESAS DE SECADO, COLUMNA QUE SOSTENÍA EL TECHO Y BODEGA DE EMPAQUE Y ALMACENAMIENTO, SIN LESIONADOS, SE DA MANEJO LOCAL
ACCIONES APOYA CMGRD- VISITA TÉCNICA-  ZONA EN AMENAZA POR GRANDES ROCAS CON RIESGO DE DESPRENDIMIENTO
ESTADO CERRADO. - 414
</t>
  </si>
  <si>
    <r>
      <t xml:space="preserve">
CDGRD DE CUNDINAMARCA, INFORMA
MUNICIPIO ALBÁN
EVENTO TEMPORAL- 04-06-2021
AFECTACIÓN SE PRESENTARON FUERTES LLUVIAS, ACOMPAÑADAS DE VIENTOS Y GRANIZO, REALIZAN EDAN
ACCIONES APOYAN CMGRD, BOMBEROS
</t>
    </r>
    <r>
      <rPr>
        <b/>
        <sz val="9"/>
        <rFont val="Arial"/>
        <family val="2"/>
      </rPr>
      <t>ESTADO ABIERTO. - 414</t>
    </r>
    <r>
      <rPr>
        <sz val="9"/>
        <rFont val="Arial"/>
        <family val="2"/>
      </rPr>
      <t xml:space="preserve">
CDGRD DE CUNDINAMARCA, ACTUALIZA INFORMACIÓN
MUNICIPIO: ALBÁN, CASCO URBANO, VEREDA: GARBANZAL
EVENTO: TEMPORAL. - 04-06-2021.
AFECTACIÓN: SE PRESENTARON FUERTES LLUVIAS, ACOMPAÑADAS DE VIENTOS Y GRANIZO, DEJANDO: 131 VIVIENDAS, 131 FAMILIAS, 524 PERSONAS, 1 VÍA AFECTADAS, SIN LESIONADOS. DECRETO DE CALAMIDAD PÚBLICA- 040 DEL 04-06-2021
ACCIONES: APOYARON CMGRD, BOMBEROS, LA CAR.
</t>
    </r>
    <r>
      <rPr>
        <b/>
        <sz val="9"/>
        <rFont val="Arial"/>
        <family val="2"/>
      </rPr>
      <t>ESTADO: CERRADO. - 430</t>
    </r>
    <r>
      <rPr>
        <sz val="9"/>
        <rFont val="Arial"/>
        <family val="2"/>
      </rPr>
      <t xml:space="preserve">
</t>
    </r>
  </si>
  <si>
    <r>
      <t xml:space="preserve">CDGRD DE CUNDINAMARCA, INFORMA
MUNICIPIO SIMIJACA
EVENTO INUNDACIÓN- 04-06-2021
AFECTACIÓN SE PRESENTARON FUERTES LLUVIAS, AFECTANDO VIVIENDAS, REALIZAN EDAN
ACCIONES APOYAN CMGRD, BOMBEROS
</t>
    </r>
    <r>
      <rPr>
        <b/>
        <sz val="9"/>
        <rFont val="Arial"/>
        <family val="2"/>
      </rPr>
      <t>ESTADO ABIERTO. - 414</t>
    </r>
    <r>
      <rPr>
        <sz val="9"/>
        <rFont val="Arial"/>
        <family val="2"/>
      </rPr>
      <t xml:space="preserve">
ENLACE TERRITORIAL UNGRD CUNDINAMARCA ACTUALIZA INFORMACIÓN  MUNICIPIO: SIMIJACA - CUNDINAMARCA EVENTO: INUNDACIÓN 04-06-2021
AFECTACIÓN: 50 FAMILIAS, 3 FINCAS, CULTIVOS Y SEMOVIENTES ACCIONES: SE INTERVINO EL CAUCE DE LA QUEBRADA DE HATO CHICO EN DOS PUNTOS, ATIENDEN SECRETARIA DE MEDIO AMBIENTE Y PLANEACIÓN Y LE DAN MANEJO LOCAL. </t>
    </r>
    <r>
      <rPr>
        <b/>
        <sz val="9"/>
        <rFont val="Arial"/>
        <family val="2"/>
      </rPr>
      <t>ESTADO: CERRADO - 440</t>
    </r>
    <r>
      <rPr>
        <sz val="9"/>
        <rFont val="Arial"/>
        <family val="2"/>
      </rPr>
      <t xml:space="preserve">
</t>
    </r>
  </si>
  <si>
    <r>
      <t xml:space="preserve">CDGRD META INFORMA QUE, EN GUAMAL, VEREDA LA ISLA. SE PRESENTÓ UNA INUNDACIÓN POR AUMENTO DE NIVELES EN EL RÍO GUAMAL EL DÍA 4 DE JUNIO. DEJANDO 2 VIVIENDAS UBICADAS EN ZONA DE ALTO RIESGO, 2 FAMILIAS Y 8 PERSONAS AFECTADAS, 1 ACUEDUCTO VEREDAL AVERIADO. NO SE REPORTAN LESIONADOS O DESAPARECIDOS. PERSONAL DE BOMBEROS ACUDIÓ AL SITIO EN COORDINACIÓN DEL CMGRD PARA REALIZAR EVACUACIÓN PREVENTIVA DE LAS VIVIENDAS, LAS FAMILIAS SE UBICARON EN PLAN PADRINO POR VECINOS, EL CMGRD SUMINISTRÓ AGUA POTABLE. SE DA MANEJO LOCAL. </t>
    </r>
    <r>
      <rPr>
        <b/>
        <sz val="9"/>
        <rFont val="Arial"/>
        <family val="2"/>
      </rPr>
      <t>ESTADO: CERRADO - 415</t>
    </r>
  </si>
  <si>
    <r>
      <t xml:space="preserve">DCC INFORMA QUE, EN NOBSA, BOYACÁ. SECTORES CHÁMEZA Y NAZARET. SE PRESENTÓ UNA INUNDACIÓN POR COLAPSO DE ALCANTARILLADO EL DÍA 4 DE JUNIO. DEJANDO 7 VIVIENDAS CON AFECTACIÓN DE ENSERES, 7 FAMILIAS Y 35 PERSONAS AFECTADAS. NO SE REPORTAN LESIONADOS. PERSONAL DE BOMBEROS CON APOYO DE LA DCC HA REALIZADO LABORES DE EXTRACCIÓN DEL AGUA CON MOTOBOMBAS Y SE SOLICITÓ MANTENIMIENTO AL SISTEMA DE ALCANTARILLADO POR PARTE DE LA EMPRESA DE SERVICIOS PÚBLICOS. SE DA MANEJO LOCAL. </t>
    </r>
    <r>
      <rPr>
        <b/>
        <sz val="9"/>
        <rFont val="Arial"/>
        <family val="2"/>
      </rPr>
      <t>ESTADO: CERRADO - 415</t>
    </r>
  </si>
  <si>
    <t>33 DERRUMBES</t>
  </si>
  <si>
    <t>100.19.096</t>
  </si>
  <si>
    <r>
      <t xml:space="preserve">CDGRD DEL HUILA, INFORMA
MUNICIPIO: PALERMO, VEREDAS: NILO, HORIZONTE, LA FLORIDA, CENTRO POBLADO OSPINA PÉREZ, Y HACIA EL MUNICIPIO DE SANTA MARÍA 
EVENTO: INUNDACIÓN- 04-06-2021
AFECTACIÓN: SE PRESENTÓ DESBORDAMIENTO DE LAS QUEBRADAS: NILO Y PAN DE AZÚCAR, AFECTANDO MALLA VIAL- 33 DERRUMBES, PÉRDIDA DE LA BANCA, DEJANDO INCOMUNICADOS A LA POBLACIÓN, 1 PUENTE VEHICULAR METÁLICO, 2 ACUEDUCTOS, REALIZAN EDAN
ACCIONES:  APOYA CMGRD, BOMBEROS
</t>
    </r>
    <r>
      <rPr>
        <b/>
        <sz val="9"/>
        <rFont val="Arial"/>
        <family val="2"/>
      </rPr>
      <t>ESTADO: ABIERTO. - 416</t>
    </r>
    <r>
      <rPr>
        <sz val="9"/>
        <rFont val="Arial"/>
        <family val="2"/>
      </rPr>
      <t xml:space="preserve">
CDGRD DEL HUILA, ACTUALIZA INFORMACIÓN
MUNICIPIO: PALERMO, VEREDAS: NILO, HORIZONTE, LA FLORIDA, CENTRO POBLADO OSPINA PÉREZ, Y HACIA EL MUNICIPIO DE SANTA MARÍA.
EVENTO: INUNDACIÓN. - 04-06-2021.
AFECTACIÓN: SE PRESENTÓ DESBORDAMIENTO DE LAS QUEBRADAS: NILO Y PAN DE AZÚCAR DEJANDO: 35 FAMILIAS, AFECTADAS EN CULTIVOS DE CAFÉ, PLÁTANOS Y MAÍZ, MALLA VIAL- 33 DERRUMBES, PÉRDIDA DE BANCA, DEJANDO INCOMUNICADOS A LA POBLACIÓN, 1 PUENTE VEHICULAR METÁLICO, 2 ACUEDUCTOS, SE DA MANEJO LOCAL
ACCIONES:  APOYA CMGRD- MAQUINARIA, 1 RETROEXCAVADORA DE ORUGA, PARA INTERVENCIÓN EN LAS ZONAS AFECTADAS, BOMBEROS.
</t>
    </r>
    <r>
      <rPr>
        <b/>
        <sz val="9"/>
        <rFont val="Arial"/>
        <family val="2"/>
      </rPr>
      <t>ESTADO: CERRADO. - 438</t>
    </r>
    <r>
      <rPr>
        <sz val="9"/>
        <rFont val="Arial"/>
        <family val="2"/>
      </rPr>
      <t xml:space="preserve">
</t>
    </r>
    <r>
      <rPr>
        <sz val="9"/>
        <color indexed="10"/>
        <rFont val="Arial"/>
        <family val="2"/>
      </rPr>
      <t>2/11/2021 SE APROBÓ APOYO CON BANCO DE MAQUINARIA AMARILLA POR VALOR TOTAL DE $319.583.335,54</t>
    </r>
  </si>
  <si>
    <t xml:space="preserve">CDGRD DEL HUILA, INFORMA
MUNICIPIO: SANTA MARÍA, VEREDA: SANTA LIBRADA
EVENTO: MOVIMIENTO EN MASA- 04-06-2021
AFECTACIÓN: 1 VÍA, SE PRESENTAN 3 DERRUMBES, PÉRDIDA TOTAL DE LA BANCA, SE DA MANEJO LOCAL
ACCIONES:  APOYA CMGRD- MAQUINARIA AMARILLA
ESTADO: CERRADO. - 416
</t>
  </si>
  <si>
    <t>CAÍDA DE ÁRBOLES.</t>
  </si>
  <si>
    <r>
      <t xml:space="preserve">CDGRD DE MAGDALENA, INFORMA
MUNICIPIO: ARACATACA- ZONA URBANA
EVENTO: VENDAVAL- 04-06-2021
AFECTACIÓN: EN VERIFICACIÓN, VIVIENDAS DESTECHADAS CAÍDA DE ÁRBOLES, SIN LESIONADOS, REALIZAN EDAN
ACCIONES: APOYA CMGRD
</t>
    </r>
    <r>
      <rPr>
        <b/>
        <sz val="9"/>
        <rFont val="Arial"/>
        <family val="2"/>
      </rPr>
      <t>ESTADO: ABIERTO. - 416</t>
    </r>
    <r>
      <rPr>
        <sz val="9"/>
        <rFont val="Arial"/>
        <family val="2"/>
      </rPr>
      <t xml:space="preserve">
CDGRD MAGDALENA, ACTUALIZA INFORMACIÓN
MUNICIPIO: ARACATACA, BARRIOS: VILLA DEL RÍO- 1 Y 2, 2 DE FEBRERO, NARIÑO, LA ESMERALDA, PRADITO, ZACAPITA, AYACUCHO.
EVENTO: VENDAVAL. - 04-06-2021.
AFECTACIÓN: 162 VIVIENDAS AVERIADAS EN TECHOS, 162 FAMILIAS, 810 PERSONAS AFECTADAS, CAÍDA DE ÁRBOLES, SIN LESIONADOS, SE DA MANEJO LOCAL.
ACCIONES: APOYO CMGRD.
</t>
    </r>
    <r>
      <rPr>
        <b/>
        <sz val="9"/>
        <rFont val="Arial"/>
        <family val="2"/>
      </rPr>
      <t>ESTADO: CERRADO. - 469</t>
    </r>
    <r>
      <rPr>
        <sz val="9"/>
        <rFont val="Arial"/>
        <family val="2"/>
      </rPr>
      <t xml:space="preserve">
</t>
    </r>
  </si>
  <si>
    <t xml:space="preserve">
CDGRD DE CUNDINAMARCA, INFORMA
MUNICIPIO: PACHO, BARRIO SIMÓN BOLÍVAR-  PARTE ALTA
EVENTO: INUNDACIÓN- 05-06-2021
AFECTACIÓN: 1 VIVIENDA, 1 FAMILIA, 4 PERSONAS, 1 ALCANTARILLADO AFECTADOS, SIN LESIONADOS, SE DA MANEJO LOCAL
ACCIONES: APOYO CMGRD, BOMBEROS
ESTADO: CERRADO. - 416
</t>
  </si>
  <si>
    <r>
      <t xml:space="preserve">CDGRD CAUCA INFORMA QUE, EN CALDONO, CABECERA MUNICIPAL Y VEREDAS GUAICO ARENAL, CHINDACO Y BUENA VISTA. SE PRESENTÓ UN EVENTO TEMPORAL EL DÍA 4 DE JUNIO. PENDIENTE INFORMACIÓN DE EDAN. PERSONAL DEL CMGRD COORDINA LABORES DE EDAN CON APOYO DE BOMBEROS. </t>
    </r>
    <r>
      <rPr>
        <b/>
        <sz val="9"/>
        <rFont val="Arial"/>
        <family val="2"/>
      </rPr>
      <t>ESTADO: ABIERTO</t>
    </r>
    <r>
      <rPr>
        <sz val="9"/>
        <rFont val="Arial"/>
        <family val="2"/>
      </rPr>
      <t xml:space="preserve"> - 417
CDGRD CAUCA ACTUALIZA INFORMACIÓN SOBRE EVENTO TEMPORAL REPORTADO EN CALDONO, CABECERA MUNICIPAL Y VEREDAS GUAICO ARENAL, CHINDACO Y BUENA VISTA EL DÍA 4 DE JUNIO. DEJANDO 47 VIVIENDAS CON AFECTACIÓN DE ENSERES, 47 FAMILIAS Y 188 PERSONAS AFECTADAS. NO SE REPORTARON LESIONADOS O DESAPARECIDOS. PERSONAL DEL CMGRD REALIZÓ EDAN CON APOYO DE UNIDADES DE BOMBEROS, SE REALIZÓ ENTREGA DE AHE A VARIAS FAMILIAS. SE DA MANEJO LOCAL. ESTADO: CERRADO - 450
</t>
    </r>
  </si>
  <si>
    <r>
      <t xml:space="preserve">CDGRD CAUCA INFORMA QUE, EN SUÁREZ, VEREDA LOS ROBLES. SE PRESENTÓ UN EVENTO TEMPORAL EL DÍA 4 DE JUNIO. DEJANDO 32 FAMILIAS AFECTADAS CON PÉRDIDA DE VÍVERES Y ENSERES, NO SE REPORTAN LESIONADOS O DESAPARECIDOS. PERSONAL DEL CMGRD COORDINA INTERVENCIÓN EN EL SECTOR CON APOYO DE LAS ENTIDADES OPERATIVAS PARA ENTREGA DE AHE. SE DA MANEJO LOCAL. </t>
    </r>
    <r>
      <rPr>
        <b/>
        <sz val="9"/>
        <rFont val="Arial"/>
        <family val="2"/>
      </rPr>
      <t>ESTADO: CERRADO</t>
    </r>
    <r>
      <rPr>
        <sz val="9"/>
        <rFont val="Arial"/>
        <family val="2"/>
      </rPr>
      <t xml:space="preserve"> - 417</t>
    </r>
  </si>
  <si>
    <t>20 DERRUMBES EN VÍAS TERCIARIAS</t>
  </si>
  <si>
    <t xml:space="preserve">CDGRD DE ANTIOQUIA, INFORMA
MUNICIPIO: VENECIA, VEREDA: LA ARABIA- SECTOR: NARCISO
EVENTO: MOVIMIENTO EN MASA- 05-06-2021
AFECTACIÓN: 2 PERSONAS FALLECIDAS- UNO MASCULINO, UNO FEMENINO, UNA PAREJA DE ESPOSOS, 1 VIVIENDA DESTRUIDA, 1 VIVIENDA EVACUADA POR PREVENCIÓN, 20 DERRUMBES EN VÍAS TERCIARIAS, SE DA MANEJO LOCAL
ACCIONES: APOYAN CMGRD- VISITA TÉCNICA CON GEÓLOGO- MAQUINARIA AMARILLA, BOMBEROS FREDONIA Y VENECIA, COMUNIDAD
ESTADO: CERRADO. - 418
</t>
  </si>
  <si>
    <t xml:space="preserve">ROMPIMIENTO EN OBRA DE MITIGACIÓN </t>
  </si>
  <si>
    <r>
      <t xml:space="preserve">CDGRD BOLÍVAR, ACTUALIZA INFORMACIÓN
MUNICIPIO: ACHÍ, CORREGIMIENTO: PUERTO VENECIA.
EVENTO: INUNDACIÓN. – 1- 06-2021.
AFECTACIÓN: HUBO ROMPIMIENTO EN OBRA DE MITIGACIÓN CON COSTALES QUE SE VENÍA ADELANTANDO PARA REDUCIR EL RIESGO EN ESA ZONA.
ACCIONES: SE ATIENDE CON SUMINISTRÓ 10.000 COSTALES- UNGRD, CMGRD
ESTADO: CERRADO. - 418
</t>
    </r>
    <r>
      <rPr>
        <sz val="9"/>
        <color indexed="10"/>
        <rFont val="Arial"/>
        <family val="2"/>
      </rPr>
      <t>27/10/2021 SE APROBÓ APOYO CON SUBSIDIOS DE ARRIENDO PARA 39 FAMILIAS POR VALOR TOTAL DE $29.250.000</t>
    </r>
  </si>
  <si>
    <t xml:space="preserve">
CDGRD DE ARAUCA, INFORMA
MUNICIPIO: FORTUL, BARRIOS: BRISAS DEL LLANO, VILLA LUCIA, LA LIBERTAD, EL RECREO, VILLA ESPERANZA, RAMÍREZ, URBANIZACIÓN LOS PINOS Y EL CONJUNTO RESIDENCIAL VILLAS DEL CASTILLO
EVENTO: INUNDACIÓN- 06-06-2021
AFECTACIÓN: APROXIMADAMENTE: 350 FAMILIAS AFECTADAS, COLAPSO DE UNA ALCANTARILLA EN LA VÍA NACIONAL- RUTA 6515 -TRAMO LA CABUYA – SARAVENA-CERCA AL MUNICIPIO DE FORTUL, REALIZAN EDAN
ACCIONES: APOYA CMGRD, BOMBEROS.
ESTADO: ABIERTO. - 4|8
</t>
  </si>
  <si>
    <r>
      <t xml:space="preserve">CDGRD DE ARAUCA, INFORMA
MUNICIPIO: SARAVENA, BARRIOS: MONTEBELLO, LA UNIÓN, ANUHOGAR, VILLA DE ARANJUEZ, LIBERTADORES
EVENTO: INUNDACIÓN- 06-06-2021
AFECTACIÓN: APROXIMADAMENTE: 2.000 FAMILIAS AFECTADAS, DEFICIENCIAS EN LOS ALCANTARILLADOS PLUVIALES Y FALTA DE MANTENIMIENTO A CAUCES Y CANALES NATURALES, REALIZAN EDAN
ACCIONES: APOYA CMGRD, BOMBEROS.
ESTADO: ABIERTO. - 418
</t>
    </r>
    <r>
      <rPr>
        <sz val="9"/>
        <color indexed="10"/>
        <rFont val="Arial"/>
        <family val="2"/>
      </rPr>
      <t xml:space="preserve">22/6/21 SE APORBÓ LA ENTREGA DE AHE HUMANITARIA POR VALOR DE $424.713.200 - 1301 KIT DE ALIMENTO, 1301 KIT DE ASEO, 500 KIT DE COCINA, 1366 FRAZADAS, 1366 SABANAS Y 1366 COLCHONETAS
</t>
    </r>
    <r>
      <rPr>
        <sz val="9"/>
        <color indexed="8"/>
        <rFont val="Arial"/>
        <family val="2"/>
      </rPr>
      <t>ENLACE TERRITORIAL DE ARAUCA – UNGRD, ACTUALIZA INFORMACIÓN MUNICIPIO: SARAVENA. VEREDAS: BRISAS DE SATOCA, PLAYAS DEL BAJABA, ALTO CLORADA, ISLA DE BOJABA, CAÑO NEGRO, CAMPO OSCURO, LOS DUARTES, CALAFILAS I, CALAFILAS II, BARRANCONES, CAMPO HERMOSO, CAMPO ALEGRE, LAS VEGAS, EL DIQUE, MONTEADENTRO, COBALONGOS, ALTO PAJUILA, BAJO BANADIA, PUERTO NARIÑO, RANCHO PILÓN, ALTO DE PLACERES,  EVENTO: INUNDACIÓN POR CRECIENTES DE LOS RÍOS, BANADIA, RÍO ARAUCA, MADRE VIEJA -  06/06/2021 AFECTACIÓN: 17 VIVIENDAS DESTRUIDAS, 116 VIVIENDAS AVERIADAS, 1083 FAMILIAS, 3249 PERSONAS, 2 PUENTES VEHICULARES, 7 PUENTES PEATONALES, 1 VIA   ACCIONES ATENDIDO POR CMGRD, CON APOYO DE CDGRD Y UNGRD, SE RECIBE EL DECRETO DE CALAMIDAD PÚBLICA- NO. 041 DEL 12-05-2021</t>
    </r>
    <r>
      <rPr>
        <b/>
        <sz val="9"/>
        <color indexed="8"/>
        <rFont val="Arial"/>
        <family val="2"/>
      </rPr>
      <t xml:space="preserve"> ESTADO CERRADO  - 485</t>
    </r>
  </si>
  <si>
    <t>COLMATACIÓN DE CANALES BOGOTÁ Y ESCOBAL, PÉRDIDAS MENORES DE ENSERES.</t>
  </si>
  <si>
    <r>
      <t xml:space="preserve">
CDGRD DE NORTE DE SANTANDER, INFORMA
MUNICIPIO: CÚCUTA, BARRIO: ESCOBAL.
EVENTO: INUNDACIÓN- 06-06-2021.
AFECTACIÓN: SE PRESENTARON FUERTES LLUVIAS, CON COLMATACIÓN DE CANALES BOGOTÁ Y ESCOBAL, SE AFECTARON ALGUNAS VIVIENDAS Y LOCALES COMERCIALES, CON PÉRDIDAS DE ENSERES EN VARIOS SECTORES DE LA CIUDAD, REALIZAN EDAN.
ACCIONES: APOYA CMGRD, BOMBEROS.
</t>
    </r>
    <r>
      <rPr>
        <b/>
        <sz val="9"/>
        <rFont val="Arial"/>
        <family val="2"/>
      </rPr>
      <t>ESTADO: ABIERTO. - 418</t>
    </r>
    <r>
      <rPr>
        <sz val="9"/>
        <rFont val="Arial"/>
        <family val="2"/>
      </rPr>
      <t xml:space="preserve">
CDGRD DE NORTE DE SANTANDER, ACTUALIZA INFORMACIÓN
MUNICIPIO: CÚCUTA, BARRIO ESCOBAL.
EVENTO: INUNDACIÓN. - 06-06-2021.
AFECTACIÓN: SE PRESENTARON FUERTES LLUVIAS, CON COLMATACIÓN DE CANALES BOGOTÁ Y ESCOBAL, NO HUBO AFECTACIÓN A VIVIENDAS, PÉRDIDAS MENORES DE ENSERES, SIN LESIONADOS, SE DA MANEJO LOCAL.
ACCIONES: APOYARON CMGRD, BOMBEROS.
</t>
    </r>
    <r>
      <rPr>
        <b/>
        <sz val="9"/>
        <rFont val="Arial"/>
        <family val="2"/>
      </rPr>
      <t>ESTADO: CERRADO. - 447</t>
    </r>
    <r>
      <rPr>
        <sz val="9"/>
        <rFont val="Arial"/>
        <family val="2"/>
      </rPr>
      <t xml:space="preserve">
</t>
    </r>
  </si>
  <si>
    <t xml:space="preserve">
CDGRD DE NORTE DE SANTANDER, INFORMA
MUNICIPIO: TOLEDO, VEREDAS: SANTA MARÍA, ALTO DE HERRERA, EL DIAMANTE, JUNÍN Y SAN ANTONIO.
EVENTO: MOVIMIENTO EN MASA- 06-06-2021.
AFECTACIÓN: PÉRDIDA DE BANCA EN VÍA TERCIARIA, SIN LESIONADOS, SE DA MANEJO LOCAL.
ACCIONES: APOYA CMGRD.
ESTADO: CERRADO. - 418
</t>
  </si>
  <si>
    <r>
      <t xml:space="preserve">CMGRD ARMENIA INFORMA QUE, EN LOS BARRIOS SIMÓN BOLÍVAR Y JARDINES DEL EDÉN. SE PRESENTÓ UN EVENTO TEMPORAL EL DÍA 6 DE JUNIO. DEJANDO 16 VIVIENDAS CON AFECTACIONES EN CUBIERTAS, 16 FAMILIAS Y 65 PERSONAS AFECTADAS. NO SE REPORTAN LESIONADOS. ATENDIÓ PERSONAL DEL CMGRD EN COMPAÑÍA DE BOMBEROS OFICIALES, SE REALIZÓ EDAN Y ENTREGA DE AHE. SE DA MANEJO LOCAL. </t>
    </r>
    <r>
      <rPr>
        <b/>
        <sz val="9"/>
        <rFont val="Arial"/>
        <family val="2"/>
      </rPr>
      <t>ESTADO: CERRADO- 419</t>
    </r>
    <r>
      <rPr>
        <sz val="9"/>
        <rFont val="Arial"/>
        <family val="2"/>
      </rPr>
      <t xml:space="preserve">
CMGRD ARMENIA ACTUALIZA INFORMACIÓN SOBRE EVENTO TEMPORAL REPORTADO EN LOS BARRIOS SIMÓN BOLÍVAR Y JARDINES DEL EDÉN EL DÍA 6 DE JUNIO. DEJANDO 17 VIVIENDAS CON AFECTACIÓN DE CUBIERTAS, 17 FAMILIAS Y 69 PERSONAS AFECTADAS. NO SE REPORTARON PERSONAS LESIONADAS O DESAPARECIDAS. PERSONAL DEL CMGRD COORDINÓ LABORES DE EDAN Y ENTREGA DE AHE CON APOYO DE BOMBEROS OFICIALES.</t>
    </r>
    <r>
      <rPr>
        <b/>
        <sz val="9"/>
        <rFont val="Arial"/>
        <family val="2"/>
      </rPr>
      <t xml:space="preserve"> ESTADO: CERRADO - 423</t>
    </r>
  </si>
  <si>
    <t>44
124</t>
  </si>
  <si>
    <t>8/06/2021
21/12/2021</t>
  </si>
  <si>
    <r>
      <t xml:space="preserve">CDGRD ATLÁNTICO INFORMA
MUNICIPIO: SABANALARGA
EVENTO: VENDAVAL  06/06/2021
AFECTACIÓN: 68 VIVIENDAS AFECTADAS EN TECHOS Y CUBIERTAS, 68 FAMILIAS
ACCIONES: ATIENDE CMGRD, REALIZAN EDAN, APOYAN DCC Y BOMBEROS
ESTADO: CERRADO - 420
</t>
    </r>
    <r>
      <rPr>
        <sz val="9"/>
        <color indexed="10"/>
        <rFont val="Arial"/>
        <family val="2"/>
      </rPr>
      <t>23/12/2021 SE APROBÓ APOYO CON BANCO DE MAQUINARIA AMARILLA POR VALOR TOTAL DE $338.657.444,11</t>
    </r>
  </si>
  <si>
    <t xml:space="preserve">CDGRD BOLÍVAR INFORMA
MUNICIPIO: SAN CRISTÓBAL DE BOLÍVAR
EVENTO: VENDAVAL 06/06/2021
AFECTACIÓN: 31 VIVIENDAS AFECTADAS EN TECHOS Y CUBIERTAS, 31 FAMILIAS AFECTADAS Y MUCHOS  ÁRBOLES DESMEMBRADOS.
ACCIONES: ATENDIÓ CMGRD
ESTADO: CERRADO - 420
</t>
  </si>
  <si>
    <t xml:space="preserve">CDGRD BOLÍVAR INFORMA
MUNICIPIO: TIQUISIO - CORREGIMIENTO DE QUEBRADA DEL MEDIO
EVENTO: INUNDACIÓN 06/06/2021
AFECTACIÓN:  AFECTACIONES 1 VIA MUNICIPAL,  CULTIVOS Y ANIMALES,  POR DESBORDAMIENTO DE LA QUEBRADA MALENA
ACCIONES: ATIENDE CMGRD, SE CONVOCÓ A UNA REUNIÓN EXTRAORDINARIA DEL COMITÉ DE GESTIÓN DE RIESGO MUNICIPIO PARA EMPRENDER ACCIONES Y MEDIDAS ANTE ESTA EMERGENCIA Y REALIZAR EDAN
ESTADO: CERRADO - 420
</t>
  </si>
  <si>
    <t xml:space="preserve">CDGRD QUINDÍO INFORMA
MUNICIPIO: FILANDIA – VIA FILANDIA - QUIMBAYA
EVENTO: MOVIMIENTO Y MASA 04/06/2021
AFECTACIÓN: 1 VIA SECUNDARIA AFECTADA POR DESLIZAMIENTO EN EL KM2 VIA FILANDIA - QUIMBAYA
ACCIONES: ATENDIÓ CMGRD APOYO  BOMBEROS
ESTADO: CERRADO - 420
</t>
  </si>
  <si>
    <t xml:space="preserve">CDGRD QUINDÍO INFORMA
MUNICIPIO: GÉNOVA – VEREDA EL CAIRO
EVENTO: MOVIMIENTO Y MASA 04/06/2021
AFECTACIÓN: 1 VIA TERCIARIA AFECTADA POR CRECIENTE DE 1 QUEBRADA EN LA VEREDA EL CAIRO, F/CAS CALIFORNIA Y LOS ALPES
ACCIONES: ATENDIÓ CMGRD APOYO  BOMBEROS
ESTADO: CERRADO - 420
</t>
  </si>
  <si>
    <t xml:space="preserve">CDGRD CUNDINAMARCA INFORMA
MUNICIPIO: YACOPÍ – VEREDAS CORINTO Y APACHE
EVENTO: MOVIMIENTO EN MASA 07/06/2021
AFECTACIÓN:  5 VIVIENDAS EN RIESGO, 5 FAMILIA, 4 VÍAS AFECTADAS EN 5 PUNTOS POR DESLIZAMIENTOS
ACCIONES: ATIENDE CMGRD, MUNICIPIO DE LA PALMA APOYA CON MAQUINARIA AMARILLA
ESTADO: CERRADO - 420
</t>
  </si>
  <si>
    <t xml:space="preserve">CDGRD CUNDINAMARCA INFORMA
MUNICIPIO: MACHETA
EVENTO: MOVIMIENTO EN MASA 07/06/2021
AFECTACIÓN:  1 VIA NACIONAL AFECTADA POR DESLIZAMIENTOS Y UNA GRAN ROCA 
ACCIONES: ATIENDE CMGRD
ESTADO: CERRADO - 420
</t>
  </si>
  <si>
    <t xml:space="preserve">CMGRD CUCUTA INFORMA
MUNICIPIO: CÚCUTA- SECTOR NUEVA ILUSIÓN
EVENTO: MOVIMIENTO EN MASA 07/06/2021
AFECTACIÓN: 115 VIVIENDAS AFECTADAS, 115 FAMILIAS AFECTADAS, SE GENERARON GRIETAS Y DESLIZAMIENTOS POR LAS FUERTES LLUVIAS DE LAS ULTIMAS HORAS
ACCIONES: ATIENDE CMGRD REALIZAN EDAN
ESTADO: CERRADO - 420
</t>
  </si>
  <si>
    <t xml:space="preserve">CDGRD DEL CAUCA, INFORMA
MUNICIPIO: PATÍA- EL BORDO, CABECERA MUNICIPAL
EVENTO: VENDAVAL- 06-06-2021
AFECTACIÓN: 9 VIVIENDAS AVERIADAS EN SUS CUBIERTAS. 9 FAMILIAS AFECTADAS, SIN LESIONADOS, SE DA MANEJO LOCAL
ACCIONES: APOYO CMGRD, BOMBEROS VOLUNTARIOS DE EL BORDO
ESTADO: CERRADO. - 421
</t>
  </si>
  <si>
    <t xml:space="preserve">CDGRD DEL CAUCA, INFORMA
MUNICIPIO: MERCADERES, VEREDA: ADOROTES
EVENTO: VENDAVAL- 06-06-2021
AFECTACIÓN: 1 VIVIENDA AVERIADA EN SU CUBIERTA, 1 FAMILIA AFECTADA, SIN LESIONADOS, SE DA MANEJO LOCAL
ACCIONES: APOYO CMGRD
ESTADO: CERRADO. - 421
</t>
  </si>
  <si>
    <t xml:space="preserve">D.C.C INFORMA, DEPARTAMENTO DE CALDAS
MUNICIPIO: ANSERMA, ZONA URBANA
EVENTO: VENDAVAL- 06-06-2021
AFECTACIÓN: 3 VIVIENDAS AVERIADAS EN TECHOS, 3 FAMILIAS AFECTADAS, CAÍDA DE ÁRBOLES Y TAPONAMIENTO DE VÍAS DE ACCESO, SIN LESIONADOS, SE DA MANEJO LOCAL
ACCIONES: APOYA CMGRD
ESTADO: CERRADO. - 421
</t>
  </si>
  <si>
    <t>1 FÁBRICA DE PLÁSTICOS, PÉRDIDAS MATERIALES POR ESTABLECER</t>
  </si>
  <si>
    <t xml:space="preserve">
BOMBEROS OFICIALES DE SOACHA- CUNDINAMARCA INFORMAN
MUNICIPIO: SOACHA, VEREDA: PANAMÁ VÍA CIUDADELA SUCRE
EVENTO: INCENDIO ESTRUCTURAL- 07-06-2021
AFECTACIÓN: 1 FÁBRICA DE PLÁSTICOS, PÉRDIDAS MATERIALES POR ESTABLECER, SIN LESIONADOS  
ACCIONES: APOYARON BOMBEROS SOACHA- 6 UNIDADES, 1 MÁQUINA EXTINTORA, 1 CARRO TANQUE, BOMBEROS OFICIALES BOGOTÁ- BOSA, KENNEDY, - 12 UNIDADES, 1 MÁQUINA, 1 CARROTANQUE
ESTADO: LIQUIDADO 100%. - 421
</t>
  </si>
  <si>
    <r>
      <t xml:space="preserve">CDGRD DE SANTANDER. INFORMA QUE, EN RIONEGRO, CORREGIMIENTO LA TIGRA. SE PRESENTÓ UNA INUNDACIÓN EL DÍA 07/06/2021. DEJANDO AFECTACIÓN EN CULTIVOS DE PANCOGER. APOYA CMGRD. </t>
    </r>
    <r>
      <rPr>
        <b/>
        <sz val="9"/>
        <rFont val="Arial"/>
        <family val="2"/>
      </rPr>
      <t xml:space="preserve">ESTADO:  CERRADO - 422
</t>
    </r>
    <r>
      <rPr>
        <sz val="9"/>
        <rFont val="Arial"/>
        <family val="2"/>
      </rPr>
      <t>CDGRD DE SANTANDER ACTUALIZA  INFORMACIÓN
MUNICIPIO: RIONEGRO – CORREGIMIENTO LA TIGRA Y PAPAYAL
EVENTO: CRECIENTE SÚBITA – 10-06-2021
AFECTACIÓN: DAÑO ESTRUCTURAL ESTRIBO DERECHO DEL PUENTE LAS AVISPAS, 1 JARILLON
ACCIONES: PERSONAL DEL CMGRD COORDINA INTERVENCIÓN EN EL PUNTO</t>
    </r>
    <r>
      <rPr>
        <b/>
        <sz val="9"/>
        <rFont val="Arial"/>
        <family val="2"/>
      </rPr>
      <t xml:space="preserve"> 
CERRADO: ABIERTO - 431
</t>
    </r>
    <r>
      <rPr>
        <sz val="9"/>
        <color indexed="10"/>
        <rFont val="Arial"/>
        <family val="2"/>
      </rPr>
      <t>21/09/2021 SE APROBÓ APOYO CON BANCO DE MAQUINARIA AMARILLA POR VALOR DE $249.089.502,90</t>
    </r>
  </si>
  <si>
    <r>
      <t xml:space="preserve">CDGRD DE TOLIMA INFORMA QUE, EN PRADO KM 15 VIA A LA VEREDA MOSTOSO. SE PRESENTÓ UN MOVIMIENTO EN MASA EL DÍA 07-06-2021 DEJANDO 1 VÍA TERCIARIA AFECTADA. APOYA CMGRD, ALCALDE, PLANEACIÓN MUNICIPAL Y ORGANISMOS DE SOCORRO. </t>
    </r>
    <r>
      <rPr>
        <b/>
        <sz val="9"/>
        <rFont val="Arial"/>
        <family val="2"/>
      </rPr>
      <t xml:space="preserve">ESTADO: ABIERTO - 422
</t>
    </r>
    <r>
      <rPr>
        <sz val="9"/>
        <rFont val="Arial"/>
        <family val="2"/>
      </rPr>
      <t>CDGRD DEL TOLIMA, ACTUALIZA INFORMACIÓN
MUNICIPIO: PRADO, VEREDA: MOSTOSO
EVENTO:  MOVIMIENTO EN MASA. - 07-06-2021.
AFECTACIÓN: 1 VÍA TERCIARIA EN EL KM 15 VÍA A LA VEREDA: MOSTOSO, SIN LESIONADOS, SE DA MANEJO LOCAL.
ACCIONES: APOYARON CMGRD, ALCALDE, SECRETARÍA DE PLANEACIÓN MUNICIPAL Y ORGANISMOS DE SOCORRO</t>
    </r>
    <r>
      <rPr>
        <b/>
        <sz val="9"/>
        <rFont val="Arial"/>
        <family val="2"/>
      </rPr>
      <t>.
ESTADO: CERRADO. - 430</t>
    </r>
  </si>
  <si>
    <r>
      <t xml:space="preserve">CDGRD TOLIMA INFORMA QUE, EN SAN LUIS – VÍA HACIA IBAGUÉ SE PRESENTÓ UN MOVIMIENTO EN MASA EL DÍA 08/06/2021. DEJANDO 1 VÍA SECUNDARIA AFECTADA. COMANDANTE DE BOMBEROS INFORMA QUE LA VÍA YA FUE DESPEJADA </t>
    </r>
    <r>
      <rPr>
        <b/>
        <sz val="9"/>
        <rFont val="Arial"/>
        <family val="2"/>
      </rPr>
      <t>ESTADO: CERRADO - 422</t>
    </r>
  </si>
  <si>
    <r>
      <t xml:space="preserve">CDGRD TOLIMA INFORMA QUE, EN SAN LUIS, CASCO URBANO. SE PRESENTÓ UNA INUNDACIÓN EL DÍA 08-06-2021. DEJANDO VARIAS VIVIENDAS CON AFECTACIÓN DE ENSERES. PERSONAL DEL CMGRD ADELANTA LABORES DE EDAN. </t>
    </r>
    <r>
      <rPr>
        <b/>
        <sz val="9"/>
        <rFont val="Arial"/>
        <family val="2"/>
      </rPr>
      <t xml:space="preserve">ESTADO: ABIERTO - 422
</t>
    </r>
    <r>
      <rPr>
        <sz val="9"/>
        <rFont val="Arial"/>
        <family val="2"/>
      </rPr>
      <t>CDGRD DE TOLIMA ACTUALIZA INFORMACIÓN
MUNICIPIO: SAN LUIS CASCO URBANO
EVENTO: INUNDACIÓN – 08/06/2021
AFECTACIÓN: 165 FAMILIAS AFECTADAS, 825 PERSONAS Y DEJANDO VARIAS VIVIENDAS AFECTADAS EN LOS BARRIOS LA ESPERANZA, SAN IGNACIO Y PUEBLO NUEVO CON AFECTACIÓN DE ENSERES
ACCIONES: PERSONAL DEL CMGRD ADELANTA LABORES DE EDAN</t>
    </r>
    <r>
      <rPr>
        <b/>
        <sz val="9"/>
        <rFont val="Arial"/>
        <family val="2"/>
      </rPr>
      <t xml:space="preserve">.
ESTADO: ABIERTO  - 428 
</t>
    </r>
    <r>
      <rPr>
        <sz val="9"/>
        <rFont val="Arial"/>
        <family val="2"/>
      </rPr>
      <t>CDGRD DE TOLIMA, ACTUALIZA INFORMACIÓN
MUNICIPIO: SAN LUIS, CASCO URBANO.
EVENTO: INUNDACIÓN. – 08-06-2021.
AFECTACIÓN: 25 VIVIENDAS, 25 FAMILIAS, 125 PERSONAS, DAÑOS EN MUEBLES Y ENSERES, SIN LESIONADOS, SE DA MANEJO LOCAL.
ACCIONES: APOYO CMGRD, BOMBEROS.</t>
    </r>
    <r>
      <rPr>
        <b/>
        <sz val="9"/>
        <rFont val="Arial"/>
        <family val="2"/>
      </rPr>
      <t xml:space="preserve">
ESTADO: CERRADO. - 454</t>
    </r>
  </si>
  <si>
    <r>
      <t xml:space="preserve">CDGRD TOLIMA INFORMA QUE, EN GUAMO, VEREDA CARACOLÍ IGUAES. SE PRESENTÓ UNA INMERSIÓN EL DÍA 08-06-2021. DEJANDO 1 PERSONA SIN SIGNOS VITALES. DEBIDO A LA FUERTE CORRIENTE DE AGUA EN LA QUEBRADA EL LORO, UNA PERSONA DE SEXO MASCULINO DE 26 AÑOS DE EDAD FUE ARROYADO Y POSTERIORMENTE SU CUERPO SIN VIDA FUE RECUPERADO POR LA COMUNIDAD, APOYA CMGRD Y COMUNIDAD. </t>
    </r>
    <r>
      <rPr>
        <b/>
        <sz val="9"/>
        <rFont val="Arial"/>
        <family val="2"/>
      </rPr>
      <t>ESTADO: CERRADO - 422</t>
    </r>
  </si>
  <si>
    <r>
      <t xml:space="preserve">CDGRD TOLIMA INFORMA QUE, EN GUAMO, CASCO URBANO. SE PRESENTÓ UNA INUNDACIÓN EL DÍA 08-06-2021. DEJANDO 50 FAMILIAS APROX. AFECTADAS POR PERDIDA DE ENSERES. SE REALIZA EDAN, ATIENDE CMGRD. </t>
    </r>
    <r>
      <rPr>
        <b/>
        <sz val="9"/>
        <rFont val="Arial"/>
        <family val="2"/>
      </rPr>
      <t xml:space="preserve">ESTADO: ABIERTO - 422
</t>
    </r>
    <r>
      <rPr>
        <sz val="9"/>
        <rFont val="Arial"/>
        <family val="2"/>
      </rPr>
      <t>CDGRD DE TOLIMA ACTUALIZA INFORMACIÓN MUNICIPIO: GUAMO - CASCO URBANO EVENTO: INUNDACIÓN  08-06-2021 AFECTACIONES: 650 PERSONAS, 150 FAMILIAS, 150 VIVIENDAS, 1 VIVIENDA DESTRUIDA Y 1 FALLECIDO POR LA AVALANCHA DE LA QUEBRADA EL LORO EN LA VEREDA CARACOLÍ IGUAES DEL GUAMO ACCIONES: ATIENDE CMGRD, BOMBEROS, CRC, CON APOYO DEL CDGRD Y LA ALCALDÍA, SE ENTREGARON AHE</t>
    </r>
    <r>
      <rPr>
        <b/>
        <sz val="9"/>
        <rFont val="Arial"/>
        <family val="2"/>
      </rPr>
      <t xml:space="preserve">, ESTADO: CERRADO. - 446
</t>
    </r>
  </si>
  <si>
    <t>CULTIVOS DE MAÍZ</t>
  </si>
  <si>
    <r>
      <t xml:space="preserve">CDGRD TOLIMA INFORMA QUE, EN VALLE DE SAN JUAN. SE PRESENTÓ UNA INUNDACIÓN EL DÍA 08-06-2021. DEJANDO 1 VIVIENDA CON PERDIDA DE ENSERES, 1 FAMILIA DE 4 PERSONAS AFECTADA, CULTIVO DE MAÍZ. SE REALIZA EDAN. </t>
    </r>
    <r>
      <rPr>
        <b/>
        <sz val="9"/>
        <rFont val="Arial"/>
        <family val="2"/>
      </rPr>
      <t xml:space="preserve">ESTADO: ABIERTO - 422
</t>
    </r>
    <r>
      <rPr>
        <sz val="9"/>
        <rFont val="Arial"/>
        <family val="2"/>
      </rPr>
      <t>CDGRD DE TOLIMA, ACTUALIZA INFORMACIÓN
MUNICIPIO: VALLE DE SAN JUAN, CASCO URBANO.
EVENTO: INUNDACIÓN. – 08-06-2021.
AFECTACIÓN: 36 VIVIENDAS, 36 FAMILIAS, 180 PERSONAS, DAÑOS EN MUEBLES Y ENSERES, CULTIVOS DE MAÍZ, SIN LESIONADOS, SE DA MANEJO LOCAL.
ACCIONES: APOYO CMGRD, BOMBEROS</t>
    </r>
    <r>
      <rPr>
        <b/>
        <sz val="9"/>
        <rFont val="Arial"/>
        <family val="2"/>
      </rPr>
      <t xml:space="preserve">.
ESTADO: CERRADO. - 454
</t>
    </r>
  </si>
  <si>
    <r>
      <t xml:space="preserve">CDGRD TOLIMA INFORMA QUE, EN VALLE DE SAN JUAN, VEREDA EL NEME. SE PRESENTÓ UN MOVIMIENTO EN MASA EL DÍA 08-06-2021. DEJANDO 1 VÍA SECUNDARIA AFECTADA. PENDIENTE POR AMPLIAR INFORMACIÓN. </t>
    </r>
    <r>
      <rPr>
        <b/>
        <sz val="9"/>
        <rFont val="Arial"/>
        <family val="2"/>
      </rPr>
      <t xml:space="preserve">ESTADO: ABIERTO - 422
</t>
    </r>
    <r>
      <rPr>
        <sz val="9"/>
        <rFont val="Arial"/>
        <family val="2"/>
      </rPr>
      <t>CDGRD DE TOLIMA, ACTUALIZA INFORMACIÓN
MUNICIPIO: VALLE DE SAN JUAN, VEREDA: EL NEME.
EVENTO: MOVIMIENTO EN MASA. – 08-06-2021.
AFECTACIÓN: 1 VÍA SECUNDARIA QUE COMUNICA AL MUNICIPIO DEL VALLE DE SAN JUAN CON ORTEGA, SIN LESIONADOS, SE DA MANEJO LOCAL.
ACCIONES:  APOYO CMGRD- MAQUINARIA AMARILLA.</t>
    </r>
    <r>
      <rPr>
        <b/>
        <sz val="9"/>
        <rFont val="Arial"/>
        <family val="2"/>
      </rPr>
      <t xml:space="preserve">
ESTADO: CERRADO. - 454</t>
    </r>
  </si>
  <si>
    <r>
      <t xml:space="preserve">CDGRD TOLIMA INFORMA QUE. EN COELLO SE PRESENTÓ UNA INUNDACIÓN EL DÍA 08-06-2021. DEJANDO VARIAS VIVIENDAS AFECTADAS POR PERDIDA DE ENSERES. PENDIENTE EDAN. </t>
    </r>
    <r>
      <rPr>
        <b/>
        <sz val="9"/>
        <rFont val="Arial"/>
        <family val="2"/>
      </rPr>
      <t xml:space="preserve">ESTADO: ABIERTO - 422
</t>
    </r>
    <r>
      <rPr>
        <sz val="9"/>
        <rFont val="Arial"/>
        <family val="2"/>
      </rPr>
      <t>CDGRD DE TOLIMA ACTUALIZA INFORMACIÓN MUNICIPIO: COELLO – CORREGIMIENTO GUALANDAY 
EVENTO: INUNDACIÓN – 08-06-2021 AFECTACIONES: 13 FAMILIAS Y 52 PERSONAS AFECTADAS POR QUEBRADA GUALANDAY , PRESENTARON PERDIDA DE ENSERES. ACCIONES: APOYO CMGRD, BOMBEROS Y DCC</t>
    </r>
    <r>
      <rPr>
        <b/>
        <sz val="9"/>
        <rFont val="Arial"/>
        <family val="2"/>
      </rPr>
      <t xml:space="preserve">
ESTADO: CERRADO - 446</t>
    </r>
  </si>
  <si>
    <r>
      <t xml:space="preserve">CDGRD SANTANDER Y ENLACE EJÉRCITO INFORMAN QUE, EN BARRANCABERMEJA, BARRIO SAN FRANCISCO. SE PRESENTÓ UN INCENDIO ESTRUCTURAL EL DÍA 8 DE JUNIO. DEJANDO 1 VIVIENDA AVERIADA, 1 FAMILIA DE 4 PERSONAS AFECTADA. NO SE REPORTAN LESIONADOS O DESAPARECIDOS. ATENDIÓ PERSONAL DE BOMBEROS CON APOYO DEL CMGRD. SE REALIZÓ ENTREGA DE AHE. SE DA MANEJO LOCAL. </t>
    </r>
    <r>
      <rPr>
        <b/>
        <sz val="9"/>
        <rFont val="Arial"/>
        <family val="2"/>
      </rPr>
      <t>ESTADO: CERRADO - 423</t>
    </r>
  </si>
  <si>
    <r>
      <t xml:space="preserve">CDGRD CAUCA INFORMA QUE, EN GUACHENÉ, VEREDA OBANDO. SE PRESENTÓ UN VENDAVAL EL DÍA 8 DE JUNIO. DEJANDO 1 CENTRO EDUCATIVO CON AFECTACIÓN ESTRUCTURAL. NO SE REPORTARON LESIONADOS. PERSONAL DEL CMGRD REALIZÓ VISITA TÉCNICA AL CENTRO EDUCATIVO CON APOYO DE LA SECRETARIA DE INFRAESTRUCTURA Y SECRETARÍA DE EDUCACIÓN PARA BRINDAR LA ATENCIÓN. SE DA MANEJO LOCAL. </t>
    </r>
    <r>
      <rPr>
        <b/>
        <sz val="9"/>
        <rFont val="Arial"/>
        <family val="2"/>
      </rPr>
      <t>ESTADO: CERRADO - 423</t>
    </r>
  </si>
  <si>
    <t xml:space="preserve">CDGRD RISARALDA INFORMA
MUNICIPIO: MISTRATÓ
EVENTO: MOVIMIENTO EN MASA 08/06/2021
AFECTACIÓN: 1 VIA AFECTADA SECTOR MISTRATÓ SAN ANTONIO DEL CHAMI
ACCIONES: ATENDIÓ CMGRD
ESTADO: CERRADO - 424
</t>
  </si>
  <si>
    <t xml:space="preserve">CDGRD NORTE DE SANTANDER INFORMA
MUNICIPIO: SALAZAR - SECTOR DE CORDERO
EVENTO: MOVIMIENTO EN MASA 08/06/2021
AFECTACIÓN: 1 VIA AFECTADA
ACCIONES: ATENDIÓ CMGRD
ESTADO: CERRADO - 424
</t>
  </si>
  <si>
    <t xml:space="preserve">CDGRD NORTE DE SANTANDER INFORMA
MUNICIPIO: ARBOLEDAS - SECTOR  SIRAVITA VILLA INÉS
EVENTO: MOVIMIENTO EN MASA 08/06/2021
AFECTACIÓN:  1 VIA AFECTADA
ACCIONES: ATENDIÓ CMGRD
ESTADO: CERRADO - 424
</t>
  </si>
  <si>
    <t xml:space="preserve">DCC INFORMA
MUNICIPIO: SAN ANDRÉS DE TUMACO - NARIÑO
EVENTO: INUNDACIÓN 08/06/2021
AFECTACIÓN: 6 VIVIENDAS AVERIADAS, 6 FAMILIAS AFECTADAS, 30 PERSONAS POR EL DESBORDAMIENTO DEL RÍO MIRA
ACCIONES: ATENDIÓ CMGRD Y DCC
ESTADO: CERRADO - 424
</t>
  </si>
  <si>
    <t xml:space="preserve">DCC INFORMA
MUNICIPIO: ANORÍ – ANTIOQUIA, VEREDA GUAYABAL,
EVENTO: MOVIMIENTO EN MASA 08/06/2021
AFECTACIÓN: 1 VIVIENDA AFECTADA, 1 FAMILIA
ACCIONES: ATENDIÓ BOMBEROS Y DCC
ESTADO: CERRADO - 424
</t>
  </si>
  <si>
    <t xml:space="preserve">DCC INFORMA
MUNICIPIO: FORTUL - ARAUCA
EVENTO: INUNDACIÓN 07/06/2021
AFECTACIÓN:  172 FAMILIAS, 860 PERSONAS AFECTADAS, 1 HECTÁREA INUNDADA
ACCIONES: ATIENDE CMGRD Y DCC
ESTADO: CERRADO - 424
</t>
  </si>
  <si>
    <r>
      <t xml:space="preserve">DCC INFORMA
MUNICIPIO: ARAUQUITA  - ARAUCA, CORREGIMIENTO DE LA ESMERALDA
EVENTO: INUNDACIÓN 08/06/2021
AFECTACIÓN:570 FAMILIAS, 2850 PERSONAS AFECTADAS, 1 HECTÁREA INUNDADA
ACCIONES: ATIENDE CMGRD Y DCC
ESTADO: CERRADO - 424
</t>
    </r>
    <r>
      <rPr>
        <sz val="9"/>
        <color indexed="10"/>
        <rFont val="Arial"/>
        <family val="2"/>
      </rPr>
      <t xml:space="preserve">
22/6/21 SE APORBÓ LA ENTREGA DE AHE HUMANITARIA POR VALOR DE $507.716.400 - 2395 KIT DE ALIMENTO, 2395 KIT DE ASEO, 500 KIT DE COCINA, 1196 FRAZADAS, 1196 HAMACAS DOBLES
</t>
    </r>
    <r>
      <rPr>
        <sz val="9"/>
        <color indexed="8"/>
        <rFont val="Arial"/>
        <family val="2"/>
      </rPr>
      <t xml:space="preserve">ENLACE TERRITORIAL DE ARAUCA – UNGRD, ACTUALIZA INFORMACIÓN MUNICIPIO: ARAUQUITA CABECERA MUNICIPAL, ÁREA RURAL EVENTO: INUNDACIÓN – 08/06/2021 AFECTACIÓN: 3847 FAMILIAS, 8700 PERSONAS, 3 RESGUARDOS INDÍGENAS EN EL CORREGIMIENTO LA ESMERALDA, 1 PUENTE VEHICULAR, 3 VÍAS ACCIONES: ATENDIDO POR CMGRD CON APOYO DE CDGRD Y UNGRD, SE RECIBE EL DECRETO DE CALAMIDAD PÚBLICA- NO. 031 DEL 29-03-2021 ESTADO: </t>
    </r>
    <r>
      <rPr>
        <b/>
        <sz val="9"/>
        <color indexed="8"/>
        <rFont val="Arial"/>
        <family val="2"/>
      </rPr>
      <t xml:space="preserve">CERRADO - 485
</t>
    </r>
    <r>
      <rPr>
        <b/>
        <sz val="9"/>
        <color indexed="10"/>
        <rFont val="Arial"/>
        <family val="2"/>
      </rPr>
      <t>10/08/2021 SE APROBÓ FIC POR VALOR DE $100.000.000</t>
    </r>
  </si>
  <si>
    <t>CDGRD NORTE DE SANTANDER INFORMA
MUNICIPIO: SALAZAR - 
EVENTO: MOVIMIENTO EN MASA 09/06/2021
AFECTACIÓN: 1 VIA AFECTADA
ACCIONES: ATENDIÓ CMGRD
ESTADO: CERRADO - 425</t>
  </si>
  <si>
    <r>
      <t xml:space="preserve">CDGRD NORTE DE SANTANDER INFORMA
MUNICIPIO: TOLEDO
EVENTO: CRECIENTE SUBITA 09/06/2021
AFECTACIÓN: 1 VIA AFECTADA, 1 ALACANTARILLADO
ACCIONES: ATENDIÓ CMGRD
ESTADO: CERRADO - 425
</t>
    </r>
    <r>
      <rPr>
        <sz val="9"/>
        <color indexed="10"/>
        <rFont val="Arial"/>
        <family val="2"/>
      </rPr>
      <t>20/08/2021 SE APROBÓ APOYO CON BANCO DE MAQUINARIA Y CONTROL Y SEGUIMIENTO POR VALOR DE $360.036.783,21</t>
    </r>
  </si>
  <si>
    <r>
      <t xml:space="preserve">CDGRD NORTE DE SANTANDER INFORMA
MUNICIPIO: TOLEDO
EVENTO: MOVIMIENTO EN MASA -  09/06/2021
AFECTACIÓN: 
ACCIONES: ATENDIÓ CMGRD
</t>
    </r>
    <r>
      <rPr>
        <b/>
        <sz val="9"/>
        <rFont val="Arial"/>
        <family val="2"/>
      </rPr>
      <t>ESTADO: CERRADO - 425</t>
    </r>
    <r>
      <rPr>
        <sz val="9"/>
        <rFont val="Arial"/>
        <family val="2"/>
      </rPr>
      <t xml:space="preserve">
CDGRD NORTE DE SANTANDER
MUNICIPIO: TOLEDO, VEREDA: HATOS
EVENTO: CRECIENTE SÚBITA – 09-06-2021
AFECTACIÓN:  1 VIA, 1 PUENTE VEHICULAR AFECTADOS, SIN LESIONADOS
ACCIONES: ATIENDE CMGRD- MAQUINARIA AMARILLA
</t>
    </r>
    <r>
      <rPr>
        <b/>
        <sz val="9"/>
        <rFont val="Arial"/>
        <family val="2"/>
      </rPr>
      <t>ESTADO: CERRADO. - 426</t>
    </r>
  </si>
  <si>
    <t>CDGRD NORTE DE SANTANDER INFORMA
MUNICIPIO: GRAMALOTE
EVENTO: MOVIMIENTO EN MASA -  09/06/2021
AFECTACIÓN: 1 VÍA AFECTADA
ACCIONES: ATENDIÓ CMGRD, MAQUINARIA AMARILLA
ESTADO: CERRADO - 425</t>
  </si>
  <si>
    <t>CMGRD DE CAUCA  INFORMA
MUNICIPIO: MERCADERES - VEREDA CAJAMARACA
EVENTO: INUNDACIÓN -  07/06/2021
AFECTACIÓN: 1 CENTRO EDUCATIVO Y PERDIDA DE CULTIVOS
ACCIONES: ATENDIÓ CMGRD Y SE REALIZO EDAN
ESTADO: CERRADO - 425</t>
  </si>
  <si>
    <r>
      <t xml:space="preserve">
CDGRD DE TOLIMA, INFORMA
MUNICIPIO: CAJAMARCA, CORREGIMIENTO: ANAIME, SECTOR: CHUZO
EVENTO: MOVIMIENTO EN MASA 09-06-2021
AFECTACIÓN: 3 PERSONAS HERIDAS, TRASLADADAS A CENTROS ASISTENCIALES, 1 VÍA AFECTADA, SE DA MANEJO LOCAL
ACCIONES: ATIENDE CMGRD- MAQUINARIA AMARILLA, EJÉRCITO, POLICÍA, D.C.C., CRUZ ROJA, COMUNIDAD
</t>
    </r>
    <r>
      <rPr>
        <b/>
        <sz val="9"/>
        <rFont val="Arial"/>
        <family val="2"/>
      </rPr>
      <t>ESTADO: CERRADO. - 426</t>
    </r>
    <r>
      <rPr>
        <sz val="9"/>
        <rFont val="Arial"/>
        <family val="2"/>
      </rPr>
      <t xml:space="preserve">
CDGRD DE TOLIMA, ACTUALIZA INFORMACION
MUNICIPIO: CAJAMARCA, CORREGIMIENTO: ANAIME, SECTOR: CHUZO
EVENTO: MOVIMIENTO EN MASA 09-06-2021
AFECTACIÓN: 3 FAMILIAS AFECTADAS, 3 PERSONAS HERIDAS RASLADADAS A CENTROS ASISTENCIALES, 3 VIVIENDAS DESTRUIDAS, 1 VÍA AFECTADA, SE DA MANEJO LOCAL
ACCIONES: ATIENDE CMGRD- MAQUINARIA AMARILLA, EJÉRCITO, POLICÍA, D.C.C., CRUZ ROJA, COMUNIDAD
</t>
    </r>
    <r>
      <rPr>
        <b/>
        <sz val="9"/>
        <rFont val="Arial"/>
        <family val="2"/>
      </rPr>
      <t xml:space="preserve">ESTADO: CERRADO. - 428 </t>
    </r>
    <r>
      <rPr>
        <sz val="9"/>
        <rFont val="Arial"/>
        <family val="2"/>
      </rPr>
      <t xml:space="preserve">
</t>
    </r>
  </si>
  <si>
    <t xml:space="preserve">CDGRD DE NORTE DE SANTANDER INFORMA
MUNICIPIO: SALAZAR, VEREDA SAN ANTONIO DEL FILO
EVENTO: MOVIMIENTO EN MASA 09-06-2021
AFECTACIÓN: 1 VÍA AFECTADA, SIN LESIONADOS, SE DA MANEJO LOCAL
ACCIONES:  APOYA CMGRD- MAQUINARIA AMARILLA
ESTADO: CERRADO. - 426
</t>
  </si>
  <si>
    <t xml:space="preserve">CDGRD NORTE DE SANTANDER, INFORMA
MUNICIPIO: HERRÁN, SECTOR: PERPETUO SOCORRO
EVENTO: MOVIMIENTO EN MASA – 09-06-2021
AFECTACIÓN:  1 VIVIENDA AVERIADA, COLAPSO DE MURO, SIN LESIONADOS, SE DA MANEJO LOCAL
ACCIONES: ATIENDE CMGRD
ESTADO: CERRADO. - 426
</t>
  </si>
  <si>
    <t>1 JARILLÓN EN EL RÍO SUNGO</t>
  </si>
  <si>
    <t xml:space="preserve">
CDGRD DE ANTIOQUIA, ACTUALIZA INFORMACIÓN
MUNICIPIO APARTADÓ, CORREGIMIENTO: EL REPOSO, BARRIO: LA ESMERALDA
EVENTO MOVIMIENTO EN MASA- 27-05-2021
AFECTACIÓN 1 JARILLÓN EN EL RÍO SUNGO, PÉRDIDA DE BANCA, AFECTANDO LA VÍA PEATONAL, INFRAESTRUCTURA, SIN LESIONADOS
ACCIONES APOYARON CMGRD- MAQUINARIA AMARILLA, SECRETARÍA DE PLANEACIÓN, INFRAESTRUCTURA, BATALLÓN DE INGENIEROS DE CAREPA, BOMBEROS, CRUZ ROJA, DEFENSA CIVIL
ESTADO CERRADO. - 426
</t>
  </si>
  <si>
    <r>
      <t xml:space="preserve">CDGRD MAGDALENA INFORMA QUE, EN ZONA BANANERA, CORREGIMIENTOS GUACAMAYAL Y SEVILLA. SE PRESENTÓ UNA INUNDACIÓN POR AUMENTO DE NIVELES EN EL RÍO SEVILLA EL DÍA 9 DE JUNIO. DEJANDO 755 FAMILIAS AFECTADAS POR PERDIDA DE ENSERES Y VÍVERES, NO SE REPORTAN LESIONADOS. PERSONAL DEL CDGRD APOYA LABORES DE EDAN Y COORDINACIÓN CON EL CMGRD PARA ATENDER PUNTOS AFECTADOS CON MAQUINARIA AMARILLA, APOYAN UNIDADES DE BOMBEROS. </t>
    </r>
    <r>
      <rPr>
        <b/>
        <sz val="9"/>
        <rFont val="Arial"/>
        <family val="2"/>
      </rPr>
      <t xml:space="preserve">ESTADO: ABIERTO - 427
</t>
    </r>
    <r>
      <rPr>
        <sz val="9"/>
        <rFont val="Arial"/>
        <family val="2"/>
      </rPr>
      <t>CDGRD DE MAGDALENA, ACTUALIZA INFORMACIÓN
MUNICIPIO: ZONA BANANERA, CORREGIMIENTOS: GUACAMAYAL Y SEVILLA.
EVENTO: INUNDACIÓN POR AUMENTO DE NIVELES EN EL RÍO SEVILLA. – 9 DE JUNIO.
AFECTACIÓN: SE PRESENTÓ DESBORDAMIENTO DEL RÍO SEVILLA, DEJANDO: 755 VIVIENDAS,755 FAMILIAS AFECTADAS POR PERDIDA DE ENSERES Y VÍVERES, NO SE REPORTAN LESIONADOS.
ACCIONES: APOYAN CMGRD, CDGRD- MAQUINARIA AMARILLA, BOMBEROS.</t>
    </r>
    <r>
      <rPr>
        <b/>
        <sz val="9"/>
        <rFont val="Arial"/>
        <family val="2"/>
      </rPr>
      <t xml:space="preserve">
ESTADO: CERRADO. - 438</t>
    </r>
  </si>
  <si>
    <r>
      <t xml:space="preserve">CDGRD CESAR INFORMA QUE, EN SAN MARTÍN, CORREGIMIENTO CUATRO BOCAS. SE PRESENTÓ UNA INUNDACIÓN POR COLAPSO DE ALCANTARILLADO EL DÍA 9 DE JUNIO. DEJANDO 15 VIVIENDAS CON AFECTACIÓN DE ENSERES, 15 FAMILIAS Y 60 PERSONAS AFECTADAS. NO SE REPORTAN LESIONADOS O DESAPARECIDOS. PERSONAL DEL CMGRD COORDINA VISITA AL SECTOR PARA DETERMINAR EDAN. </t>
    </r>
    <r>
      <rPr>
        <b/>
        <sz val="9"/>
        <rFont val="Arial"/>
        <family val="2"/>
      </rPr>
      <t xml:space="preserve">ESTADO: ABIERTO - 427
</t>
    </r>
    <r>
      <rPr>
        <sz val="9"/>
        <rFont val="Arial"/>
        <family val="2"/>
      </rPr>
      <t>CDGRD DE CESAR, ACTUALIZA INFORMACIÓN
MUNICIPIO: SAN MARTÍN, CORREGIMIENTO: CUATRO BOCAS.
EVENTO: INUNDACIÓN POR COLAPSO DE ALCANTARILLADO. – 09-06-2021.
AFECTACIÓN: 15 VIVIENDAS CON AFECTACIÓN DE ENSERES, 15 FAMILIAS, 60 PERSONAS AFECTADAS, 1 ALCANTARILLADO. NO SE REPORTAN LESIONADOS O DESAPARECIDOS, SE DA MANEJO LOCAL
ACCIONES: APOYARON CMGRD, SECRETARÍA DE PLANEACIÓN E INFRAESTRUCTURA</t>
    </r>
    <r>
      <rPr>
        <b/>
        <sz val="9"/>
        <rFont val="Arial"/>
        <family val="2"/>
      </rPr>
      <t xml:space="preserve">
ESTADO: CERRADO. - 438</t>
    </r>
  </si>
  <si>
    <r>
      <t xml:space="preserve">CDGRD NORTE DE SANTANDER INFORMA QUE, EN LABATECA VÍA A LA CABUYA. SE PRESENTÓ UN MOVIMIENTO EN MASA EL DÍA 9 DE JUNIO DEJANDO 1 VÍA SECUNDARIA CON CIERRE PARCIAL POR PERDIDA DE BANCADA. NO SE REPORTAN LESIONADOS O DESAPARECIDOS. PERSONAL DEL CMGRD COORDINA INTERVENCIÓN EN EL PUNTO CON MAQUINARIA AMARILLA. </t>
    </r>
    <r>
      <rPr>
        <b/>
        <sz val="9"/>
        <rFont val="Arial"/>
        <family val="2"/>
      </rPr>
      <t xml:space="preserve">ESTADO: CERRADO - 427
</t>
    </r>
    <r>
      <rPr>
        <b/>
        <sz val="9"/>
        <color indexed="10"/>
        <rFont val="Arial"/>
        <family val="2"/>
      </rPr>
      <t>20/08/2021 SE APROBÓ APOYO CON BANCO DE MAQUINARIA Y CONTROL Y SEGUIMIENTO POR VALOR DE $349.056.153,02</t>
    </r>
  </si>
  <si>
    <r>
      <t xml:space="preserve">CDGRD NORTE DE SANTANDER INFORMA QUE, EN TOLEDO, VEREDA SANTA ANA, VÍA A CHINACOTA. SE PRESENTÓ UN MOVIMIENTO EN MASA EL DÍA 9 DE JUNIO. DEJANDO 1 VÍA SECUNDARIA AFECTADA POR PERDIDA DE BANCADA. NO SE REPORTAN LESIONADOS NI DESAPARECIDOS. PERSONAL DEL CMGRD COORDINA LABORES DE INTERVENCIÓN EN EL PUNTO PARA HABILITAR EL TRÁNSITO. </t>
    </r>
    <r>
      <rPr>
        <b/>
        <sz val="9"/>
        <rFont val="Arial"/>
        <family val="2"/>
      </rPr>
      <t>ESTADO: CERRADO - 427</t>
    </r>
  </si>
  <si>
    <r>
      <t xml:space="preserve">DCC INFORMA QUE, EN GALAPA, ATLÁNTICO. CABECERA MUNICIPAL. SE PRESENTÓ UN MOVIMIENTO EN MASA EL DÍA 9 DE JUNIO. DEJANDO 1 VIVIENDA AVERIADA, 1 FAMILIA DE 4 PERSONAS AFECTADA. NO SE REPORTARON LESIONADOS O DESAPARECIDOS. PERSONAL DE LA DCC APOYÓ LABORES DE EDAN EN COORDINACIÓN DEL CMGRD. SE DA MANEJO LOCAL. </t>
    </r>
    <r>
      <rPr>
        <b/>
        <sz val="9"/>
        <rFont val="Arial"/>
        <family val="2"/>
      </rPr>
      <t>ESTADO: CERRADO - 427</t>
    </r>
  </si>
  <si>
    <t xml:space="preserve">CDGRD DE CAUCA INFORMA
MUNICIPIO: GUAPI – CABECERA MUNICIPAL BARRIO SANTA MÓNICA 
EVENTO: INCENDIO ESTRUCTURAL – 08/06/2021
AFECTACIÓN: 1 VIVIENDAS DESTRUIDA, 1 VIVIENDA AVERIADA, 2 FAMILIAS AFECTADAS, SE DA MANEJO LOCAL. NO SE REPORTARON LESIONADOS O DESAPARECIDOS.
ACCIONES: ATIENDE EL CMGRD Y APOYA CBV GUAPI. 
ESTADO: CERRADO - 428 
</t>
  </si>
  <si>
    <t xml:space="preserve">CDGRD DE ANTIOQUIA ACTUALIZA INFORMACIÓN
MUNICIPIO: SAN RAFAEL – 09-/06/2021
EVENTO: VENDAVAL
AFECTACIÓN: 5 VIVIENDAS AFECTADAS, 11 FAMILIAS
ACCIONES: PERSONAL DEL CMGRD COORDINA VISITA AL SECTOR PARA DETERMINAR EDAN, PERSONAL DE BOMBEROS, DAGRAN APOYA CON 5 KIT DE ALIMENTOS, 10 COBIJAS, 9 COLCHONETAS,35 TEJAS DE POLIPROPILENO, 135 TEJAS DE FIBROCEMENTO Y 340 AMARRES.
ESTADO: CERRADO - 428
</t>
  </si>
  <si>
    <r>
      <t xml:space="preserve">CDGRD DE ANTIOQUIA ACTUALIZA INFORMACIÓN*
MUNICIPIO: SAN LUIS
EVENTO: VENDAVAL - 09/06/2021
AFECTACIÓN: 16 FAMILIAS AFECTADAS, 80 PERSONAS AFECTADAS. 10 VIVIENDAS AVERIADAS NO SE REPORTARON LESIONADOS O DESAPARECIDOS.
ACCIONES: ATIENDE CMGRD Y COORDINA VISITA AL SECTOR PARA DETERMINAR EDAN, DAGRAN APOYA CON 111 TEJAS DE POLIPROPILENO, 222 AMARRES, 5 KIT DE ALIMENTOS,3 KIT DE COCINA, 10 COBIJAS, 12 COLCHONES
</t>
    </r>
    <r>
      <rPr>
        <b/>
        <sz val="9"/>
        <color indexed="8"/>
        <rFont val="Arial"/>
        <family val="2"/>
      </rPr>
      <t xml:space="preserve">ESTADO: CERRADO - 428 </t>
    </r>
    <r>
      <rPr>
        <sz val="9"/>
        <color indexed="8"/>
        <rFont val="Arial"/>
        <family val="2"/>
      </rPr>
      <t xml:space="preserve">
</t>
    </r>
  </si>
  <si>
    <t>1 MOTO</t>
  </si>
  <si>
    <t xml:space="preserve">CDGRD ANTIOQUIA DAGRAN INFORMA
MUNICIPIO: SAN LUIS – VEREDA LA JOSEFINA- SECTOR ARAGONÉS
EVENTO: CRECIENTE SÚBITA  25/05/2021
AFECTACIÓN: 2 PERSONAS FALLECIDAS QUIENES SE DESPLAZABAN EN PR78+900 CUANDO LA CRECIENTE DE LA QUEBRADA, ARRASTRÓ LA MOTO, LOS CUERPOS YA FUERON RECUPERADOS. 
ACCIONES: ATENDIÓ CMGRD  BOMBEROS, DCC
ESTADO: CERRADO - 429
</t>
  </si>
  <si>
    <r>
      <t xml:space="preserve">CDGRD CAUCA INFORMA:
MUNICIPIO: ALMAGUER – VEREDA QUEBRADILLAS
EVENTO: GRANIZADA 10/06/2021
AFECTACIÓN: PÉRDIDA DE CULTIVOS EN EVALUACIÓN
ACCIONES: ATIENDE CMGRD . DESDE LA SECRETARIA AGROAMBIENTAL Y DE GESTIÓN DEL RIESGO, SE PROGRAMÓ LAS VISITAS Y EL CENSO DE AFECTACIONES.
</t>
    </r>
    <r>
      <rPr>
        <b/>
        <sz val="9"/>
        <rFont val="Arial"/>
        <family val="2"/>
      </rPr>
      <t>ESTADO: ABIERTO - 429</t>
    </r>
    <r>
      <rPr>
        <sz val="9"/>
        <rFont val="Arial"/>
        <family val="2"/>
      </rPr>
      <t xml:space="preserve">
CDGRD DE CAUCA, ACTUALIZA INFORMACIÓN:
MUNICIPIO: ALMAGUER, VEREDA: QUEBRADILLAS
EVENTO: GRANIZADA 10-06-2021
AFECTACIÓN: 12 FAMILIAS AFECTADAS EN CULTIVOS, 3 HECTÁREAS, SIN LESIONADOS
ACCIONES: APOYARON CMGRD, CDGRD, SECRETARIA AGROAMBIENTAL 
</t>
    </r>
    <r>
      <rPr>
        <b/>
        <sz val="9"/>
        <rFont val="Arial"/>
        <family val="2"/>
      </rPr>
      <t>ESTADO: CERRADO. - 438</t>
    </r>
    <r>
      <rPr>
        <sz val="9"/>
        <rFont val="Arial"/>
        <family val="2"/>
      </rPr>
      <t xml:space="preserve">
</t>
    </r>
  </si>
  <si>
    <t xml:space="preserve">CDGRD CAUCA INFORMA:
MUNICIPIO: SAN SEBASTIÁN 
EVENTO: GRANIZADA 10/06/2021
AFECTACIÓN: PÉRDIDA DE CULTIVOS EN EVALUACIÓN
ACCIONES: ATIENDE CMGRD, PROGRAMACIÓN DE VISITAS PARA EVALUAR LA AFECTACIÓN EN APOYO DE LA SECRETARÍA DE DESARROLLO RURAL.
ESTADO: ABIERTO - 429
</t>
  </si>
  <si>
    <t xml:space="preserve">CDGRD CALDAS INFORMA
MUNICIPIO: LA DORADA
EVENTO: INUNDACIÓN 10/06/2021
AFECTACIÓN: 128  VIVIENDAS AFECTADAS, 128 FAMILIAS (8 FAMILIAS AFECTADAS TUVIERON AFECTACIÓN EN SUS VIVIENDAS POR CAÍDA DE TALUD EN SUS HOGARES EN BARRIO OBRERO, 110 FAMILIAS DAMNIFICADAS EN SAN ANTONIO, 10 FAMILIAS EN LAS MARGARITAS, 4 FAMILIAS SUFRIERON AFECTACIONES EN SUS VIVIENDAS POR DESLIZAMIENTO Y PERDIDAS DE ENSERES SECTOR DEL CENTRO) Y LA ESTACIÓN DE BOMBEROS DEL MUNICIPIO, INUNDADOS POR LAS FUERTES LLUVIAS PRESENTADAS EN LAS ÚLTIMAS HORAS.
ACCIONES: ATENDIÓ CMGRD
ESTADO: CERRADO - 429
</t>
  </si>
  <si>
    <t xml:space="preserve">CDGRD DE CUNDINAMARCA, INFORMA
MUNICIPIO: UBATÉ, VÍA UBATÉ A CARMEN DE CARUPA, SECTOR: LA PLANTA
EVENTO: MOVIMIENTO EN MASA- 10-06-2021
AFECTACIÓN: 1 VÍA, PÉRDIDA DE LA BANCA, DEJANDO INCOMUNICADA LA POBLACIÓN, SIN LESIONADOS, SE DA MANEJO LOCAL
ACCIONES: APOYA CMGRD, LA CAR
ESTADO: CERRADO. - 430
</t>
  </si>
  <si>
    <t xml:space="preserve">
CDGRD DE CUNDINAMARCA, INFORMA
MUNICIPIO: LA PEÑA, VEREDAS: BETORO, LAGUNAS, TERAMA, VÍA PRINCIPAL PASO EL REJO Y GALINDO 
EVENTO: MOVIMIENTO EN MASA- 09-06-2021
AFECTACIÓN: 5 VÍAS, PÉRDIDA DE LA BANCA, DEJANDO INCOMUNICADA LA POBLACIÓN, SIN LESIONADOS, SE DA MANEJO LOCAL
ACCIONES: APOYA CMGRD- MAQUINARIA AMARILLA
ESTADO: CERRADO. - 430
</t>
  </si>
  <si>
    <t xml:space="preserve">CDGRD DE CUNDINAMARCA, INFORMA
MUNICIPIO: VERGARA, VEREDAS: CHANDE GRANDE, SAN ISIDRO- SECTORES: HUGO FERNÁNDEZ,
EVENTO: MOVIMIENTO EN MASA- 09-06-2021
AFECTACIÓN: 2 VÍAS, SIN LESIONADOS, SE DA MANEJO LOCAL
ACCIONES: APOYA CMGRD- MAQUINARIA AMARILLA, ICCU
ESTADO: CERRADO. - 430
</t>
  </si>
  <si>
    <t xml:space="preserve">
CDGRD DE BOLÍVAR, INFORMA
MUNICIPIO: VILLANUEVA, VÍA ALGARROBO
EVENTO: TORMENTA ELÉCTRICA- 10-06-2021
AFECTACIÓN: 2 MENORES FALLECIDOS DE 12 Y 13 AÑOS DE EDAD QUE SE DESPLAZABAN EN UNA MOTO, FUERON ALCANZADOS POR UN RAYO
ACCIONES: APOYARON CMGRD, POLICÍA, CTI
ESTADO: CERRADO. - 430
</t>
  </si>
  <si>
    <t xml:space="preserve">
CDGRD DEL TOLIMA, INFORMA
MUNICIPIO: PRADO, VEREDA: EL CAIMÁN
EVENTO: MOVIMIENTO EN MASA- 10-06-2021
AFECTACIÓN: 1 PERSONA HERIDA, 1 VIVIENDA DESTRUIDA, 1 FAMILIA AFECTADA, SE DA MANEJO LOCAL
ACCIONES: APOYARON CMGRD, BOMBEROS, POLICÍA, SECRETARÍA DE PLANEACIÓN
ESTADO: CERRADO. - 430
</t>
  </si>
  <si>
    <t xml:space="preserve">
D.C.C. INFORMA, DEPARTAMENTO DE SANTANDER
MUNICIPIO: BARRANCABERMEJA, BARRIOS: ORO NEGRO, POZO SIETE
EVENTO: MOVIMIENTO EN MASA- 10-06-2021
AFECTACIÓN: 6 VIVIENDAS AVERIADAS, 6 FAMILIAS AFECTADAS, SIN LESIONADOS
ACCIONES: APOYA CMGRD. D.C.C.
ESTADO: CERRADO. - 430
</t>
  </si>
  <si>
    <t>DECRETO DE ALERTA AMARILLA- NO. 061 DEL 10-06-2021.</t>
  </si>
  <si>
    <r>
      <t xml:space="preserve">CMGRD DE PUERTO CARREÑO INFORMA 
MUNICIPIO: PUERTO CARREÑO - VICHADA
EVENTO: CRECIENTE SÚBITA – 10-06-2021
AFECTACIÓN: SE ENCUENTRA EN VERIFICACIÓN
ACCIONES:  ACTIVACIÓN PMU POR PARTE DEL CMGRD, DECLARATORIA ALERTA AMARILLA  
</t>
    </r>
    <r>
      <rPr>
        <b/>
        <sz val="9"/>
        <rFont val="Arial"/>
        <family val="2"/>
      </rPr>
      <t>ESTADO: ABIERTO - 431</t>
    </r>
    <r>
      <rPr>
        <sz val="9"/>
        <rFont val="Arial"/>
        <family val="2"/>
      </rPr>
      <t xml:space="preserve">
CDGRD DE VICHADA, ACTUALIZA INFORMACIÓN
MUNICIPIO: PUERTO CARREÑO.
EVENTO: CRECIENTE SÚBITA- RÍOS: META Y ORINOCO- 10-06-2021.
AFECTACIÓN: SIN AFECTACIÓN A LA POBLACIÓN. SE RECIBE DECRETO DE ALERTA AMARILLA- NO. 061 DEL 10-06-2021.
ACCIONES: APOYO CMGRD.
</t>
    </r>
    <r>
      <rPr>
        <b/>
        <sz val="9"/>
        <rFont val="Arial"/>
        <family val="2"/>
      </rPr>
      <t>ESTADO: CERRADO - 442</t>
    </r>
    <r>
      <rPr>
        <sz val="9"/>
        <rFont val="Arial"/>
        <family val="2"/>
      </rPr>
      <t xml:space="preserve">
</t>
    </r>
  </si>
  <si>
    <r>
      <t xml:space="preserve">CDGRD DE SANTANDER INFORMA*
MUNICIPIO: PUERTO WILCHES – CORREGIMIENTO PUERTO SOGAMOSO 
EVENTO: INUNDACIÓN – 10-06-2021
AFECTACIÓN: SE PRESENTÓ DESBORDAMIENTO DEL CAÑO INNOMINADO DEJANDO 200 FAMILIAS, 200 VIVIENDAS AFECTADAS Y 1 ALCANTARILLADO, SIN LESIONADOS.
ACCIONES: APOYA EL CMGRD
ESTADO: CERRADO - 431
</t>
    </r>
    <r>
      <rPr>
        <sz val="9"/>
        <color indexed="10"/>
        <rFont val="Arial"/>
        <family val="2"/>
      </rPr>
      <t>09/09/2021 SE APORBÓ 400 KIT DE ALLIMENTO, 400 KIT DE ASEO, 400 KIT DE COCINA, 1200 FRAZADAS Y 1200 COLCHONETAS POR VALOR TOTAL DE $ 233.280.000</t>
    </r>
  </si>
  <si>
    <t xml:space="preserve">CDGRD DE SANTANDER INFORMA
MUNICIPIO: PIEDECUESTA – BARRIO NUEVA COLOMBIA
EVENTO: MOVIMIENTO EN MASA – 09-06-2021
AFECTACIÓN: 1 VIVIENDA AVERIADA, SIN LESIONADOS, SE DA MANEJO LOCAL
ACCIONES: APOYA CMGRD, CBV, MONITOREO DE CAUDALES DE LAS FUENTES HÍDRICAS.
ESTADO: CERRADO - 431
</t>
  </si>
  <si>
    <t xml:space="preserve">CDGRD DE SANTANDER INFORMA
MUNICIPIO: FLORIDABLANCA – VEREDA VERICUTE
EVENTO: MOVIMIENTO EN MASA – 10-06-2021
AFECTACIÓN: SE PRESENTÓ DESLIZAMIENTO POR SATURACIÓN DE AGUAS DE ESCORRENTÍA, NO SE REPORTAN LESIONADOS
ACCIONES: PERSONAL DEL CMGRD COORDINA INTERVENCIÓN EN EL PUNTO CON MAQUINARIA AMARILLA PARA HABILITAR EL TRANSITO
ESTADO: CERRADO - 431
</t>
  </si>
  <si>
    <r>
      <t xml:space="preserve">CDGRD DE BOLÍVAR INFORMA
MUNICIPIO: ACHÍ – CORREGIMIENTO PUERTO VENECIA, LA GOLOSINA Y CARA DE GATO 
EVENTO: CRECIENTE SÚBITA – 11-06-2021
AFECTACIÓN: VARIAS VIVIENDAS INUNDADAS, INFORMACIÓN PRELIMINAR.
ACCIONES: PERSONAL DEL CDGRD Y CMGRD COORDINA VISITA AL SECTOR PARA DETERMINAR EDAN.
</t>
    </r>
    <r>
      <rPr>
        <b/>
        <sz val="9"/>
        <rFont val="Arial"/>
        <family val="2"/>
      </rPr>
      <t>ESTADO ABIERTO - 431</t>
    </r>
    <r>
      <rPr>
        <sz val="9"/>
        <rFont val="Arial"/>
        <family val="2"/>
      </rPr>
      <t xml:space="preserve">
DCC INFORMA
MUNICIPIO: ACHÍ - BOLÍVAR
EVENTO: INUNDACIÓN 11/06/2021
AFECTACIÓN: 200 VIVIENDAS INUNDADAS, 200 FAMILIAS AFECTADAS EN CORREGIMIENTO DE PUERTO VENECIA
 ACCIONES: ATENDIÓ CMGRD Y DCC 
</t>
    </r>
    <r>
      <rPr>
        <b/>
        <sz val="9"/>
        <rFont val="Arial"/>
        <family val="2"/>
      </rPr>
      <t>ESTADO: CERRADO - 437</t>
    </r>
    <r>
      <rPr>
        <sz val="9"/>
        <rFont val="Arial"/>
        <family val="2"/>
      </rPr>
      <t xml:space="preserve">
</t>
    </r>
    <r>
      <rPr>
        <sz val="9"/>
        <color indexed="8"/>
        <rFont val="Arial"/>
        <family val="2"/>
      </rPr>
      <t xml:space="preserve">13/06/2021 SE APROBÓ LA ENTREGA DE 50.000 SACOS DE POLIPROPILENO PARA EL SECTOR DE LA MOJANA POR VALOR DE $85.000.000
CDGRD DE BOLÍVAR ACTUALIZA INFORMACIÓN MUNICIPIO: ACHÍ –  VARIOS PUNTOS PUERTO VENECIA, EL CHISPERO, GUACAMAYO, EL ROSARIO, GOLOSINA, FRONTERA, PLAYALTA, CONVENCIO, PALMIRA, BELLA LUZ, LA CANDELARIA, PROVIDENCIA ISLA, NUEVA ESPERANZA ISLA, NUEVA VICTORIA, PUERTO PETTY Y LAS FLORES EVENTO: INUNDACIÓN – 11-06-2021 AFECTACIONES: 740 FAMILIAS, 2965 PERSONAS, 1 VIA, 1 CENTRO EDUCATIVO, 18 VIVIENDAS DESTRUIDAS Y 45 CASAS AVERIADAS ACCIONES:ATIENDE CMGRD, SE DECRETÓ CALAMIDAD PÚBLICA ( DECRETO NO. 037), SECRETARIA DE OBRAS Y SERVICIOS PÚBLICOS, Y SECRETARIA DE PLANEACIÓN </t>
    </r>
    <r>
      <rPr>
        <b/>
        <sz val="9"/>
        <color indexed="8"/>
        <rFont val="Arial"/>
        <family val="2"/>
      </rPr>
      <t xml:space="preserve">ESTADO: CERRADO - 465
</t>
    </r>
    <r>
      <rPr>
        <b/>
        <sz val="9"/>
        <color indexed="10"/>
        <rFont val="Arial"/>
        <family val="2"/>
      </rPr>
      <t>21/06/2021 SE APORBÓ LA ENTREGA DE 10.000 SACOS DE POLIPROPILENO POR VALOR TOTAL DE $17.000.000</t>
    </r>
  </si>
  <si>
    <r>
      <t xml:space="preserve">CDGRD BOYACÁ INFORMA QUE, EN SOCHA, SECTOR BOCHE, MINA SANTA INES. SE PRESENTÓ UN ACCIDENTE MINERO EL DÍA 11 DE JUNIO. DEJANDO 3 PERSONAS LESIONADAS, 8 DESAPARECIDOS. LOS TRES TRABAJADORES HERIDOS FUERON TRASLADADOS AL HOSPITAL DE SOCHA. ATIENDE SALVAMENTO MINERO DE LA ANM, TITULAR, OTROS ORGANISMOS DE SOCORRO. </t>
    </r>
    <r>
      <rPr>
        <b/>
        <sz val="9"/>
        <rFont val="Arial"/>
        <family val="2"/>
      </rPr>
      <t xml:space="preserve">ESATDO: ABIERTO - 432
</t>
    </r>
    <r>
      <rPr>
        <sz val="9"/>
        <rFont val="Arial"/>
        <family val="2"/>
      </rPr>
      <t>CDGRD BOYACÁ ACTUALIZA INFORMACIÓN
MUNICIPIO:  SOCHA – VEREDA SOCHA VIEJO,  MINA DIAMANTE 5
EVENTO: ACCIDENTE MINERO 11/06/2021
AFECTACIÓN: 9 PERSONAS FALLECIDAS, 3 PERSONAS LESIONADAS RESCATADAS (TRASLADADOS AL HOSPITAL DE SOCHA SAGRADO CORAZÓN DE JESÚS).  AL PARECER EL EVENTO SE GENERÓ POR EXPLOSIÓN DE METANO. SE MANTIENE LABORES DE RECUPERACIÓN DE LOS 5 CUERPOS SIN SIGNOS VITALES EN LA MINA.
ACCIONES: ATIENDE  ANM SALVAMENTO MINERO Y ORGANISMOS DE SOCORRO.</t>
    </r>
    <r>
      <rPr>
        <b/>
        <sz val="9"/>
        <rFont val="Arial"/>
        <family val="2"/>
      </rPr>
      <t xml:space="preserve">
ESTADO: CERRADO - 433
</t>
    </r>
    <r>
      <rPr>
        <sz val="9"/>
        <rFont val="Arial"/>
        <family val="2"/>
      </rPr>
      <t>CDGRD BOYACÁ ACTUALIZA INFORMACIÓN SOBRE ACCIDENTE MINERO REPORTADO EN SOCHA, VEREDA SOCHA VIEJO, MINA DIAMANTE 5 EL DÍA 11 DE JUNIO. DEJANDO 3 PERSONAS LESIONADAS, 9 FALLECIDOS. NO SE REPORTAN MÁS DESAPARECIDOS. PERSONAL DE SALVAMENTO MINERO REALIZÓ LABORES DE BÚSQUEDA Y RESCATE DE LOS 9 CUERPOS ATRAPADOS DENTRO DE LA MINA QUE EXPLOTÓ POR ACUMULACIÓN DE GAS METANO, PERSONAL DEL CTI HACE PRESENCIA EN EL SITIO PARA HACER EL LEVANTAMIENTO DE LOS CUERPOS Y SU IDENTIFICACIÓN. SE DA MANEJO LOCAL</t>
    </r>
    <r>
      <rPr>
        <b/>
        <sz val="9"/>
        <rFont val="Arial"/>
        <family val="2"/>
      </rPr>
      <t>. ESTADO: CERRADO - 434</t>
    </r>
  </si>
  <si>
    <r>
      <t xml:space="preserve">CDGRD CUNDINAMARCA INFORMA QUE, EN QUIPILÉ, VÍA HACIA ANOLAIMA. SE PRESENTÓ UN MOVIMIENTO EN MASA EL DÍA 11 DE JUNIO. DEJANDO 1 VÍA SECUNDARIA AFECTADA, NO SE REPORTAN LESIONADOS O DESAPARECIDOS. ATENDIÓ PERSONAL DEL CMGRD Y BOMBEROS. SE DA MANEJO LOCAL. </t>
    </r>
    <r>
      <rPr>
        <b/>
        <sz val="9"/>
        <rFont val="Arial"/>
        <family val="2"/>
      </rPr>
      <t>ESTADO: CERRADO - 432</t>
    </r>
  </si>
  <si>
    <r>
      <t xml:space="preserve">CDGRD CALDAS INFORMA QUE, EN MARULANDA, CABECERA MUNICIPAL. SE PRESENTÓ UN VENDAVAL EL DÍA 11 DE JUNIO PENDIENTE EDAN, NO SE REPORTAN LESIONADOS O DESAPARECIDOS. PERSONAL DEL CMGRD COORDINA LABORES DE EDAN CON APOYO DE ENTIDADES OPERATIVAS. </t>
    </r>
    <r>
      <rPr>
        <b/>
        <sz val="9"/>
        <rFont val="Arial"/>
        <family val="2"/>
      </rPr>
      <t xml:space="preserve">ESTADO: ABIERTO - 432
</t>
    </r>
    <r>
      <rPr>
        <sz val="9"/>
        <rFont val="Arial"/>
        <family val="2"/>
      </rPr>
      <t>CDGRD CALDAS ACTUALIZA INFORMACIÓN
MUNICIPIO: MARULANDA, CABECERA MUNICIPAL.
EVENTO: VENDAVAL. – 11/06/2021
AFECTACIÓN: 23 VIVIENDAS AVERIADAS, CON AFECTACIONES EN SUS TECHOS Y PÉRDIDA DE BIENES ENSERES. 23 FAMILIAS AFECTADAS
ACCIONES: ATIENDE  CMGRD Y CDGRD, SE  COORDINA LABORES DE EDAN CON APOYO DE ENTIDADES OPERATIVAS. APOYA BOMBEROS MANZANARES</t>
    </r>
    <r>
      <rPr>
        <b/>
        <sz val="9"/>
        <rFont val="Arial"/>
        <family val="2"/>
      </rPr>
      <t xml:space="preserve">
ESTADO: ABIERTO - 433
</t>
    </r>
    <r>
      <rPr>
        <sz val="9"/>
        <rFont val="Arial"/>
        <family val="2"/>
      </rPr>
      <t>CDGRD DE CALDAS, ACTUALIZA INFORMACIÓN
MUNICIPIO: MARULANDA, CABECERA MUNICIPAL.
EVENTO: VENDAVAL. – 11-06-2021
AFECTACIÓN: 23 VIVIENDAS AVERIADAS, CON AFECTACIONES EN SUS TECHOS Y PÉRDIDA DE BIENES ENSERES. 23 FAMILIAS AFECTADAS, SIN LESIONADOS, SE DA MANEJO LOCAL
ACCIONES: APOYARON CMGRD, CDGRD, BOMBEROS MANZANARES</t>
    </r>
    <r>
      <rPr>
        <b/>
        <sz val="9"/>
        <rFont val="Arial"/>
        <family val="2"/>
      </rPr>
      <t xml:space="preserve">
ESTADO: CERRADO. - 447</t>
    </r>
  </si>
  <si>
    <r>
      <t xml:space="preserve">CDGRD ANTIOQUIA DAGRAN INFORMA
MUNICIPIO: EL BAGRE 
EVENTO: INUNDACIÓN 09/06/2021
AFECTACIÓN: 4 LESIONADOS LEVES (AFECTADOS CON VIDRIOS),  899 FAMILIAS AFECTADAS, 3.596 PERSONAS, 12 BARRIOS AFECTADOS, 2 CORREGIMIENTOS( PUERTO LÓPEZ, PUERTO CLAVER), 5 VEREDAS (EL TIGRE, CAÑO LA 5, CAÑO ÑEQUE, EL REAL, BOCAS DE LA LLANA), AFECTACIONES EN LA CÁRCEL MUNICIPAL, LA OFICINA DE TRÁNSITO, TRANSPORTE, 1 BOCATOMA AGUAS DEL BAGRE Y COMERCIO. AFECTACIONES EN CULTIVOS Y ANIMALES. POR EL DESBORDAMIENTO DE LAS QUEBRADAS VILLA, RÍOS EL TIGUI Y NECHÍ.
ACCIONES: 
• SE ACTIVA EL CMGRD PARA LA ATENCIÓN DE LA EMERGENCIA, CON BOMBEROS, DEFENSA CIVIL, EJÉRCITO, TRÁNSITO, POLICÍA, EMPRESA PRESTADORA DE SERVICIOS PÚBLICOS AGUAS DEL BAGRE, CORANTIOQUIA, SANIDAD.  
• SE ESTABLECE 1 ALBERGUE ACTIVO EN LA INSTITUCIÓN LAS DELICIAS CON UN TOTAL DE 18 FAMILIAS 58 PERSONAS DEL SECTOR LA PLAYITA. 
• EL CMGRD BRINDA APOYOS CON AYUDAS HUMANITARIAS, COLCHONETAS, KIT DE ALIMENTOS, ALBERGUES, APOYO Y TRASLADO DE PACIENTES CUANDO SE REQUIERE A LOS CENTROS ASISTENCIALES. REALIZAN EDAN
</t>
    </r>
    <r>
      <rPr>
        <b/>
        <sz val="9"/>
        <rFont val="Arial"/>
        <family val="2"/>
      </rPr>
      <t xml:space="preserve">ESTADO: ABIERTO - 433
</t>
    </r>
    <r>
      <rPr>
        <sz val="9"/>
        <rFont val="Arial"/>
        <family val="2"/>
      </rPr>
      <t>CDGRD ANTIOQUIA ACTUALIZA INFORMACIÓN SOBRE INUNDACIÓN POR AUMENTO DE NIVELES EN LAS QUEBRADAS VILLA Y BAMBA, RÍOS EL TIGUI Y NECHÍ. REPORTADA EN EL BAGRE, CORREGIMIENTOS PUERTO LÓPEZ Y PUERTO CLAVER, VEREDA EL TIGRE Y CABECERA MUNICIPAL EL DÍA 9 DE JUNIO. LUEGO DE REALIZAR LAS VERIFICACIONES CORRESPONDIENTES SE ESTABLECIÓ QUE SE PRESENTARON 858 VIVIENDAS CON AFECTACIÓN DE ENSERES Y VÍVERES, 858 FAMILIAS Y 3432 PERSONAS AFECTADAS, 4 PERSONAS CON LESIONES LEVES. NO SE REPORTARON DESAPARECIDOS. - SE ACTIVÓ AL CMGRD PARA LA ATENCIÓN DE LA EMERGENCIA CON APOYO DE BOMBEROS, DEFENSA CIVIL, EJÉRCITO NAL., TRÁNSITO, POLICÍA, EMPRESA PRESTADORA DE SERVICIOS PÚBLICOS AGUAS DEL BAGRE, CORANTIOQUIA Y SANIDAD. - SE BRINDÓ APOYO CON AYUDAS HUMANITARIAS, COLCHONETAS, KIT DE ALIMENTOS, ALBERGUES, APOYO Y TRASLADO DE PACIENTES CUANDO SE REQUIERE A LOS CENTROS ASISTENCIALES. - ACOMPAÑAMIENTO A LAS FAMILIAS DAMNIFICADAS Y GESTIÓN DE ALERTAS TEMPRANAS. - SE ACTIVÓ EMERGENCIA EPIDEMIOLÓGICA Y TOMA DE PRESIÓN A LA COMUNIDAD DAMNIFICADA. - SE REALIZÓ LIMPIEZA DE ALCANTARILLADO, DRENADO DE AGUA Y SEDIMENTOS, RECOLECCIÓN Y DEPÓSITO DE RESIDUOS SÓLIDOS. - SE REALIZÓ CARACTERIZACIÓN DE LOS DAMNIFICADOS, ACTUALIZACIÓN DEL PAE, ACTIVACIÓN DE CAMPAÑAS PARA DONACIONES, ENTREGA DE AYUDAS HUMANITARIAS, SOLICITUD DE PLATAFORMA RUD ANTE LA UNGRD. - SE REALIZÓ SOLICITUD DE AYUDA HUMANITARIA AL DAGRAN Y A LA UNGRD Y OTRAS INSTITUCIONES GUBERNAMENTALES. - SE HIZO SOBREVUELO DE LAS 2 QUEBRADAS VILLA Y BAMBA, DRENADO DE AGUA LLUVIA, TALA DE ÁRBOLES, REMOCIÓN DE ROCAS, EVACUACIÓN PREVENTIVA DE LOS BARRIOS AFECTADOS</t>
    </r>
    <r>
      <rPr>
        <b/>
        <sz val="9"/>
        <rFont val="Arial"/>
        <family val="2"/>
      </rPr>
      <t>. ESTADO: CERRADO - 460</t>
    </r>
    <r>
      <rPr>
        <sz val="9"/>
        <rFont val="Arial"/>
        <family val="2"/>
      </rPr>
      <t xml:space="preserve">
</t>
    </r>
  </si>
  <si>
    <t xml:space="preserve">CDGRD ANTIOQUIA DAGRAN INFORMA
MUNICIPIO: SAN VICENTE DE FERRER – VEREDA LA COMPAÑÍA, 
EVENTO:  MOVIMIENTO EN MASA 10/06/2021
AFECTACIÓN: 1 VIVIENDA AFECTADA, 1 FAMILIA AFECTADA (SE EVACUA LA FAMILIA CONFORMADA POR 4 PERSONAS, 2 DE ELLAS SON DISCAPACITADAS.),  8 VÍAS AFECTADAS (PRINCIPAL AL MUNICIPIO, VÍA  LAS HOJAS, VÍA GUACIRÚ CALVARIO, VÍA CARMELO, VÍA CRUCES OVEJAS, VÍA BAUTISTA OVEJAS, VÍA GUACIRÚ, VÍA  POTRERITO GUAMAL)
ACCIONES: ATENDIO CMGRD, LOS PUNTOS DE DESLIZAMIENTOS Y DERRUMBES SON VISITADOS POR PERSONAL DE LA ADMINISTRACIÓN MUNICIPAL CON EL COORDINADOR MUNICIPAL DE RIESGOS Y DESASTRES
ESTADO: CERRADO
</t>
  </si>
  <si>
    <r>
      <t xml:space="preserve">CDGRD ANTIOQUIA DAGRAN INFORMA
MUNICIPIO: CAUCASIA – CORREGIMIENTO CUTURÚ
EVENTO: INUNDACIÓN  09/06/2021
AFECTACIÓN:  111 FAMILIAS AFECTADAS, 404 PERSONAS AFECTADAS, POR EL  DESBORDAMIENTO DEL RÍO NECHÍ, DÓNDE SE PRESENTA PÉRDIDAS EN ENSERES Y AFECTACIÓN EN ALGUNAS VÍAS POR INUNDACIONES.
ACCIONES: ATIENDE CMGRD, REALIZAN EDAN
</t>
    </r>
    <r>
      <rPr>
        <b/>
        <sz val="9"/>
        <rFont val="Arial"/>
        <family val="2"/>
      </rPr>
      <t>ESTADO: ABIERTO - 433</t>
    </r>
    <r>
      <rPr>
        <sz val="9"/>
        <rFont val="Arial"/>
        <family val="2"/>
      </rPr>
      <t xml:space="preserve">
CDGRD DE ANTIOQUIA, ACTUALIZA INFORMACIÓN
MUNICIPIO: CAUCASIA, CORREGIMIENTO: CUTURÚ
EVENTO: INUNDACIÓN-  09-06-/2021
AFECTACIÓN: SE PRESENTÓ DESBORDAMIENTO DEL RÍO NECHÍ, DEJANDO: 111 VIVIENDAS, 111 FAMILIAS, 404 PERSONAS AFECTADAS, PÉRDIDAS EN ENSERES Y AFECTACIÓN EN ALGUNAS VÍAS, SIN LESIONADOS, SE DA MANEJO LOCAL.
ACCIONES: ATIENDE CMGRD
</t>
    </r>
    <r>
      <rPr>
        <b/>
        <sz val="9"/>
        <rFont val="Arial"/>
        <family val="2"/>
      </rPr>
      <t>ESTADO: CERRADO. - 438</t>
    </r>
    <r>
      <rPr>
        <sz val="9"/>
        <rFont val="Arial"/>
        <family val="2"/>
      </rPr>
      <t xml:space="preserve">
</t>
    </r>
  </si>
  <si>
    <t xml:space="preserve">CDGRD ANTIOQUIA DAGRAN Y CMGRD MEDELLÍN DAGRD INFORMAN
MUNICIPIO: MEDELLÍN 
EVENTO: MOVIMIENTO EN MASA 11/06/2021
AFECTACIÓN: 1 PERSONA FALLECIDA(MENOR DE EDAD),3 LESIONADOS (TRASLADADOS A CENTROS ASISTENCIALES), 1 VIVIENDA DESTRUIDA Y 3 VIVIENDAS AVERIADAS, 4 FAMILIAS AFECTADAS EN EL  BARRIO ENCISO, COMUNA 8 VILLA HERMOSA 
ACCIONES: ATENDIO CMGRD, BOMBEROS MEDELLÍN.
ESTADO: CERRADO - 433
</t>
  </si>
  <si>
    <t xml:space="preserve">DCC INFORMA
MUNICIPIO: VILLAVICENCIO – META ,ZONA CENTRO  
EVENTO: INCENDIO ESTRUCTURAL 11/06/2021
AFECTACIÓN: 1 VIVIENDA AVERIADA, 1 FAMILIA, APARTAMENTO 5 PISO
ACCIONES: ATENDIÓ BOMBEROS, APOYO DCC
ESTADO: LIQUIDADO - 433
</t>
  </si>
  <si>
    <t xml:space="preserve">DCC INFORMA
MUNICIPIO: BOGOTÁ D.C.
EVENTO: INUNDACIÓN 11/06/2021
AFECTACIÓN: 12 VIVIENDAS INUNDADAS, 12 FAMILIAS AFECTADAS. 35 PERSONAS. EN LA LOCALIDAD DE RAFAEL URIBE, SECTOR LA PAZ CON UNA LÁMINA DE AGUA DE APROXIMADAMENTE 40 CM DE ALTURA
ACCIONES: ATENDIÓ DCC CON 10 UNIDADES
ESTADO: CERRADO - 433
</t>
  </si>
  <si>
    <r>
      <t xml:space="preserve">ENLACE UNGRD INFORMA
MUNICIPIO: HATONUEVO – LA GUAJIRA, BARRIO BRISAS DEL POZO
EVENTO:  TEMPORAL 11/06/2021
AFECTACIÓN:   8 VIVIENDAS AFECTADAS EN TECHOS Y CUBIERTAS, 8 FAMILIAS, LAS CUALES SE EVACUARON Y ALBERGARON EN LA CASA DEL ABUELO
ACCIONES:  ATENDIO CMGRD REALIZAN EDAN
ESTADO: CERRADO - 433
</t>
    </r>
    <r>
      <rPr>
        <sz val="9"/>
        <color indexed="10"/>
        <rFont val="Arial"/>
        <family val="2"/>
      </rPr>
      <t>03/12/2021 SE APROBÓ APOYO CON AHE ASÍ: 120 KITS DE ALIMENTO, 120 KITS DE ASEO, 120 KITS DE COCINA, 360 TOLDILLOS, 360 HAMACAS Y 360 SABANAS</t>
    </r>
  </si>
  <si>
    <t xml:space="preserve">CDGRD RISARALDA INFORMA
MUNICIPIO: BELÉN DE UMBRÍA, VEREDA PUENTE DE UMBRÍA Y MAIRA BAJO
EVENTO:  TEMPORAL 11/06/2021
AFECTACIÓN: 3 VIVIENDAS AFECTADA, 3 FAMILIAS AFECTADAS
ACCIONES: ATENDIÓ BOMBEROS
ESTADO: CERRADO - 433
</t>
  </si>
  <si>
    <t xml:space="preserve">CDGRD RISARALDA INFORMA
MUNICIPIO: LA VIRGINIA - BARRIO TAN JARIFE
EVENTO:  TEMPORAL  11/06/2021
AFECTACIÓN: 11 VIVIENDAS AVERIADAS, 11 FAMILIAS AFECTADAS
ACCIONES: ATENDIÓ BOMBEROS
ESTADO: CERRADO - 433
</t>
  </si>
  <si>
    <r>
      <t xml:space="preserve">CDGRD RISARALDA INFORMA QUE, EN APÍA, VEREDA LAS DELICIAS. SE PRESENTÓ UN EVENTO TEMPORAL EL DÍA 11 DE JUNIO. DEJANDO 3 VIVIENDAS CON AFECTACIONES EN CUBIERTAS Y PERDIDA DE ENSERES, 3 FAMILIAS Y 6 PERSONAS AFECTADAS. NO SE REPORTAN LESIONADOS. PERSONAL DE BOMBEROS REALIZÓ VISITA TÉCNICA Y REMITE EDAN AL CMGRD PARA ENTREGA DE AHE. SE DA MANEJO LOCAL. </t>
    </r>
    <r>
      <rPr>
        <b/>
        <sz val="9"/>
        <rFont val="Arial"/>
        <family val="2"/>
      </rPr>
      <t>ESTADO: CERRADO - 434</t>
    </r>
  </si>
  <si>
    <r>
      <t xml:space="preserve">DELEGACIÓN BOMBEROS CUNDINAMARCA INFORMA QUE, EN UNE, CABECERA MUNICIPAL Y ZONA RURAL. SE PRESENTÓ UNA INUNDACIÓN POR COLAPSO DE SISTEMAS DE ALCANTARILLADO Y AUMENTO DE NIVELES EN AFLUENTES CIRCUNDANTES EL DÍA 12 DE JUNIO. DEJANDO VARIAS VIVIENDAS CON AFECTACIÓN DE ENSERES Y VÍVERES, NO SE REPORTAN LESIONADOS. PERSONAL DE BOMBEROS APOYA LABORES DE EDAN EN COORDINACIÓN DEL CMGRD. </t>
    </r>
    <r>
      <rPr>
        <b/>
        <sz val="9"/>
        <rFont val="Arial"/>
        <family val="2"/>
      </rPr>
      <t>ESTADO: ABIERTO - 434</t>
    </r>
  </si>
  <si>
    <r>
      <t xml:space="preserve">DELEGACIÓN BOMBEROS CUNDINAMARCA INFORMA QUE, EN FÓMEQUE, CABECERA MUNICIPAL Y VEREDA EL RESGUARDO. SE PRESENTÓ UNA INUNDACIÓN POR COLAPSO DE SISTEMA DE ALCANTARILLADO EL DÍA 12 DE JUNIO. DEJANDO VARIAS VIVIENDAS CON AFECTACIÓN DE VÍVERES Y ENSERES. NO SE REPORTAN LESIONADOS. PERSONAL DE BOMBEROS APOYA LABORES DE EDAN EN COORDINACIÓN DEL CMGRD. </t>
    </r>
    <r>
      <rPr>
        <b/>
        <sz val="9"/>
        <rFont val="Arial"/>
        <family val="2"/>
      </rPr>
      <t xml:space="preserve">ESTADO: ABIERTO - 434
</t>
    </r>
    <r>
      <rPr>
        <sz val="9"/>
        <rFont val="Arial"/>
        <family val="2"/>
      </rPr>
      <t>CDGRD CUNDINAMARCA ACTUALIZA INFORMACIÓN
MUNICIPIO: FOMEQUE
EVENTO: INUNDACIÓN 12/06/2021
AFECTACIÓN: 6 VIVIENDAS INUNDADAS, 6 FAMILIAS AFECTADAS CON ENCHARCAMIENTO Y ALGUNAS CON PERDIDAS DE MUEBLES Y ENSERES 
ACCIONES: ATENDIÓ CMGRD Y BOMBEROS</t>
    </r>
    <r>
      <rPr>
        <b/>
        <sz val="9"/>
        <rFont val="Arial"/>
        <family val="2"/>
      </rPr>
      <t xml:space="preserve">
ESTADO: CERRADO - 435</t>
    </r>
  </si>
  <si>
    <r>
      <t xml:space="preserve">CDGRD QUINDÍO INFORMA QUE, EN SALENTO, CABECERA MUNICIPAL Y ZONA RURAL. SE PRESENTÓ UN VENDAVAL 11 DE JUNIO. DEJANDO 2 VÍAS SECUNDARIAS CON CIERRE PARCIAL POR PEQUEÑOS DESPRENDIMIENTOS DE MATERIAL Y CAÍDA DE ÁRBOLES, 1 SISTEMA DE FLUIDO ELÉCTRICO AFECTADO, 2 VIVIENDAS CON AFECTACIÓN DE CUBIERTAS Y 3 VIVIENDAS INUNDADAS, 5 FAMILIAS Y 20 PERSONAS AFECTADAS. NO SE REPORTAN LESIONADOS. PERSONAL DEL CMGRD COORDINÓ LABORES DE EDAN CON APOYO DE BOMBEROS Y CRUZ ROJA. SE COORDINA CON SECRETARÍA DE INFRAESTRUCTURA PARA HABILITAR EL PASO EN LAS VÍAS AFECTADAS Y SE INFORMA A LA EDEQ PARA REPARAR EL SISTEMA DE FLUIDO ELÉCTRICO. SE DA MANEJO LOCAL. </t>
    </r>
    <r>
      <rPr>
        <b/>
        <sz val="9"/>
        <rFont val="Arial"/>
        <family val="2"/>
      </rPr>
      <t>ESTADO: CERRADO - 434</t>
    </r>
  </si>
  <si>
    <r>
      <t xml:space="preserve">CDGRD NORTE DE SANTANDER Y ENLACE UNGRD INFORMAN QUE, EN VILLA CARO, ZONA RURAL. SE PRESENTÓ UN MOVIMIENTO EN MASA EL DÍA 12 DE JUNIO. DEJANDO 1 SISTEMA DE ACUEDUCTO AFECTADO, 1 VÍA SECUNDARIA AFECTADA. NO SE REPORTAN LESIONADOS. PERSONAL DEL CMGRD COORDINA VISITA TÉCNICA AL PUNTO EN COMPAÑÍA DE PERSONAL DEL ACUEDUCTO Y SECRETARÍA DE INFRAESTRUCTURA PARA HABILITAR EL FLUJO DE AGUA. SE DA MANEJO LOCAL. </t>
    </r>
    <r>
      <rPr>
        <b/>
        <sz val="9"/>
        <rFont val="Arial"/>
        <family val="2"/>
      </rPr>
      <t>ESTADO: CERRADO - 434</t>
    </r>
  </si>
  <si>
    <r>
      <t xml:space="preserve">CDGRD NORTE DE SANTANDER Y ENLACE UNGRD INFORMAN QUE, EN ARBOLEDAS, VEREDA RUDETA. SE PRESENTÓ UNA AVENIDA TORRENCIAL EN LA QUEBRADA SIRAVITA EL DÍA 12 DE JUNIO. DEJANDO 1 VÍA TERCIARÍA CERRADA POR PÉRDIDA PARCIAL DE LA BANCADA. NO SE REPORTAN LESIONADOS O DESAPARECIDOS. PERSONAL DEL CMGRD COORDINA VISITA TÉCNICA CON APOYO DE LA SECRETARÍA DE INFRAESTRUCTURA. SE DA MANEJO LOCAL. </t>
    </r>
    <r>
      <rPr>
        <b/>
        <sz val="9"/>
        <rFont val="Arial"/>
        <family val="2"/>
      </rPr>
      <t>ESTADO: CERRADO - 434</t>
    </r>
  </si>
  <si>
    <r>
      <t xml:space="preserve">CDGRD BOYACÁ INFORMA SE PRESENTÓ SABOYA, VEREDAS MOLINO Y PUENTE TIERRA. SE PRESENTÓ UNA GRANIZADA EL DÍA 11 DE JUNIO. PENDIENTE INFORMACIÓN EDAN, NO SE REPORTAN LESIONADOS. PERSONAL DEL CMGRD COORDINA LABORES DE EDAN. </t>
    </r>
    <r>
      <rPr>
        <b/>
        <sz val="9"/>
        <rFont val="Arial"/>
        <family val="2"/>
      </rPr>
      <t xml:space="preserve">ESTADO: ABIERTO - 434
</t>
    </r>
    <r>
      <rPr>
        <sz val="9"/>
        <rFont val="Arial"/>
        <family val="2"/>
      </rPr>
      <t>CDGRD DE BOYACÁ, ACTUALIZA INFORMACIÓN
MUNICIPIO: SABOYÁ, VEREDAS: MOLINO Y PUENTE TIERRA.
EVENTO: GRANIZADA. – 11-06-2021.
AFECTACIÓN: SE REALIZÓ VERIFICACIÓN, SIN AFECTACIONES DE RELEVANCIA.
ACCIONES: APOYO CMGRD.</t>
    </r>
    <r>
      <rPr>
        <b/>
        <sz val="9"/>
        <rFont val="Arial"/>
        <family val="2"/>
      </rPr>
      <t xml:space="preserve">
ESTADO: CERRADO. - 454</t>
    </r>
  </si>
  <si>
    <r>
      <t xml:space="preserve">CMGRD ARMENIA Y CRUZ ROJA COLOMBIANA INFORMAN QUE, EN EL BARRIO GIBRALTAR. SE PRESENTÓ UN INCENDIO ESTRUCTURAL EL DÍA 12 DE JUNIO. DEJANDO 2 VIVIENDAS DESTRUIDA, 2 FAMILIAS Y 8 PERSONAS AFECTADAS, NO SE REPORTAN LESIONADOS. ATIENDE PERSONAL DE LA OMGERD, CRUZ ROJA Y CUERPO OFICIAL DE BOMBEROS. SE REALIZÓ EDAN Y ENTREGA DE AHE POR PARTE DEL CMGRD. SE DA MANEJO LOCAL. </t>
    </r>
    <r>
      <rPr>
        <b/>
        <sz val="9"/>
        <rFont val="Arial"/>
        <family val="2"/>
      </rPr>
      <t>ESTADO: CERRADO - 434</t>
    </r>
  </si>
  <si>
    <r>
      <t xml:space="preserve">CDGRD SANTANDER INFORMA
MUNICIPIO: CURITÍ - VEREDA: PALO CORTADO
EVENTO: TEMPORAL 12/06/2021
AFECTACIÓN: PENDIENTE EN EVALUACIÓN, PERDIDA DE CULTIVOS DE YUCA, MAÍZ Y FRIJOL
ACCIONES: ATIENDE CMGRD, LA VEREDA ESTÁ A 2 HORAS DEL PUEBLO, MAÑANA SE DESPLAZAN ORGANISMOS DE SOCORRO A REALIZAR EL EDAN
</t>
    </r>
    <r>
      <rPr>
        <b/>
        <sz val="9"/>
        <rFont val="Arial"/>
        <family val="2"/>
      </rPr>
      <t>ESTADO: ABIERTO - 435</t>
    </r>
    <r>
      <rPr>
        <sz val="9"/>
        <rFont val="Arial"/>
        <family val="2"/>
      </rPr>
      <t xml:space="preserve">
CDGRD SANTANDER, ACTUALIZA INFORMACIÓN MUNICIPIO: CURITÍ – VEREDA PALO CORTADO EVENTO: TEMPORAL – 12/06/2021 AFECTACIONES: 3 FAMILIAS POR PERDIDA DE 10 HECTAREAS EN CULTIVOS DE YUCA, MAÍZ Y FRIJOL DEBIDO A FUERTES LLUVIAS ACOMPAÑADAS DE FUERTES VIENTOS, 15 PERSONAS ACCIONES: ATENDIDO POR CMGRD</t>
    </r>
    <r>
      <rPr>
        <b/>
        <sz val="9"/>
        <rFont val="Arial"/>
        <family val="2"/>
      </rPr>
      <t xml:space="preserve"> ESTADO: CERRADO.- 452</t>
    </r>
    <r>
      <rPr>
        <sz val="9"/>
        <rFont val="Arial"/>
        <family val="2"/>
      </rPr>
      <t xml:space="preserve">
</t>
    </r>
  </si>
  <si>
    <t xml:space="preserve">CDGRD META INFORMA
MUNICIPIO: VILLAVICENCIO – SECTOR QUEBRADA HONDA
EVENTO: CRECIENTE SÚBITA 12/06/2021
AFECTACIÓN: 2 VIVIENDAS AVERIADAS, 2 FAMILIAS AFECTADAS. POR LA CRECIENTE SÚBITA DEL CAÑO PARRADO PARTE ALTA DEL AZOTEA, SE HACE EVACUACIÓN PREVENTIVA DE LAS FAMILIAS, QUE SE ACOGEN AL PLAN PADRINO
ACCIONES: ATIENDE CMGRD Y DCC 
ESTADO: CERRADO - 435
</t>
  </si>
  <si>
    <t xml:space="preserve">CDGRD RISARALDA INFORMA
MUNICIPIO: SANTUARIO
EVENTO: TEMPORAL 12/06/2021
AFECTACIÓN: 4 VIVIENDA AFECTADAS (VEREDA CUNDINA, SECTOR LA BALASTRERA, BARRIO PUEBLO NUEVO, VEREDA ALTO LIMONES), 4 FAMILIAS
ACCIONES: ATENDIÓ CMGRD
ESTADO: CERRADO - 435
</t>
  </si>
  <si>
    <t xml:space="preserve">CDGRD CHOCO INFORMA
MUNICIPIO: MEDIO SAN JUAN - CORREGIMIENTO DE CHIQUICHOKI
EVENTO: INCENDIO ESTRUCTURAL 12/06/2021
AFECTACIÓN: 1 VIVIENDA TOTALMENTE  DESTRUIDA, 01 FAMILIA DAMNIFICADA, PÉRDIDA TOTAL DE BIENES Y ENSERES.
ACCIONES: ATENDIÓ CMGRD, SE BRINDARÁ ASISTENCIA HUMANITARIA DE EMERGENCIA A LAS FAMILIAS POR PARTE DE LA ADMINISTRACIÓN MUNICIPAL.
ESTADO: LIQUIDADO - 435
</t>
  </si>
  <si>
    <t>PARQUE PANACA</t>
  </si>
  <si>
    <t xml:space="preserve">CDGRD QUINDÍO Y DNBC INFORMA
MUNICIPIO: QUIMBAYA – PARQUE PANACA
EVENTO: INCENDIO ESTRUCTURAL 12/06/2021
AFECTACIÓN: DEBIDO A UNA DESCARGA ELÉCTRICA AL PARECER POR UN RAYO, SE PRESENTÓ UN INCENDIO DENTRO DE INSTALACIONES DEL PARQUE PANACA, EL INCENDIO PASO A SER ESTRUCTURAL Y DE COBERTURA VEGETAL, EN EL SECTOR CONOCIDO COMO DE GANADERÍAS. SIN AFECTACIONES HUMANAS NI DE ANIMALES.
ACCIONES:  ATENDIÓ BOMBEROS QUIMBAYA, APOYO BOMBEROS ALCALÁ Y MONTENEGRO CON 2 CARROS CISTERNAS Y 5 MÁQUINAS EXTINTORAS, APOYO CRUZ ROJA COLOMBIANA, PERSONAL DE PANACA Y DCC
ESTADO:  LIQUIDADO.- 435
</t>
  </si>
  <si>
    <t>60 FAMILIAS EN ZONA DE ALTO RIESGO</t>
  </si>
  <si>
    <t>100-70-2021-116</t>
  </si>
  <si>
    <r>
      <t xml:space="preserve">CDGRD CAUCA INFORMA
MUNICIPIO: SANTA ROSA – BARRIO EL LIBERTADOR
EVENTO: AVENIDA TORRENCIAL 12/06/2021
AFECTACIÓN: 40 PERSONAS EVACUADAS SIN AFECTACIONES HUMANAS, CONTINÚAN LAS FUERTES LLUVIAS, EN EVALUACIÓN LA QUEBRADA SERRANÍA LA VIEJA.
ACCIONES: ATIENDE CMGRD, SE AVANZA CON EVACUACIÓN DE FAMILIAS DEL BARRIO EL LIBERTADOR. APOYA POLICÍA NACIONAL Y CUERPO DE BOMBEROS
</t>
    </r>
    <r>
      <rPr>
        <b/>
        <sz val="9"/>
        <rFont val="Arial"/>
        <family val="2"/>
      </rPr>
      <t>ESTADO: ABIERTO - 435</t>
    </r>
    <r>
      <rPr>
        <sz val="9"/>
        <rFont val="Arial"/>
        <family val="2"/>
      </rPr>
      <t xml:space="preserve">
CDGRD DEL CAUCA ACTUALIZA INFORMACIÓN MUNICIPIO: SANTA ROSA – BARRIO EL LIBERTADOR – VEREDAS SAJONIA, DE BUENOS AIRES, LA SOLEDAD, TARABITA, CURIACO, LA FLORESTA, SAN JOSÉ DE LOS AZULES, LA CONCEPCIÓN- CORREGIMIENTO DE SANTA MARTHA Y RESGUARDO INDÍGENA DE SIGNO CARMELO. EVENTO: AVENIDA TORRENCIAL – 12/06/2021 AFECTACIÓN: 1 VIVIENDA AVERIADA, 10 VIVIENDAS INUNDADAS, 1 VIVIENDA EN RIESGO, 24 FAMILIAS, 1540 PERSONAS, 17 HECTAREAS DE CULTIVO DE PANCOGER, 6 ACUEDUCTOS, 3 VÍAS TERCIARIAS, 10 ALCANTARILLAS Y 1 PUENTE VEHICULAR ACCIONES: SE CONTINUA CON LABORES DE EDAN, Y APOYA CMGRD </t>
    </r>
    <r>
      <rPr>
        <b/>
        <sz val="9"/>
        <rFont val="Arial"/>
        <family val="2"/>
      </rPr>
      <t xml:space="preserve">ESTADO: CERRADO  - 440
</t>
    </r>
    <r>
      <rPr>
        <sz val="9"/>
        <rFont val="Arial"/>
        <family val="2"/>
      </rPr>
      <t>CDGRD CAUCA ACTUALIZA INFORMACIÓN SOBRE AVENIDA TORRENCIAL EN EL RÍO CAQUETÁ Y LA QUEBRADA SAN BERNARDO REPORTADA EN SANTA ROSA, CABECERA MUNICIPAL Y ZONA RURAL. EL DÍA 12 DE JUNIO. SE MANTIENEN CIFRAS ANTERIORMENTE REGISTRADAS Y SE INGRESAN 60 FAMILIAS EN ZONA DE RIESGO PARA REUBICACIÓN POR PARTE DEL MUNICIPIO. SE GENERÓ DECRETO #STD 100-70-2021-116 DEL 18 DE JUNIO DEL 2021 “POR EL CUAL SE DECLARA LA EXISTENCIA DE SITUACIÓN DE CALAMIDAD PÚBLICA EN EL MUNICIPIO DE SANTA ROSA CAUCA Y SE DICTAN OTRAS DISPOSICIONES.” DECRETA “ARTICULO PRIMERO. -: DECLARATORIA. DECLARAR LA EXISTENCIA DE UNA SITUACIÓN DE CALAMIDAD PÚBLICA EN EL MUNICIPIO DE SANTA ROSA CAUCA, POR EL TERMINO DE SEIS (6) MESES, CON EL FIN DE REALIZAR LAS ACCIONES ADMINISTRATIVAS, FINANCIERAS Y CONTRACTUALES NECESARIAS PARA SUPERAR LA ATENCIÓN INMEDIATA DE LA EMERGENCIA Y DE LOS DAÑOS OCURRIDOS, DE CONFORMIDAD CON LA PARTE CONSIDERATIVA DEL PRESENTE ACTO ADMINISTRATIVO.”</t>
    </r>
    <r>
      <rPr>
        <b/>
        <sz val="9"/>
        <rFont val="Arial"/>
        <family val="2"/>
      </rPr>
      <t xml:space="preserve"> ESTADO: CERRADO - 748
</t>
    </r>
    <r>
      <rPr>
        <b/>
        <sz val="9"/>
        <color indexed="10"/>
        <rFont val="Arial"/>
        <family val="2"/>
      </rPr>
      <t>06/12/2021 SE APROBÓ APOYO CON 300 KITS DE ALIMENTO, 300 KITS DE ASEO, 300 KITS DE COCINA, 300 FRAZADAS, 300 COLCHONETAS, 300 SÁBANAS, 1200 LÁMINAS DE ZINC, 4800 AMARRES LÁMINAS ZINC, 10 TANQUES DE 1000 LTS Y 200 BULTOS DE CEMENTO GRIS</t>
    </r>
  </si>
  <si>
    <t>4800 AMARRES LÁMINAS DE ZINC
10 TANQUES DE 1000 LTS</t>
  </si>
  <si>
    <t xml:space="preserve">DCC INFORMA
MUNICIPIO: EL DORADO - META
EVENTO: INUNDACIÓN 12/06/2021
AFECTACIÓN: 2 VIVIENDAS AVERIADAS, 2 FAMILIAS AFECTADAS, 50 HECTAREAS DE CULTIVOS AFECTADOS
ACCIONES: ATENDIÓ CMGRD Y DCC, SE REALIZÓ EVACUACIÓN DE DOS FAMILIAS EN EL SECTOR DE LA ISLA 2
ESTADO: CERRADO - 435
</t>
  </si>
  <si>
    <t xml:space="preserve">DCC INFORMA
MUNICIPIO: MEDELLÍN – ANTIOQUIA, BARRIO SANTO DOMINGO
EVENTO: MOVIMIENTO EN MASA 12/06/2021
AFECTACIÓN: 1 VIVIENDA AVERIADA, 1 FAMILIA AFECTADA, 6 PERSONAS
ACCIONES: ATENDIÓ CMGRD Y DCC COMITÉ DE LA CRUZ CON 4 UNIDADES
ESTADO: CERRADO - 435
</t>
  </si>
  <si>
    <t xml:space="preserve">DCC INFORMA
MUNICIPIO: RIONEGRO – ANTIOQUIA, VEREDA YARUMAL
EVENTO: INUNDACIÓN 12/06/2021
AFECTACIÓN: 10 VIVIENDAS AVERIADA, 10 FAMILIAS AFECTADA, 50 PERSONAS
ACCIONES: ATENDIÓ CMGRD Y DCC JUNTA DE RIONEGRO CON 5 UNIDADES
ESTADO: CERRADO - 435
  </t>
  </si>
  <si>
    <t xml:space="preserve">CDGRD CUNDINAMARCA INFORMA
MUNICIPIO: UBAQUE - VEREDA BELÉN
EVENTO: INUNDACIÓN 12/06/2021
AFECTACIÓN: 2 VIVIENDA INUNDADAS, 2 FAMILIAS AFECTADAS CON PÉRDIDAS DE BIENES Y ENSERES, POR LA CRECIENTE DE LA  QUEBRADA LOS GUAYABOS. 1 VIA AFECTADA PRINCIPAL DE UBAQUE CHIPAQUE EN EL SECTOR PUERTO CHILACO
ACCIONES: ATENDIÓ CMGRD
ESTADO: CERRADO - 435
</t>
  </si>
  <si>
    <t xml:space="preserve">CDGRD CUNDINAMARCA INFORMA
MUNICIPIO: GUTIÉRREZ – VEREDA PASCOTE
EVENTO: MOVIMIENTO EN MASA 12/06/2021
AFECTACIÓN: 1 VIA AFECTADA PRINCIPAL, SECTOR GETECUA 
ACCIONES: ATENDIÓ CMGRD
ESTADO: CERRADO - 435
</t>
  </si>
  <si>
    <t xml:space="preserve">CDGRD CUNDINAMARCA INFORMA
MUNICIPIO: UNE
EVENTO: INUNDACIÓN 12/06/2021
AFECTACIÓN: 3 VIVIENDA INUNDADAS, 3 FAMILIAS AFECTADAS, 9 PERSONAS. 2 VÍAS AFECTADAS  (VEREDA PUENTE PIEDRA, VEREDA TIMASITA,)
ACCIONES: ATENDIÓ CMGRD 
ESTADO: CERRADO - 435
</t>
  </si>
  <si>
    <r>
      <t xml:space="preserve">CDGRD ANTIOQUIA INFORMA QUE, EN GÓMEZ PLATA, CABECERA MUNICIPAL Y ZONA RURAL. SE PRESENTÓ UN VENDAVAL QUE GENERÓ MOVIMIENTOS EN MASA Y CRECIENTES SÚBITAS EN LAS QUEBRADAS EL PATO, HOJAS ANCHAS, MALABRIGO, EL CAÑERO Y CAÑOS MENORES EL DÍA 10 DE JUNIO. DEJANDO VARIAS VÍAS AFECTADAS POR CAÍDA DE MATERIAL Y PÉRDIDA DE BANCADA, VARIAS VIVIENDAS UBICADAS EN ZONAS DE ALTO RIESGO QUE DEBEN SER UBICADAS, NO SE REPORTAN PERSONAS LESIONADAS O DESAPARECIDAS. PERSONAL DEL CMGRD REALIZA ATENCIÓN DE LOS EVENTOS CON APOYO DE MAQUINARIA AMARILLA SUMINISTRADA POR EL MUNICIPIO Y EL DAGRAN, PERSONAL DE LA UNGRD SE DESPLAZA PARA BRINDAR ASESORÍA EN LA ATENCIÓN DE LAS EMERGENCIAS REPORTADAS. </t>
    </r>
    <r>
      <rPr>
        <b/>
        <sz val="9"/>
        <color indexed="8"/>
        <rFont val="Arial"/>
        <family val="2"/>
      </rPr>
      <t xml:space="preserve">ESTADO: ABIERTO - 436
</t>
    </r>
    <r>
      <rPr>
        <sz val="9"/>
        <color indexed="8"/>
        <rFont val="Arial"/>
        <family val="2"/>
      </rPr>
      <t>CDGRD DE ANTIOQUIA, ACTUALIZA INFORMACIÓN
MUNICIPIO: GÓMEZ PLATA, CABECERA MUNICIPAL, VEREDAS: EL CERRO, EL INDIO, LA PRIMAVERA, QUEBRADONA Y LORICA.
EVENTO: VENDAVAL. – 10-06-2021.
AFECTACIÓN: 60 VIVIENDAS AVERIADAS EN TECHOS, DAÑOS EN MUEBLES Y ENSERES, 60 FAMILIAS, VARIAS VIVIENDAS UBICADAS EN ZONAS DE ALTO RIESGO QUE DEBEN SER REUBICADAS, NO SE REPORTAN PERSONAS LESIONADAS O DESAPARECIDAS.
ACCIONES: APOYAN CMGRD-MAQUINARIA AMARILLA-DAGRAN, UNGRD.</t>
    </r>
    <r>
      <rPr>
        <b/>
        <sz val="9"/>
        <color indexed="8"/>
        <rFont val="Arial"/>
        <family val="2"/>
      </rPr>
      <t xml:space="preserve">
ESTADO: CERRADO. - 438
</t>
    </r>
  </si>
  <si>
    <t>1 MOTO, 1 CAMION, 2 VEHICULOS</t>
  </si>
  <si>
    <r>
      <t xml:space="preserve">CDGRD ANTIOQUIA INFORMA QUE, EN SANTA ROSA DE OSOS, CORREGIMIENTOS SAN PABLO Y SAN ISIDRO, VEREDAS CANEI, SAN JOSÉ, ANGOSTURA, MONTAÑITA, QUEBRADITA, CHILIMACO, LOMITA, PAVA SALAMINA, EL LLANO. SECTORES CASA SAN PABLO, ISLA TAITÍ, ISLA SALOMÓN Y PUENTE GUABINO. SE PRESENTÓ UN VENDAVAL QUE GENERÓ MOVIMIENTOS EN MASA Y AVENIDAS TORRENCIALES EN EL RÍO GRANDE Y LAS QUEBRADAS EL SAUCE, LA AHITONA Y LA CHORRERA EL DÍA 12 DE JUNIO. DEJANDO - 3 VIVIENDAS DESTRUIDAS. - 50 VIVIENDAS CON AFECTACIONES EN CUBIERTAS. - 53 FAMILIAS Y 212 PERSONAS AFECTADAS, NO SE REPORTAN LESIONADOS O DESAPARECIDOS. - 5 ACUEDUCTOS VEREDALES AVERIADOS POR MOVIMIENTO EN MASA Y PERDIDA DE TUBERÍA. - 2 PUENTES PEATONALES DESTRUIDOS. - 2 PUENTES VEHICULARES DESTRUIDOS. - 2 VÍAS DEPARTAMENTALES AFECTADAS CON 69 DESPRENDIMIENTOS DE MATERIAL O PÉRDIDA DE BANCADA. - 1 CENTRO EDUCATIVO CON AFECTACIÓN EN CUBIERTAS. - PERDIDAS EN CULTIVOS DE PANCOGER. - 4 VEHÍCULOS AVERIADOS. - SE ACTIVÓ EL CMGRD PARA EVALUAR Y ATENDER LAS AFECTACIONES, AÚN FALTA POR EVALUAR EL CORREGIMIENTO DE SAN ISIDRO, LA PAVITA Y SALAMINA. SE DECRETA CALAMIDAD PÚBLICA, SE CONTRATA AYUDA HUMANITARIA PARA ATENCIÓN INMEDIATA CONSISTENTE EN 50 KIT DE ALIMENTOS, 50 COBIJAS, 20 COLCHONES. - PARA LA ATENCIÓN DE SECTORES VIALES SE DISPUSO DE 4 PAJARITAS LAS CUALES TRABAJAN EN EL SECTOR MONTAÑITA, SECTOR EL SAUCE, LA LOMITA, SECTOR AHITON, ESTÁ MAQUINARIA FUE ALQUILADA POR 15 DÍAS. PARA LA VEREDA EL CANEI SE ALQUILÓ POR 10 HORAS UNA ORUGA Y UNA PAJARITA; ADEMÁS POR PARTE DEL MUNICIPIO SE BRINDÓ APOYO CON UN TRACTOR CON PALA. SE PROVEE A LOS BOMBEROS DEL MUNICIPIO CON COMBUSTIBLE. SE REALIZARON 4 CONVENIOS CON PRESIDENTES DE JUNTAS DE ACCIÓN COMUNAL PARA LA REMOCIÓN DE MATERIAL DE LAS VÍAS. - PARA EL DÍA 13 DE JUNIO SE PROGRAMÓ JORNADA INSTITUCIONAL CON BOMBEROS, EJÉRCITO, POLICÍA, ESPACIO PÚBLICO, COMISARÍA, PARA LA LIMPIEZA DE LOS CAUSES. SE REALIZA ACOMPAÑAMIENTO POR PARTE DEL DAGRAN CON EL ÁREA DE MANEJO Y CONOCIMIENTO (VISITA TÉCNICA). </t>
    </r>
    <r>
      <rPr>
        <b/>
        <sz val="9"/>
        <color indexed="8"/>
        <rFont val="Arial"/>
        <family val="2"/>
      </rPr>
      <t xml:space="preserve">ESTADO: ABIERTO - 436
</t>
    </r>
    <r>
      <rPr>
        <sz val="9"/>
        <color indexed="8"/>
        <rFont val="Arial"/>
        <family val="2"/>
      </rPr>
      <t>CDGRD ANTIOQUIA DAGRAN ACTUALIZA INFORMACIÓN
MUNICIPIO:  SANTA ROSA DE OSOS - VEREDA EL LLANO, CHILIMACO, LA LOMITA, PAVA SALAMINA, SAN JOSÉ  Y CANEI)
EVENTO: VENDAVAL 12/06/2021  SE PRESENTÓ UN VENDAVAL QUE GENERÓ MOVIMIENTOS EN MASA Y AVENIDAS TORRENCIALES EN EL RÍO GRANDE Y LAS QUEBRADAS EL SAUCE, LA AHITONA Y LA CHORRERA
AFECTACIÓN: 3 VIVIENDAS DESTRUIDAS, 55 VIVIENDAS AFECTADAS (18 VEREDA PAVA SALAMINA, 20 VEREDA LLANO, 27 VEREDA EL CANEI), 5 ACUEDUCTOS AFECTADO (VEREDA EL LLANO, CHILIMACO, LA LOMITA, PAVA SALAMINA, CANEI), 2 PUENTES PEATONALES DESTRUIDOS (VEREDAS SAN JOSÉ Y LA ANGOSTURA).  2 PUENTES VEHICULARES DESTRUIDOS (VEREDAS MONTAÑITA Y QUEBRADITA). 5 ACUEDUCTOS. 6 VÍAS DEPARTAMENTALES AFECTADAS EN VARIOS SECTORES (CORREDOR VIAL LA CABAÑA, SAN ISIDRO, PUENTE GABINO, SAN PABLO, CARUQUIA, MALAMBO), 1 INSTITUCIÓN EDUCATIVA CORREGIMIENTO SAN ISIDRO. DAÑOS EN CULTIVOS DE CAFÉ, YUCA, MAÍZ, NARANJA, LIMÓN, GUAYABA, PASTOS. VEHÍCULOS 1 MOTO, 1 CAMIÓN, 2 VEHÍCULOS PARTICULARES. 
ACCIONES: ATENDIÓ CMGRD E INSTITUCIONES LOCALES, SE CONTRATA AYUDA HUMANITARIA PARA ATENCIÓN INMEDIATA CONSISTENTE EN 50 KIT DE ALIMENTOS, 50 COBIJAS, 20 COLCHONES. PARA LA ATENCIÓN DE SECTORES VIALES SE DISPUSO DE 4 PAJARITAS LAS CUALES TRABAJAN EN EL SECTOR MONTAÑITA, SECTOR EL SAUCE, LA LOMITA, SECTOR AITON, ESTÁ MAQUINARIA FUE ALQUILADA POR 15 DÍAS. SE PROGRAMÓ JORNADA INSTITUCIONAL CON BOMBEROS, EJÉRCITO, POLICÍA, ESPACIO PÚBLICO, COMISARÍA, PARA LA LIMPIEZA DEL CAUCE. 
SE REALIZA ACOMPAÑAMIENTO POR PARTE DEL DAGRAN CON EL ÁREA DE MANEJO Y CONOCIMIENTO (VISITA TÉCNICA).</t>
    </r>
    <r>
      <rPr>
        <b/>
        <sz val="9"/>
        <color indexed="8"/>
        <rFont val="Arial"/>
        <family val="2"/>
      </rPr>
      <t xml:space="preserve">
ESTADO: CERRADO - 490</t>
    </r>
  </si>
  <si>
    <t>CULTIVOS DE PANCOGER</t>
  </si>
  <si>
    <r>
      <t xml:space="preserve">CDGRD ANTIOQUIA INFORMA QUE, EN NECHÍ, CABECERA MUNICIPAL, CORREGIMIENTOS VIJAGUAL Y LOS CARGUEROS, VEREDAS PUERTO NUEVO, BELLASOLA. SE PRESENTÓ UNA INUNDACIÓN POR AUMENTO DE NIVELES EN LOS RÍOS NECHÍ Y CAUCA EL DÍA 12 DE JUNIO. DEJANDO 63 VIVIENDAS CON AFECTACIÓN DE ENSERES Y VÍVERES, 63 FAMILIAS Y 252 PERSONAS AFECTADAS HASTA LA FECHA, NO SE REPORTAN LESIONADOS O DESAPARECIDOS. PERDIDAS EN CULTIVOS DE PANCOGER. PERSONAL DEL CMGRD COORDINA LABORES DE EDAN CON APOYO DE ENTIDADES OPERATIVAS EN EL MUNICIPIO. </t>
    </r>
    <r>
      <rPr>
        <b/>
        <sz val="9"/>
        <color indexed="8"/>
        <rFont val="Arial"/>
        <family val="2"/>
      </rPr>
      <t xml:space="preserve">ESTADO: ABIERTO - 436
</t>
    </r>
    <r>
      <rPr>
        <sz val="9"/>
        <color indexed="8"/>
        <rFont val="Arial"/>
        <family val="2"/>
      </rPr>
      <t>CDGRD DE ANTIOQUIA, ACTUALIZA INFORMACIÓN
MUNICIPIO: NECHÍ, CABECERA MUNICIPAL, CORREGIMIENTOS VIJAGUAL Y LOS CARGUEROS, VEREDAS: PUERTO NUEVO, BELLASOLA.
EVENTO: INUNDACIÓN POR AUMENTO DE NIVELES EN LOS RÍOS NECHÍ Y CAUCA. – 12-06-2021.
AFECTACIÓN: 63 VIVIENDAS CON AFECTACIÓN DE ENSERES Y VÍVERES, 63 FAMILIAS Y 252 PERSONAS AFECTADAS HASTA LA FECHA, NO SE REPORTAN LESIONADOS O DESAPARECIDOS. PÉRDIDAS EN CULTIVOS DE PANCOGER.
ACCIONES: CMGRD,  ENTIDADES OPERATIVAS.</t>
    </r>
    <r>
      <rPr>
        <b/>
        <sz val="9"/>
        <color indexed="8"/>
        <rFont val="Arial"/>
        <family val="2"/>
      </rPr>
      <t xml:space="preserve">
ESTADO: CERRADO. - 438
</t>
    </r>
    <r>
      <rPr>
        <b/>
        <sz val="9"/>
        <color indexed="10"/>
        <rFont val="Arial"/>
        <family val="2"/>
      </rPr>
      <t>21/6/21 SE APORBÓ LA ENTREGA DE 10.000 SACOS DE POLIPROPILENO POR VALOR DE $17.000.000</t>
    </r>
  </si>
  <si>
    <r>
      <t xml:space="preserve">CDGRD CAQUETÁ Y CMGRD FLORENCIA INFORMAN QUE, EN CENTROS POBLADOS LA PAZ, LIBERTAD Y RONCESVALLES. SE PRESENTÓ UNA INUNDACIÓN POR AUMENTO DE NIVELES EN EL RÍO ORTEGUAZA EL DÍA 12 DE JUNIO PENDIENTE EDAN, NO SE REPORTAN LESIONADOS O DESAPARECIDOS. PERSONAL DEL CMGRD COORDINA LABORES DE EDAN CON ENTIDADES OPERATIVAS. </t>
    </r>
    <r>
      <rPr>
        <b/>
        <sz val="9"/>
        <color indexed="8"/>
        <rFont val="Arial"/>
        <family val="2"/>
      </rPr>
      <t xml:space="preserve">ESTADO: ABIERTO - 436
</t>
    </r>
    <r>
      <rPr>
        <sz val="9"/>
        <color indexed="8"/>
        <rFont val="Arial"/>
        <family val="2"/>
      </rPr>
      <t>CMGRD FLORENCIA – CAQUETÁ, ACTUALIZA INFORMACIÓN SECTOR: CENTROS POBLADOS DE LA PAZ, LIBERTAD Y RONCESVALLES EVENTO: INUNDACIÓN POR DESBORDAMIENTO DEL RÍO ORTEGUAZA – 12/06/2021 AFECTACIÓN: 87 VIVIENDAS CON PÉRDIDA DE ENSERES, 87 FAMILIAS, 261 PERSONAS ACCIONES ATENDIDO POR CMGRD, SE DA RESPUESTA LOCAL</t>
    </r>
    <r>
      <rPr>
        <b/>
        <sz val="9"/>
        <color indexed="8"/>
        <rFont val="Arial"/>
        <family val="2"/>
      </rPr>
      <t xml:space="preserve"> ESTADO CERRADO - 497</t>
    </r>
  </si>
  <si>
    <t xml:space="preserve"> PÉRDIDA DE LA MALLA VIAL</t>
  </si>
  <si>
    <r>
      <t xml:space="preserve">CDGRD PUTUMAYO INFORMA QUE, EN VILLAGARZÓN, CORREGIMIENTO PUERTO UMBRÍA. SE PRESENTÓ UNA INUNDACIÓN POR AUMENTO DE NIVELES EN EL RÍO GUINEO EL DÍA 13 DE JUNIO. PENDIENTE EDAN, NO SE REPORTAN LESIONADOS O DESAPARECIDOS. PERSONAL DEL CMGRD COORDINA LABORES DE EDAN CON APOYO DE LA DCC. </t>
    </r>
    <r>
      <rPr>
        <b/>
        <sz val="9"/>
        <color indexed="8"/>
        <rFont val="Arial"/>
        <family val="2"/>
      </rPr>
      <t xml:space="preserve">ESTADO: ABIERTO - 436
</t>
    </r>
    <r>
      <rPr>
        <sz val="9"/>
        <color indexed="8"/>
        <rFont val="Arial"/>
        <family val="2"/>
      </rPr>
      <t>CDGRD DE PUTUMAYO, ACTUALIZA INFORMACIÓN
MUNICIPIO: VILLAGARZÓN, CORREGIMIENTO: PUERTO UMBRÍA, VEREDA: SAN ISIDRO
EVENTO: INUNDACIÓN – 13-06-2021.
AFECTACIÓN: SE PRESENTÓ DESBORDAMIENTO DE LOS RÍOS: GUINEO, MOCOA, PUTUMAYO, DEJANDO: 18 VIVIENDAS, 18 FAMILIAS, 66 PERSONAS, 1 PUENTE VEHICULAR, 1 BARRIO, 8 VEREDAS, AFECTADAS, SIN LESIONADOS, SE DA MANEJO LOCAL
ACCIONES: APOYAN CMGRD, DCC.</t>
    </r>
    <r>
      <rPr>
        <b/>
        <sz val="9"/>
        <color indexed="8"/>
        <rFont val="Arial"/>
        <family val="2"/>
      </rPr>
      <t xml:space="preserve">
ESTADO: CERRADO. - 438
</t>
    </r>
    <r>
      <rPr>
        <sz val="9"/>
        <color indexed="8"/>
        <rFont val="Arial"/>
        <family val="2"/>
      </rPr>
      <t>CDGRD DE PUTUMAYO ACTUALIZA INFORMACIÓN MUNICIPIO: VILLAGARZÓN, CORREGIMIENTO: PUERTO UMBRÍA, VEREDAS SAN LUIS DE GUALCHAYACO, BRISAS DEL RÍO GUINEO, SAN FIDEL, ISLANDIA, SAN VICENTE NARANJITO, LA PALANCA Y EL BARRIO LA ESMERALDA EVENTO: INUNDACIÓN – 13-06-2021 AFECTACIÓN: SE PRESENTÓ DESBORDAMIENTO DEL RÍO GUINEO, MOCOA, PUTUMAYO, DEJANDO:29 VIVIENDAS, 29 FAMILIAS,114 PERSONAS, 1 PUENTE VEHICULAR, 1 BARRIO, 9 VEREDAS, AFECTADAS, SIN LESIONADOS, SE DA MANEJO LOCAL. ACCIONES: APOYAN CMGRD Y DCC</t>
    </r>
    <r>
      <rPr>
        <b/>
        <sz val="9"/>
        <color indexed="8"/>
        <rFont val="Arial"/>
        <family val="2"/>
      </rPr>
      <t xml:space="preserve"> ESTADO: CERRADO - 443
</t>
    </r>
    <r>
      <rPr>
        <sz val="9"/>
        <color indexed="8"/>
        <rFont val="Arial"/>
        <family val="2"/>
      </rPr>
      <t>CDGRD PUTUMAYO ACTUALIZA INFORMACIÓN
MUNICIPIO: VILLAGARZÓN, CORREGIMIENTO: PUERTO UMBRÍA, VEREDA: SAN ISIDRO.
EVENTO: INUNDACIÓN POR AUMENTO DE NIVELES EN LOS RÍOS GUINEO, MOCOA Y PUTUMAYO. – 13-06-2021.
AFECTACIÓN: 143 VIVIENDAS, 143 FAMILIAS, 715 PERSONAS AFECTADAS, 1 ACUEDUCTO, 1 PUENTE VEHICULAR, PÉRDIDA DE LA MALLA VIAL, SIN LESIONADOS, SE DA MANEJO LOCAL. SE RECIBE DECRETO DE CALAMIDAD PÚBLICA NO. 037 DEL 16-06-2021
ACCIONES: APOYAN CMGRD, DCC.</t>
    </r>
    <r>
      <rPr>
        <b/>
        <sz val="9"/>
        <color indexed="8"/>
        <rFont val="Arial"/>
        <family val="2"/>
      </rPr>
      <t xml:space="preserve">
ESTADO: CERRADO. - 479
</t>
    </r>
    <r>
      <rPr>
        <b/>
        <sz val="9"/>
        <color indexed="10"/>
        <rFont val="Arial"/>
        <family val="2"/>
      </rPr>
      <t>02/08/2021 SE APORBÓ FIC POR VALOR DE $100.000.000</t>
    </r>
  </si>
  <si>
    <r>
      <t xml:space="preserve">CDGRD PUTUMAYO INFORMA QUE, EN VALLE DEL GUAMUEZ, VEREDA EL NUZÓN. SE PRESENTÓ UNA INUNDACIÓN POR AUMENTO DE NIVELES EN EL RÍO PUTUMAYO EL DÍA 13 DE JUNIO. SE EVACUAN VARIAS FAMILIAS PREVENTIVAMENTE, NO SE REPORTAN LESIONADOS O DESAPARECIDOS. PERSONAL DEL CMGRD COORDINA UBICACIÓN DE LAS FAMILIAS EN ALBERGUE TEMPORAL CON APOYO DE BOMBEROS, ALCALDÍA Y DCC. </t>
    </r>
    <r>
      <rPr>
        <b/>
        <sz val="9"/>
        <color indexed="8"/>
        <rFont val="Arial"/>
        <family val="2"/>
      </rPr>
      <t xml:space="preserve">ESTADO: ABIERTO - 436
</t>
    </r>
    <r>
      <rPr>
        <sz val="9"/>
        <color indexed="8"/>
        <rFont val="Arial"/>
        <family val="2"/>
      </rPr>
      <t>CDGRD PUTUMAYO, ACTUALIZA INFORMACIÓN MUNICIPIO: VALLE DEL GUAMUEZ – VEREDA EL NUZÓN EVENTO: INUNDACIÓN – 13/06/2021 AFECTACIÓN: NO SE PRESENTÓ NINGÚN TIPO DE AFECTACIÓN POR INCREMENTO DEL RÍO PUTUMAYO ACCIONES: ATENDIDO POR CMGRD Y ENTIDADES DEL SNGRD</t>
    </r>
    <r>
      <rPr>
        <b/>
        <sz val="9"/>
        <color indexed="8"/>
        <rFont val="Arial"/>
        <family val="2"/>
      </rPr>
      <t xml:space="preserve"> ESTADO: CERRADO - 457</t>
    </r>
  </si>
  <si>
    <t>20 VEREDAS Y 4 BARRIOS AFECTADOS, 50 HECTÁREAS DE CULTIVOS</t>
  </si>
  <si>
    <r>
      <t xml:space="preserve">CDGRD PUTUMAYO INFORMA QUE, EN PUERTO CAICEDO, VEREDA EL PARAÍSO VILLA FLOR. SE PRESENTÓ UNA INUNDACIÓN POR AUMENTO DE NIVELES EN EL RÍO PUTUMAYO EL DÍA 13 DE JUNIO. DEJANDO VARIAS FAMILIAS EVACUADAS PREVENTIVAMENTE, NO SE REPORTAN LESIONADOS O DESAPARECIDOS. PERSONAL DEL CMGRD COORDINA LABORES DE EDAN CON APOYO DE LA DCC, PONAL Y BOMBEROS. </t>
    </r>
    <r>
      <rPr>
        <b/>
        <sz val="9"/>
        <color indexed="8"/>
        <rFont val="Arial"/>
        <family val="2"/>
      </rPr>
      <t xml:space="preserve">ESTADO: ABIERTO - 436
</t>
    </r>
    <r>
      <rPr>
        <sz val="9"/>
        <color indexed="8"/>
        <rFont val="Arial"/>
        <family val="2"/>
      </rPr>
      <t>CDGRD DE PUTUMAYO, ACTUALIZA INFORMACIÓN
MUNICIPIO: PUERTO CAICEDO, VEREDA: EL PARAÍSO, INSPECCIÓN:  VILLA FLOR
EVENTO: INUNDACIÓN- 13-06-2021
AFECTACIÓN: SE PRESENTÓ DESBORDAMIENTO DE LOS RÍOS: PUTUMAYO Y SAN JUAN, DEJANDO: 38 FAMILIAS, 135 PERSONAS, 1 ACUEDUCTO, 1 CENTRO DE SALUD, 1 CENTRO EDUCATIVO, 1 VÍA, 30 HECTÁREAS DE CULTIVOS DE: YUCA, PLÁTANO, PIÑA Y MAÍZ, 1 BARRIO, 11 VEREDAS AFECTADAS, SIN LESIONADOS, SE DA MANEJO LOCAL 
ACCIONES: APOYAN CMGRD, DCC, PONAL Y BOMBEROS.</t>
    </r>
    <r>
      <rPr>
        <b/>
        <sz val="9"/>
        <color indexed="8"/>
        <rFont val="Arial"/>
        <family val="2"/>
      </rPr>
      <t xml:space="preserve">
</t>
    </r>
    <r>
      <rPr>
        <sz val="9"/>
        <color indexed="8"/>
        <rFont val="Arial"/>
        <family val="2"/>
      </rPr>
      <t>ESTADO: CERRADO. - 438
CDGRD PUTUMAYO ACTUALIZA INFORMACIÓN SOBRE INUNDACIÓN POR AUMENTO DE NIVELES EN LOS RÍOS SAN JUAN Y PUTUMAYO REPORTADA EN PUERTO CAICEDO, CABECERA MUNICIPAL Y ZONA RURAL EL DÍA 13 DE JUNIO. DEJANDO 20 VEREDAS Y 4 BARRIOS CON AFECTACIONES. - 115 VIVIENDAS AFECTADAS POR PERDIDA DE VÍVERES Y ENSERES. - 1 CENTRO EDUCATIVO. - 1 CENTRO COMUNITARIO. - 1 CENTRO DE SALUD. - 50 HECTÁREAS DE CULTIVOS AFECTADAS. - PERDIDAS DE ANIMALES DE CORRAL. - 1 ACUEDUCTO MUNICIPAL AVERIADO. - 1 PUENTE PEATONAL DESTRUIDO. SE RECIBE COPIA DEL DECRETO #084 DEL 13 DE JUNIO DE 2021. “POR MEDIO DEL CUAL SE DECLARA UNA SITUACIÓN DE CALAMIDAD PÚBLICA POR INUNDACIONES CAUSADAS POR EL FENOMENO DE LA NIÑA Y LA TEMPORADA DE LLUVIAS ENEL MUNICIPIO DE PUERTO CAICEDO – DEPARTAMENTO DEL PUTUMAYO” CONSIDERANDO “QUE EL DÍA 12/06/2021 A LAS 21:00 HORAS SE COMENZARON A EMITIR REPORTE DE FUERTES LLUVIAS EN LOS TRECE MUNICIPIOS DEL DEPARTAMENTO DEL PUTUMAYO; SEGUIDAMENTE EL DÍA 13/06/2021 A LAS 02:40 HORAS SE RECIBIÓ ALERTA NARANJA DEL SENSOR DE LA SAT UBICADO SOBRE EL RÍO PUTUMAYO A LA ALTURA DE LA VEREDA COFANIA DEL MUNICIPIO DE VILLAGARZÓN, RAZÓN POR LA CUAL EL ALCALDE MUNICIPAL DE PUERTO CAICEDO ACTIVÓ EL CONSEJO MUNICIPAL DE GESTIÓN DEL RIESGO DE DESASTRES (CMGRD), PARA ATENDER UNA POSIBLE CRECIENTE SÚBITA DE LOS RÍOS SAN JUAN Y PUTUMAYO, RECIBIENDO EL PRIMER REPORTE POR PARTE DEL CUERPO DE SOCORRO DEL MUNICIPIO EN DONDE SEÑALAN AUMENTO SIGNIFICATIVO DEL NIVEL DEL RÍO, SEGÚN LAS PRIMERAS INSPECCIONES REALIZADAS, E INVITA A LA ACTIVACIÓN DE LOS PLANES COMUNITARIOS EN LAS VEREDAS VILLAFLOR, PARAÍSO, EL BAGRE Y PUERTO SAN PEDRO E INICIARON LAS ACCIONES DE EVACUACIÓN POR EL DESBORDAMIENTO DEL RÍO.</t>
    </r>
    <r>
      <rPr>
        <b/>
        <sz val="9"/>
        <color indexed="8"/>
        <rFont val="Arial"/>
        <family val="2"/>
      </rPr>
      <t>” ESTADO: CERRADO - 480</t>
    </r>
  </si>
  <si>
    <r>
      <t xml:space="preserve">CDGRD PUTUMAYO INFORMA QUE, EN ORITO, INSPECCIÓN EL LUZÓN. SE PRESENTÓ UNA INUNDACIÓN POR AUMENTO DE NIVELES EN LOS RÍOS PATASCOY Y LUZONYACO EL DÍA 13 DE JUNIO. PENDIENTE EDAN. NO SE REPORTAN LESIONADOS O DESAPARECIDOS. PERSONAL DEL CMGRD COORDINA LABORES DE EDAN CON APOYO DE ENTIDADES OPERATIVAS. </t>
    </r>
    <r>
      <rPr>
        <b/>
        <sz val="9"/>
        <color indexed="8"/>
        <rFont val="Arial"/>
        <family val="2"/>
      </rPr>
      <t xml:space="preserve">ESTADO: ABIERTO - 436
</t>
    </r>
    <r>
      <rPr>
        <sz val="9"/>
        <color indexed="8"/>
        <rFont val="Arial"/>
        <family val="2"/>
      </rPr>
      <t>CDGRD DE PUTUMAYO, ACTUALIZA INFORMACIÓN
MUNICIPIO: ORITO, INSPECCIÓN: EL LUZÓN, VEREDAS: SAN JUAN VIDES, SIMÓN BOLÍVAR, BUENOS AIRES 
EVENTO: INUNDACIÓN POR AUMENTO DE NIVELES EN LOS RÍOS: ORITO, PATASCOY Y LUZONYACO, ACAE ,KUZÓN Y SÁBALO- 13-06-2021
AFECTACIÓN: SE PRESENTÓ DESBORDAMIENTO DE RÍOS Y QUEBRADAS, DEJANDO: 6 VIVIENDAS, 130 FAMILIAS, 344 PERSONAS, 1 PUENTE VEHICULAR, CULTIVOS DE: PLÁTANO, ARROZ, AVES DE CORRAL, PECES, 10 VEREDAS AFECTADAS, SIN LESIONADOS, SE DA MANEJO 
ACCIONES: APOYAN CMGRD, ENTIDADES OPERATIVAS.</t>
    </r>
    <r>
      <rPr>
        <b/>
        <sz val="9"/>
        <color indexed="8"/>
        <rFont val="Arial"/>
        <family val="2"/>
      </rPr>
      <t xml:space="preserve">
ESTADO: CERRADO. - 438
</t>
    </r>
    <r>
      <rPr>
        <sz val="9"/>
        <color indexed="8"/>
        <rFont val="Arial"/>
        <family val="2"/>
      </rPr>
      <t>CDGRD DE PUTUMAYO, ACTUALIZA INFORMACIÓN MUNICIPIO: ORITO, INSPECCIÓN: EL LUZÓN, VEREDAS: SAN JUAN VIDES, SIMÓN BOLÍVAR, BUENOS AIRES EVENTO: INUNDACIÓN POR AUMENTO DE NIVELES EN LOS RÍOS: ORITO, PATASCOY Y LUZONYACO, ACAE ,KUZÓN Y SÁBALO- 13-06-2021 AFECTACIÓN: SE PRESENTÓ DESBORDAMIENTO DE RÍOS Y QUEBRADAS, DEJANDO: 7 VIVIENDAS, 254 FAMILIAS, 1226 PERSONAS, 5 PUENTE VEHICULAR, 1 VÍA, CULTIVOS DE: PLÁTANO, ARROZ, AVES DE CORRAL, PECES, 10 VEREDAS AFECTADAS, SIN LESIONADOS, SE DA MANEJO ACCIONES:APOYAN CMGRD, ENTIDADES OPERATIVAS</t>
    </r>
    <r>
      <rPr>
        <b/>
        <sz val="9"/>
        <color indexed="8"/>
        <rFont val="Arial"/>
        <family val="2"/>
      </rPr>
      <t xml:space="preserve">. ESTADO: CERRADO. - 443
</t>
    </r>
    <r>
      <rPr>
        <sz val="9"/>
        <color indexed="8"/>
        <rFont val="Arial"/>
        <family val="2"/>
      </rPr>
      <t>CDGRD DE PUTUMAYO ACTUALIZA INFORMACIÓN MUNICIPIO: ORITO, INSPECCIÓN: EL LUZÓN, VEREDAS: SAN JUAN VIDES, SIMÓN BOLÍVAR, BUENOS AIRES EVENTO:  INUNDACIÓN POR AUMENTO DE NIVELES EN LOS RÍOS: ORITO, PATASCOY Y LUZONYACO, ACAE ,KUZÓN Y SÁBALO- 13-06-2021 *AFECTACIÓN:* SE PRESENTÓ DESBORDAMIENTO DE RÍOS Y QUEBRADAS, DEJANDO: 7 VIVIENDAS, 300 FAMILIAS, 1800 PERSONAS, 2 *PUENTE VEHICULAR, 2 CENTROS EDUCATIVOS, 10 VEREDAS AFECTADAS, SIN LESIONADOS, SE DA MANEJO ACCIONES: APOYAN: CMGRD, ENTIDADES OPERATIVAS. SE DECRETÓ CALAMIDAD PÚBLICA (DECRETO ADMINISTRATIVO NO. 127),</t>
    </r>
    <r>
      <rPr>
        <b/>
        <sz val="9"/>
        <color indexed="8"/>
        <rFont val="Arial"/>
        <family val="2"/>
      </rPr>
      <t xml:space="preserve"> ESTADO: CERRADO. - 465
</t>
    </r>
    <r>
      <rPr>
        <b/>
        <sz val="9"/>
        <color indexed="10"/>
        <rFont val="Arial"/>
        <family val="2"/>
      </rPr>
      <t>29/06/2021 SE APORBÓ AHE HUMANITARIA OR VALOR DE $129.780.000 - 300 KIT DE ALIMENTO, 300 KIT DE ASEO, 300 KIT DE COCINA, 600 FRAZADAS Y 600 COLCHONETAS
02/08/2021 SE APORBÍ FIC POR VALOR DE $120.000.000</t>
    </r>
  </si>
  <si>
    <r>
      <t xml:space="preserve">CDGRD NARIÑO Y ENLACE UNGRD INFORMAN QUE, EN SAMANIEGO, BARRIO CALIPSO. SE PRESENTÓ UN MOVIMIENTO EN MASA EL DÍA 13 DE JUNIO DEJANDO 2 VIVIENDAS CON AFECTACIONES ESTRUCTURALES, 2 FAMILIAS Y 6 PERSONAS AFECTADAS. NO SE REPORTAN LESIONADOS O DESAPARECIDOS. PERSONAL DEL CMGRD COORDINA VISITA TÉCNICA AL PUNTO PARA ADELANTAR EDAN Y BRINDAR RECOMENDACIONES. SE DA MANEJO LOCAL. </t>
    </r>
    <r>
      <rPr>
        <b/>
        <sz val="9"/>
        <color indexed="8"/>
        <rFont val="Arial"/>
        <family val="2"/>
      </rPr>
      <t>ESTADO: CERRADO - 436</t>
    </r>
  </si>
  <si>
    <r>
      <t xml:space="preserve">CDGRD CAQUETÁ INFORMA QUE, EN CURILLO, CABECERA MUNICIPAL Y ZONA RURAL. SE PRESENTÓ UNA INUNDACIÓN POR AUMENTO DE NIVELES EN EL RÍO CAQUETÁ EL DÍA 13 DE JUNIO. PENDIENTE EDAN, NO SE REPORTAN LESIONADOS O DESAPARECIDOS. PERSONAL DEL CMGRD COORDINA EDAN CON APOYO DE ENTIDADES OPERATIVAS EN EL MUNICIPIO. </t>
    </r>
    <r>
      <rPr>
        <b/>
        <sz val="9"/>
        <color indexed="8"/>
        <rFont val="Arial"/>
        <family val="2"/>
      </rPr>
      <t xml:space="preserve">ESTADO: ABIERTO - 436
</t>
    </r>
    <r>
      <rPr>
        <sz val="9"/>
        <color indexed="8"/>
        <rFont val="Arial"/>
        <family val="2"/>
      </rPr>
      <t>ENLACE TERRITORIAL DE CAQUETÁ- UNGRD, ACTUALIZA INFORMACIÓN</t>
    </r>
    <r>
      <rPr>
        <b/>
        <sz val="9"/>
        <color indexed="8"/>
        <rFont val="Arial"/>
        <family val="2"/>
      </rPr>
      <t xml:space="preserve">
</t>
    </r>
    <r>
      <rPr>
        <sz val="9"/>
        <color indexed="8"/>
        <rFont val="Arial"/>
        <family val="2"/>
      </rPr>
      <t>MUNICIPIO: CURILLO, 1 BARRIO, 20 VEREDAS.
EVENTO: INUNDACIÓN POR AUMENTO DE NIVELES EN EL RÍO CAQUETÁ. – 13-06-2021.
AFECTACIÓN: 282 FAMILIAS AFECTADAS EN CULTIVOS- 1078 HECTÁREAS, 1 PUENTE VEHICULAR, 5 CENTROS EDUCATIVOS, 1 VÍA, SIN LESIONADOS. DECRETO DE CALAMIDAD PÚBLICA- NO. 200 DEL 15-06-2021.
ACCIONES: APOYAN CMGRD, UNGRD- AHE, ENTIDADES OPERATIVAS EN EL MUNICIPIO.</t>
    </r>
    <r>
      <rPr>
        <b/>
        <sz val="9"/>
        <color indexed="8"/>
        <rFont val="Arial"/>
        <family val="2"/>
      </rPr>
      <t xml:space="preserve">
ESTADO: CERRADO. - 472</t>
    </r>
  </si>
  <si>
    <t>CULTIVOS DE PANCOGER, ANIMALES DE CORRAL Y GANADO AFECTADOS.</t>
  </si>
  <si>
    <r>
      <t xml:space="preserve">CDGRD CAQUETÁ INFORMA QUE, EN SAN JOSÉ FRAGUA, CABECERA MUNICIPAL Y ZONA RURAL. SE PRESENTÓ UNA INUNDACIÓN POR AUMENTO DE NIVELES EN EL RÍO FRAGUA CHORROSO EL DÍA 13 DE JUNIO. PENDIENTE EDAN, NO SE REPORTAN LESIONADOS O DESAPARECIDOS. AFECTACIÓN EN CULTIVOS DE PANCOGER, ANIMALES DE CORRAL Y GANADO. PERSONAL DEL CMGRD COORDINA DESPLAZAMIENTO A LOS PUNTOS AFECTADOS PARA REALIZAR EDAN. </t>
    </r>
    <r>
      <rPr>
        <b/>
        <sz val="9"/>
        <color indexed="8"/>
        <rFont val="Arial"/>
        <family val="2"/>
      </rPr>
      <t xml:space="preserve">ESTADO: ABIERTO- 436
</t>
    </r>
    <r>
      <rPr>
        <sz val="9"/>
        <color indexed="8"/>
        <rFont val="Arial"/>
        <family val="2"/>
      </rPr>
      <t>ENLACE TERRITORIAL DE CAQUETÁ- UNGRD, ACTUALIZA INFORMACIÓN
MUNICIPIO: SAN JOSÉ FRAGUA, 19 VEREDAS.
EVENTO: INUNDACIÓN POR AUMENTO DE NIVELES EN EL RÍO FRAGUA CHORROSO. – 13-06-2021.
AFECTACIÓN: 40 VIVIENDAS AVERIADAS, 80 FAMILIAS, 4 PUENTES PEATONALES, 1 VÍA, CULTIVOS DE PANCOGER, ANIMALES DE CORRAL Y GANADO AFECTADOS, SIN LESIONADOS. DECRETO DE CALAMIDAD PÚBLICA- NO. 103 DEL 15-06-2021.
ACCIONES: APOYAN CMGRD, UNGRD- AHE, ENTIDADES OPERATIVAS EN EL MUNICIPIO. SOLICITUD VISITA TÉCNICA IMPLEMENTACIÓN SAT</t>
    </r>
    <r>
      <rPr>
        <b/>
        <sz val="9"/>
        <color indexed="8"/>
        <rFont val="Arial"/>
        <family val="2"/>
      </rPr>
      <t xml:space="preserve">
ESTADO: CERRADO. - 472</t>
    </r>
  </si>
  <si>
    <t xml:space="preserve">DELEGACIÓN BOMBERO CUNDINAMARCA INFORMA
MUNICIPIO: MOSQUERA - PLANTA DE ACUEDUCTO LA ARBOLEDA EAMOS
EVENTO: EXPLOSIÓN 13/06/2021
AFECTACIÓN: 1 PERSONA LESIONADA, 1 PLANTA ACUEDUCTO AFECTADA POR EXPLOSIÓN EN LA PLANTA DE ACUEDUCTO DEL BARRIO LA ARBOLEDA EAMOS  LA CUAL FUE GENERADA POR UN FILTRO (TANQUE) EL CUAL REALIZABAN PRUEBAS DE   PRESIÓN A 50 PSI, SE SOLICITO AMBULANCIA DE LA ESE MARÍA AUXILIADORA PARA VALORACIÓN A UNO DE LOS CONTRATISTAS.
ACCIONES: ATENDIÓ BOMBEROS Y SDS
ESTADO: CERRADO - 437
</t>
  </si>
  <si>
    <t xml:space="preserve">CDGRD NORTE DE SANTANDER INFORMA
MUNICIPIO: OCAÑA - VEREDAS SINUGA, CERRO NEGRO, LA PACHA, SAN FRANCISCO,  MIRAFLORES, FILO DEL CORDÓN
EVENTO: MOVIMIENTO EN MASA 13/06/2021
AFECTACIÓN:  7 VÍAS MUNICIPALES AFECTADAS POR FUERTES LLUVIAS Y DESLIZAMIENTOS,  SON  APROXIMADAMENTE 7 KM DE VIAS. 400 PERSONAS AFECTADAS
ACCIONES: ATENDIÓ CMGRD
ESTADO: CERRADO - 437
</t>
  </si>
  <si>
    <t xml:space="preserve">CDGRD NORTE DE SANTANDER INFORMA
MUNICIPIO: ABREGO – VEREDA PARAMO
EVENTO: MOVIMIENTO EN MASA 13/06/2021
AFECTACIÓN:  1 VÍAS MUNICIPALES AFECTADAS POR FUERTES LLUVIAS Y DESLIZAMIENTOS,  LA VEREDA EL PÁRAMO SE ENCUENTRA INCOMUNICADA
ACCIONES: ATENDIÓ CMGRD
ESTADO: CERRADO - 437
</t>
  </si>
  <si>
    <t xml:space="preserve">CDGRD CUNDINAMARCA INFORMA
MUNICIPIO: MACHETA
EVENTO: MOVIMIENTO EN MASA 13/06/2021
AFECTACIÓN: 1 VIA AFECTADA, VIA MACHETA GUATEQUE, PR 23+750 CON PASO RESTRINGIDO
ACCIONES:  ATENDIÓ CMGRD
ESTADO: CERRADO - 437
</t>
  </si>
  <si>
    <t xml:space="preserve">CDGRD TOLIMA INFORMA
MUNICIPIO: COELLO -  VEREDA DOS QUEBRADAS
EVENTO: INUNDACIÓN 12/06/2021
AFECTACIÓN: 2 VIVIENDAS INUNDADAS, 2 FAMILIAS AFECTADAS  POR LA  CRECIENTE DE QUEBRADA
ACCIONES: ATENDIÓ BOMBEROS
ESTADO: CERRADO - 437
</t>
  </si>
  <si>
    <r>
      <t xml:space="preserve">CDGRD PUTUMAYO INFORMA
MUNICIPIO: PUERTO ASÍS
EVENTO: INUNDACIÓN 13/06/2021
AFECTACIÓN:  HASTA EL MOMENTO SE TIENE REPORTE DE 20 BARRIOS AFECTADOS, 50 VEREDAS AFECTADAS Y ALREDEDOR DE 2000 FAMILIAS DAMNIFICADAS, TANTO EN EL SECTOR URBANO COMO EN EL ÁREA RURAL.
ACCIONES: ATIENDE  ALCALDÍA, CMGRD.  EL PMU DECIDIÓ DECLARAR LA ALERTA ROJA. SE HA DISPUESTO LA ACTIVACIÓN DE 4 ALBERGUES PARA LA UBICACIÓN DE LAS PERSONAS DAMNIFICADAS, DE IGUAL MANERA TODOS LOS ORGANISMOS DE SOCORRO Y FUERZA PÚBLICA SE ENCUENTRAN EN ALISTAMIENTO DE PRIMER GRADO PARA ATENDER LA EMERGENCIA.
</t>
    </r>
    <r>
      <rPr>
        <b/>
        <sz val="9"/>
        <rFont val="Arial"/>
        <family val="2"/>
      </rPr>
      <t>ESTADO: ABIERTO - 437</t>
    </r>
    <r>
      <rPr>
        <sz val="9"/>
        <rFont val="Arial"/>
        <family val="2"/>
      </rPr>
      <t xml:space="preserve">
CDGRD DE PUTUMAYO, ACTUALIZA INFORMACIÓN
MUNICIPIO: PUERTO ASÍS, BARRIOS: NUEVO AMANECER, 4 PUEBLOS INDÍGENAS, VEREDAS: PUERTO VEGA, VEGAS DE SANTANA DEL PUEBLO SIONA
EVENTO: INUNDACIÓN- 13-06-2021
AFECTACIÓN: SE PRESENTÓ DESBORDAMIENTO DEL RÍO PUTUMAYO, DEJANDO: 230 VIVIENDAS, 2.000 FAMILIAS, 7.890 PERSONAS, 1 ACUEDUCTO, 1 VÍA, 20 BARRIOS, 50 VEREDAS AFECTADAS, ESTÁS CIFRAS ESTÁN EN VERIFICACIÓN
ACCIONES: APOYAN CMGRD, ENTIDADES OPERATIVAS.
</t>
    </r>
    <r>
      <rPr>
        <b/>
        <sz val="9"/>
        <rFont val="Arial"/>
        <family val="2"/>
      </rPr>
      <t>ESTADO: ABIERTO. - 438</t>
    </r>
    <r>
      <rPr>
        <sz val="9"/>
        <rFont val="Arial"/>
        <family val="2"/>
      </rPr>
      <t xml:space="preserve">
</t>
    </r>
    <r>
      <rPr>
        <sz val="9"/>
        <color indexed="10"/>
        <rFont val="Arial"/>
        <family val="2"/>
      </rPr>
      <t xml:space="preserve">15/06/2021 SE APORBÓ AHE HUMANITARIA POR VALOR DE $221.400.000 POR 1000 KI DE ALIMENTO, 1000 KIT DE ASEO Y 1000 KIT DE COCINA
17/06/2021 SE APROBÓ AHE HUMANITARIA POR VALOR DE $165.000.000 POR 3000 FRAZADAS Y 3000 TOLDILLOS
21/06/2021 SE APORBÓ LA ENTREGA DE 3000 COLCHONETAS POR VALOR DE $231.000.000
</t>
    </r>
    <r>
      <rPr>
        <sz val="9"/>
        <color indexed="8"/>
        <rFont val="Arial"/>
        <family val="2"/>
      </rPr>
      <t>CDGRD PUTUMAYO, ACTUALIZA INFORMACIÓN MUNICIPIO: PUERTO ASÍS – BARRIO NUEVO AMANECER EL CUAL CONTIENE 4 PUEBLOS INDÍGENAS, VEREDAS PUERTO VEGA, VEGAS DE SANTANA DEL PUEBLO SIONA. EVENTO: INUNDACIÓN POR DESBORDAMIENTO DEL RÍO PUTUMAYO – 13/06/2021 AFECTACIÓN: 230 VIVIENDAS, 2000 FAMILIAS, 7890 PERSONAS, 1 ACUEDUCTO, 1 VIA ACCIONES: ATENDIDO POR CMGRD CON APOYO DE CDGRD</t>
    </r>
    <r>
      <rPr>
        <b/>
        <sz val="9"/>
        <color indexed="8"/>
        <rFont val="Arial"/>
        <family val="2"/>
      </rPr>
      <t xml:space="preserve"> ESTADO: CERRADO - 457
</t>
    </r>
    <r>
      <rPr>
        <b/>
        <sz val="9"/>
        <color indexed="10"/>
        <rFont val="Arial"/>
        <family val="2"/>
      </rPr>
      <t>6/6/21 SE APROBÓ CARROTANQUES Y CONTROL Y SEGUIMIENTO POR VALOR DE $662.110.611,68
12/07/2021 SE APORBÓ ENTREGA DE FIC AL MUNICIPIO POR VALOR DE $200.000.000</t>
    </r>
  </si>
  <si>
    <t xml:space="preserve">CDGRD ANTIOQUIA DAGRAN INFORMA
MUNICIPIO: OLAYA 
EVENTO: CRECIENTE SÚBITA 11/06/2021
AFECTACIÓN: 1 VIA AFECTADA POR DESLIZAMIENTO, VARIANTE DE LAS PALMAS EN EL KM 4+600.
ACCIONES: ATENDIÓ CMGRD
ESTADO: CERRADO - 437
</t>
  </si>
  <si>
    <t>200-022-101</t>
  </si>
  <si>
    <r>
      <t xml:space="preserve">DCC INFORMA
MUNICIPIO: PUERTO GUZMÁN - PUTUMAYO
EVENTO: INUNDACIÓN 13/06/2021
AFECTACIÓN: 4 VIVIENDAS INUNDADAS, 4 FAMILIAS AFECTADAS EN EL  BARRIO CASANOVA, 18 PERSONAS
ACCIONES: ATENDIÓ CMGRD Y DCC
</t>
    </r>
    <r>
      <rPr>
        <b/>
        <sz val="9"/>
        <rFont val="Arial"/>
        <family val="2"/>
      </rPr>
      <t>ESTADO: CERRADO - 437</t>
    </r>
    <r>
      <rPr>
        <sz val="9"/>
        <rFont val="Arial"/>
        <family val="2"/>
      </rPr>
      <t xml:space="preserve">
CDGRD DE PUTUMAYO, ACTUALIZA INFORMACIÓN
MUNICIPIO: PUERTO GUZMÁN- ZONA URBANA Y RURAL
EVENTO: INUNDACIÓN- 13-06-2021
AFECTACIÓN: SE PRESENTÓ DESBORDAMIENTO DE LOS RÍOS: CAQUETÁ Y MANDUR, DEJANDO: 250 VIVIENDAS, 432 FAMILIAS, 2.160 PERSONAS, 1 CENTRO DE SALUD, 1 VÍA, 100 HECTÁREAS DE CULTIVOS, 3 BARRIOS, 18 VEREDAS AFECTADAS, SIN LESIONADOS, SE DA MANEJO LOCAL 
ACCIONES: APOYAN CMGRD, ENTIDADES OPERATIVAS.
ESTADO: CERRADO. - 438
CDGRD PUTUMAYO ACTUALIZA INFORMACIÓN
MUNICIPIO: PUERTO GUZMÁN, 3 BARRIOS, 96 VEREDAS.
EVENTO: INUNDACIÓN POR AUMENTO DE NIVELES EN LOS RÍOS CAQUETÁ Y MANDUR. - 13-06-2021.
AFECTACIÓN: 96 VIVIENDAS, 4.550 FAMILIAS, 14.897 PERSONAS, 3 CENTROS EDUCATIVOS, 3 PUENTES PEATONALES, 1 CENTRO DE SALUD, 2 VÍAS, 9.100 HECTÁREAS DE CULTIVOS, SIN LESIONADOS, SE DA MANEJO LOCAL.
ACCIONES: APOYAN CMGRD, ENTIDADES OPERATIVAS. SE RECIBE DECRETO DE CALAMIDAD PÚBLICA NO. 200-022- 101 DEL 18-06-2021</t>
    </r>
    <r>
      <rPr>
        <b/>
        <sz val="9"/>
        <rFont val="Arial"/>
        <family val="2"/>
      </rPr>
      <t xml:space="preserve">
ESTADO: CERRADO. - 479</t>
    </r>
    <r>
      <rPr>
        <sz val="9"/>
        <rFont val="Arial"/>
        <family val="2"/>
      </rPr>
      <t xml:space="preserve">
</t>
    </r>
    <r>
      <rPr>
        <sz val="9"/>
        <color indexed="10"/>
        <rFont val="Arial"/>
        <family val="2"/>
      </rPr>
      <t>30/07/2021 SE APORBÓ FIC POR VALOR DE $120.000.000
27/8/21 SE APORBÓ APOYO CON BANCO DE MAQUINARIA Y CONTROL Y SEGUIMIENTO POR VALOR TOTAL DE $330.399.156</t>
    </r>
  </si>
  <si>
    <r>
      <t xml:space="preserve">DCC INFORMA
MUNICIPIO: SINCELEJO -  SUCRE
EVENTO: INUNDACIÓN 13/06/2021
AFECTACIÓN: 129 VIVIENDAS INUNDADAS, 129 FAMILIAS AFECTADAS, 518 PERSONAS DE BARRIOS PUERTO ARTURO Y EL POBLADO
ACCIONES: ATENDIÓ CMGRD, APOYA DCC. REALIZAN CENSO DE FAMILIAS AFECTADAS PARA ENTREGAR A LA ADMINISTRACIÓN MUNICIPAL.
ESTADO: CERRADO - 437
</t>
    </r>
    <r>
      <rPr>
        <sz val="9"/>
        <color indexed="10"/>
        <rFont val="Arial"/>
        <family val="2"/>
      </rPr>
      <t>20/08/2021 SE APORBÓ APOYO CON SACOS DE POLIPROPILENO POR VALOR DE $85.000.000</t>
    </r>
  </si>
  <si>
    <r>
      <t xml:space="preserve">DCC INFORMA
MUNICIPIO: SAN MIGUEL - PUTUMAYO
EVENTO: INUNDACIÓN 13/06/2021
AFECTACIÓN: 14 VIVIENDAS INUNDADAS, 14 FAMILIAS AFECTADAS EN EL  BARRIO CASANOVA, 63 PERSONAS POR CRECIENTE DEL RIO SAN MIGUEL GRANDE
 ACCIONES: ATENDIÓ CMGRD Y DCC APOYAN A LAS RESPECTIVAS EVACUACIONES DE LA PERSONAS AFECTADAS 
</t>
    </r>
    <r>
      <rPr>
        <b/>
        <sz val="9"/>
        <rFont val="Arial"/>
        <family val="2"/>
      </rPr>
      <t>ESTADO: CERRADO - 437</t>
    </r>
    <r>
      <rPr>
        <sz val="9"/>
        <rFont val="Arial"/>
        <family val="2"/>
      </rPr>
      <t xml:space="preserve">
CDGRD DEL PUTUMAYO ACTUALIZA INFORMACIÓN MUNICIPIO: SAN MIGUEL EVENTO: INUNDACIÓN – 13-06-2021
AFECTACIÓN: 357 VIVIENDAS INUNDADAS, 512 FAMILIAS AFECTADAS, 2137 PERSONAS AFECTADAS, 1 CENTRO EDUCATIVO.1 VÍA, 2 PUENTES PEATONALES, 2 PUENTES VEHICULARES ACUEDUCTOS ACCIONES: APOYAN CMGRD Y DCC </t>
    </r>
    <r>
      <rPr>
        <b/>
        <sz val="9"/>
        <rFont val="Arial"/>
        <family val="2"/>
      </rPr>
      <t xml:space="preserve">ESTADO: CERRADO - 443
</t>
    </r>
    <r>
      <rPr>
        <sz val="9"/>
        <rFont val="Arial"/>
        <family val="2"/>
      </rPr>
      <t>CDGRD PUTUMAYO ACTUALIZA INFORMACIÓN 
MUNICIPIO: SAN MIGUEL, 3 BARRIOS, 14 VEREDAS.
EVENTO: INUNDACIÓN. – 13-06-2021.
AFECTACIÓN: SE PRESENTÓ DESBORDAMIENTO DEL RÍO SAN MIGUEL, DEJANDO: 10 VIVIENDAS DESTRUIDAS, 347 VIVIENDAS INUNDADAS, 512 FAMILIAS, 2.137 PERSONAS AFECTADAS, 1 CENTRO EDUCATIVO, 1 VÍA, 2 PUENTES PEATONALES, 2 PUENTES VEHICULARES, 37 HECTÁREAS DE CULTIVOS, ACUEDUCTOS. SE RECIBE DECRETO DE CALAMIDAD PÚBLICA NO. 091 DEL 14-06-2021
ACCIONES: APOYAN CMGRD Y DCC.</t>
    </r>
    <r>
      <rPr>
        <b/>
        <sz val="9"/>
        <rFont val="Arial"/>
        <family val="2"/>
      </rPr>
      <t xml:space="preserve">
ESTADO: CERRADO.- 479</t>
    </r>
    <r>
      <rPr>
        <sz val="9"/>
        <rFont val="Arial"/>
        <family val="2"/>
      </rPr>
      <t xml:space="preserve">
</t>
    </r>
  </si>
  <si>
    <r>
      <t>CDGRD DE BOLÍVAR, INFORMA. MUNICIPIO REGIDOR, EL MURO DE CONTENCIÓN EN EL SECTOR QUENA, SOBREPASÓ EL NIVEL DEL DIQUE. ESTAMOS EN EMERGENCIA LOS MUNICIPIOS DE REGIDOR Y EL PEÑÓ</t>
    </r>
    <r>
      <rPr>
        <b/>
        <sz val="9"/>
        <rFont val="Arial"/>
        <family val="2"/>
      </rPr>
      <t>N. - 438</t>
    </r>
    <r>
      <rPr>
        <sz val="9"/>
        <rFont val="Arial"/>
        <family val="2"/>
      </rPr>
      <t xml:space="preserve">
ACTUALIZACIÓN CDGRD BOLÍVAR EN EL MUNICIPIO DE REGIDOR CORREGIMIENTOS DE SANTA TERESA, LOS CAIMANES Y VEREDAS POTOSÍ Y NARANJAL LÍMITES CON LOS MUNICIPIO DE EL PEÑÓN Y REGIDOR, EVENTO INUNDACIÓN SECTOR QUENA (COLAPSO DE DIQUE) – 14 DE JUNIO, AFECTACIÓN 215 FAMILIAS, 645 PERSONAS, VÍAS TERCIARIAS, CULTIVOS DE YUCA, MAÍZ, PLÁTANO, MAFUFO, AHUYAMA, ACCIONES REALIZADAS POR EL MUNICIPIO DE REGIDOR: 1. VISITA AL SECTOR DEL DIQUE. 2. CMGRD CONJUNTO DE LOS MUNICIPIOS DE EL PEÑÓN Y REGIDOR. 3. ACTIVACIÓN CMGRD DE REGIDOR PARA REALIZACIÓN Y PUESTA EN MARCHA DE TODOS LOS TEMAS CONCERNIENTES A LA EMERGENCIA, 4. OBRAS DE MITIGACIÓN EN EL DIQUE DE CONTROL SECTOR POTOSÍ. 5. CONSTRUCCIÓN DE TUPIAS ARTESANALES.6. CONSTRUCCIÓN DE MUROS CON COSTALES DE POLIPROPILENO Y TIERRA, MATERIAL COMÚN. 7. CENSO DE DAMNIFICADOS POR PERDIDA DE CULTIVOS. 8. BRIGADAS DE SALUD.9. PRÓRROGA DE DECRETO # 884 DEL 18 DE NOVIEMBRE 2020 BAJO EL DECRETO # 220 DEL 17 DE MAYO DE 2021,</t>
    </r>
    <r>
      <rPr>
        <b/>
        <sz val="9"/>
        <rFont val="Arial"/>
        <family val="2"/>
      </rPr>
      <t xml:space="preserve"> ESTADO CERRADO - 502 </t>
    </r>
  </si>
  <si>
    <t>BODEGA DE SERVICIO LOGÍSTICO</t>
  </si>
  <si>
    <t xml:space="preserve">
CMGRD MEDELLÍN DAGRD INFORMA
MUNICIPIO: MEDELLÍN, BODEGA DE SERVICIO LOGÍSTICO- CALLE 30# A X 52
EVENTO: INCENDIO ESTRUCTURAL 14/06/2021
AFECTACIÓN: PÉRDIDAS MATERIALES POR ESTABLECER- 1 BODEGA, SIN LESIONADOS 
ACCIONES: APOYARON CMGRD, BOMBEROS MEDELLÍN, ITAGÜÍ Y ENVIGADO CON 5 MÁQUINAS, 50 BOMBEROS
ESTADO: LIQUIDADO. - 438
</t>
  </si>
  <si>
    <r>
      <t xml:space="preserve">CDGRD DE PUTUMAYO, INFORMA
MUNICIPIO: MOCOA, BARRIO: LIBERTADOR
EVENTO: MOVIMIENTO EN MASA- 13-06-2021
AFECTACIÓN: EN VERIFICACIÓN VIVIENDAS AFECTADAS
ACCIONES: APOYAN CMGRD, D.C.C
</t>
    </r>
    <r>
      <rPr>
        <b/>
        <sz val="9"/>
        <rFont val="Arial"/>
        <family val="2"/>
      </rPr>
      <t>ESTADO: ABIERTO. - 438</t>
    </r>
    <r>
      <rPr>
        <sz val="9"/>
        <rFont val="Arial"/>
        <family val="2"/>
      </rPr>
      <t xml:space="preserve">
CDGRD DE PUTUMAYO, ACTUALIZA INFORMACIÓN
MUNICIPIO: MOCOA, BARRIO: LIBERTADOR.
EVENTO: MOVIMIENTO EN MASA. - 13-06-2021.
AFECTACIÓN: 1 VIVIENDA AVERIADA, 1 FAMILIA, 5 PERSONAS AFECTADAS, SIN LESIONADOS, SE DA MANEJO LOCAL.
ACCIONES: APOYARON CMGRD, DCC.
</t>
    </r>
    <r>
      <rPr>
        <b/>
        <sz val="9"/>
        <rFont val="Arial"/>
        <family val="2"/>
      </rPr>
      <t>ESTADO: CERRADO. - 447</t>
    </r>
    <r>
      <rPr>
        <sz val="9"/>
        <rFont val="Arial"/>
        <family val="2"/>
      </rPr>
      <t xml:space="preserve">
</t>
    </r>
    <r>
      <rPr>
        <sz val="9"/>
        <color indexed="10"/>
        <rFont val="Arial"/>
        <family val="2"/>
      </rPr>
      <t>6/6/21 SE APROBÓ ABASTECIMIENTO CON CARROTANQUES Y CONTROL Y SEGUIMIENTO POR VALOR DE $95.318.326,46</t>
    </r>
  </si>
  <si>
    <t>TUBERÍA, ACCESORIOS, HERRAMIETAS Y MATERIALES PARA ACUEDUCTO</t>
  </si>
  <si>
    <r>
      <t xml:space="preserve">CDGRD QUINDÍO INFORMA QUE, EN SALENTO, VEREDA LLANO GRANDE. SE PRESENTÓ UN MOVIMIENTO EN MASA EL DÍA 12 DE JUNIO. DEJANDO 1 VIVIENDA UBICADA EN ZONA DE ALTO RIESGO, 1 FAMILIA DE 4 PERSONAS AFECTADA, NO SE REPORTAN LESIONADOS. PERSONAL DE LA ALCALDÍA REALIZÓ VISITA AL PUNTO AFECTADO PARA BRINDAR ATENCIÓN CON APOYO DEL CMGRD, SE TIENE PROYECTADO CONSTRUIR UN PUENTE EN EL SITIO, LA VIVIENDA AFECTADA FUE EVACUADA PREVENTIVAMENTE. SE DA MANEJO LOCAL. </t>
    </r>
    <r>
      <rPr>
        <b/>
        <sz val="9"/>
        <color indexed="8"/>
        <rFont val="Arial"/>
        <family val="2"/>
      </rPr>
      <t>ESTADO: CERRADO - 439</t>
    </r>
  </si>
  <si>
    <r>
      <t xml:space="preserve">DCC INFORMA QUE, EN BARRANQUILLA, ATLÁNTICO. CABECERA MUNICIPAL. SE PRESENTÓ UN EVENTO TEMPORAL EL DÍA 14 DE JUNIO. DEJANDO 1 VIVIENDA CON AFECTACIONES EN CUBIERTAS, 1 FAMILIA DE 6 PERSONAS AFECTADA. NO SE REPORTARON LESIONADOS. PERSONAL DE LA DCC REALIZÓ LABORES DE EDAN EN COORDINACIÓN DEL CMGRD. </t>
    </r>
    <r>
      <rPr>
        <b/>
        <sz val="9"/>
        <color indexed="8"/>
        <rFont val="Arial"/>
        <family val="2"/>
      </rPr>
      <t>ESTADO: CERRADO - 439</t>
    </r>
  </si>
  <si>
    <r>
      <t xml:space="preserve">DCC INFORMA QUE, EN BELÉN DE LOS ANDAQUÍES, CAQUETÁ. CABECERA MUNICIPAL. SE PRESENTÓ UNA INUNDACIÓN POR COLAPSO DE ALCANTARILLADO Y AUMENTO DE NIVELES EN EL RÍO PESCADO EL DÍA 14 DE JUNIO. DEJANDO 6 VIVIENDAS AVERIADAS, 6 FAMILIAS Y 21 PERSONAS AFECTADAS. NO SE REPORTAN LESIONADOS. ATENDIÓ PERSONAL DE LA DCC EN LABORES DE EDAN EN COORDINACIÓN DEL CMGRD. SE DA MANEJO LOCAL. </t>
    </r>
    <r>
      <rPr>
        <b/>
        <sz val="9"/>
        <color indexed="8"/>
        <rFont val="Arial"/>
        <family val="2"/>
      </rPr>
      <t>ESTADO: CERRADO - 439</t>
    </r>
  </si>
  <si>
    <r>
      <t xml:space="preserve">CDGRD NARIÑO INFORMA QUE, EN CHACHAGÜI, VÍA QUE CONDUCE A MOJARRAS, PR18+300, SECTOR PALMAS ALTO SE PRESENTÓ UN MOVIMIENTO EN MASA EL DÍA 14 DE JUNIO. DEJANDO 1 VÍA NACIONAL CON CIERRE PARCIAL POR CAÍDA DE MATERIAL. NO SE REPORTAN LESIONADOS O DESAPARECIDOS. PERSONAL DE INVIAS REALIZA TRABAJOS EN EL PUNTO AFECTADO CON MAQUINARÍA AMARILLA Y APOYO DE PONAL PARA CONTROLAR EL TRÁNSITO, SE HABILITÓ EL PASO A UN CARRIL PARA EVACUAR A LOS VEHÍCULOS REPRESADOS, PERO SE VUELVE A CERRAR PARA GARANTIZAR LA SEGURIDAD HASTA DEJAR TRANSITABLES LOS DOS CARRILES DE LA CARRETERA. SE DA MANEJO LOCAL. </t>
    </r>
    <r>
      <rPr>
        <b/>
        <sz val="9"/>
        <color indexed="8"/>
        <rFont val="Arial"/>
        <family val="2"/>
      </rPr>
      <t>ESTADO: CERRADO - 439</t>
    </r>
  </si>
  <si>
    <r>
      <t xml:space="preserve">DCC Y ENLACE UNGRD INFORMAN QUE, EN GIRARDOTA, ANTIOQUIA. VÍA A BARBOSA. SE PESENTÓ UN INCENDIO ESTRUCTURAL EL DÍA 14 DE JUNIO. DEJANDO 1 FÁBRICA DE PINTURAS DESTRUIDAS, 2 PERSONAS FALLECIDAS EN EL SITIO. PERSONAL DE BOMBEROS REALIZÓ ATENCIÓN DEL INCENDIO CON APOYO DE LAS ESTACIONES EN MEDELLÍN, BELLO, COPACABANA, BARBOSA E ITAGÜÍ. APOYÓ PERSONAL DE AMBULANCIAS HATOVIAL Y DCC, PONAL REALIZÓ ACORDONAMIENTO DEL SECTOR Y CTI HIZO PRESENCIA PARA EL LEVANTAMIENTO DE LAS PERSONAS FALLECIDAS. </t>
    </r>
    <r>
      <rPr>
        <b/>
        <sz val="9"/>
        <color indexed="8"/>
        <rFont val="Arial"/>
        <family val="2"/>
      </rPr>
      <t>ESTADO: CERRADO - 439</t>
    </r>
  </si>
  <si>
    <r>
      <t xml:space="preserve">CDGRD DEL CESAR INFORMA MUNICIPIO: SAN MARTÍN – CORREGIMIENTO CUATRO BOCAS
EVENTO: INUNDACIÓN – 13-06-2021 AFECTACIÓN: 18 FAMILIAS, 18 VIVIENDAS. 72 PERSONAS AFECTADAS
ACCIONES: ATENDIÓ CDGRD Y SE LE DIO MANEJO LOCAL </t>
    </r>
    <r>
      <rPr>
        <b/>
        <sz val="9"/>
        <rFont val="Arial"/>
        <family val="2"/>
      </rPr>
      <t>ESTADO: CERRADO - 440</t>
    </r>
    <r>
      <rPr>
        <sz val="9"/>
        <rFont val="Arial"/>
        <family val="2"/>
      </rPr>
      <t xml:space="preserve">
</t>
    </r>
  </si>
  <si>
    <r>
      <t>CDGRD DEL CESAR INFORMA MUNICIPIO: EL PASO – CORREGIMIENTO LA LOMA EVENTO: VENDAVAL – 14-06-2021 AFECTACIÓN: VIVIENDAS DESTECHADAS, CAÍDA DE ÁRBOLES ACCIONES: ATIENDE EL CMGRD Y SE REALIZA LABORES DE EDAN</t>
    </r>
    <r>
      <rPr>
        <b/>
        <sz val="9"/>
        <rFont val="Arial"/>
        <family val="2"/>
      </rPr>
      <t xml:space="preserve"> ESTADO: ABIERTO - 440</t>
    </r>
    <r>
      <rPr>
        <sz val="9"/>
        <rFont val="Arial"/>
        <family val="2"/>
      </rPr>
      <t xml:space="preserve">
</t>
    </r>
  </si>
  <si>
    <r>
      <t xml:space="preserve">ENLACE TERRITORIAL UNGRD Y CDGRD DEL META MUNICIPIO:  VILLAVICENCIO VÍA ACACÍAS
EVENTO: CRECIENTE SÚBITA – 15/06/2021 AFECTACIÓN:  DESBORDAMIENTO DEL RIO GUAYURIBA, 1 POSTE DE LUZ CAÍDO Y OTRO POSTE A PUNTO DE CAERSE, 1 FINCA, 1 VÍA ACCIONES: ATIENDE EL CDGRD, DEFENSA CIVIL, CMGRD </t>
    </r>
    <r>
      <rPr>
        <b/>
        <sz val="9"/>
        <rFont val="Arial"/>
        <family val="2"/>
      </rPr>
      <t>ESTADO: CERRADO  - 440</t>
    </r>
    <r>
      <rPr>
        <sz val="9"/>
        <rFont val="Arial"/>
        <family val="2"/>
      </rPr>
      <t xml:space="preserve">
</t>
    </r>
  </si>
  <si>
    <t xml:space="preserve">*CDGRD NORTE DE SANTANDER INFORMA*
*MUNICIPIO:* TOLEDO -  VEREDA EL NARANJO
*EVENTO:*  MOVIMIENTO EN MASA 15/06/2021
*AFECTACIÓN:* 1  VIA MUNICIPAL CON PÉRDIDA DE BANCA Y AFECTACIÓN EN VEREDA EL NARANJO SOBRE LA VÍA TOLEDO - CHINACOTA
*ACCIONES:* ATIENDE CMGRD
*ESTADO:* CERRADO - 441
</t>
  </si>
  <si>
    <t xml:space="preserve">*CDGRD NARIÑO INFORMA*
*MUNICIPIO:* ILES - SECTOR LA ESPERANZA
*EVENTO:* MOVIMIENTO EN MASA 12/06/2021
*AFECTACIÓN:* 1 VIA DEPARTAMENTAL AFECTADA CON CONEXIÓN VIA PANAMERICANA KM 16 CON PASO RESTRINGIDO A UN SOLO CARRIL  
*ACCIONES:*  ATENDIÓ CMGRD
*ESTADO:* CERRADO - 441
</t>
  </si>
  <si>
    <t xml:space="preserve">*CDGRD NARIÑO INFORMA*
*MUNICIPIO:* TUQUERRES – PR21 A 23
*EVENTO:* MOVIMIENTO EN MASA 13/06/2021
*AFECTACIÓN:* 1 VIA DEPARTAMENTAL AFECTADA VÍA TÚQUERRES SAMANIEGO CON MÚLTIPLES DESLIZAMIENTOS Y CIERRE TOTAL ENTRE EL  PR21 A 23 
*ACCIONES:*  ATENDIÓ CMGRD
*ESTADO:* CERRADO - 441
</t>
  </si>
  <si>
    <t xml:space="preserve">*CDGRD NARIÑO INFORMA*
*MUNICIPIO:* ANCUYA – QUEBRADA HONDA
*EVENTO:*  MOVIMIENTO EN MASA 15/06/2021
*AFECTACIÓN:* 1 VIA SECUNDARIA  KILÓMETRO 2+852 SECTOR QUEBRADA HONDA.
*ACCIONES:*  ATENDIÓ CMGRD
*ESTADO:* CERRADO
*CDGRD NARIÑO INFORMA*
*MUNICIPIO:* ANCUYA – QUEBRADA HONDA
*EVENTO:*  MOVIMIENTO EN MASA 15/06/2021
*AFECTACIÓN:* 1 VIA SECUNDARIA  KILÓMETRO 2+852 SECTOR QUEBRADA HONDA.
*ACCIONES:*  ATENDIÓ CMGRD
*ESTADO:* CERRADO - 441
</t>
  </si>
  <si>
    <t xml:space="preserve">*CDGRD NARIÑO INFORMA*
*MUNICIPIO:* BUESACO – VIA BUESACO – ARBOLEDA PR45+300
*EVENTO:*  MOVIMIENTO EN MASA 15/06/2021
*AFECTACIÓN:* 1 VIA NACIONAL  SEGUNDO ORDEN  KILÓMETRO 2 PR45+300
*ACCIONES:*  ATENDIÓ CMGRD
*ESTADO:* CERRADO - 441
</t>
  </si>
  <si>
    <t xml:space="preserve">*CDGRD CAUCA INFORMA*
*MUNICIPIO:* PAÉZ – VEREDA CAJAMARCA
*EVENTO:* MOVIMIENTO EN MASA 15/06/2021
*AFECTACIÓN:* 2 VIVIENDAS AFECTADAS,  2 FAMILIAS AFECTADAS, 2 VÍAS ( VÍA DEL ORDEN NACIONAL BELALCÁZAR – MOSOCO, SECTOR MINAS. VÍA NACIONAL BELALCÁZAR – COHETANDO), 1 POLIDEPORTIVO AFECTADO, 1 CASA COMUNAL
*ACCIONES:* ATENDIÓ  CMGRD, SE COORDINO CON INVIAS PARA LA REMOCIÓN DE LOS DERRUMBES EN LA VÍA NACIONAL., SE CONSIGUIÓ ALOJAMIENTO PARA LA FAMILIA DE LA SEÑORA SHIRLEY COLLO.
*ESTADO:* CERRADO - 441
</t>
  </si>
  <si>
    <t xml:space="preserve">*CDGRD CAUCA INFORMA*
*MUNICIPIO:* EL TAMBO – VEREDA EL PUENTE DE RÍOS TIMBIO Y LIMONCITO FONDAS
*EVENTO:* TEMPORAL 14/06/2021
*AFECTACIÓN:* 1 VIVIENDA AFECTADA,  1 FAMILIA AFECTADA, EN LA VEREDA PUENTE DE RÍOS REPORTAN VIVIENDAS AFECTADAS EN TECHOS Y CUBIERTAS
*ACCIONES:* ATENDIÓ  CMGRD,  REALIZAN EDAN
*ESTADO:* CERRADO - 441
</t>
  </si>
  <si>
    <t xml:space="preserve">ENLACE  EJERCITO, MINSALUD, CMGRD CÚCUTA  Y CRUZ ROJA  ACTUALIZA INFORMACIÓN
MUNICIPIO: CÚCUTA – BRIGADA 30 EJERCITO
EVENTO: EXPLOSIÓN 15/06/2021
AFECTACIÓN:  53 PERSONAS LESIONADAS (49 REMITIDOS A CLÍNICA MEDICAL DUARTE Y 4 AL HOSPITAL ERASMO MEOS)
ACCIONES: ATIENDE  CMGRD, DCC, BOMBEROS, AMBULANCIAS
ESTADO: ABIERTO - 441
</t>
  </si>
  <si>
    <r>
      <t xml:space="preserve">DELEGACIÓN DE BOMBEROS CUNDINAMARCA, INFORMA
MUNICIPIO: SOACHA, BARRIOS: PORVENIR DEL LAGO, REALES, QUINTANARES, SANTA ANA, NUEVO COLON, VÍA INDUMIL, JOSÉ ANTONIO GALÁN, BALCANES
EVENTO: INUNDACIÓN- 15-06-2021
AFECTACIÓN: EN VERIFICACIÓN, REALIZAN EDAN
ACCIONES: APOYA CMGRD, BOMBEROS- 12 UNIDADES
</t>
    </r>
    <r>
      <rPr>
        <b/>
        <sz val="9"/>
        <rFont val="Arial"/>
        <family val="2"/>
      </rPr>
      <t>ESTADO: ABIERTO. - 442</t>
    </r>
    <r>
      <rPr>
        <sz val="9"/>
        <rFont val="Arial"/>
        <family val="2"/>
      </rPr>
      <t xml:space="preserve">
CDGRD DE CUNDINAMARCA ACTUALIZA INFORMACIÓN MUNICIPIO SOACHA EVENTO: INUNDACIÓN – 15-06-2021 AFECTACIONES: 644 PERSONAS, 161 FAMILIAS, 161 VIVIENDAS AVERIADAS ACCIONES:  APOYA CMGRD, SE DA MANEJO LOCAL.</t>
    </r>
    <r>
      <rPr>
        <b/>
        <sz val="9"/>
        <rFont val="Arial"/>
        <family val="2"/>
      </rPr>
      <t>ESTADO:  CERRADO  - 449</t>
    </r>
    <r>
      <rPr>
        <sz val="9"/>
        <rFont val="Arial"/>
        <family val="2"/>
      </rPr>
      <t xml:space="preserve">
</t>
    </r>
  </si>
  <si>
    <t xml:space="preserve"> CAÍDA DE ÁRBOLES</t>
  </si>
  <si>
    <t xml:space="preserve">CDGRD DE CUNDINAMARCA, INFORMA
MUNICIPIO: UBATÉ- ZONA RURAL
EVENTO: MOVIMIENTO EN MASA- 15-06-2021
AFECTACIÓN: 1 VÍA PRINCIPAL, CAÍDA DE ÁRBOLES, SIN LESIONADOS, SE DA MANEJO LOCAL
ACCIONES: APOYA CMGRD, BOMBEROS
ESTADO: CERRADO. - 442
</t>
  </si>
  <si>
    <t>CAÍDA DE ÁRBOLES</t>
  </si>
  <si>
    <t xml:space="preserve">
CDGRD DE CUNDINAMARCA, INFORMA
MUNICIPIO: CUCUNUBÁ, VEREDA: MEDIA LUNA
EVENTO: MOVIMIENTO EN MASA- 15-06-2021
AFECTACIÓN: 1 VÍA- UBATÉ- CARMEN DE CARUPA, PÉRDIDA DE LA BANCADA, CAÍDA DE ÁRBOLES, SIN LESIONADOS, SE DA MANEJO LOCAL
ACCIONES: APOYA CMGRD, BOMBEROS
ESTADO: CERRADO. - 442
</t>
  </si>
  <si>
    <t>PÉRDIDA DE MEDIA BANCADA</t>
  </si>
  <si>
    <r>
      <t xml:space="preserve">
CDGRD DE CUNDINAMARCA, INFORMA
MUNICIPIO: CUCUNUBÁ, VEREDA: FLORIDA- ZONA URBANA
EVENTO: INUNDACIÓN- 15-06-2021
AFECTACIÓN: SE PRESENTÓ DESBORDAMIENTO DE LA QUEBRADA: SAN ISIDRO, EN VERIFICACIÓN VIVIENDAS AFECTADAS, 1 VÍA PRINCIPAL, SIN LESIONADOS
ACCIONES: APOYA CMGRD, BOMBEROS
</t>
    </r>
    <r>
      <rPr>
        <b/>
        <sz val="9"/>
        <rFont val="Arial"/>
        <family val="2"/>
      </rPr>
      <t xml:space="preserve">ESTADO: ABIERTO. - 442
</t>
    </r>
    <r>
      <rPr>
        <sz val="9"/>
        <rFont val="Arial"/>
        <family val="2"/>
      </rPr>
      <t>CDGRD DE CUNDINAMARCA, ACTUALIZA INFORMACIÓN
MUNICIPIO: CUCUNUBÁ, VEREDA FLORIDA Y CABECERA MUNICIPAL.
EVENTO: INUNDACIÓN - 15-06-2021.
AFECTACIÓN: SE PRESENTÓ DESBORDAMIENTO DE LA QUEBRADA: SAN ISIDRO, DEJANDO: 1 VÍA PRINCIPAL AFECTADA, PÉRDIDA DE MEDIA BANCADA, SE REALIZÓ VERIFICACIÓN EN VIVIENDAS, SOLO ENCHARCAMIENTO, SIN LESIONADOS.
ACCIONES: APOYO CMGRD, BOMBEROS.</t>
    </r>
    <r>
      <rPr>
        <b/>
        <sz val="9"/>
        <rFont val="Arial"/>
        <family val="2"/>
      </rPr>
      <t xml:space="preserve">
ESTADO: CERRADO. - 463</t>
    </r>
    <r>
      <rPr>
        <sz val="9"/>
        <rFont val="Arial"/>
        <family val="2"/>
      </rPr>
      <t xml:space="preserve">
</t>
    </r>
  </si>
  <si>
    <t>3 GALPONES CON PÉRDIDA DE UNOS 500 POLLOS MEDIANOS, CAÍDA DE ÁRBOLES</t>
  </si>
  <si>
    <t xml:space="preserve">CDGRD DE CUNDINAMARCA, INFORMA
MUNICIPIO: LA PALMA, BARRIO: MARÍA AUXILIADORA, VEREDAS: TABACAL, OLLA, SALITRE, CORINTO
EVENTO: MOVIMIENTO EN MASA- 15-06-2021
AFECTACIÓN: 3 VIVIENDAS AVERIADAS, 4 VÍAS, 17 FAMILIAS AFECTADAS EN CULTIVOS DE CAFÉ, CACAO, 10 HECTÁREAS, 3 GALPONES CON PÉRDIDA DE UNOS 500 POLLOS MEDIANOS, CAÍDA DE ÁRBOLES, SIN LESIONADOS
ACCIONES: APOYA CMGRD, BOMBEROS
ESTADO: CERRADO. - 442
</t>
  </si>
  <si>
    <t xml:space="preserve">CDGRD DE CUNDINAMARCA, INFORMA
MUNICIPIO: LA PALMA, BARRIO: MATADERO VIEJO,  
EVENTO: INUNDACIÓN- 15-06-2021
AFECTACIÓN: SE PRESENTÓ DESBORDAMIENTO DE LA QUEBRADA: SALITRE, DEJANDO: 1 VIVIENDA AVERIADA, 1 VÍA ,1 ALCANTARILLADO, SE DA MANEJO LOCAL
ACCIONES: APOYA CMGRD, BOMBEROS
ESTADO: CERRADO. - 442
</t>
  </si>
  <si>
    <t>58
133</t>
  </si>
  <si>
    <t>26/3/2021
7/10/2021</t>
  </si>
  <si>
    <r>
      <t xml:space="preserve">CDGRD DE CUNDINAMARCA, INFORMA
MUNICIPIO: EL PEÑÓN, VEREDA: MOLINEROS 
EVENTO: MOVIMIENTO EN MASA- 15-06-2021
AFECTACIÓN: 2 VÍAS PRINCIPALES, 6 VIVIENDAS EN ALTO RIESGO, 0,5 HECTÁREA DE CULTIVOS DE CAFÉ, CAÑA DE AZÚCAR Y PLÁTANO, SIN LESIONADOS, SE DA MANEJO LOCAL
ACCIONES: APOYA CMGRD, BOMBEROS
</t>
    </r>
    <r>
      <rPr>
        <b/>
        <sz val="9"/>
        <rFont val="Arial"/>
        <family val="2"/>
      </rPr>
      <t>ESTADO: CERRADO. - 442</t>
    </r>
    <r>
      <rPr>
        <sz val="9"/>
        <rFont val="Arial"/>
        <family val="2"/>
      </rPr>
      <t xml:space="preserve">
CDGRD CUNDINAMARCA ACTUALIZA INFORMACIÓN
MUNICIPIO: EL PEÑÓN, VEREDA: MOLINEROS
EVENTO:  MOVIMIENTO EN MASA  15/06/2021
AFECTACIONES:  2 VÍAS PRINCIPALES, 6 VIVIENDAS EN ALTO RIESGO, 1 PUENTE VEHICULAR COLAPSADO QUEDANDO INCOMUNICADO LA VIA EL PEÑÓN LA PALMA,  0,5 HECTÁREA DE CULTIVOS DE CAFÉ, CAÑA DE AZÚCAR Y PLÁTANO, SIN LESIONADOS, SE DA MANEJO LOCAL
ACCIONES: ATENDIÓ CMGRD
</t>
    </r>
    <r>
      <rPr>
        <b/>
        <sz val="9"/>
        <rFont val="Arial"/>
        <family val="2"/>
      </rPr>
      <t>ESTADO: CERRADO - 445</t>
    </r>
    <r>
      <rPr>
        <sz val="9"/>
        <rFont val="Arial"/>
        <family val="2"/>
      </rPr>
      <t xml:space="preserve">
</t>
    </r>
    <r>
      <rPr>
        <sz val="9"/>
        <color indexed="10"/>
        <rFont val="Arial"/>
        <family val="2"/>
      </rPr>
      <t>03/11/2021 SE APROBÓ BANCO DE MAQUINARIA POR VALOR TOTAL DE $785.137.658,55</t>
    </r>
  </si>
  <si>
    <t xml:space="preserve">EVACUACIÓN PREVENTIVA DE 5 VIVIENDAS </t>
  </si>
  <si>
    <t xml:space="preserve">CDGRD DE CUNDINAMARCA, INFORMA
MUNICIPIO: ANAPOIMA, VEREDAS: SANTA LUCIA ALTA Y BAJA, EL HIGUERÓN, EL ROSARIO, SANTA ANA, LUTAIMA Y PALMICHERA, QUEBRADA EL PEDREGAL EN LA INSPECCIÓN SAN ANTONIO
EVENTO: MOVIMIENTO EN MASA- 14-06-2021
AFECTACIÓN: 13 VÍAS, EVACUACIÓN PREVENTIVA DE 5 VIVIENDAS POR CRECIENTE SÚBITA, NO HUBO VIVIENDAS AFECTADAS, SIN LESIONADOS SE DA MANEJO LOCAL
ACCIONES: APOYA CMGRD- MAQUINARIA AMARILLA, BOMBEROS, DEFENSA CIVIL, OBRAS PÚBLICAS MUNICIPALES
ESTADO: CERRADO. - 442
</t>
  </si>
  <si>
    <r>
      <t xml:space="preserve">
D.C.C. INFORMA, DEPARTAMENTO DE MAGDALENA
MUNICIPIO: EL BANCO, BARRIOS: CHUPUNDÚN Y LAS MARÍAS
EVENTO: INUNDACIÓN- 10-06-2021
AFECTACIÓN: 34 VIVIENDAS, 34 FAMILIAS, 170 PERSONAS AFECTADAS, 1 ALCANTARILLADO, 10 FAMILIAS FUERON EVACUADAS AL COLEGIO FRANCISCO JOSÉ DE CALDAS, SIN LESIONADOS, SE DA MANEJO LOCAL
ACCIONES: APOYARON CMGRD, D.C.C.
ESTADO: CERRADO. - 442
</t>
    </r>
    <r>
      <rPr>
        <sz val="9"/>
        <color indexed="10"/>
        <rFont val="Arial"/>
        <family val="2"/>
      </rPr>
      <t>23/9/21 SE APROBÓ AYUDA CON BANCO DE MAQUINARIA AMARILLA POR VALOR TOTAL DE $265.637.431,08</t>
    </r>
  </si>
  <si>
    <r>
      <t xml:space="preserve">
D.C.C. INFORMA, DEPARTAMENTO DE MAGDALENA
MUNICIPIO: CIÉNAGA, BARRIOS: 5 DE FEBRERO, EL POBLADO, URBANIZACIÓN SIMÓN BOLÍVAR, LA MILAGROSA, NELSON PÉREZ.
EVENTO: INUNDACIÓN- 09-06-2021
AFECTACIÓN: 150 VIVIENDAS, 150 FAMILIAS, 750 PERSONAS AFECTADAS, 1 ALCANTARILLADO, SIN LESIONADOS, SE DA MANEJO LOCAL
ACCIONES: APOYARON CMGRD- MAQUINARIA AMARILLA, D.C.C.
ESTADO: CERRADO. - 442
</t>
    </r>
    <r>
      <rPr>
        <sz val="9"/>
        <color indexed="10"/>
        <rFont val="Arial"/>
        <family val="2"/>
      </rPr>
      <t>27/12/2021 SE APROBÓ APOYO CON BANCO DE MAQUINARIA AMARILLA POR VALOR TOTAL DE $1.419.350.719,17</t>
    </r>
  </si>
  <si>
    <t xml:space="preserve">D.C.C. INFORMA, DEPARTAMENTO DE VALLE DEL CAUCA
MUNICIPIO: RIOFRÍO
EVENTO: TEMPORAL- 14-06-2021
AFECTACIÓN: SE PRESENTARON FUERTES LLUVIAS, ACOMPAÑADAS DE VIENTOS, DEJANDO: 4 VIVIENDAS, 4 FAMILIAS, 21 PERSONAS AFECTADAS, SIN LESIONADOS, SE DA MANEJO LOCAL
ACCIONES: APOYO D.C.C.
ESTADO: CERRADO. - 442
</t>
  </si>
  <si>
    <r>
      <t xml:space="preserve">CDGRD DE CAUCA INFORMA MUNICIPIO: SUCRE - VEREDAS CARMELO Y MIRADOR EVENTO: MOVIMIENTO EN MASA – 15-06-2021 AFECTACIÓN: 2 FAMILIAS, 8 PERSONAS AFECTADAS, SECTOR AGROPECUARIO.ACCIONES: APOYAN CDGRD. CMGRD, SE DA MANEJO LOCAL </t>
    </r>
    <r>
      <rPr>
        <b/>
        <sz val="9"/>
        <rFont val="Arial"/>
        <family val="2"/>
      </rPr>
      <t>ESTADO: CERRADO - 443</t>
    </r>
  </si>
  <si>
    <t>1 INCERNADERO</t>
  </si>
  <si>
    <r>
      <t xml:space="preserve">CDGRD CAUCA INFORMA
MUNICIPIO: CALDONO - CASCO URBANO, VEREDA SANTA ELENA
EVENTO: TEMPORAL 16/06/2021
AFECTACIONES: 10 VIVIENDAS AFECTADAS EN TECHOS Y CUBIERTAS, 10 FAMILIAS, 2 INSTITUCIONES EDUCATIVAS, LA  ALCALDÍA, 1 INVERNADERO.
ACCIONES: ATIENDE CMGRD, OFICINA DE GESTIÓN DEL RIESGO MUNICIPAL, SE REALIZAN LAS VISITAS CORRESPONDIENTES, SE HACE ATENCIÓN SOBRE LA SITUACIÓN DE RIESGO VITAL POR LÍNEAS ELÉCTRICAS ENERGIZADAS, COORDINACIÓN CON EL CUERPO DE BOMBEROS DEL MUNICIPIO PARA EL CORTE Y RETIRO DEL ÁRBOL SOBRE LAS LÍNEAS ELÉCTRICAS.
</t>
    </r>
    <r>
      <rPr>
        <b/>
        <sz val="9"/>
        <rFont val="Arial"/>
        <family val="2"/>
      </rPr>
      <t>ESTADO: CERRADO - 445</t>
    </r>
    <r>
      <rPr>
        <sz val="9"/>
        <rFont val="Arial"/>
        <family val="2"/>
      </rPr>
      <t xml:space="preserve">
</t>
    </r>
    <r>
      <rPr>
        <sz val="9"/>
        <rFont val="Arial"/>
        <family val="2"/>
      </rPr>
      <t xml:space="preserve">
</t>
    </r>
  </si>
  <si>
    <t xml:space="preserve">CDGRD CUNDINAMARCA INFORMA
MUNICIPIO: LA PALMA - SECTOR MURCA, LOS TIESTOS, LA CHIMITA
EVENTO:  INUNDACIÓN 16/06/2021
AFECTACIONES:  5 VIVIENDAS INUNDADAS, 5 FAMILIAS AFECTADAS, 9 VÍAS MUNICIPALES AFECTADAS (DESLIZAMIENTO AFECTACIÓN VIAL TAPONAMIENTO VEREDA HINCHA ALTO, DESLIZAMIENTO TAPONAMIENTO VIAL OMOTAY Y LA VEREDA SERRA POPA.) , 1 BOCATOMA DEL ACUEDUCTO
ACCIONES: ATENDIÓ CMGRD
ESTADO: CERRADO - 445
</t>
  </si>
  <si>
    <t xml:space="preserve">CDGRD CUNDINAMARCA INFORMA
MUNICIPIO: LA PEÑA 
EVENTO:  MOVIMIENTO EN MASA  15/06/2021
AFECTACIONES:  4 VIVIENDAS AFECTADAS, 4 FAMILIAS AFECTADAS, 14 VÍAS MUNICIPALES AFECTADAS (VEREDAS EL TORO, LAGUNA, LA GALINDO, TERAMA, FLORESTA, VIA GALINDO, VEREDA NACUMA, VIA LA PEÑA CON LA PALMA SECTOR ALTO DEL HINCHE)
ACCIONES: ATENDIÓ CMGRD
ESTADO: CERRADO - 445
</t>
  </si>
  <si>
    <t xml:space="preserve">DCC INFORMA
MUNICIPIO: FORTUL - ARAUCA
EVENTO: INUNDACIÓN 16/06/2021
AFECTACIONES: 76 VIVIENDAS INUNDADAS, 76 FAMILIAS AFECTADAS
ACCIONES: ATIENDE CMGRD, APOYA DCC REALIZAN EDAN
ESTADO: CERRADO - 445
</t>
  </si>
  <si>
    <t xml:space="preserve">DCC INFORMA
MUNICIPIO: SIBATÉ - CUNDINAMARCA
EVENTO: INUNDACIÓN 15/06/2021
AFECTACIONES: 4 VIVIENDA INUNDADAS, 4 FAMILIAS AFECTADAS EN LA VEREDA CHACUA Y BARRIO PABLO NERUDA
ACCIONES:  ATIENDE CMGRD, APOYA DCC
ESTADO: CERRADO - 445
</t>
  </si>
  <si>
    <r>
      <t xml:space="preserve">DCC INFORMA
MUNICIPIO: ARAUCA - ARAUCA
EVENTO: INUNDACIÓN 14/06/2021
AFECTACIONES: 3 VIVIENDAS INUNDADAS, 3 FAMILIAS AFECTADAS POR AUMENTO DEL RIO BOCAS DE ELE
ACCIONES: ATIENDE CMGRD, APOYA DCC 
ESTADO: CERRADO - 445
</t>
    </r>
    <r>
      <rPr>
        <sz val="9"/>
        <color indexed="10"/>
        <rFont val="Arial"/>
        <family val="2"/>
      </rPr>
      <t>22/6/21 SE APORBÓ LA ENTREGA DE AHE HUMANITARIA POR VALOR DE $45.660.000 - 152 KIT DE ALIMENTO, 152 KIT DE ASEO, 304 FRAZADAS, 304 HAMACAS DOBLES</t>
    </r>
  </si>
  <si>
    <t xml:space="preserve">DCC INFORMA
MUNICIPIO: CERTEGUÍ - CHOCO
EVENTO: INUNDACIÓN 14/06/2021
AFECTACIONES: 30 VIVIENDAS AVERIADAS, 47 FAMILIAS AFECTADAS POR DESBORDAMIENTO DEL    RÍO QUITO
ACCIONES: ATIENDE CMGRD, APOYA DCC 
ESTADO: CERRADO - 445
</t>
  </si>
  <si>
    <t xml:space="preserve">DCC INFORMA
MUNICIPIO: TADÓ - CHOCO
EVENTO: MOVIMIENTO EN MASA 14/06/2021
AFECTACIONES: 7 VIVIENDAS AVERIADAS, 7 FAMILIAS AFECTADAS POR DESLIZAMIENTO DE TIERRA EN EL CORREGIMIENTO DE ANGOSTURA
ACCIONES: ATIENDE CMGRD, APOYA DCC 
ESTADO: CERRADO - 445
</t>
  </si>
  <si>
    <r>
      <t xml:space="preserve">
CDGRD DE CAUCA INFORMA MUNICIPIO: BUENOS AIRES – CORREGIMIENTO DE TIMBA EVENTO: MOVIMIENTO EN MASA – 17/06/2021 AFECTACIONES: POR DESLIZAMIENTO DE TIERRA SE ENCUENTRAN AFECTADAS LAS VEREDAS CERRO AZUL Y LA OCULTA EN EL SECTOR LA NARIZ DEL DIABLO. ACCIONES: ATIENDE CMGRD Y SE REALIZA UN SOBREVUELO CON EL ACOMPAÑAMIENTO DEL EJERCITO NACIONAL, EN SEGUIMIENTO. </t>
    </r>
    <r>
      <rPr>
        <b/>
        <sz val="9"/>
        <rFont val="Arial"/>
        <family val="2"/>
      </rPr>
      <t>ESTADO: ABIERTO - 446</t>
    </r>
    <r>
      <rPr>
        <sz val="9"/>
        <rFont val="Arial"/>
        <family val="2"/>
      </rPr>
      <t xml:space="preserve">
</t>
    </r>
  </si>
  <si>
    <r>
      <t xml:space="preserve">CDGRD DE NARIÑO INFORMA MUNICIPIO: DE TUQUERRES – VEREDA TAINDES EVENTO: MOVIMIENTO EN MASA – 17-06-2021 AFECTACIONES: 1 ADULTO MAYOR FALLECIDO,  1 VIVIENDA DESTRUIDA, NO SE REGISTRAN MÁS LESIONADOS ACCIONES: ATIENDE CMGRD, BOMBEROS. </t>
    </r>
    <r>
      <rPr>
        <b/>
        <sz val="9"/>
        <rFont val="Arial"/>
        <family val="2"/>
      </rPr>
      <t>ESTADO: CERRADO - 446</t>
    </r>
  </si>
  <si>
    <t>UN CANINO MUERTO Y 3 FELINOS DESAPARECIDOS</t>
  </si>
  <si>
    <t xml:space="preserve">
CMGRD DE MANIZALES- CALDAS, INFORMA
MUNICIPIO: MANIZALES, BARRIO: LA LINDA- SECTOR: CURVA LA NENA 
EVENTO: INCENDIO ESTRUCTURAL- 16-06-2021
AFECTACIONES: 6 VIVIENDAS DESTRUIDAS, 6 FAMILIAS AFECTADAS, UN CANINO MUERTO Y 3 FELINOS DESAPARECIDOS, SE DA MANEJO LOCAL
ACCIONES: APOYARON CMGRD- SUBSIDIO DE ARRENDAMIENTO, AHE, BOMBEROS
ESTADO: CERRADO. - 447
</t>
  </si>
  <si>
    <t xml:space="preserve">CDGRD DEL CAUCA, INFORMA
MUNICIPIO: PATÍA, VEREDA: EL CRUCERO
EVENTO: MOVIMIENTO EN MASA- 08-06-2021
AFECTACIONES: 1 VIVIENDA DESTRUIDA, 1 FAMILIA, 5 PERSONAS AFECTADAS, SIN LESIONADOS, SE DA MANEJO LOCAL
ACCIONES: APOYO CMGRD, OAGRD
ESTADO: CERRADO. - 447
</t>
  </si>
  <si>
    <r>
      <t xml:space="preserve">CDGRD ANTIOQUIA INFORMA MUNICIPIO: CAREPA, VEREDA CANAL 4 EVENTO: VENDAVAL – 17/06/2021 AFECTACIONES: 4 VIVIENDAS CON PÉRDIDA DE CUBIERTA DE SUS TECHOS, 4 FAMILIAS, 16 PERSONAS ACCIONES: ATENDIDO POR CMGD, BOMBEROS Y DCC ESTADO: </t>
    </r>
    <r>
      <rPr>
        <b/>
        <sz val="9"/>
        <color indexed="8"/>
        <rFont val="Arial"/>
        <family val="2"/>
      </rPr>
      <t>CERRADO - 448</t>
    </r>
  </si>
  <si>
    <r>
      <t xml:space="preserve">DCC INFORMA, DEPARTAMENTO: CHOCÓ, MUNICIPIO: ISTMINA – BARRIO INDEPENDENCIA EVENTO: MOVIMIENTO EN MASA – 17/06/2021 AFECTACIÓN:  4 VIVIENDAS POR DESPRENDIMIENTO DE TIERRA Y ROCAS, 4 FAMILIAS, 16 PERSONAS ACCIONES: ATENDIDO POR CMGRD Y DCC ESTADO: </t>
    </r>
    <r>
      <rPr>
        <b/>
        <sz val="9"/>
        <color indexed="8"/>
        <rFont val="Arial"/>
        <family val="2"/>
      </rPr>
      <t>CERRADO - 448</t>
    </r>
  </si>
  <si>
    <r>
      <t xml:space="preserve">CDGRD ANTIOQUIA INFORMA MUNICIPIO: CHIGORODÓ – SECTORES DE TARAPACA, ROMBOY CENTRAL, BARRIO BRISAS, EL BOSQUE, TERMINAL DE TRASPORTES Y LAS PALMAS EVENTO: INUNDACIÓN POR CRECIENTE DEL EL RÍO CHIGORODÓ – 17/06/2021 AFECTACIÓN: POR ESTABLECER ACCIONES: SE REALIZA EDAN POR ENTIDADES DEL SNGRD Y CMGRD </t>
    </r>
    <r>
      <rPr>
        <b/>
        <sz val="9"/>
        <rFont val="Arial"/>
        <family val="2"/>
      </rPr>
      <t>ESTADO: ABIERTO – EN SEGUIMIENTO. - 449
CDGRD ANTIOQUIA ACTUALIZA INFORMACIÓN SOBRE INUNDACIÓN POR AUMENTO DE NIVELES EN EL RÍO CHIGORODÓ Y CAÑOS LA COTORRA Y BOHÍOS, REPORTADA EN CHIGORODÓ, SECTORES TARAPACÁ, GLORIETA CENTRAL Y TERMINAL DE TRANSPORTES. BARRIOS BRISAS, EL PRADO, EL BOSQUE, LAS PALMAS Y LAS TECAS. EL DÍA 17 DE JUNIO. DEJANDO AFECTACIONES: 1 PUENTE VEHICULAR DESTRUIDO EN LA VÍA QUE CONDUCE A MEDELLÍN DEJANDO INCOMUNICADO AL URABÁ CON LA CAPITAL. PÉRDIDA DE LA BANCA EN LA VÍA QUE CONDUCE A LA VEREDA CHIRRIDO Y VERACRUZ DOS, LO CUAL TIENE INCOMUNICADO ESTÁS VEREDAS. EROSIÓN DE LA BANCA DE LA MARGEN IZQUIERDA DEL PUENTE PRINCIPAL SOBRE EL RÍO CHIGORODÓ, LO QUE GENERÓ POSIBLE DEBILITAMIENTO DE LAS BASES DEL PUENTE Y EL COLAPSO TOTAL DE UN TALLER DE MOTOCICLETAS QUE FUNCIONABA EN EL LUGAR CON LA PÉRDIDA DE UN NÚMERO INDETERMINADO DE MOTOCICLETAS. EL CMGRD ESTÁ REALIZADO DIFERENTES ACCIONES COMO LO SON LA ADECUACIÓN DE LA VIA HACIA LA VEREDA CHIRIDO Y VERACRUZ 2, DE IGUAL FORMA EN LOS DIFERENTES BARRIOS SE REALIZÓ UN BARRIDO CON INTEGRANTES DE LA EMPRESA DE AGUA Y ASEO REGIONALES DESTAPONANDO DESAGÜES Y ALCANTARILLAS QUE SE VIERON TAPONADAS POR DESECHOS Y RAMAS. EN EL RÍO CHIGORODÓ EN LA PARTE DE LOS SECTORES LAS TABLITAS, COSTA LINDA, LAS TECAS Y LAS PALMAS SE GENERÓ UN PROCESO DE MONITOREO POR EL REDEDOR DE 3 HORAS DEBIDO A QUE EL RIO PRESENTÓ UN ALTO ÍNDICE DE INUNDACIÓN POR LO CUAL SE PODÍA DESBORDARSE Y AFECTAR A GRAN PARTE DEL CASCO URBANO AFORTUNADAMENTE NO FUE NECESARIO SINO EVACUAR SOLO 5 FAMILIAS DE MANERA TEMPORAL YA QUE EL RÍO LLEGÓ A SU CUOTA MÁXIMA DE INUNDACIÓN PERO RÁPIDAMENTE BAJO POR LO CUAL LAS FAMILIAS PUDIERON REGRESAR A SUS VIVIENDAS. EN EL PUENTE PRINCIPAL DEL CASCO URBANO SE PRESENTÓ LA AVERÍA DEL PUENTE YA QUE LA CORRIENTE ARRASTRÓ EN SU MARGEN IZQUIERDA PARTE DE LA ESTRUCTURA Y ESTA PROBLEMÁTICA YA SE PUSO EN CONOCIMIENTO A LA ANI Y A AUTOPISTAS DE URABÁ CONCESIONARIOS DE LA VIA LOS CUALES YA ESTÁN REALIZANDO LAS RESPECTIVAS EVALUACIONES, CON RESPECTO A LA VÍA HACIA MEDELLÍN SE REALIZÓ EL REPORTE PERTINENTE A LA ANI Y YA LA VIA ESTÁ EN FUNCIONAMIENTO DE NUEVO.</t>
    </r>
    <r>
      <rPr>
        <sz val="9"/>
        <rFont val="Arial"/>
        <family val="2"/>
      </rPr>
      <t xml:space="preserve"> ESTADO: CERRADO - 460</t>
    </r>
  </si>
  <si>
    <t>183-2021</t>
  </si>
  <si>
    <r>
      <t xml:space="preserve">CDGRD DEL VALLE DEL CAUCA INFORMA MUNICIPIO: DAGUA – CORREGIMIENTO DE SAN BERNARDO – VEREDA TOCOTA EVENTO: CRECIENTE SÚBITA – 17-06-2021 AFECTACIONES: 2 PERSONAS FALLECIDAS, 2 HERIDOS, 1 FAMILIA AFECTADAS, 2 VIVIENDAS DESTRUIDAS ACCIONES: ATENDIDO POR CMGRD, BOMBEROS Y CDGRD
</t>
    </r>
    <r>
      <rPr>
        <b/>
        <sz val="9"/>
        <rFont val="Arial"/>
        <family val="2"/>
      </rPr>
      <t>ESTADO: CERRADO - 449</t>
    </r>
    <r>
      <rPr>
        <sz val="9"/>
        <rFont val="Arial"/>
        <family val="2"/>
      </rPr>
      <t xml:space="preserve">
</t>
    </r>
    <r>
      <rPr>
        <sz val="9"/>
        <color indexed="10"/>
        <rFont val="Arial"/>
        <family val="2"/>
      </rPr>
      <t>22/10/2021 SE APROBÓ AYUDA CON BANCO DE MAQUINARIA POR VALOR TOTAL DE $1.762.894.226,21</t>
    </r>
  </si>
  <si>
    <r>
      <t xml:space="preserve">CDGRD DE BOYACÁ INFORMA MUNICIPIO: QUÍPAMA – SECTOR LA 14 EVENTO: ACCIDENTE MINERO – 18-06-2021AFECTACIONES: SE ENCUENTRA EN VERIFICACIÓN, POSIBLEMENTE 1 PERSONA ATRAPADA ACCIONES:  APOYA POLICÍA NACIONAL, BOMBEROS QUÍPAMA, CMGRD </t>
    </r>
    <r>
      <rPr>
        <b/>
        <sz val="9"/>
        <rFont val="Arial"/>
        <family val="2"/>
      </rPr>
      <t xml:space="preserve">ESTADO: ABIERTO  - 449
</t>
    </r>
    <r>
      <rPr>
        <sz val="9"/>
        <rFont val="Arial"/>
        <family val="2"/>
      </rPr>
      <t>CDGRD DE BOYACÁ, ACTUALIZA INFORMACIÓN
MUNICIPIO: QUÍPAMA, SECTOR: LA 14.
EVENTO: ACCIDENTE MINERO. – 18-06-2021.
AFECTACIONES: SE VERIFICA CON ORGANISMOS OPERATIVOS, NO HAY NINGUNA PERSONA ATRAPADA, SE SUSPENDEN LABORES.
ACCIONES:  APOYARON CMGRD- MAQUINARIA AMARILLA, D.C.C, POLICÍA NACIONAL, BOMBEROS QUÍPAMA, OTANCHE, COMUNIDAD.</t>
    </r>
    <r>
      <rPr>
        <b/>
        <sz val="9"/>
        <rFont val="Arial"/>
        <family val="2"/>
      </rPr>
      <t xml:space="preserve">
ESTADO: CERRADO. - 451</t>
    </r>
    <r>
      <rPr>
        <sz val="9"/>
        <rFont val="Arial"/>
        <family val="2"/>
      </rPr>
      <t xml:space="preserve">
</t>
    </r>
  </si>
  <si>
    <r>
      <t xml:space="preserve">CDGRD DE CUNDINAMARCA ACTUALIZA INFORMACIÓN MUNICIPIO: APULO – VEREDA GUACAMA EVENTO: MOVIMIENTO EN MASA – 17-06-2021 AFECTACIONES: 1 VÍA AFECTADA Y 1 VIVIENDA EN RIESGO ACCIONES: ATIENDE ADMINISTRACIÓN MUNICIPAL. </t>
    </r>
    <r>
      <rPr>
        <b/>
        <sz val="9"/>
        <rFont val="Arial"/>
        <family val="2"/>
      </rPr>
      <t>ESTADO: CERRADO</t>
    </r>
    <r>
      <rPr>
        <sz val="9"/>
        <rFont val="Arial"/>
        <family val="2"/>
      </rPr>
      <t xml:space="preserve">  - 449</t>
    </r>
  </si>
  <si>
    <t xml:space="preserve">5 FINCAS EN SUS CULTIVOS DE CAFÉ Y PLÁTANO
</t>
  </si>
  <si>
    <t xml:space="preserve">CDGRD DE RISARALDA, INFORMA
MUNICIPIO: MARSELLA, VEREDA: BELLA VISTA.
EVENTO: VENDAVAL- 18-06-2021.
AFECTACIONES: 5 FINCAS EN SUS CULTIVOS DE CAFÉ Y PLÁTANO, SE DA MANEJO LOCAL.
ACCIONES: APOYO CMGRD.
ESTADO: CERRADO. - 451
</t>
  </si>
  <si>
    <t>EN RIESGO 1 TORRE DE ENERGÍA</t>
  </si>
  <si>
    <t xml:space="preserve">CDGRD DE RISARALDA, INFORMA
MUNICIPIO: MARSELLA, VEREDA: FINA LINDA.
EVENTO: MOVIMIENTO EN MASA- 18-06-2021.
AFECTACIONES: 1 VIVIENDA AVERIADA, 1 FAMILIA AFECTADA, EN RIESGO 1 TORRE DE ENERGÍA, SIN LESIONADOS, SE DA MANEJO LOCAL.
ACCIONES: APOYO CMGRD.
ESTADO: CERRADO. - 451
</t>
  </si>
  <si>
    <t>CULTIVOS DE: MAÍZ, YUCA, PLÁTANO, CHAGRAS</t>
  </si>
  <si>
    <t xml:space="preserve">
CDGRD DE AMAZONAS, INFORMA
MUNICIPIO: PUERTO SANTANDER- ÁREA NO MUNICIPALIZADA, COMUNIDADES: BELÉN, PIZARRO, LOS MONOS, PUERTO BERLÍN, PUERTO SÁBALO, GUAMARAYA, CHUKIK+, ADUCHE, VILLAZUL, PEÑA ROJA, MARÍA CRISTINA, 
EVENTO: INUNDACIÓN- 05-06-2021
AFECTACIONES: SE PRESENTÓ DESBORDAMIENTO DE LOS RÍOS: CARAPARANÁ Y IGARAPARANA, AFECTANDO: 1 INSTITUCIÓN EDUCATIVA, 1 PUENTE PEATONAL, CULTIVOS DE: MAÍZ, YUCA, PLÁTANO, CHAGRAS, SUSTENTO PRINCIPAL DE ESTAS COMUNIDADES. SE RECIBE SOLICITUD DE AHE, PARA ZONAS NO MUNICIPALIZADAS DEL DEPARTAMENTO DEL AMAZONAS. SE RECIBE DECRETO NO. 0091 DEL 15-06-2021, ALERTA NARANJA EN LAS ZONAS NO MUNIPALIZADAS
ACCIONES: APOYA CDGRD, SECRETARÍA DE GOBIERNO Y ASUNTOS SOCIALES
ESTADO: CERRADO. - 451
</t>
  </si>
  <si>
    <r>
      <t xml:space="preserve">CDGRD CUNDINAMARCA INFORMA MUNICIPIO: LENGUAZAQUE – VEREDA GACHENECA EVENTO: ACCIDENTE MINERO EN MINA DENOMINADA EL BOSQUE – 17/06/2021 AFECTACIONES: 2 PERSONAS ATRAPADAS EN MINA DE CARBÓN LA CUAL SUFRE MOVIMIENTO EN MASA EN BOCAMINA, SE TIENE CONTACTO CON ELLOS CON MANGUERA LA CUAL HA SERVIDO DE ENVIÓ DE LÍQUIDOS Y ALIMENTOS. ACCIONES: ATIENDEN CMGRD CON APOYO PSICOSOCIAL, AGENCIA NACIONAL MINERA, DCC Y MINEROS DE LA ZONA ESTADO: </t>
    </r>
    <r>
      <rPr>
        <b/>
        <sz val="9"/>
        <rFont val="Arial"/>
        <family val="2"/>
      </rPr>
      <t xml:space="preserve">ABIERTO - EN SEGUIMIENTO - 452
</t>
    </r>
    <r>
      <rPr>
        <sz val="9"/>
        <rFont val="Arial"/>
        <family val="2"/>
      </rPr>
      <t>DELEGACIÓN DEPARTAMENTAL DE BOMBEROS CUNDINAMARCA, ACTUALIZA INFORMACIÓN MUNICIPIO:  LENGUAZAQUE – VEREDA GACHENECA EVENTO: ACCIDENTE MINERO EN MINA DENOMINADA EL BOSQUE – 17/06/2021 AFECTACIÓN: 2 PERSONAS QUE SE ENCONTRABAN ATRAPADAS EN MINA DE CARBÓN, LA CUAL SUFRE MOVIMIENTO EN MASA EN BOCAMINA FUERON RESCATADOS CON VIDA Y SON REMITIDOS A CENTROS ASISTENCIALES PARA SU VALORACIÓN ACCIONES: ATENDIDO POR AGENCIA NACIONAL MINERA, DCC, BOMBEROS CHOCONTÁ Y MINEROS DE LA ZONA</t>
    </r>
    <r>
      <rPr>
        <b/>
        <sz val="9"/>
        <rFont val="Arial"/>
        <family val="2"/>
      </rPr>
      <t xml:space="preserve"> ESTADO: CERRADO - 457</t>
    </r>
  </si>
  <si>
    <r>
      <t xml:space="preserve">ENLACE TERRITORIAL UNGRD META INFORMA MUNICIPIO: VILLAVICENCIO – BARRIO COVISAN EVENTO: INCENDIO ESTRUCTURAL – 19/06/2021 AFECTACIÓN: 1 VIVIENDA CON PÉRDIDA DE ENSERES, 1 FAMILIA, 4 PERSONAS ACCIONES: ATENDIDO POR BOMBEROS CON MAQUINA EXTINTORA ESTADO: </t>
    </r>
    <r>
      <rPr>
        <b/>
        <sz val="9"/>
        <rFont val="Arial"/>
        <family val="2"/>
      </rPr>
      <t>CERRADO - 453</t>
    </r>
  </si>
  <si>
    <r>
      <t xml:space="preserve">CDGRD ANTIOQUIA INFORMA MUNICIPIO: LIBORINA – CORREGIMIENTO LA HONDA EVENTO: MOVIMIENTO EN MASA – 19/06/2021 AFECTACIÓN: SE MANEJA UN ESTIMADO ENTRE 06 A 07 VIVIENDAS DESTRUIDAS POR DESPRENDIMIENTO DE TIERRA Y ROCAS, LAS FAMILIAS FUERON EVACUADAS CON ANTERIORIDAD POR LO QUE SE DESCARTA PERSONAS DESAPARECIDAS. ACCIONES: EN EL MOMENTO SE DESPLAZAN PERSONAL DE LA ALCALDÍA A VERIFICAR LAS CONDICIONES DEL TERRENO, SE BRIDA APOYO POR PARTE DEL PERSONAL DEL DAGRAN. ESTADO: </t>
    </r>
    <r>
      <rPr>
        <b/>
        <sz val="9"/>
        <rFont val="Arial"/>
        <family val="2"/>
      </rPr>
      <t xml:space="preserve">ABIERTO – EN SEGUIMIENTO - 453
</t>
    </r>
    <r>
      <rPr>
        <sz val="9"/>
        <rFont val="Arial"/>
        <family val="2"/>
      </rPr>
      <t>CDGRD ANTIOQUIA, ACTUALIZA INFORMACIÓN MUNICIPIO: LIBORINA – CORREGIMIENTO LA HONDA EVENTO: MOVIMIENTO EN MASA – 19/06/2021 AFECTACIÓN: 8 VIVIENDAS DESTRUIDAS POR DESPRENDIMIENTO DE TIERRA Y ROCAS, 15 EN RIESGO DE COLAPSO, 23 FAMILIAS, 92 PERSONAS. ACCIONES: ATENDIDO POR CMGRD, CON APOYO DE CORANTIOQUIA Y DAGRAN.</t>
    </r>
    <r>
      <rPr>
        <b/>
        <sz val="9"/>
        <rFont val="Arial"/>
        <family val="2"/>
      </rPr>
      <t xml:space="preserve">  ESTADO: CERRADO - 457</t>
    </r>
  </si>
  <si>
    <t xml:space="preserve">
CDGRD DE RISARALDA, INFORMA
MUNICIPIO: QUINCHÍA, BARRIOS GALÁN, GAITÁN, RICAURTE Y CALLE LARGA
EVENTO: TEMPORAL- 20-06-2021
AFECTACIONES: SE PRESENTARON FUERTES LLUVIAS, ACOMPAÑADAS DE VIENTOS, DEJANDO: 8 VIVIENDAS AVERIADAS, 8 FAMILIAS, 40 PERSONAS AFECTADAS, SIN LESIONADOS, SE DA MANEJO LOCAL
ACCIONES: APOYA CMGRD, BOMBEROS
ESTADO: CERRADO. - 454
</t>
  </si>
  <si>
    <t xml:space="preserve">
CDGRD DE NORTE DE SANTANDER, INFORMA
MUNICIPIO: OCAÑA, CORREGIMIENTO: AGUA DE LA VIRGEN, RUTA SAN AGUSTÍN A NUEVO AMANECER
EVENTO: MOVIMIENTO EN MASA- 19-06-2021
AFECTACIONES: 1 VÍA TAPONADA, SIN LESIONADOS, SE DA MANEJO LOCAL
ACCIONES: APOYA CMGRD- MAQUINARIA AMARILLA
ESTADO: CERRADO. - 454
</t>
  </si>
  <si>
    <r>
      <t xml:space="preserve">ENLACE DE EJÉRCITO, INFORMA. BOGOTÁ, D.C.
MUNICIPIO: BOGOTÁ, D.C. LOCALIDAD: USME, BARRIO: LAS MARGARITAS
EVENTO: MOVIMIENTO EN MASA- 20-06-2021
AFECTACIONES: EN VERIFICACIÓN
ACCIONES: APOYAN BOMBEROS- 5 UNIDADES, 1 MÁQUINA ME-50 
</t>
    </r>
    <r>
      <rPr>
        <b/>
        <sz val="9"/>
        <rFont val="Arial"/>
        <family val="2"/>
      </rPr>
      <t>ESTADO: ABIERTO. - 454</t>
    </r>
    <r>
      <rPr>
        <sz val="9"/>
        <rFont val="Arial"/>
        <family val="2"/>
      </rPr>
      <t xml:space="preserve">
ENLACE EJÉRCITO ACTUALIZA, INFORMACIÓN BOGOTÁ, D.C.
MUNICIPIO: BOGOTÁ, D.C. LOCALIDAD USME, BARRIO: LAS MARGARITAS, VEREDA: EL HATO- FINCA: LA PLAYITA
EVENTO: MOVIMIENTO EN MASA. - 20-06-2021.
AFECTACIONES: 2 VIVIENDAS AVERIADAS, 2 FAMILIAS AFECTADAS, SIN LESIONADOS, SE DA MANEJO LOCAL.
ACCIONES: APOYARON BOMBEROS OFICIALES- 5 UNIDADES, 1 MÁQUINA ME-50, ALCALDÍA LOCAL USME, IDIGER E INTEGRACIÓN SOCIAL
</t>
    </r>
    <r>
      <rPr>
        <b/>
        <sz val="9"/>
        <rFont val="Arial"/>
        <family val="2"/>
      </rPr>
      <t>ESTADO: CERRADO. - 469</t>
    </r>
    <r>
      <rPr>
        <sz val="9"/>
        <rFont val="Arial"/>
        <family val="2"/>
      </rPr>
      <t xml:space="preserve">
</t>
    </r>
  </si>
  <si>
    <t>CDGRD DEL META Y ENLACE TERRITORIAL- UNGRD, INFORMAN
MUNICIPIO: MESETAS, CAÑÓN DEL RÍO GUEJAR
EVENTO: CRECIENTE SÚBITA- RÍO GUEJAR- 20-06-2021
AFECTACIONES: HAY 1 BALSA DESAPARECIDA PERTENECIENTE A LA EMPRESA ZAFARÍ RAFTING QUE TRANSPORTADA 9 TURISTAS, DE LOS CUALES SE HA RECUPERADO: 1 CUERPO EN EL SECTOR DE: LA RECEBERA-SAN JUAN DE ARAMA, RESCATADOS CON VIDA: 8 PERSONAS, SE SUSPENDEN LABORES. 
ACCIONES: APOYARON CMGRD, BOMBEROS DE SAN JUAN DE ARAMA, VISTAHERMOSA, LEJANÍAS, D.C.C.
ESTADO: CERRADO. - 454</t>
  </si>
  <si>
    <t>1000-24-114</t>
  </si>
  <si>
    <r>
      <t xml:space="preserve">ENLACE TERRITORIAL- UNGRD, INFORMA, DEPARTAMENTO DEL META
MUNICIPIO: VILLAVICENCIO, SECTOR: CEMEX.
EVENTO: CRECIENTE SÚBITA- RÍO GUAYURIBA- 20-06-2021
AFECTACIONES: 6 VIVIENDAS, 6 FAMILIAS, 30 PERSONAS AFECTADAS, LAS CUALES FUERON EVACUADAS, SE DA MANEJO LOCAL
ACCIONES: APOYA CMGRD
ESTADO: CERRADO. - 454
</t>
    </r>
    <r>
      <rPr>
        <sz val="9"/>
        <color indexed="10"/>
        <rFont val="Arial"/>
        <family val="2"/>
      </rPr>
      <t>14/7/21 SE APORBÓ APOYO CON BANCO DE MAQUINARIA Y CONTROL Y SEGUIMIENTO POR VALOR TOTAL DE $499.415.951,49</t>
    </r>
  </si>
  <si>
    <r>
      <t xml:space="preserve">ENLACE UNGRD WALTER GONZÁLEZ INFORMA QUE, EN YOLOMBÓ, ANTIOQUIA. VÍA A COCORNÁ. SE PRESENTÓ UNA INUNDACIÓN POR AUMENTO DE NIVELES EN EL RÍO PORCE EL DÍA 20 DE JUNIO. DEJANDO VARIAS VIVIENDAS CON AFECTACIÓN DE ENSERES Y PÉRDIDA DE CULTIVOS DE PANCOGER. NO SE REPORTAN LESIONADOS O DESAPARECIDOS. PERSONAL DEL CMGRD COORDINA LABORES DE EDAN CON APOYO DE ENTIDADES DEL SNGRD. </t>
    </r>
    <r>
      <rPr>
        <b/>
        <sz val="9"/>
        <rFont val="Arial"/>
        <family val="2"/>
      </rPr>
      <t xml:space="preserve">ESTADO: ABIERTO - 455
</t>
    </r>
    <r>
      <rPr>
        <sz val="9"/>
        <rFont val="Arial"/>
        <family val="2"/>
      </rPr>
      <t>CDGRD ANTIOQUIA ACTUALIZA INFORMACIÓN SOBRE INUNDACIÓN POR AUMENTO DE NIVELES EN EL RÍO PORCE, REPORTADO EN YOLOMBO, VÍA A COCORNÁ. EL DÍA 20 DE JUNIO. DEJANDO 1 VIVIENDA AVERIADA, 1 FAMILIA DE 2 PERSONAS AFECTADA, 1 PERSONA LESIONADA POR CAÍDA DE MATERIAL SOBRE LA VIVIENDA PRODUCIDA POR LA EROSIÓN DEL RÍO. NO SE REPORTAN DESAPARECIDOS. PERSONAL DE BOMBEROS ACUDIÓ AL SITIO AFECTADO PARA BRINDAR ATENCIÓN PRIMARIA A LA PERSONA LESIONADA, IGUALMENTE SE REALIZÓ EL APUNTALAMIENTO DE UN VEHÍCULO QUE FUE ARRASTRADO POR EL RÍO, SE REMITIÓ INFORMACIÓN DE AFECTACIONES AL CMGRD PARA QUE REALIZARA VISITA TÉCNICA EN COMPAÑÍA DE LA SECRETARÍA DE INFRAESTRUCTURA DEPARTAMENTAL PARA LA ATENCIÓN DEL EVENTO. SE DA MANEJO LOCAL</t>
    </r>
    <r>
      <rPr>
        <b/>
        <sz val="9"/>
        <rFont val="Arial"/>
        <family val="2"/>
      </rPr>
      <t>. ESTADO: CERRADO - 460</t>
    </r>
  </si>
  <si>
    <r>
      <t xml:space="preserve">DELEGACIÓN BOMBEROS CUNDINAMARCA INFORMA QUE, EN GACHETÁ, CRA. 1 #4-84. SE PRESENTÓ UNA INUNDACIÓN POR COLAPSO DE ALCANTARILLADO EL DÍA 20 DE JUNIO. DEJANDO 1 VIVIENDA CON AFECTACIÓN DE ENSERES, 1 FAMILIA DE 4 PERSONAS AFECTADA. PERSONAL DE BOMBEROS ACUDIÓ AL SITIO Y REALIZÓ LIMPIEZA DEL ALCANTARILLADO, SE BRINDARON RECOMENDACIÓN Y SE DA MANEJO LOCAL. </t>
    </r>
    <r>
      <rPr>
        <b/>
        <sz val="9"/>
        <rFont val="Arial"/>
        <family val="2"/>
      </rPr>
      <t>ESTADO: CERRADO - 455</t>
    </r>
  </si>
  <si>
    <r>
      <t xml:space="preserve">ENLACE UNGRD WALTER GONZÁLEZ INFORMA QUE, EN COCORNÁ, ANTIOQUIA. CABECERA MUNICIPAL Y ZONA RURAL. SE PRESENTÓ UN EVENTO TEMPORAL EL DÍA 20 DE JUNIO. DEJANDO 6 VIVIENDAS CON AFECTACIÓN DE ENSERES, 6 FAMILIAS Y 24 PERSONAS AFECTADAS. NO SE REPORTAN LESIONADOS. PERSONAL DEL CMGRD REALIZA LABORES DE EDAN CON APOYO DE BOMBEROS. SE DA MANEJO LOCAL. </t>
    </r>
    <r>
      <rPr>
        <b/>
        <sz val="9"/>
        <rFont val="Arial"/>
        <family val="2"/>
      </rPr>
      <t xml:space="preserve">ESTADO: CERRADO - 455
</t>
    </r>
    <r>
      <rPr>
        <sz val="9"/>
        <rFont val="Arial"/>
        <family val="2"/>
      </rPr>
      <t>CDGRD ANTIOQUIA ACTUALIZA INFORMACIÓN SOBRE EVENTO TEMPORAL REPORTADO EN COCORNÁ, CABECERA MUNICIPAL Y ZONA RURAL EL DÍA 20 DE JUNIO. DEJANDO 9 VIVIENDAS CON AFECTACIÓN EN CUBIERTAS, 9 FAMILIAS Y 41 PERSONAS AFECTADAS POR PERDIDA DE ENSERES. NO SE REPORTARON LESIONADOS. PERSONAL DEL CMGRD SOLICITÓ APOYO AL DAGRAN PARA REALIZAR ENTREGA DE AHE A LAS FAMILIAS AFECTADAS, SE DA MANEJO LOCAL</t>
    </r>
    <r>
      <rPr>
        <b/>
        <sz val="9"/>
        <rFont val="Arial"/>
        <family val="2"/>
      </rPr>
      <t>. ESTADO: CERRADO - 488</t>
    </r>
  </si>
  <si>
    <r>
      <t xml:space="preserve">CDGRD DE META INFORMA MUNICIPIO: GRANADA – SECTOR DE PUERTO CALDAS EVENTO: CRECIENTE SÚBITA – 20-06-2021 AFECTACIONES: 1 FAMILIA, 5 PERSONAS, 1 VIVIENDA AFECTADA POR INUNDACIÓN DEL CAÑO MÚCUYA
ACCIONES: ATIENDE CMGRD, DEFENSA CIVIL , BOMBEROS Y SE DA MANEJO LOCAL </t>
    </r>
    <r>
      <rPr>
        <b/>
        <sz val="9"/>
        <rFont val="Arial"/>
        <family val="2"/>
      </rPr>
      <t>ESTADO: CERRADO</t>
    </r>
    <r>
      <rPr>
        <sz val="9"/>
        <rFont val="Arial"/>
        <family val="2"/>
      </rPr>
      <t xml:space="preserve"> - 456
</t>
    </r>
  </si>
  <si>
    <r>
      <t>CDGRD DE CASANARE INFORMA MUNICIPIO: SÁCAMA EVENTO: VENDAVAL – 21-06-2021 AFECTACIONES: 35 FAMILIAS, 140 PERSONAS Y 1 CENTRO EDUCATIVO ACCIONES: APOYA EL CMGRD, DEFENSA CIVIL, BOMBEROS, SE DA MANEJO LOCAL</t>
    </r>
    <r>
      <rPr>
        <b/>
        <sz val="9"/>
        <rFont val="Arial"/>
        <family val="2"/>
      </rPr>
      <t xml:space="preserve"> ESTADO: CERRADO - 456</t>
    </r>
  </si>
  <si>
    <r>
      <t xml:space="preserve">CDGRD CUNDINAMARCA, ACTUALIZA INFORMACIÓN MUNICIPIO: SOACHA – BARRIO OASIS PARTE ALTA EVENTO: MOVIMIENTO EN MASA – 21/06/2021 AFECTACIÓN: 3 VIVIENDAS POR PERDIDA DE MUEBLES Y ENSERES, 2 VIVIENDAS CON AFECTACIÓN EN SU ESTRUCTURA, 5 FAMILIAS, 25 PERSONAS ACCIONES: ATENDIDO POR CMGRD. ESTADO: </t>
    </r>
    <r>
      <rPr>
        <b/>
        <sz val="9"/>
        <rFont val="Arial"/>
        <family val="2"/>
      </rPr>
      <t>CERRADO - 457</t>
    </r>
  </si>
  <si>
    <r>
      <t xml:space="preserve">CDGRD CUNDINAMARCA INFORMA MUNICIPIO: GUTIÉRREZ – VEREDAS: PASCOTE, SAN ANTONIO Y POTRERITOS EVENTO: MOVIMIENTO EN MASA – 21/06/2021 AFECTACIÓN: 1 ACUEDUCTO VEREDAL ACCIONES: ATENDIDO POR CMGRD ESTADO: </t>
    </r>
    <r>
      <rPr>
        <b/>
        <sz val="9"/>
        <rFont val="Arial"/>
        <family val="2"/>
      </rPr>
      <t xml:space="preserve">CERRADO - 457
</t>
    </r>
  </si>
  <si>
    <r>
      <t xml:space="preserve">CDGRD TOLIMA INFORMA MUNICIPIO: IBAGUÉ – CORREGIMIENTO DE TOCHE EVENTO: INUNDACIÓN – 19/06/2021 AFECTACIÓN: 3 VIVIENDAS LAS CUALES PRESENTAN PERDIDA DE ENSERES, 3 FAMILIAS, 15 PERSONAS, 1 VIA LA CUAL COMUNICA EL CORREGIMIENTO ACCIONES: ATENDIDO POR CMGRD ESTADO: </t>
    </r>
    <r>
      <rPr>
        <b/>
        <sz val="9"/>
        <rFont val="Arial"/>
        <family val="2"/>
      </rPr>
      <t>CERRADO - 457</t>
    </r>
  </si>
  <si>
    <r>
      <t xml:space="preserve">CDGRD VICHADA INFORMA MUNICIPIO: CUMARIBO - PARQUE NACIONAL NATURAL EL TUPARRO, PNNT(67° 59' 777'' ESTE Y 5° 17' 479'' NORTE). EVENTO: INCENDIO DE COBERTURA VEGETAL – 18/06/2021 AFECTACIÓN: 100 HECTÁREAS APROXIMADAMENTE (INFORME PRELIMINAR PNNT), DE VEGETACIÓN NATIVA Y PASTIZALES. ACCIONES: ATENDIÓ UNIDADES DE GUARDA PARQUES. ESTADO: </t>
    </r>
    <r>
      <rPr>
        <b/>
        <sz val="9"/>
        <rFont val="Arial"/>
        <family val="2"/>
      </rPr>
      <t>LIQUIDADO – CERRADO - 457</t>
    </r>
  </si>
  <si>
    <t>1 VEHÍCULO</t>
  </si>
  <si>
    <r>
      <t xml:space="preserve">CDGRD DE PUTUMAYO Y DNBC, INFORMAN
MUNICIPIO: MOCOA, SECTOR: MURALLA EN LA VÍA MOCOA – PASTO KM 103
EVENTO: MOVIMIENTO EN MASA- 20-06-2021
AFECTACIONES: 2 PERSONAS ATRAPADAS EN VEHÍCULO, FUERON RESCATADAS POR LA COMUNIDAD Y TRASLADADAS AL HOSPITAL, 1 VÍA AFECTADA, SE DA MANEJO LOCAL
ACCIONES: APOYO CMGRD- MAQUINARIA AMARILLA, BOMBEROS, COMUNIDAD
ESTADO: CERRADO. - 458
</t>
    </r>
    <r>
      <rPr>
        <sz val="9"/>
        <color indexed="10"/>
        <rFont val="Arial"/>
        <family val="2"/>
      </rPr>
      <t>12/08/2021 SE APORBÓ APOYO CON CARROTANQUES Y CONTROL Y SEGUIMIENTO POR VALOR TOTAL DE $214.403.156,8</t>
    </r>
    <r>
      <rPr>
        <sz val="9"/>
        <rFont val="Arial"/>
        <family val="2"/>
      </rPr>
      <t xml:space="preserve">
</t>
    </r>
    <r>
      <rPr>
        <sz val="9"/>
        <color indexed="10"/>
        <rFont val="Arial"/>
        <family val="2"/>
      </rPr>
      <t>17/12/2021 SE APORBÓ APOYO CON CARROTANQUES Y CONTROL Y SEGUIMIENTO POR VALOR TOTAL DE $612.385.900</t>
    </r>
  </si>
  <si>
    <r>
      <t xml:space="preserve">
CDGRD DE PUTUMAYO Y DNBC, INFORMAN
MUNICIPIO: VALLE DEL GUAMUEZ- RÍO GUAMUEZ
EVENTO: ACCIDENTE TRANSPORTE MARÍTIMO O FLUVIAL- 20-06-2021
AFECTACIONES: 3 PERSONAS- MENORES DE EDAD DESAPARECIDOS, UN BOTE QUE TRANSPORTABA 18 PASAJEROS Y QUE SE MOVILIZABA DESDE EL CORREGIMIENTO EL TIGRE A LA VEREDA VILLA ARBOLEDA, PRESENTÓ UN ACCIDENTE AL VOLTEARSE EN SU TRAYECTO, DEBIDO AL FUERTE OLEAJE QUE PRESENTABA EL RIO GUAMUEZ POR EL AUMENTO EN SU CAUDAL, 15 PERSONAS SALIERON ILESAS AL PODER NADAR A LA ORILLA DEL RÍO, ESTE BOTE LLEVABA COMO DESTINO FINAL LA VEREDA LA PAILA  
ACCIONES: APOYAN CMGRD, D.C.C., BOMBEROS, CRUZ ROJA, COMUNIDAD
</t>
    </r>
    <r>
      <rPr>
        <b/>
        <sz val="9"/>
        <rFont val="Arial"/>
        <family val="2"/>
      </rPr>
      <t>ESTADO: ABIERTO. - 458</t>
    </r>
    <r>
      <rPr>
        <sz val="9"/>
        <rFont val="Arial"/>
        <family val="2"/>
      </rPr>
      <t xml:space="preserve">
CDGRD PUTUMAYO, ACTUALIZA INFORMACIÓN MUNICIPIO: VALLE DE GUAMUEZ – RÍO GUAMUEZ EVENTO: ACCIDENTE TRASPORTE MARÍTIMO O FLUVIAL – 20/06/2021 AFECTACIÓN: 1 CUERPO RECUPERADO DE UN MENOR DE EDAD. BAIRON COVO DE 5 AÑOS, PENDIENTE POR RECUPERAR 2 CUERPOS PERTENECIENTES A MENORES DE EDAD. ACCIONES. ATIENDE CMGRD, DCC, BOMBEROS CRUZ ROJA Y COMUNIDAD </t>
    </r>
    <r>
      <rPr>
        <b/>
        <sz val="9"/>
        <rFont val="Arial"/>
        <family val="2"/>
      </rPr>
      <t xml:space="preserve">ESTADO: ABIERTO - 470
</t>
    </r>
    <r>
      <rPr>
        <sz val="9"/>
        <rFont val="Arial"/>
        <family val="2"/>
      </rPr>
      <t>CDGRD PUTUMAYO ACTUALIZA INFORMACIÓN
MUNICIPIO: VALLE DEL GUAMUEZ – RÍO GUAMUEZ
EVENTO: ACCIDENTE TRASPORTE MARÍTIMO O FLUVIAL – 20/06/2021
AFECTACIÓN: 2 FALLECIDOS Y 1 DESAPARECIDO.  AL MOMENTO SE HAN RECUPERADO 2 CUERPOS SIN VIDA (BAIRON COVO DE 5 AÑOS Y UNA MENOR DE 3 AÑOS), SE CONTINUA LA BÚSQUEDA DE 1 MENOR DE 15 AÑOS. EL BOTE IBA CON DESTINO A LA VEREDA LOS ANDES DE ORITO Y BRISAS DEL GUAMUEZ
ACCIONES. ATIENDE CMGRD, DCC, BOMBEROS CRUZ ROJA Y COMUNIDAD</t>
    </r>
    <r>
      <rPr>
        <b/>
        <sz val="9"/>
        <rFont val="Arial"/>
        <family val="2"/>
      </rPr>
      <t xml:space="preserve">
ESTADO: ABIERTO - 471</t>
    </r>
    <r>
      <rPr>
        <sz val="9"/>
        <rFont val="Arial"/>
        <family val="2"/>
      </rPr>
      <t xml:space="preserve">
CDGRD DE PUTUMAYO, ACTUALIZA INFORMACIÓN
MUNICIPIO: VALLE DEL GUAMUEZ, RÍO GUAMUEZ.
EVENTO: ACCIDENTE TRANSPORTE MARÍTIMO O FLUVIAL. - 20-06-2021.
AFECTACIONES: 3 CUERPOS RECUPERADOS, UN BOTE QUE TRANSPORTABA 18 PASAJEROS Y QUE SE MOVILIZABA DESDE EL CORREGIMIENTO EL TIGRE A LA VEREDA VILLA ARBOLEDA, PRESENTÓ UN ACCIDENTE AL VOLTEARSE EN SU TRAYECTO, DEBIDO AL FUERTE OLEAJE QUE PRESENTABA EL RIO GUAMUEZ POR EL AUMENTO EN SU CAUDAL, 15 PERSONAS SALIERON ILESAS AL PODER NADAR A LA ORILLA DEL RÍO, ESTE BOTE LLEVABA COMO DESTINO FINAL LA VEREDA LA PAILA. FINALIZADAS OPERACIONES.
ACCIONES: APOYARON CMGRD, D.C.C., BOMBEROS, CRUZ ROJA, COMUNIDAD, CTI.
</t>
    </r>
    <r>
      <rPr>
        <b/>
        <sz val="9"/>
        <rFont val="Arial"/>
        <family val="2"/>
      </rPr>
      <t>ESTADO: CERRADO. - 483</t>
    </r>
  </si>
  <si>
    <t xml:space="preserve">
D.C.C. INFORMA, DEPARTAMENTO DEL VALLE DEL CAUCA
MUNICIPIO: CARTAGO, ZONA URBANA
EVENTO: TEMPORAL- 18-06-2021
AFECTACIONES: SE PRESENTARON FUERTES LLUVIAS, ACOMPAÑADAS DE VIENTOS, DEJANDO: 4 VIVIENDAS AVERIADAS EN TECHOS, DAÑOS EN MUEBLES Y ENSERES, 4 FAMILIAS, 20 PERSONAS AFECTADAS, SIN LESIONADOS
ACCIONES: APOYO D.C.C.
ESTADO: CERRADO. - 458
</t>
  </si>
  <si>
    <r>
      <t xml:space="preserve">
D.C.C. INFORMA, DEPARTAMENTO DE CAQUETÁ
MUNICIPIO: SAN VICENTE DEL CAGUÁN- ZONA RURAL
EVENTO: INUNDACIÓN- 21-06-2021
AFECTACIONES: SE PRESENTÓ, DESBORDAMIENTO DEL RÍO CAGUÁN, DEJANDO: 20 VIVIENDAS, 20 FAMILIAS, 85 PERSONAS AFECTADAS, SIN LESIONADOS
ACCIONES: APOYO D.C.C.
</t>
    </r>
    <r>
      <rPr>
        <b/>
        <sz val="9"/>
        <rFont val="Arial"/>
        <family val="2"/>
      </rPr>
      <t>ESTADO: CERRADO. - 458</t>
    </r>
    <r>
      <rPr>
        <sz val="9"/>
        <rFont val="Arial"/>
        <family val="2"/>
      </rPr>
      <t xml:space="preserve">
ENLACE TERRITORIAL DE CAQUETÁ- UNGRD, ACTUALIZA INFORMACIÓN
MUNICIPIO: SAN VICENTE DEL CAGUÁN, 8 BARRIOS, 5 CORREGIMIENTOS, 17 VEREDAS.
EVENTO: INUNDACIÓN POR AUMENTO DE NIVELES EN EL RÍO CAGUÁN. - 21-06-2021
AFECTACIONES: 20 VIVIENDAS, 40 FAMILIAS, 1 HECTÁREA, 3 PUENTES VEHICULARES, 6 CENTROS EDUCATIVOS, 2 VÍAS AFECTADAS, SIN LESIONADOS.
ACCIONES: APOYO CMGRD, UNGRD, D.C.C.
</t>
    </r>
    <r>
      <rPr>
        <b/>
        <sz val="9"/>
        <rFont val="Arial"/>
        <family val="2"/>
      </rPr>
      <t>ESTADO: CERRADO. - 472</t>
    </r>
    <r>
      <rPr>
        <sz val="9"/>
        <rFont val="Arial"/>
        <family val="2"/>
      </rPr>
      <t xml:space="preserve">
</t>
    </r>
  </si>
  <si>
    <r>
      <t xml:space="preserve">CDGRD DE SUCRE INFORMA MUNICIPIO: COVEÑAS EVENTO: VENDAVAL – 22-06-2021 AFECTACIONES: SE PRESENTARON FUERTES LLUVIAS, ACOMPAÑADAS DE VIENTOS, DEJANDO: 4 VIVIENDAS AVERIADAS EN TECHOS, DAÑOS EN MUEBLES Y ENSERES,19 FAMILIAS, 76 PERSONAS AFECTADAS, SIN LESIONADOS ACCIONES: APOYA CMGRD </t>
    </r>
    <r>
      <rPr>
        <b/>
        <sz val="9"/>
        <rFont val="Arial"/>
        <family val="2"/>
      </rPr>
      <t>ESTADO: CERRADO - 459</t>
    </r>
  </si>
  <si>
    <t>CULTIVOS DE PLATANO, MAIZ, ARROZ Y PAPAYA</t>
  </si>
  <si>
    <r>
      <t xml:space="preserve">CDGRD DE CÓRDOBA INFORMA MUNICIPIO: MONTERÍA – CORREGIMIENTO DE GUASIMAL EVENTO: VENDAVAL – 22-06-2021 AFECTACIONES: SE PRESENTARON AFECTACIONES EN CULTIVOS DE PLÁTANO Y PAPAYA ACCIONES: APOYA EL CMGRD REALIZA LABORES DE EDAN. SE DA MANEJO LOCAL. </t>
    </r>
    <r>
      <rPr>
        <b/>
        <sz val="9"/>
        <rFont val="Arial"/>
        <family val="2"/>
      </rPr>
      <t xml:space="preserve">ESTADO: ABIERTO - 459
</t>
    </r>
    <r>
      <rPr>
        <sz val="9"/>
        <rFont val="Arial"/>
        <family val="2"/>
      </rPr>
      <t xml:space="preserve">CMGRD MONTERÍA, DEPARTAMENTO DE CÓRDOBA, ACTUALIZA INFORMACIÓN SECTOR: CORREGIMIENTO GUASIMAL EVENTO: VENDAVAL – 22/06/2021 AFECTACIÓN: 51 HECTAREAS EN CULTIVOS AFECTADOS POR FUERTES VIENTOS ENTRE ELLOS SE ENCUENTRA PLÁTANO, MAÍZ, ARROZ, Y ÁRBOLES FRUTALES COMO PAPAYA.  ACCIONES: ATENDIDO POR CMGRD </t>
    </r>
    <r>
      <rPr>
        <b/>
        <sz val="9"/>
        <rFont val="Arial"/>
        <family val="2"/>
      </rPr>
      <t>ESTADO: CERRADO - 485</t>
    </r>
    <r>
      <rPr>
        <sz val="9"/>
        <rFont val="Arial"/>
        <family val="2"/>
      </rPr>
      <t xml:space="preserve">
</t>
    </r>
  </si>
  <si>
    <r>
      <t xml:space="preserve">CDGRD DE NORTE DE SANTANDER INFORMA MUNICIPIO: ABREGO - VEREDA JURISDICCIONES EVENTO: MOVIMIENTO EN MASA – 22-06-2021 AFECTACIONES: 1 VÍA MUNICIPAL AFECTADA POR FUERTES LLUVIAS Y DESLIZAMIENTOS. ACCIONES: ATENDIO CMGRD Y REALIZO EDAN </t>
    </r>
    <r>
      <rPr>
        <b/>
        <sz val="9"/>
        <rFont val="Arial"/>
        <family val="2"/>
      </rPr>
      <t>ESTADO: CERRADO - 462</t>
    </r>
    <r>
      <rPr>
        <sz val="9"/>
        <rFont val="Arial"/>
        <family val="2"/>
      </rPr>
      <t xml:space="preserve">
</t>
    </r>
  </si>
  <si>
    <r>
      <t>CDGRD DE CAUCA INFORMA MUNICIPIO: PURACÉ – VEREDA CRISTALES – SECTOR AGUA AMARILLA EVENTO: MOVIMIENTO EN MASA – 22-06-2021 AFECTACIONES: 32 PERSONAS, 8 FAMILIAS AFECTADAS Y SE PRESENTA DESABASTECIMIENTO DE AGUA DEBIDO A LAS FUERTES Y CONSTANTES PRECIPITACIONES DE LOS ÚLTIMOS DÍAS.ACCIONES: ATIENDE CMGRD, SECRETARIA DE PLANEACIÓN REALIZO INSPECCIÓN Y VERIFICACIÓN PARA EMPRENDER ACCIONES ESTADO: CERRADO - 462 
CDGRD CAUCA, ACTUALIZA INFORMACIÓN MUNICIPIO: PURACÉ – VEREDA CRISTALES SECTOR AGUA AMARILLA 
EVENTO: MOVIMIENTO EN MASA – 22/06/2021 AFECTACIÓN: 8 FAMILIAS, 32 PERSONAS, 1 ACUEDUCTO VEREDAL ACCIONES: ATENDIDO POR CMGRD</t>
    </r>
    <r>
      <rPr>
        <b/>
        <sz val="9"/>
        <rFont val="Arial"/>
        <family val="2"/>
      </rPr>
      <t xml:space="preserve"> ESTADO: CERRADO - 477</t>
    </r>
  </si>
  <si>
    <r>
      <t xml:space="preserve">CDGRD DE CAUCA INFORMA MUNICIPIO: SUÁREZ – VEREDA TAMBORAL EVENTO: MOVIMIENTO EN MASA – 21-06-2021 AFECTACIONES: 1 CENTRO EDUCATIVO AFECTADO ACCIONES: ATENDIÓ CMGRD, SE UTILIZÓ MAQUINARIA AMARILLA </t>
    </r>
    <r>
      <rPr>
        <b/>
        <sz val="9"/>
        <rFont val="Arial"/>
        <family val="2"/>
      </rPr>
      <t xml:space="preserve">ESTADO: CERRADO - 462 </t>
    </r>
  </si>
  <si>
    <r>
      <t xml:space="preserve">CMGRD DE COVEÑAS INFORMA MUNICIPIO: PUERTO ESCONDIDO – SUBREGIÓN DEL GOLFO DE MORROSQUILLO EVENTO: ACCIDENTE FLUVIAL – 22-06-2021 AFECTACIONES: 5 PERSONAS RESCATADAS, 1 POSIBLE DESAPARECIDO ACCIONES:  ATIENDE ARMADA NACIONAL DE COLOMBIA, 3 UNIDADES DE REACCIÓN RÁPIDA Y GUARDACOSTAS, LA UNIDAD DE SUPERFICIE ARC 11 DE NOVIEMBRE, PESCADEROS DE LA ZONA. </t>
    </r>
    <r>
      <rPr>
        <b/>
        <sz val="9"/>
        <rFont val="Arial"/>
        <family val="2"/>
      </rPr>
      <t xml:space="preserve">ESTADO: ABIERTO EN SEGUIMIENTO - 462 
</t>
    </r>
    <r>
      <rPr>
        <sz val="9"/>
        <rFont val="Arial"/>
        <family val="2"/>
      </rPr>
      <t>CITEL UNGRD ACTUALIZACIÓN DEPARTAMENTO CÓRDOBA MUNICIPIO SAN JOSÉ DE URÉ EVENTO ACCIDENTE DE TRANSPORTE MARÍTIMO O FLUVIAL – 22 DE JUNIO, AFECTACIÓN SE MANTIENE 5 PERSONAS RESCATADAS, ACCIONES EN LLAMADA REALIZADA AL MUNICIPIO SE CONTACTA A LA COORDINADORA CMGRD VIVIANA MARTÍNEZ, QUIEN INDICA QUE APOYARON ARMADA NACIONAL CON 3 UNIDADES DE REACCIÓN RÁPIDA Y GUARDACOSTAS, LA UNIDAD DE SUPERFICIE ARC Y PESCADEROS DE LA ZONA QUIENES EFECTUARON LA BÚSQUEDA ACTIVA DE LOS NÁUFRAGOS. LAS 4 PERSONAS RESCATADAS FUERON ATENDIDAS POR URGENCIA EN LA ESE CAMU Y LUEGO TRASLADAS AL HOSPITAL SAN JERÓNIMO DE MONTERÍA DONDE FUERON DEJADAS A DISPOSICIÓN DE MIGRACIÓN COLOMBIA, LA BÚSQUEDA DE OTRAS PERSONAS SE SUSPENDIÓ LUEGO DE HABER PASAR 3 DÍAS Y SE DA POR CERRADO EL PROCESO</t>
    </r>
    <r>
      <rPr>
        <b/>
        <sz val="9"/>
        <rFont val="Arial"/>
        <family val="2"/>
      </rPr>
      <t>. ESTADO CERRADO - 499</t>
    </r>
  </si>
  <si>
    <t xml:space="preserve">
CDGRD DE CAUCA ACTUALIZA INFORMACIÓN MUNICIPIO: CALDONO – VEREDAS EL CARMEN, PIOYA Y GRANADILLO 
EVENTO: TEMPORAL - 1-06-2021 AFECTACIONES:16 PERSONAS, 4 FAMILIAS AFECTADAS Y 12 VIVIENDAS AVERIADAS. ACCIONES: ATENDIÓ CMGRD, CON APOYO DE LAS ENTIDADES OPERÁTICAS DEL MUNICIPIO ESTADO: CERRADO - 462 
</t>
  </si>
  <si>
    <t xml:space="preserve">ENLACE TERRITORIAL- UNGRD, DEPARTAMENTO DEL META, INFORMA
MUNICIPIO: SAN JUAN DE ARAMA, BARRIO: CENTRO 
EVENTO: INCENDIO ESTRUCTURAL- 23-06-2021
AFECTACIONES: 1 VIVIENDA AVERIADA, 1 FAMILIA, 4 PERSONAS AFECTADAS, SIN LESIONADOS
ACCIONES: APOYARON, CUERPO DE BOMBEROS- 3 UNIDADES, 1 MÁQUINA DE ATAQUE RÁPIDO
ESTADO: CERRADO. - 463
</t>
  </si>
  <si>
    <t xml:space="preserve">CDGRD DE CUNDINAMARCA, INFORMA
MUNICIPIO: FACATATIVÁ, BARRIOS: GIRARDOT, LA PAZ 
EVENTO: INUNDACIÓN- 23-06-2021
AFECTACIONES: COLAPSO DE LAS REDES DE LAS ALCANTARILLAS, PLAZA DE MERCADO- 2 LOCALES COMERCIALES, SIN LESIONADOS, SE DA MANEJO LOCAL
ACCIONES: APOYA CMGRD- VACTOR
ESTADO: CERRADO. - 463
</t>
  </si>
  <si>
    <t>1 VIVIENDA EN RIESGO</t>
  </si>
  <si>
    <t xml:space="preserve">CDGRD DE CUNDINAMARCA, INFORMA
MUNICIPIO: GUATAVITA, SECTOR: LA CONCEPCIÓN GUASCA-SUEVA 5,6 KM PASANDO EL PEAJE
EVENTO: MOVIMIENTO EN MASA- 21-06-2021
AFECTACIONES: 1 VÍA AFECTADA, 1 VIVIENDA EN RIESGO, SIN LESIONADOS, SE DA MANEJO LOCAL.
ACCIONES: APOYA CMGRD
ESTADO: CERRADO. - 463
</t>
  </si>
  <si>
    <t xml:space="preserve">CDGRD DE CUNDINAMARCA, INFORMA
MUNICIPIO: MANTA, VEREDA: EL SALITRE EN LA VÍA PRINCIPAL A GUATEQUE-BOGOTÁ
EVENTO: MOVIMIENTO EN MASA- 21-06-2021
AFECTACIONES: 1 VÍA PRINCIPAL AFECTADA, SIN LESIONADOS, SE DA MANEJO LOCAL
ACCIONES: APOYA CMGRD- MAQUINARIA AMARILLA.
ESTADO: CERRADO. - 463
</t>
  </si>
  <si>
    <t xml:space="preserve">
CDGRD DE CUNDINAMARCA, INFORMA
MUNICIPIO: LA VEGA, VEREDA: LA PATRIA 
EVENTO: MOVIMIENTO EN MASA- 21-06-2021
AFECTACIONES: 1 VÍA AFECTADA, SIN LESIONADOS, SE DA MANEJO LOCAL
ACCIONES: APOYA CMGRD- MAQUINARIA AMARILLA.
ESTADO: CERRADO. - 463
</t>
  </si>
  <si>
    <r>
      <t xml:space="preserve">DCC INFORMA QUE, EN BOGOTÁ, D.C. LOCALIDAD BOSA, BARRIO JOSÉ ANTONIO GALÁN. SE PRESENTÓ UNA INUNDACIÓN POR COLAPSO DE ALCANTARILLADO EL DÍA 23 DE JUNIO. DEJANDO 15 FAMILIAS 60 PERSONAS CON AFECTACIÓN DE VÍVERES Y ENSERES. NO SE REPORTARON LESIONADOS O DESAPARECIDOS. PERSONAL DE LA DCC REALIZÓ LABORES DE EDAN Y VERIFICACIÓN DE TEMAS DE SALUD DE LA POBLACIÓN AFECTADA, SE DA MANEJO LOCAL. </t>
    </r>
    <r>
      <rPr>
        <b/>
        <sz val="9"/>
        <rFont val="Arial"/>
        <family val="2"/>
      </rPr>
      <t>ESTADO: CERRADO - 464</t>
    </r>
  </si>
  <si>
    <r>
      <t xml:space="preserve">DCC INFORMA QUE, EN BOGOTÁ, D.C. LOCALIDAD TUNJUELITO, BARRIO ISLA DEL SOL. SE PRESENTÓ UNA INUNDACIÓN POR COLAPSO DE ALCANTARILLADO EL DÍA 23 DE JUNIO. DEJANDO 11 FAMILIAS Y 44 PERSONAS AFECTADAS POR PERDIDA DE VÍVERES Y ENSERES. NO SE REPORTAN LESIONADOS. PERSONAL DE LA DCC REALIZÓ LABORES DE EDAN Y VERIFICACIÓN DE TEMAS DE SALUD DE LA POBLACIÓN AFECTADA, SE DA MANEJO LOCAL. </t>
    </r>
    <r>
      <rPr>
        <b/>
        <sz val="9"/>
        <rFont val="Arial"/>
        <family val="2"/>
      </rPr>
      <t>ESTADO: CERRADO - 464</t>
    </r>
  </si>
  <si>
    <t>23/6/21 SE APORBÓ LA ENTREGA DE 598 KIT DE ALIMENTO, 598 KIT DE ASEO, 1794 TOLDILLOS, 1794 HAMACAS, 1794 FRAZADAS POR VALOR TOTAL DE $258.455.600
24/6/21 SE APORBÓ LA ENTREGA DE AHE HUMANITARIA AL MUNICIPIO DE ATRATO MEDIO POR VALOR DE $188.144.000 - 440 KIT DE ALIMENTO, 440 KIT DE ASEO, 1320 FRAZADAS, 1320 HAMACAS Y 1320 TOLDILLOS</t>
  </si>
  <si>
    <t>CULTIVOS AFECTADOS PAPA, MAIZ, TRIGO, FRIJOL Y YUCA.</t>
  </si>
  <si>
    <r>
      <t xml:space="preserve">CDGRD CAUCA, ACTUALIZA INFORMACIÓN MUNICIPIO: SAN SEBASTIÁN – ÁREA RURAL   EVENTO: GRANIZADA – 10 DE JUNIO AFECTACIÓN: 8 FAMILIAS CON PÉRDIDA DE 19 HECTÁREAS DE CULTIVOS ENTRE ELLOS PAPA, MAÍZ, TRIGO, FRIJOL, Y YUCA ACCIONES: ATENDIDO POR CMGRD. ESTADO: </t>
    </r>
    <r>
      <rPr>
        <b/>
        <sz val="9"/>
        <rFont val="Arial"/>
        <family val="2"/>
      </rPr>
      <t>CERRADO - 466</t>
    </r>
  </si>
  <si>
    <r>
      <t xml:space="preserve">ENLACE TERRITORIAL UNGRD META INFORMA MUNICIPIO:  VILLAVICENCIO – BARRIO MONTECARLO EVENTO: INCENDIO ESTRUCTURAL – 24/06/2021 AFECTACIÓN: 1 VIVIENDA, 1 FAMILIA, 4 PERSONAS ACCIONES: ATENDIDO POR BOMBEROS ESTADO: </t>
    </r>
    <r>
      <rPr>
        <b/>
        <sz val="9"/>
        <rFont val="Arial"/>
        <family val="2"/>
      </rPr>
      <t>CERRADO - 466</t>
    </r>
  </si>
  <si>
    <r>
      <t xml:space="preserve">CDGRD CAUCA INFORMA MUNICIPIO: SUCRE – SECTOR EL PARAÍSO EVENTO: MOVIMIENTO EN MASA – 24/06/2021 AFECTACIÓN: 1 VIA SECUNDARIA LA CUAL PRESENTA PERDIDA DE LA BANCA ACCIONES: ATENDIDO POR CMGRD ESTADO. </t>
    </r>
    <r>
      <rPr>
        <b/>
        <sz val="9"/>
        <rFont val="Arial"/>
        <family val="2"/>
      </rPr>
      <t>CERRADO - 466</t>
    </r>
  </si>
  <si>
    <t xml:space="preserve">CDGRD CUNDINAMARCA INFORMA
MUNICIPIO: CAQUEZA – BARRIO SANTA BÁRBARA
EVENTO: MOVIMIENTO EN MASA 24/06/2021
AFECTACIONES: 1 VIA AFECTADA POR DESLIZAMIENTOS
ACCIONES: ATENDIÓ CMGRD CON LA MAQUINA AMARILLA MUNICIPAL
ESTADO: CERRADO - 467
</t>
  </si>
  <si>
    <r>
      <t xml:space="preserve">CDGRD SUCRE INFORMA
MUNICIPIO: TOLÚ VIEJO - CORREGIMIENTO DE CARACOL
EVENTO: INUNDACIÓN 24/06/2021
AFECTACIONES: PENDIENTE EN EVALUACIÓN, SE PRESENTAN INUNDACIONES EN VARIAS VIVIENDAS POR DESBORDAMIENTO DEL ARROYO PECHELIN 
ACCIONES: ATIENDE CMGRD
</t>
    </r>
    <r>
      <rPr>
        <b/>
        <sz val="9"/>
        <rFont val="Arial"/>
        <family val="2"/>
      </rPr>
      <t>ESTADO: ABIERTO - 467</t>
    </r>
    <r>
      <rPr>
        <sz val="9"/>
        <rFont val="Arial"/>
        <family val="2"/>
      </rPr>
      <t xml:space="preserve">
CMGRD TOLUVIEJO – SUCRE, ACTUALIZA INFORMACIÓN SECTOR: ÁREA RURAL, CORREGIMIENTO DE CARACOL Y VEREDA LA GRANJA. EVENTO: INUNDACIÓN POR DESBORDAMIENTO DEL ARROYO PECHELIN – 24/06/2021 AFECTACIÓN: 57 VIVIENDAS AFECTADAS, 73 FAMILIAS (16 REPORTAN PERDIDA DE CULTIVOS ENTRE MAÍZ, YUCA, ÑAME, PLÁTANO Y AHUYAMA), 219 PERSONAS ACCIONES: ATENDIDO POR CMGRD, SE DA RESPUESTA LOCAL,</t>
    </r>
    <r>
      <rPr>
        <b/>
        <sz val="9"/>
        <rFont val="Arial"/>
        <family val="2"/>
      </rPr>
      <t xml:space="preserve"> ESTADO: CERRADO - 517</t>
    </r>
    <r>
      <rPr>
        <sz val="9"/>
        <rFont val="Arial"/>
        <family val="2"/>
      </rPr>
      <t xml:space="preserve">
</t>
    </r>
  </si>
  <si>
    <t xml:space="preserve">CDGRD SUCRE INFORMA
MUNICIPIO: COLOSO – CORREGIMIENTO BAJO DON JUAN
EVENTO: INUNDACIÓN 24/06/2021
AFECTACIONES: PENDIENTE EN EVALUACIÓN, SE PRESENTAN INUNDACIONES EN VARIAS VIVIENDAS 
ACCIONES: ATIENDE CMGRD
ESTADO: ABIERTO - 467
</t>
  </si>
  <si>
    <t xml:space="preserve">CMGRD CARTAGENA INFORMA
MUNICIPIO: CARTAGENA - BARRIO OLAYA HERRERA
EVENTO: INCENDIO ESTRUCTURAL 24/06/2021
AFECTACIONES: 1 VIVIENDA AVERIADA  CON DAÑOS EN TECHO, BIENES Y ENSERES, , 1 FAMILIA  AFECTADA 
ACCIONES: ATENDIÓ BOMBEROS
ESTADO: LIQUIDADO - 467
</t>
  </si>
  <si>
    <t>24/6/21 SE APORBÓ LA ENTREGA DE AHE AL DEPARTAMENTO POR VALOR DE $  - 1000 KIT DE ASEO, 1000 KIT DE ALIMENTOS, 1000 KIT DE COCINA, 3000 COLCHONETAS, 3000 TOLDILLOS Y 3000 FRAZADAS
22/07/2021 SE APORBÓ AHE HUMANITARIA POR VALOR DE $662.401.800 - 1747 KIT DE ALIMENTO, 1747 KIT DE ASEO, 1747 KIT DE COCINA, 2088 COLCHONETAS, 2088 TOLDILLOS, 2088 FRAZADAS
02/08/2021 SE APORBÓ AHE Y BANCO DE MATERIALES POR VALOR DE $404.594.800 - 1472 COLHONETAS, 1472 TOLDILLOS, 1472 FRAZADAS, 3000 LÁMINAS DE ZINC Y 3000 BULTOS DE CEMENTO</t>
  </si>
  <si>
    <r>
      <t xml:space="preserve">CDGRD DE CÓRDOBA INFORMA MUNICIPIO: SAN JOSÉ DE URÉ SUR – CORREGIMIENTO DE VERSALLES EVENTO: CRECIENTE SÚBITA – 24-06-2021 AFECTACIONES: DESBORDAMIENTO DE LA QUEBRADA URE, EN EL CORREGIMIENTO VERSALLES, INUNDACIÓN DEL CASCO URBANO DEL MUNICIPIO DE URE, SE PRESENTAN DAÑOS EN MUEBLES Y ENSERES. ACCIONES: ATENDIÓ CMGRD, SE ESTABLECIERON ALBERGUES TEMPORALES, PENDIENTE EVALUACIÓN EDAN </t>
    </r>
    <r>
      <rPr>
        <b/>
        <sz val="9"/>
        <rFont val="Arial"/>
        <family val="2"/>
      </rPr>
      <t xml:space="preserve">ESTADO:  ABIERTO - 468
</t>
    </r>
    <r>
      <rPr>
        <sz val="9"/>
        <rFont val="Arial"/>
        <family val="2"/>
      </rPr>
      <t>CITEL UNGRD ACTUALIZACIÓN DEPARTAMENTO CÓRDOBA MUNICIPIO SAN JOSÉ DE URÉ CORREGIMIENTOS DORADAS, PUEBLO FLECHAS, VIERA ABAJO, VERSALLES Y BATALITO, EVENTO CRECIENTE SÚBITA, QUEBRADA URÉ – 24 DE JUNIO, AFECTACIÓN 696 FAMILIAS, ACCIONES SE REALIZA LLAMADA AL COORDINADOR MUNICIPAL E INDICA QUE SE ENCARGÓ DE LA VERIFICACIÓN DE LAS AFECTACIONES CAUSADAS Y POR ENDE DEL CENSO DE DAMNIFICADOS, ALGUNAS ÁREAS SON DE DIFÍCIL ACCESO. LA SECRETARÍA DE GOBIERNO COORDINÓ CON EL DEPARTAMENTO LAS AYUDAS HUMANITARIAS INMEDIATAS</t>
    </r>
    <r>
      <rPr>
        <b/>
        <sz val="9"/>
        <rFont val="Arial"/>
        <family val="2"/>
      </rPr>
      <t>. ESTADO CERRADO - 499</t>
    </r>
  </si>
  <si>
    <r>
      <t xml:space="preserve">CDGRD DE NORTE DE SANTANDER INFORMA MUNICIPIO: BOCHALEMA – CORREGIMIENTO LA DONJUANA EVENTO: MOVIMIENTO EN MASA – 24-06-2021 AFECTACIONES: 1 VÍA SECUNDARIA PASO A UN CARRIL ACCIONES: ATIENDE 
</t>
    </r>
    <r>
      <rPr>
        <b/>
        <sz val="9"/>
        <rFont val="Arial"/>
        <family val="2"/>
      </rPr>
      <t>ESTADO: CERRADO - 468</t>
    </r>
    <r>
      <rPr>
        <sz val="9"/>
        <rFont val="Arial"/>
        <family val="2"/>
      </rPr>
      <t xml:space="preserve">
</t>
    </r>
  </si>
  <si>
    <r>
      <t xml:space="preserve">DELEGACIÓN DEPARTAMENTAL DE BOMBEROS DE CUNDINAMARCA INFORMA MUNICIPIO: SOPÓ – SECTOR CABAÑA ALPINA EVENTO: INCENDIO ESTRUCTURAL – 25/06/2021 AFECTACIÓN: 1 VIVIENDA,1 PERSONA LESIONADA VALORADA EN SITIO. ACCIONES: ATENDIDO POR BOMBEROS ESTADO: </t>
    </r>
    <r>
      <rPr>
        <b/>
        <sz val="9"/>
        <rFont val="Arial"/>
        <family val="2"/>
      </rPr>
      <t>CERRADO - 470</t>
    </r>
  </si>
  <si>
    <t>3 VEHICULOS,1 MOTO</t>
  </si>
  <si>
    <r>
      <t xml:space="preserve">CDGRD ANTIOQUIA INFORMA MUNICIPIO: BELLO – SECTOR POTRERITO, HATO VIEJO EVENTO: CRECIENTE SÚBITA DE LA QUEBRADA LA ORTEGA - 25/06/2021 AFECTACIÓN: SE HAN RECUPERADO 3 CUERPOS POR ORGANISMOS DE SOCORRO DEL SNGRD, SE INSTALA PMU EN EL SECTOR DE POTRERITO DONDE SE UBICARA EQUIPO PSICOSOCIAL DE LA ALCALDÍA LOCAL, EN HORAS DE LA MAÑANA SE REALIZARA UN SOBREVUELO PARA VERIFICAR EL ESTADO ACTUAL DE LA QUEBRADA PUES EXISTE EL RIESGO DE QUE ESTA GENERE UNA POSIBLE AVENIDA TORRENCIAL. ACCIONES: ATIENDEN CMGRD, BOMBEROS, DCC Y APOYO TÉCNICO DEL DAGRAN. </t>
    </r>
    <r>
      <rPr>
        <b/>
        <sz val="9"/>
        <rFont val="Arial"/>
        <family val="2"/>
      </rPr>
      <t>ESTADO: ABIERTO – EN SEGUIMIENTO - 470</t>
    </r>
    <r>
      <rPr>
        <sz val="9"/>
        <rFont val="Arial"/>
        <family val="2"/>
      </rPr>
      <t xml:space="preserve">
CDGRD ANTIOQUIA DAGRAN ACTUALIZA INFORMACIÓN
MUNICIPIO: BELLO – SECTOR POTRERITO, HATO VIEJO
EVENTO: CRECIENTE SÚBITA - 25/06/2021
AFECTACIÓN: 3 PERSONAS FALLECIDAS (2 ADULTOS, 1 MENOR),  2 VIVIENDAS DESTRUIDAS, 30 VIVIENDAS EVACUADAS (FAMILIAS EN AUTO ALBERGUES), 3 VEHÍCULOS DAÑADOS Y 1 MOTO  DAÑADA  POR LA CRECIENTE DE LA  QUEBRADA LA ORTEGA
ACCIONES: ATIENDEN CMGRD 15, BOMBEROS 10, DCC 15, GRIBYR ANTIOQUIA 5, JAC 13,  EJERCITO 26, POLICÍA, EPM, INTERASEO, MOVILIDAD, MEDIO AMBIENTE, PERSONERÍA, SIATA, OBRAS PÚBLICAS. Y APOYO TÉCNICO DEL DAGRAN. SE TIENE EN LA ZONA CARROTANQUES, MAQUINARIA AMARILLA. SE REALIZÓ REVISIÓN AGUAS ARRIBA SIN ENCONTRAR REPRESAMIENTOS EN LA QUEBRADA LA ORTEGA. SE REALIZA EDAN
</t>
    </r>
    <r>
      <rPr>
        <b/>
        <sz val="9"/>
        <rFont val="Arial"/>
        <family val="2"/>
      </rPr>
      <t xml:space="preserve">ESTADO:  ABIERTO – EN SEGUIMIENTO - 471
</t>
    </r>
    <r>
      <rPr>
        <sz val="9"/>
        <rFont val="Arial"/>
        <family val="2"/>
      </rPr>
      <t>CDGRD ANTIOQUIA DAGRAN ACTUALIZA INFORMACIÓN
MUNICIPIO: BELLO SECTOR POTRERITO, HATO VIEJO
EVENTO: CRECIENTE SÚBITA - 25/06/2021
AFECTACIÓN: 3 PERSONAS FALLECIDAS (2 ADULTOS, 1 MENOR),  2 VIVIENDAS DESTRUIDAS, 30 VIVIENDAS EVACUADAS (FAMILIAS EN AUTO ALBERGUES), 3 VEHÍCULOS DAÑADOS Y 1 MOTO  DAÑADA  POR LA CRECIENTE DE LA  QUEBRADA LA ORTEGA
ACCIONES: ATENDIÓ CMGRD 15 UNIDADES, BOMBEROS BELLO 10 UNIDADES, CMGRD 15 UNIDADES, DEFENSA CIVIL 15 UNIDADES, GRIBYR 5 UNIDADES, EJÉRCITO 26 UNIDADES, POLICÍA 2 UNIDADES, MOVILIDAD 2 UNIDADES, OBRAS PÚBLICAS 2 UNIDADES, JUNTA DE ACCIÓN COMUNAL 3 UNIDADES, INTERASEO 3 UNIDADES, PREVENCIONISTA GRUPOS DE SOCORRO 6 UNIDADES, PERSONAL DE MEDIO AMBIENTE 4 UNIDADES, SECTOR SALUD 4 UNIDADES, PERDONARÍA 6 UNIDADES, SECRETARIA DE GOBIERNO 1 UNIDADES, SECRETARIA DE PARTICIPACIÓN 1 UNIDADES, SIATA 2 UNIDADES Y APOYO TÉCNICO DEL DAGRAN. SE TIENE EN LA ZONA CARROTANQUES, MAQUINARIA AMARILLA. SE REALIZÓ REVISIÓN AGUAS ARRIBA SIN ENCONTRAR REPRESAMIENTOS EN LA QUEBRADA LA ORTEGA. CARRO TANQUE EN EL SITIO.  - MAQUINARIA AMARILLA. - 3 VOLQUETAS - 1 RETRO- 1 CAMIONETA DE OBRAS PÚBLICAS - 1 CAMIONETA PLACA BLANCA - 2 MOTOS DE LA POLICÍA</t>
    </r>
    <r>
      <rPr>
        <b/>
        <sz val="9"/>
        <rFont val="Arial"/>
        <family val="2"/>
      </rPr>
      <t xml:space="preserve">  
ESTADO: CERRADO - 490
</t>
    </r>
  </si>
  <si>
    <r>
      <t xml:space="preserve">CDGRD ANTIOQUIA INFORMA MUNICIPIO: SEGOVIA – CABECERA MUNICIPAL EVENTO: INUNDACIÓN POR DESBORDAMIENTO DE LA QUEBRADA MARQUETALIA Y TIGRITO– 25/06/2021 AFECTACIÓN: 2 LOCALES COMERCIALES ( ELECTRIFICADORA Y CHARCO MALDITO), PESE AL AUMENTO EN EL CAUDAL DE LAS AGUAS POR FUERTES LLUVIAS NO SE REPORTAN VIVIENDAS O FAMILIAS AFECTADAS ACCIONES: ATENDIDO POR CMGRD Y BOMBEROS ESTADO: </t>
    </r>
    <r>
      <rPr>
        <b/>
        <sz val="9"/>
        <rFont val="Arial"/>
        <family val="2"/>
      </rPr>
      <t>CERRADO - 470</t>
    </r>
  </si>
  <si>
    <r>
      <t xml:space="preserve">CDGRD ANTIOQUIA INFORMA MUNICIPIO: BARBOSA – VEREDAS: LA PLAYA, LAS LAJAS, LA HERRADURA, AGUAS CLARAS PARTE BAJA, LA CUESTA, PACHONDO, LA CEJITA Y TABLAZO POPALITO.  EVENTO: MOVIMIENTO EN MASA – 24/06/2021 AFECTACIÓN: 5 VIVIENDAS EN RIESGO DE COLAPSO, 5 FAMILIAS, 25 PERSONAS, 1 ACUEDUCTO ACCIONES: ATENDIDO POR CMGRD CON APOYO DE DAGRAN ESTADO: </t>
    </r>
    <r>
      <rPr>
        <b/>
        <sz val="9"/>
        <rFont val="Arial"/>
        <family val="2"/>
      </rPr>
      <t>CERRADO - 470</t>
    </r>
  </si>
  <si>
    <t>15723</t>
  </si>
  <si>
    <r>
      <t xml:space="preserve">CDGRD BOYACÁ INFORMA
MUNICIPIO: SATIVASUR – VEREDA LA CALADERA
EVENTO: ACCIDENTE MINERO 26/06/2021
AFECTACIÓN: 2 PERSONAS ATRAPADAS POR FALLA GEO MECÁNICA, DERRUMBE EN MINA DE CARBONES DE LA CALDERA
ACCIONES: ATIENDE EL EXPLOTADOR MINERO, ANM, SE CONVOCÓ A OTRAS ENTIDADES DEL CDGR.
</t>
    </r>
    <r>
      <rPr>
        <b/>
        <sz val="9"/>
        <rFont val="Arial"/>
        <family val="2"/>
      </rPr>
      <t>ESTADO: ABIERTO – EN DESARROLLO - 471</t>
    </r>
    <r>
      <rPr>
        <sz val="9"/>
        <rFont val="Arial"/>
        <family val="2"/>
      </rPr>
      <t xml:space="preserve">
ACTUALIZACIÓN CDGRD BOYACÁ EN EL MUNICIPIO DE SATIVASUR VEREDA LA CALDERA, EVENTO ACCIDENTE MINERO – 26 DE JUNIO, AFECTACIÓN 1 PERSONA FALLECIDA, 1 ATRAPADA, ACCIONES HACIA LAS 5:30 HORAS APROX FUE RECUPERADO EL CUERPO DE UNA PERSONA, CONTINÚAN LABORES DE UBICACIÓN DE LA SEGUNDA PERSONA; IDENTIFICADOS COMO LUIS EDUARDO MONTAÑEZ VARGAS Y GERARDO JOSÉ PATIÑO AMARIZ, </t>
    </r>
    <r>
      <rPr>
        <b/>
        <sz val="9"/>
        <rFont val="Arial"/>
        <family val="2"/>
      </rPr>
      <t xml:space="preserve">ESTADO ABIERTO - 484
</t>
    </r>
    <r>
      <rPr>
        <sz val="9"/>
        <rFont val="Arial"/>
        <family val="2"/>
      </rPr>
      <t>CDGRD BOYACÁ, ACTUALIZA INFORMACIÓN
MUNICIPIO: SATIVASUR, VEREDA LA CALDERA
EVENTO: ACCIDENTE MINERO – 26/06/2021
AFECTACIÓN: 1 PERSONA FALLECIDA Y 1 PERSONA RESCATADA VIVA (SE REALIZA EL RESCATE DE  1 PERSONA CON VIDA DESPUÉS DE 6 DÍAS DE LABORES DE RESCATE CON SÍNTOMAS DE DESHIDRATACIÓN  Y  SE TRASLADÓ A CENTRO MÉDICO PARA SU VALORACIÓN).
ACCIONES ATENDIÓ AGENCIA NACIONAL MINERA, GESTIÓN DEL RIESGO DEPARTAMENTAL, MUNICIPAL, UNIDAD BÁSICA DE ATENCIÓN HOSPITAL REGIONAL-SEDE SATIVASUR, SALVAMENTO MINERO, DEFENSA CIVIL, POLICÍA NACIONAL, GREMIOS MINEROS, EQUIPO INTERDISCIPLINARIO DE LA ADMINISTRACIÓN MUNICIPAL, FISCALÍA, CRUZ ROJA, CONCEJO MUNICIPAL, ALCALDES DE LAS PROVINCIAS DEL SUR, VALDERRAMA, NORTE Y GUTIÉRREZ.</t>
    </r>
    <r>
      <rPr>
        <b/>
        <sz val="9"/>
        <rFont val="Arial"/>
        <family val="2"/>
      </rPr>
      <t xml:space="preserve">
ESTADO CERRADO - 486 </t>
    </r>
    <r>
      <rPr>
        <sz val="9"/>
        <rFont val="Arial"/>
        <family val="2"/>
      </rPr>
      <t xml:space="preserve">
</t>
    </r>
  </si>
  <si>
    <t xml:space="preserve">CDGRD SUCRE INFORMA
MUNICIPIO: COVEÑAS
EVENTO: INUNDACIÓN 26/06/2021
AFECTACIÓN:  4 VIVIENDAS AFECTADAS, 4 FAMILIAS CON DAÑOS DE BIENES Y ENSERES
ACCIONES: ATIENDE CMGRD
ESTADO: CERRADO - 471
</t>
  </si>
  <si>
    <t xml:space="preserve">CDGRD NORTE DE SANTANDER INFORMA
MUNICIPIO: ABREGO - VEREDA DEL SALADO
EVENTO:  INUNDACIÓN 26/06/2021
AFECTACIÓN: 10 VIVIENDA INUNDADAS, 10 FAMILIAS AFECTADAS, 1 CARRETERA AFECTADA Y CULTIVOS INUNDADOS POR EL DESBORDAMIENTO DE LA QUEBRADA EL SALADO
ACCIONES: ATENDIÓ CMGRD
ESTADO: CERRADO - 471
</t>
  </si>
  <si>
    <t xml:space="preserve">CDGRD NORTE DE SANTANDER INFORMA
MUNICIPIO: OCAÑA
EVENTO:  MOVIMIENTO EN MASA 26/06/2021
AFECTACIÓN: 1 VIVIENDA AFECTADA POR SOCAVACION,1 FAMILIA AFECTADA.
ACCIONES: ATENDIÓ CMGRD
ESTADO: CERRADO - 471
</t>
  </si>
  <si>
    <t>AFECTACIÓN EN CULTIVOS DE FRIJOL, MAÍZ, PATILLA, YUCA</t>
  </si>
  <si>
    <r>
      <t xml:space="preserve">CRUZ ROJA INFORMA
MUNICIPIO: EL MOLINO – LA GUAJIRA
EVENTO: TEMPORAL 26/06/2021 
AFECTACIÓN: 55 VIVIENDAS INUNDADAS, 55 FAMILIAS AFECTADAS(5 FAMILIAS FUERON UBICADAS EN ALBERGUE EN LA SEDE DEL CUERPO DE BOMBEROS)
ACCIONES: ATENDIÓ CMGRD, LA ALCALDÍA HA SUMINISTRADO ALIMENTACIÓN, TRANSPORTE Y ELEMENTOS DE BIOSEGURIDAD, APOYAN 4 VOLUNTARIOS CRC EN EVALUACIÓN DE DAÑOS
</t>
    </r>
    <r>
      <rPr>
        <b/>
        <sz val="9"/>
        <rFont val="Arial"/>
        <family val="2"/>
      </rPr>
      <t>ESTADO: CERRADO - 471</t>
    </r>
    <r>
      <rPr>
        <sz val="9"/>
        <rFont val="Arial"/>
        <family val="2"/>
      </rPr>
      <t xml:space="preserve">
ENLACE UNGRD HERNANDO RICHULLI ACTUALIZA INFORMACIÓN SOBRE INUNDACIÓN POR AUMENTO DE NIVELES EN EL RÍO CARGABARRO REPORTADA EN EL MOLINO, LA GUAJIRA. CABECERA MUNICIPAL Y ZONA RURAL EL DÍA 26 DE JUNIO. DEJANDO - 43 FAMILIAS Y 210 PERSONAS AFECTADAS POR PÉRDIDA DE VÍVERES Y ENSERES. - 14 VIVIENDAS CON AFECTACIONES EN CUBIERTAS. - 1 FAMILIA DE 9 PERSONAS EVACUADA PREVENTIVAMENTE. - 1 ACUEDUCTO MUNICIPAL CON SERVICIO INTERMITENTE POR DAÑOS EN LAS ACEQUIAS. - SISTEMAS DE ALCANTARILLADO COLAPSADOS. - 1 CENTRO COMUNITARIO AFECTADO. - NO SE REPORTAN LESIONADOS O DESAPARECIDOS. SE REALIZÓ ACTIVACIÓN DE CONSEJO MUNICIPAL DE GESTIÓN DEL RIESGO E INSTALACIÓN SALA DE CRISIS. - DESPLIEGUE DE ORGANISMOS DE SOCORRO POR LAS DIFERENTES ZONAS URBANAS AFECTADAS EN EL MUNICIPIO DE EL MOLINO, Y LUGARES EN LOS CUALES HISTÓRICAMENTE SUFREN AFECTACIÓN POR LLUVIAS Y DESBORDAMIENTO DE RIO Y ACEQUIAS. - ACTIVIDADES DE DRENAJE EN VIVIENDAS AFECTADAS. - REUBICACIÓN DE UNA FAMILIA EVACUADA A ALBERGUE TEMPORAL, CON SUMINISTRO DE ALIMENTOS, HAMACAS Y FRAZADAS. - VERIFICACIÓN EN LA ZONA RURAL DEL MUNICIPIO DE EL MOLINO.  - REALIZACIÓN DE CONSEJO MUNICIPAL DE GESTIÓN DEL RIESGO DE DESASTRES EXTRAORDINARIA PARA EVALUACIÓN DE DAÑOS, Y RECOLECCIÓN DE DATOS PARA INFORME PRELIMINAR. </t>
    </r>
    <r>
      <rPr>
        <b/>
        <sz val="9"/>
        <rFont val="Arial"/>
        <family val="2"/>
      </rPr>
      <t xml:space="preserve">ESTADO: ABIERTO - 476
</t>
    </r>
    <r>
      <rPr>
        <sz val="9"/>
        <rFont val="Arial"/>
        <family val="2"/>
      </rPr>
      <t>ENLACE DE LA GUAJIRA-UNGRD, ACTUALIZA INFORMACIÓN
MUNICIPIO: EL MOLINO, CABECERA MUNICIPAL, VEREDAS: LAS ILUSIONES, EL MANANTIAL, LAS TABLITAS, LA MONTAÑA, EL POTRERITO.
EVENTO: INUNDACIÓN POR AUMENTO DE NIVELES EN EL RÍO CARGABARRO. – 26-06-2021.
AFECTACIÓN: 14 VIVIENDAS AVERIADAS, 43 FAMILIAS, 210 PERSONAS AFECTADAS POR PÉRDIDA DE VÍVERES Y ENSERES, 1 FAMILIA DE 9 PERSONAS EVACUADA PREVENTIVAMENTE, 1 ALCANTARILLADO, 1 ACUEDUCTO MUNICIPAL CON SERVICIO INTERMITENTE POR DAÑOS EN LAS ACEQUIAS, 1 CENTRO COMUNITARIO AFECTADO, SE REALIZÓ VERIFICACIÓN EN LA ZONA RURAL, AFECTACIÓN EN CULTIVOS DE FRIJOL, MAÍZ, PATILLA, YUCA, SIN LESIONADOS, SE DA MANEJO LOCAL
ACCIONES: APOYAN CMGRD, ORGANISMOS DE SOCORRO, ACTIVIDADES DE DRENAJE EN VIVIENDAS AFECTADAS, REUBICACIÓN DE UNA FAMILIA EVACUADA A ALBERGUE TEMPORAL, CON SUMINISTRO DE ALIMENTOS, HAMACAS Y FRAZADAS, UMATA.</t>
    </r>
    <r>
      <rPr>
        <b/>
        <sz val="9"/>
        <rFont val="Arial"/>
        <family val="2"/>
      </rPr>
      <t xml:space="preserve">
ESTADO: CERRADO. - 479</t>
    </r>
    <r>
      <rPr>
        <sz val="9"/>
        <rFont val="Arial"/>
        <family val="2"/>
      </rPr>
      <t xml:space="preserve">
</t>
    </r>
    <r>
      <rPr>
        <sz val="9"/>
        <color indexed="10"/>
        <rFont val="Arial"/>
        <family val="2"/>
      </rPr>
      <t>13/12/2021 SE APROBÓ AHE - 69 KITS DE ALIMENTO, 69 KITS DE ASEO, 69 KITS DE COCINA, 34 COLCHONETAS, 35 HAMACAS Y 96 FRAZADAS</t>
    </r>
  </si>
  <si>
    <t xml:space="preserve">
CDGRD DE CUNDINAMARCA, INFORMA
MUNICIPIO: CAPARRAPÍ, VEREDA: EL CALICHE- FINCA: EL PORVENIR.
EVENTO: INCENDIO ESTRUCTURAL- 25-06-2021.
AFECTACIÓN: 1 PERSONA FALLECIDA- SEÑORA MARÍA MONTERO, 1 VIVIENDA DESTRUIDA, SE DA MANEJO LOCAL.
ACCIONES: APOYARON BOMBEROS, SIJIN, POLICÍA.
ESTADO: CERRADO. - 472
</t>
  </si>
  <si>
    <t xml:space="preserve">CDGRD DE RISARALDA, INFORMA
MUNICIPIO: PEREIRA, BARRIO: LA PAZ
EVENTO: MOVIMIENTO EN MASA- 26-06-2021
AFECTACIÓN: 1 VIVIENDA AVERIADA, 1 FAMILIA, 5 PERSONAS AFECTADAS, SIN LESIONADOS, SE DA MANEJO LOCAL
ACCIONES: APOYARON CMGRD, BOMBEROS
ESTADO: CERRADO. - 472
</t>
  </si>
  <si>
    <t xml:space="preserve">CDGRD NORTE DE SANTANDER INFORMA
MUNICIPIO: SALAZAR, VEREDA: SAN ANTONIO EL FILO, CORREGIMIENTO: EL CARMEN DE NAZARET
EVENTO:  AVENIDA TORRENCIAL 26-06-2021
AFECTACIÓN: 1 PUENTE PEATONAL DESTRUIDO, DEJANDO A 20 FAMILIAS INCOMUNICADAS, SIN LESIONADOS
ACCIONES: ATENDIÓ CMGRD
ESTADO: CERRADO. - 472
</t>
  </si>
  <si>
    <t xml:space="preserve">CDGRD NORTE DE SANTANDER, INFORMA
MUNICIPIO: GRAMALOTE, CORREGIMIENTO: EL CARMEN DE NAZARET, SECTOR: LOMA DE VALDUZ 
EVENTO:  MOVIMIENTO EN MASA 26-06-2021
AFECTACIÓN: 1 VÍA AFECTADA, SIN LESIONADOS, SE DA MANEJO LOCAL.
ACCIONES: ATENDIÓ CMGRD
ESTADO: CERRADO. - 472
</t>
  </si>
  <si>
    <t xml:space="preserve">ENLACE TERRITORIAL DE CAQUETÁ- UNGRD, INFORMA
MUNICIPIO: VALPARAÍSO, 2 BARRIOS, 3 CORREGIMIENTOS
EVENTO: INUNDACIÓN- 13-06-2021
AFECTACIÓN: 1 VIVIENDA DESTRUIDA, 5 VIVIENDAS AVERIADAS, 500 HECTÁREAS, 1 VÍA NACIONAL AFECTADAS, SIN LESIONADOS. DECRETO DE CALAMIDAD PÚBLICA- NO. 026 DEL 13-06-2021 
ACCIONES: APOYAN CMGRD, UNGRD, ENTIDADES OPERATIVAS EN EL MUNICIPIO.
ESTADO: CERRADO. - 472
</t>
  </si>
  <si>
    <r>
      <t xml:space="preserve">
ENLACE TERRITORIAL DE CAQUETÁ- UNGRD, INFORMA
MUNICIPIO: SOLITA, 1 BARRIO, 40 VEREDAS, 1 RESGUARDO.
EVENTO: INUNDACIÓN- 08-06-2021.
AFECTACIÓN: 5 VIVIENDAS AVERIADAS, 240 FAMILIAS, 1 ACUEDUCTO, 506 HECTÁREAS, 6 PUENTES PEATONALES, 4 CENTROS EDUCATIVOS, 1 VÍA NACIONAL, 6 VÍAS RURALES AFECTADAS, SIN LESIONADOS. DECRETO DE CALAMIDAD PÚBLICA- NO. 073 DEL 08-06-2021 
ACCIONES: APOYAN CMGRD, UNGRD, ENTIDADES OPERATIVAS EN EL MUNICIPIO.
</t>
    </r>
    <r>
      <rPr>
        <b/>
        <sz val="9"/>
        <rFont val="Arial"/>
        <family val="2"/>
      </rPr>
      <t>ESTADO: CERRADO. - 472</t>
    </r>
    <r>
      <rPr>
        <sz val="9"/>
        <rFont val="Arial"/>
        <family val="2"/>
      </rPr>
      <t xml:space="preserve">
CMGRD SOLITA ACTUALIZA INFORMACIÓN
MUNICIPIO SOLITA – CAQUETÁ (21 VEREDAS Y 5 BARRIOS DEL CASCO URBANO DE NUESTRO MUNICIPIO).
EVENTO INUNDACIÓN 08/06/2021
AFECTACIÓN MEDIANTE EL ACTA N° 02 / 2021 (22-06-2021) DEL CONSEJO MUNICIPAL DE GESTIÓN DEL RIESGO Y DESASTRES DE SOLITA SE ACTUALIZA LA SIGUIENTE INFORMACIÓN:  400 FAMILIAS AFECTADAS, 10 VÍAS AFECTADAS (SOLITA – BRISAS, PAZ – FLORESTA, PAZ – NUEVO RETIRO, CAMPOLEJANO – RECREO, CAMPOLEJANO – CARMELO, CAMPOLEJANO – SINCELEJO, CAMPOLEJANO – MARSELLA, ARGELIA – AMISTAD, URBANA),  15 PUENTES AFECTADOS (4 SOLITA A BRISAS, 3 PAZ A LA FLORESTA, 1 PAZ A NUEVO RETIRO, 2 CAMPOLEJANO A SINCELEJO, 3 ARGELIA A LA AMISTAD),  27 ALCANTARILLAS. 5 VIVIENDAS AVERIADAS, 1 ACUEDUCTO, 4 CENTROS EDUCATIVOS, 506 HECTAREAS
ACCIONES ATENDIÓ CMGRD, UNGRD, ENTIDADES OPERATIVAS EN EL MUNICIPIO. DECRETO DE CALAMIDAD 073 DEL 08 DE JUNIO DE 2021
</t>
    </r>
    <r>
      <rPr>
        <b/>
        <sz val="9"/>
        <rFont val="Arial"/>
        <family val="2"/>
      </rPr>
      <t>ESTADO CERRADO - 482</t>
    </r>
    <r>
      <rPr>
        <sz val="9"/>
        <rFont val="Arial"/>
        <family val="2"/>
      </rPr>
      <t xml:space="preserve">
</t>
    </r>
  </si>
  <si>
    <t xml:space="preserve">ENLACE TERRITORIAL DE CAQUETÁ- UNGRD, INFORMA
MUNICIPIO: MILÁN, 3 BARRIOS, 2 CORREGIMIENTOS, 20 VEREDAS, 3 RESGUARDOS.
EVENTO: INUNDACIÓN- 18-05-2021.
AFECTACIÓN: 2 VIVIENDAS AVERIADAS, 206 FAMILIAS, 1 ACUEDUCTO, 151 HECTÁREAS, 3 PUENTES VEHICULARES, 1 HOSPITAL, 2 VÍAS RURALES AFECTADAS, SIN LESIONADOS. DECRETO DE CALAMIDAD PÚBLICA- NO. 040 DEL 18-05-2021 
ACCIONES: APOYAN CMGRD, UNGRD- AHE, ENTIDADES OPERATIVAS EN EL MUNICIPIO.
ESTADO: CERRADO.
</t>
  </si>
  <si>
    <t xml:space="preserve">ENLACE TERRITORIAL DE CAQUETÁ- UNGRD, INFORMA
MUNICIPIO: CARTAGENA DEL CHAIRÁ, 3 BARRIOS, 3 CORREGIMIENTOS, 14 VEREDAS.
EVENTO: INUNDACIÓN- 18-05-2021.
AFECTACIÓN: 20 VIVIENDAS DESTRUIDAS, 20 VIVIENDAS AVERIADAS, 200 FAMILIAS, 1 ACUEDUCTO, 2 CENTROS EDUCATIVOS, SIN LESIONADOS. DECRETO DE CALAMIDAD PÚBLICA- NO. 0055 DEL 19-05-2021 
ACCIONES: APOYAN CMGRD, UNGRD- AHE, ENTIDADES OPERATIVAS EN EL MUNICIPIO.
ESTADO: CERRADO. - 472
</t>
  </si>
  <si>
    <t xml:space="preserve">
ENLACE TERRITORIAL DE CAQUETÁ- UNGRD, INFORMA
MUNICIPIO: SOLANO, 2 CORREGIMIENTOS, 25 VEREDAS, 11 RESGUARDOS.
EVENTO: INUNDACIÓN- 24-05-2021.
AFECTACIÓN: 40 VIVIENDAS AVERIADAS, 591 FAMILIAS, 1.250 HECTÁREAS, 5 PUENTES VEHICULARES, 1 CENTRO EDUCATIVO,1 HOSPITAL, 2 VÍAS RURALES AFECTADAS, SIN LESIONADOS. DECRETO DE CALAMIDAD PÚBLICA- NO. 036 DEL 24-05-2021 
ACCIONES: APOYAN CMGRD, UNGRD, ENTIDADES OPERATIVAS EN EL MUNICIPIO.
ESTADO: CERRADO. - 472
</t>
  </si>
  <si>
    <r>
      <t xml:space="preserve">ENLACE TERRITORIAL DE CAQUETÁ- UNGRD, INFORMA MUNICIPIO: PUERTO RICO, CABECERA MUNICIPAL, ÁREA RURAL EVENTO: INUNDACIÓN - 19/05/2021. AFECTACIÓN: 63 FAMILIAS, 252 PERSONAS, 1 ACUEDUCTO, 1 PUENTE PEATONAL, 2 VÍAS RURALES CON PÉRDIDA DE LA BANCA. DECRETO DE CALAMIDAD PÚBLICA- NO. 0072 DEL 19-05 2021 ACCIONES: ATENDIDO POR CMGRD, CDGRD Y ENTIDADES DEL SNGRD ESTADO: </t>
    </r>
    <r>
      <rPr>
        <b/>
        <sz val="9"/>
        <rFont val="Arial"/>
        <family val="2"/>
      </rPr>
      <t>CERRADO. - 473</t>
    </r>
  </si>
  <si>
    <r>
      <t xml:space="preserve">ENLACE TERRITORIAL DE CAQUETÁ- UNGRD, INFORMA MUNICIPIO: PUERTO RICO, CABECERA MUNICIPAL, ÁREA RURAL EVENTO: INUNDACIÓN - 09/03/2021. AFECTACIÓN: 30 VIVIENDAS AVERIADAS EN SU ESTRUCTURA, 340 FAMILIAS, 900 PERSONAS, 3 ACUEDUCTOS VEREDALES, 20 CENTROS EDUCATIVOS, 7 VÍAS. DECRETO DE CALAMIDAD PÚBLICA- NO. 17 DEL 09-03-2021 ACCIONES: ATENDIDO POR CMGRD, CDGRD Y ENTIDADES DEL SNGRD ESTADO: </t>
    </r>
    <r>
      <rPr>
        <b/>
        <sz val="9"/>
        <rFont val="Arial"/>
        <family val="2"/>
      </rPr>
      <t>CERRADO. - 473</t>
    </r>
  </si>
  <si>
    <r>
      <t xml:space="preserve">CDGRD PUTUMAYO INFORMA MUNICIPIO: VALLE DEL GUAMUEZ – BARRIO 13 DE JUNIO EVENTO: INCENDIO ESTRUCTURAL – 27/06/2021 AFECTACIÓN: 1 VIVIENDA DESTRUIDA POR LA CONFLAGRACIÓN, 1 FAMILIAS, 4 PERSONAS ACCIONES: ATENDIDO POR BOMBEROS Y DCC ESTADO: </t>
    </r>
    <r>
      <rPr>
        <b/>
        <sz val="9"/>
        <rFont val="Arial"/>
        <family val="2"/>
      </rPr>
      <t>CERRADO - 473</t>
    </r>
  </si>
  <si>
    <t xml:space="preserve">CMGRD CARTAGENA INFORMA:
MUNICIPIO: CARTAGENA - BARRIO  NUEVO BOSQUE 
EVENTO: INCENDIO ESTRUCTURAL 26/06/2021
AFECTACIÓN: 1 VIVIENDA AVERIADA, CON DAÑOS EN BIENES Y ENSERES, 1 FAMILIA AFECTADA
ACCIONES: ATENDIÓ BOMBEROS 
ESTADO: CERRADO - 474
</t>
  </si>
  <si>
    <t xml:space="preserve">CMGRD CARTAGENA INFORMA:
MUNICIPIO: CARTAGENA -  BARRIO NELSON MANDELA
EVENTO: INCENDIO ESTRUCTURAL 26/06/2021
AFECTACIÓN: 1 VIVIENDA AVERIADA, CON DAÑOS EN BIENES Y ENSERES, 1 FAMILIA AFECTADA
ACCIONES: ATENDIÓ BOMBEROS 
ESTADO: CERRADO - 474
</t>
  </si>
  <si>
    <r>
      <t xml:space="preserve">CMGRD VALLEDUPAR INFORMA QUE, EN VALLEDUPAR, CORREGIMIENTO DE CARACOLÍ, VEREDA SABANITAS. SE PRESENTÓ UNA INUNDACIÓN POR AUMENTO DE NIVELES EN EL RÍO GARUPAL EL DÍA 26 DE JUNIO. DEJANDO VARIAS VIVIENDAS CON AFECTACIÓN DE ENSERES Y VÍVERES, NO SE REPORTAN LESIONADOS. VISITA TÉCNICA PARA CUANTIFICAR AFECTACIONES POR PARTE DEL CMGRD. </t>
    </r>
    <r>
      <rPr>
        <b/>
        <sz val="9"/>
        <rFont val="Arial"/>
        <family val="2"/>
      </rPr>
      <t xml:space="preserve">ESTADO: ABIERTO - 475
</t>
    </r>
    <r>
      <rPr>
        <sz val="9"/>
        <rFont val="Arial"/>
        <family val="2"/>
      </rPr>
      <t>CDGRD CESAR, ACTUALIZA INFORMACIÓN MUNICIPIO: VALLEDUPAR – CORREGIMIENTO DE CARACOLÍ EVENTO: INUNDACIÓN POR AUMENTO DE CAUDAL DEL RÍO GARUPAL – 26/06/2021 AFECTACIÓN: 18 VIVIENDAS POR PERDIDA DE ENSERES, 18 FAMILIAS, 72 PERSONAS ACCIONES: ATENDIDO POR CMGRD</t>
    </r>
    <r>
      <rPr>
        <b/>
        <sz val="9"/>
        <rFont val="Arial"/>
        <family val="2"/>
      </rPr>
      <t xml:space="preserve"> ESTADO: CERRADO - 492</t>
    </r>
  </si>
  <si>
    <r>
      <t xml:space="preserve">CDGRD DE SANTANDER, INFORMA
MUNICIPIO: PIEDECUESTA, SECTOR: SEVILLA
EVENTO: MOVIMIENTO EN MASA- 28-06-2021
AFECTACIÓN: EN VERIFICACIÓN, REALIZAN EDAN
ACCIONES: APOYAN CMGRD- VISITA TÉCNICA
</t>
    </r>
    <r>
      <rPr>
        <b/>
        <sz val="9"/>
        <rFont val="Arial"/>
        <family val="2"/>
      </rPr>
      <t>ESTADO: ABIERTO. - 478</t>
    </r>
    <r>
      <rPr>
        <sz val="9"/>
        <rFont val="Arial"/>
        <family val="2"/>
      </rPr>
      <t xml:space="preserve">
CDGRD SANTANDER ACTUALIZA INFORMACIÓN SOBRE MOVIMIENTO EN MASA REPORTADO EL 28 DE JUNIO EN PIEDECUESTA, SECTOR VILLA. DEJANDO 1 VÍA CON CIERRE PARCIAL POR PÉRDIDA DE BANCADA. PERSONAL DEL CMGRD REALIZÓ VISITA TÉCNICA CON APOYO DEL CDGRD PARA DETERMINAR OBRAS DE MITIGACIÓN. SE DA MANEJO LOCAL.</t>
    </r>
    <r>
      <rPr>
        <b/>
        <sz val="9"/>
        <rFont val="Arial"/>
        <family val="2"/>
      </rPr>
      <t xml:space="preserve"> ESTADO: CERRADO - 495</t>
    </r>
    <r>
      <rPr>
        <sz val="9"/>
        <rFont val="Arial"/>
        <family val="2"/>
      </rPr>
      <t xml:space="preserve">
</t>
    </r>
  </si>
  <si>
    <t>PÉRDIDA DE LA BANCADA</t>
  </si>
  <si>
    <t xml:space="preserve">CDGRD DE PUTUMAYO, INFORMA
MUNICIPIO: SANTIAGO, SECTORES: CHAGUAR SINDAMANOY TAMAUCA VIEJO, QUINCHOAPAMBA,BALSAYACO,VICHOY BUJUYU
EVENTO: MOVIMIENTO EN MASA E INUNDACIÓN- 12- 06-2021
AFECTACIÓN: 67 VIVIENDAS AVERIADAS, 2.200 FAMILIAS, 7.800 PERSONAS, 1 PUENTE VEHICULAR, 2 PUENTES PEATONALES 1 ACUEDUCTO, 4 VÍAS, PÉRDIDA DE LA BANCADA, 26 HECTÁREAS DE CULTIVOS AFECTADOS, SIN LESIONADOS. SE RECIBE DECRETO DE CALAMIDAD PÚBLICA NO. 106 DEL 19-06-2021
ACCIONES: APOYAN CMGRD, CDGRD, SECRETARÍA DE PLANEACIÓN E INFRAESTRUCTURA
ESTADO: CERRADO. - 479
</t>
  </si>
  <si>
    <r>
      <t xml:space="preserve">ENLACE UNGRD LA GUAJIRA INFORMA QUE, EN MANAURE, SECTOR LA PAZ. SE PRESENTÓ UN INCENDIO DE COBERTURA VEGETAL EL DÍA 29 DE JUNIO. DEJANDO AFECTACIÓN EN 4 HECTÁREAS DE VEGETACIÓN MIXTA Y FAUNA LOCAL. NO SE REPORTAN LESIONADOS. ATENDIÓ PERSONAL DE BOMBEROS. </t>
    </r>
    <r>
      <rPr>
        <b/>
        <sz val="9"/>
        <rFont val="Arial"/>
        <family val="2"/>
      </rPr>
      <t>ESTADO: LIQUIDADO - 480</t>
    </r>
  </si>
  <si>
    <t>2 HECTÁREAS DE CULTIVOS</t>
  </si>
  <si>
    <r>
      <t xml:space="preserve">CDGRD NORTE DE SANTANDER INFORMA QUE, EN CACOTA, VEREDA CHINAVEGA. SE PRESENTÓ UN MOVIMIENTO EN MASA EL DÍA 29 DE JUNIO. DEJANDO PERDIDA DE 2 HECTÁREAS DE CULTIVOS DE FRESA. NO SE REPORTAN LESIONADOS. PERSONAL DEL CMGRD REALIZÓ VISITA TÉCNICA AL SECTOR, SE DA MANEJO LOCAL. </t>
    </r>
    <r>
      <rPr>
        <b/>
        <sz val="9"/>
        <rFont val="Arial"/>
        <family val="2"/>
      </rPr>
      <t>ESTADO: CERRADO - 480</t>
    </r>
  </si>
  <si>
    <r>
      <t xml:space="preserve">CDGRD NORTE DE SANTANDER INFORMA QUE, EN DURANIA, BARRIO SAN MARINO. SE PRESENTÓ UN INCENDIO ESTRUCTURAL EL DÍA 28 DE JUNIO. DEJANDO 1 VIVIENDA DESTRUIDA, 1 FAMILIA DE 4 PERSONAS AFECTADA. NO SE REPORTAN LESIONADOS. ATENDIÓ PERSONAL DE BOMBEROS EN COORDINACIÓN DEL CMGRD, SE ADELANTÓ EDAN Y SE ATENDIÓ CON AHE. SE DA MANEJO LOCAL. </t>
    </r>
    <r>
      <rPr>
        <b/>
        <sz val="9"/>
        <rFont val="Arial"/>
        <family val="2"/>
      </rPr>
      <t>ESTADO: CERRADO - 480</t>
    </r>
  </si>
  <si>
    <r>
      <t xml:space="preserve">CDGRD CUNDINAMARCA INFORMA QUE, EN LA PALMA, CABECERA MUNICIPAL. SE PRESENTÓ UNA INUNDACIÓN POR COLAPSO DE ALCANTARILLADO EL DÍA 29 DE JUNIO. DEJANDO 18 FAMILIAS Y 54 PERSONAS AFECTADAS POR PERDIDA DE VÍVERES Y ENSERES. NO SE REPORTAN LESIONADOS. PERSONAL DEL CMGRD REALIZÓ LABORES DE EDAN CON APOYO DE BOMBEROS. SE DA MANEJO LOCAL. </t>
    </r>
    <r>
      <rPr>
        <b/>
        <sz val="9"/>
        <rFont val="Arial"/>
        <family val="2"/>
      </rPr>
      <t xml:space="preserve">ESTADO: CERRADO - 480
</t>
    </r>
    <r>
      <rPr>
        <sz val="9"/>
        <rFont val="Arial"/>
        <family val="2"/>
      </rPr>
      <t>DCC ACTUALIZA INFORMACIÓN
MUNICIPIO LA PALMA - CUNDINAMARCA
EVENTO INUNDACIÓN 29/06/2021
AFECTACIÓN 80 VIVIENDAS INUNDADAS, 80 FAMILIAS AFECTADAS POR PÉRDIDAS DE CUBIERTAS EN LAS VIVIENDAS CON INUNDACIÓN EN LAS MISMAS.
ACCIONES ATIENDE CMGRD, APOYA DCC</t>
    </r>
    <r>
      <rPr>
        <b/>
        <sz val="9"/>
        <rFont val="Arial"/>
        <family val="2"/>
      </rPr>
      <t xml:space="preserve">
ESTADO CERRADO - 486 </t>
    </r>
  </si>
  <si>
    <r>
      <t xml:space="preserve">CDGRD BOYACÁ INFORMA EN EL MUNICIPIO BOYACÁ VEREDA PACHAQUIRA EVENTO MOVIMIENTO EN MASA – 24 DE JUNIO, AFECTACIÓN 4 VIVIENDAS DESTRUIDAS, 7 FAMILIAS, 28 PERSONAS, 2 ACUEDUCTOS, ACCIONES SE REALIZA VISITA TÉCNICA POR PARTE DEL CMGRD, DPTO. APOYA CON CARROTANQUE, SON APROX 14 HECTÁREAS DE TERRENO IMPLICADAS, HUBO PRESENCIA DE DCC, REALIZAN LEVANTAMIENTO EDAN. ESTADO </t>
    </r>
    <r>
      <rPr>
        <b/>
        <sz val="9"/>
        <rFont val="Arial"/>
        <family val="2"/>
      </rPr>
      <t xml:space="preserve">ABIERTO - 481 </t>
    </r>
  </si>
  <si>
    <r>
      <t xml:space="preserve">CDGRD BOYACÁ INFORMA EN EL MUNICIPIO MONGUÍ RÍO MORRA, EVENTO INMERSIÓN – 19 DE JUNIO, AFECTACIÓN 1 MUJER DESAPARECIDA, ACCIONES SE CONOCE QUE ESTA PERSONA CAE AL AFLUENTE DEL RÍO MORRA EL CUAL DESEMBOCA AL RÍO CHICAMOCHA, ATENDIERON DCC, BOMBEROS NOBSA, BETEITIVA, PONAL, EJÉRCITO Y COMUNIDAD, SIN RESULTADOS POSITIVOS, SE DAN POR TERMINADAS LABORES DE BÚSQUEDA. ESTADO </t>
    </r>
    <r>
      <rPr>
        <b/>
        <sz val="9"/>
        <rFont val="Arial"/>
        <family val="2"/>
      </rPr>
      <t>CERRADO. - 481</t>
    </r>
  </si>
  <si>
    <r>
      <t xml:space="preserve">CDGRD CAUCA INFORMA
MUNICIPIO MORALES
EVENTO VENDAVAL 28/06/2021
AFECTACIÓN PENDIENTE EN EVALUACIÓN, DAÑOS EN TECHOS DE VARIAS VIVIENDAS Y CULTIVOS
ACCIONES ATIENDE CMGRD, REALIZAN EDAN
</t>
    </r>
    <r>
      <rPr>
        <b/>
        <sz val="9"/>
        <rFont val="Arial"/>
        <family val="2"/>
      </rPr>
      <t>ESTADO ABIERTO - 482</t>
    </r>
    <r>
      <rPr>
        <sz val="9"/>
        <rFont val="Arial"/>
        <family val="2"/>
      </rPr>
      <t xml:space="preserve">
CDGRD CAUCA ACTUALIZA INFORMACIÓN SOBRE VENDAVAL REPORTADO EN MORALES, CORREGIMIENTO MATARREDONDA, VEREDAS LA FLORESTA Y LA VEGA, BARRIO MODELO. EL DÍA 28 DE JUNIO. DEJANDO 11 VIVIENDAS CON AFECTACIONES EN CUBIERTAS Y PÉRDIDA DE VÍVERES Y ENSERES, 11 FAMILIAS Y 18 PERSONAS AFECTADAS, NO SE REPORTAN LESIONADOS O DESAPARECIDOS. ATENDIÓ PERSONAL DEL CMGRD CON APOYO DE ENTIDADES OPERATIVAS, SE REALIZÓ ENTREGA DE AHE. SE DA MANEJO LOCAL. ESTADO: </t>
    </r>
    <r>
      <rPr>
        <b/>
        <sz val="9"/>
        <rFont val="Arial"/>
        <family val="2"/>
      </rPr>
      <t>CERRADO - 541</t>
    </r>
    <r>
      <rPr>
        <sz val="9"/>
        <rFont val="Arial"/>
        <family val="2"/>
      </rPr>
      <t xml:space="preserve">
</t>
    </r>
  </si>
  <si>
    <t xml:space="preserve">CMGRD MEDELLÍN DAGRD INFORMA
MUNICIPIO MEDELLÍN – ANTIOQUIA, COMUNA SANTA CRUZ
EVENTO MOVIMIENTO EN MASA 30/06/2021
AFECTACIÓN 1 PERSONA LESIONADA RESCATADA QUIEN FUE AFECTADA POR UN DESLIZAMIENTO, MIENTRAS TRABAJA EN CAMBIO DE REDES DE ALCANTARILLADO
ACCIONES ATENDIÓ BOMBEROS CON 10 UNIDADES
ESTADO CERRADO - 482
</t>
  </si>
  <si>
    <t xml:space="preserve">
D.C.C. INFORMA DEPARTAMENTO DE ATLÁNTICO
MUNICIPIO SANTO TOMAS.
EVENTO VENDAVAL- 29-06-2021.
AFECTACIÓN 4 VIVIENDAS AVERIADAS EN TECHOS, 4 FAMILIAS, 14 PERSONA AFECTADAS, SIN LESIONADOS, SE DA MANEJO LOCAL.
ACCIONES APOYARON VOLUNTARIOS DE D.C.C.
ESTADO CERRADO. - 483
</t>
  </si>
  <si>
    <t xml:space="preserve">
D.C.C. INFORMA DEPARTAMENTO DE CHOCÓ
MUNICIPIO QUIBDÓ, BARRIO: POBLADO.
EVENTO MOVIMIENTO EN MASA- 29-06-2021.
AFECTACIÓN 1 VIVIENDA AVERIADA, 1 FAMILIA, 5 PERSONA AFECTADAS, SIN LESIONADOS, SE DA MANEJO LOCAL.
ACCIONES APOYARON VOLUNTARIOS DE D.C.C.
ESTADO CERRADO. - 483
</t>
  </si>
  <si>
    <r>
      <t xml:space="preserve">CDGRD TOLIMA Y DNBC INFORMAN EN EL MUNICIPIO SUÁREZ VEREDA AGUABLANCA CERRO EL SUCIO, EVENTO INCENDIO DE COBERTURA VEGETAL – 30 DE JUNIO, AFECTACIÓN POR ESTABLECER, ZONA DE BOSQUE TROPICAL Y PASTO SECO, ACCIONES SE REALIZA VERIFICACIÓN DE INFORMACIÓN, DNBC INDICA ESTE INCENDIO INICIÓ EN EL MUNICIPIO DE CUNDAY EL DÍA ANTERIOR HACIA LAS 16:00 HORAS, BOMBEROS SUÁREZ SIN CONVENIO, NO OBSTANTE, SE ACERCARÁN A LA ZONA DONDE LES PERMITA TOMAR IMÁGENES Y COORDENADAS, CDGRD CONFIRMA QUE LA ALCALDÍA REPORTÓ HOY EN HORAS DE LA MAÑANA, NO INDICA QUE LABORES DE RESPUESTA SE ADELANTARÁN, ESTADO </t>
    </r>
    <r>
      <rPr>
        <b/>
        <sz val="9"/>
        <rFont val="Arial"/>
        <family val="2"/>
      </rPr>
      <t xml:space="preserve">ACTIVO - 484
</t>
    </r>
    <r>
      <rPr>
        <sz val="9"/>
        <rFont val="Arial"/>
        <family val="2"/>
      </rPr>
      <t>CDGRD TOLIMA Y DNBC INFORMAN MUNICIPIO SUÁREZ VEREDA AGUABLANCA CERRO EL SUCIO  EVENTO INCENDIO DE COBERTURA VEGETAL – 30 DE JUNIO AFECTACIÓN POR ESTABLECER, ZONA DE BOSQUE TROPICAL Y PASTO SECO ACCIONES -SE REALIZA VERIFICACIÓN DE INFORMACIÓN, DNBC INDICA ESTE INCENDIO INICIÓ EN EL MUNICIPIO DE CUNDAY EL DÍA ANTERIOR HACIA LAS 16:00 HORAS, BOMBEROS SUÁREZ SIN CONVENIO, NO OBSTANTE, SE ACERCARÁN A LA ZONA DONDE LES PERMITA TOMAR IMÁGENES Y COORDENADAS, CDGRD CONFIRMA QUE LA ALCALDÍA REPORTÓ HOY EN HORAS DE LA MAÑANA, NO INDICA QUE LABORES DE RESPUESTA SE ADELANTARÁN. -ACTUALIZACIÓN SALA SITUACIONAL DNBC INFORMA, QUE EN COMUNICACIÓN CON EL SEÑOR COORDINADOR DEPARTAMENTAL DE BOMBEROS DEL TOLIMA, TENIENTE PEDRONEL PATIÑO, QUIEN REPORTA QUE YA FUE AUTORIZADA POR PARTE DE CORTOLIMA, LA MOVILIZACIÓN DE PERSONAL, PARA LA VALIDACIÓN Y TRABAJOS DE CONTROL DEL FORESTAL EN EL MUNICIPIO DE SUAREZ - TOLIMA; EL DÍA DE MAÑANA A PRIMERA HORA, SALDRÁN 8 UNIDADES DEL CUERPO DE BOMBEROS DE IBAGUÉ EN DOS VEHÍCULOS, APENAS LLEGUEN AL SITIO DARÁN REPORTE DE SITUACIÓN AL SEÑOR COORDINADOR DEPARTAMENTAL DEL TOLIMA Y A SU VEZ SE REALIZARA LA TOMA DE DECISIONES PARA LA GESTIÓN DE APOYOS EN CASO DE SER NECESARIO A SALA SITUACIONAL</t>
    </r>
    <r>
      <rPr>
        <b/>
        <sz val="9"/>
        <rFont val="Arial"/>
        <family val="2"/>
      </rPr>
      <t xml:space="preserve"> ESTADO ACTIVO - 485
</t>
    </r>
    <r>
      <rPr>
        <sz val="9"/>
        <rFont val="Arial"/>
        <family val="2"/>
      </rPr>
      <t>ACTUALIZACIÓN DNBC MUNICIPIO SUÁREZ VEREDA AGUABLANCA EVENTO INCENDIO DE COBERTURA VEGETAL – 30 DE JUNIO, AFECTACIÓN PENDIENTE HA, ACCIONES EL COORDINADOR DEPARTAMENTAL DE BOMBEROS TOLIMA INFORMA, INICIO DE TRABAJO DEL EQUIPO QUE SE DESPLAZÓ, HACIENDO AVANCE EN ATENCIÓN A LA CABEZA DEL INCENDIO, IDENTIFICANDO VARIOS FOCOS PARA SU ATENCIÓN. AL EVENTO SE SUMA PERSONAL DE LA COMUNIDAD PARA EL APOYO DE LAS LABORES DE EXTINCIÓN, CBV – IBAGUÉ: 8 UNIDADES, PERSONAL CIVIL: 12 PERSONAS, 2 VEHÍCULOS: UIR. 10:50 HORAS SALA SITUACIONAL DNBC INFORMA, EN COMUNICACIÓN CON EL COORDINADOR DEPARTAMENTAL DE BOMBEROS DEL TOLIMA, TENIENTE PEDRONEL PATIÑO REPORTA QUE EL PERSONAL DE BOMBEROS IBAGUÉ SE ENCUENTRA REALIZANDO TRABAJOS DE LIQUIDACIÓN DEL FORESTAL, LOS CUALES ENVÍAN MATERIAL FOTOGRÁFICO DE LA ZONA, SE PRESENTAN VARIOS FOCOS QUE VIENEN DESCENDIENDO POR LAS DOS ESTRIBACIONES DEL CERRO, AFECTANDO LÍMITES DE LOS MUNICIPIOS DE CUNDAY Y CARMEN DE APICALA, SALA SITUACIONAL QUEDA PENDIENTE PARA POSIBLE SOLICITUD DE APOYO AÉREO Y MOVILIZACIÓN DE PERSONAL, SE ENVÍA LISTA DE CHEQUEO Y SE PROCEDE A LA ACTIVACIÓN DE CADENA DE LLAMADO A SALA DE CRISIS NACIONAL Y ENTIDADES DEL SNGRD, ESTADO ACTIVO - 487
CDGRD TOLIMA Y DNBC ACTUALIZAN INFORMACIÓN SOBRE INCENDIO DE COBERTURA VEGETAL RESPORTADO DESDE EL 30 DE JUNIO EN SUÁREZ, VEREDA AGUABLANCA. – PURIFICACIÓN SECTOR SAN DIEGO, CERCA DE LA BASE MILITAR. DEJANDO HASTA EL MOMENTO AFECTACIÓN EN 60 HECTÁREAS DE VEGETACIÓN MIXTA Y FAUNA LOCAL. ATENDIÓ PERSONAL DE BOMBEROS DE IBAGUÉ Y CARMEN DE APICALÁ CON APOYO DE LA COMUNIDAD. EL INCENDIO EN JURISDICCIÓN DE SUÁREZ QUEDÓ LIQUIDADO, PERO SE DESPLAZÓ HACÍA EL MUNICIPIO DE PURIFICACIÓN.</t>
    </r>
    <r>
      <rPr>
        <b/>
        <sz val="9"/>
        <rFont val="Arial"/>
        <family val="2"/>
      </rPr>
      <t xml:space="preserve"> ESTADO: CONTROLADO - 491
</t>
    </r>
    <r>
      <rPr>
        <sz val="9"/>
        <rFont val="Arial"/>
        <family val="2"/>
      </rPr>
      <t>CDGRD TOLIMA Y DNBC ACTUALIZAN INFORMACIÓN MUNICIPIO: SUÁREZ, VEREDA AGUABLANCA. – PURIFICACIÓN SECTOR SAN DIEGO, CERCA DE LA BASE MILITAR. EVENTO: INCENDIO DE COBERTURA VEGETAL. – 30/06/2021 AFECTACIÓN: 60 HECTÁREAS DE VEGETACIÓN MIXTA Y FAUNA LOCAL. ACCIONES: -ATENDIÓ PERSONAL DE BOMBEROS DE IBAGUÉ Y CARMEN DE APICALÁ CON APOYO DE LA COMUNIDAD. EL INCENDIO EN JURISDICCIÓN DE SUÁREZ QUEDÓ LIQUIDADO, PERO SE DESPLAZÓ HACÍA EL MUNICIPIO DE PURIFICACIÓN. -CDGRD TOLIMA INFORMA, SE REALIZA DESPLAZAMIENTO DE PERSONAL DESDE EL MUNICIPIO DE PURIFICACIÓN ASÍ: -5 UNIDADES DE BOMBEROS PURIFICACIÓN. -4 VOLUNTARIOS DE LA DCC -2 VOLUNTARIOS DE CRUZ ROJA -8 EJERCITO NACIONAL -2 GESTIÓN DEL RIESGO</t>
    </r>
    <r>
      <rPr>
        <b/>
        <sz val="9"/>
        <rFont val="Arial"/>
        <family val="2"/>
      </rPr>
      <t xml:space="preserve">. ESTADO: ACTIVO - 492
</t>
    </r>
    <r>
      <rPr>
        <sz val="9"/>
        <rFont val="Arial"/>
        <family val="2"/>
      </rPr>
      <t>ACTUALIZACIÓN DNBC DEPARTAMENTO TOLIMA MUNICIPIO SUAREZ EVENTO INCENDIO DE COBERTURA VEGETAL – 30 DE JUNIO AFECTACIÓN SIN ESTABLECER ACCIONES EN COMUNICACIÓN CON EL TENIENTE PATIÑO, COORDINADOR DEPARTAMENTAL DE TOLIMA INFORMA QUE TIENE UNIDADES DE BOMBEROS DEL MUNICIPIO DE CUNDAY EN ALERTA PREVENTIVA POR ALERTA ROJA EN INCENDIOS, ADICIONAL ESTÁ PENDIENTE AFECTACIÓN DEL FORESTAL PRESENTADO EN DÍAS ANTERIORES EN LÍMITES DE CARMEN DE APICALÁ, SUÁREZ Y CUNDAY. EVENTO EN SEGUIMIENTO, POR PRONÓSTICO DE AMENAZA EMITIDO POR EL IDEAM,</t>
    </r>
    <r>
      <rPr>
        <b/>
        <sz val="9"/>
        <rFont val="Arial"/>
        <family val="2"/>
      </rPr>
      <t xml:space="preserve"> ESTADO LIQUIDADO - 499
</t>
    </r>
    <r>
      <rPr>
        <sz val="9"/>
        <rFont val="Arial"/>
        <family val="2"/>
      </rPr>
      <t>CDGRD TOLIMA ACTUALIZA INFORMACIÓN DE AFECTACIONES
MUNICIPIO SUAREZ
EVENTO INCENDIO DE COBERTURA VEGETAL 30/06/2021
AFECTACIÓN SE ACTUALIZA EL ÁREA TOTAL FINAL AFECTADA FUE DE 60 HECTAREAS DE VEGETACIÓN NATIVA
ACCIONES ATENDIÓ PERSONAL DE BOMBEROS DE IBAGUÉ Y CARMEN DE APICALÁ CON APOYO DE LA COMUNIDAD</t>
    </r>
    <r>
      <rPr>
        <b/>
        <sz val="9"/>
        <rFont val="Arial"/>
        <family val="2"/>
      </rPr>
      <t xml:space="preserve">
ESTADO LIQUIDADO - 532
</t>
    </r>
  </si>
  <si>
    <r>
      <t xml:space="preserve">CDGRD CHOCÓ INFORMA MUNICIPIO: RIOSUCIO – ÁREA RURAL, SECTORES DE LAS COMUNIDAD NEGRA EL LIMÓN, COMUNIDAD INDÍGENA DE JUINPUBUR Y GUAUNAM TANDUUR. 
EVENTO: INUNDACIÓN POR CRECIENTE DEL RÍO CACARICA -  30/06/201 AFECTACIÓN 205 VIVIENDAS CON PÉRDIDA DE MUEBLES Y ENSERES, 205 FAMILIAS, 615 PERSONAS ACCIONES: ATENDIDO POR CMGRD EN APOYO DEL CDGRD.  ESTADO </t>
    </r>
    <r>
      <rPr>
        <b/>
        <sz val="9"/>
        <rFont val="Arial"/>
        <family val="2"/>
      </rPr>
      <t>CERRADO - 485</t>
    </r>
  </si>
  <si>
    <r>
      <t xml:space="preserve">ENLACE TERRITORIAL DE ARAUCA – UNGRD, INFORMA MUNICIPIO: FORTUL BARRIOS: BRISAS DEL LLANO, VILLA LUCIA, LA LIBERTAD, EL RECREO, VILLA ESPERANZA, RAMÍREZ, TRES DE DICIEMBRE, EL ROBLE, ASENTAMIENTO URBANO JOSÉ ALIRIO MARTINEZ, URBANIZACIÓN LOS PINOS. VEREDAS: LAS GUADUAS, CAÑO NEGRO, PALO DE AGUA, LA UNIÓN, SANTUARIO DE QUIRIPAL, LOS BANCOS, BAJO QUIRIPAL, VILLA RICA, EL SALIBONLA CABAÑA, VILLA NUEVA, LOS LIRIOS, LA SALVE Y CENTRO POBLADO DE PALMARITO. EVENTO: INUNDACIÓN – 08/06/2021 AFECTACIÓN: 4 VIVIENDAS DESTRUIDAS, 54 VIVIENDAS AVERIADAS, 822 FAMILIAS, 3288 PERSONAS,20 PUENTES VEHICULARES, 2 VÍAS ACCIONES: ATENDIDO POR CMGRD CON APOYO DE CDGRD Y UNGRD, SE RECIBE EL DECRETO DE CALAMIDAD PÚBLICA- NO. 046 DEL 08-06-2021 ESTADO: </t>
    </r>
    <r>
      <rPr>
        <b/>
        <sz val="9"/>
        <rFont val="Arial"/>
        <family val="2"/>
      </rPr>
      <t>CERRADO - 485</t>
    </r>
  </si>
  <si>
    <r>
      <t xml:space="preserve">ENLACE TERRITORIAL DE ARAUCA – UNGRD, INFORMA MUNICIPIO: TAME, CABECERA MUNICIPAL, ÁREA RURAL EVENTO: INUNDACIÓN – 11/06/2021 AFECTACIÓN: 12 VIVIENDAS DESTRUIDAS, 78 VIVIENDAS AVERIADAS, 820 FAMILIAS, 2460 PERSONAS 3 PUENTES PEATONALES, 5 VÍAS ACCIONES: ATENDIDO POR CMGRD CON APOYO DE CDGRD Y UNGRD, SE RECIBE EL DECRETO DE CALAMIDAD PÚBLICA- NO. 877 DEL 11-06-2021 ESTADO: </t>
    </r>
    <r>
      <rPr>
        <b/>
        <sz val="9"/>
        <rFont val="Arial"/>
        <family val="2"/>
      </rPr>
      <t>CERRADO - 485</t>
    </r>
  </si>
  <si>
    <r>
      <t xml:space="preserve">CDGRD SUCRE INFORMA
MUNICIPIO COLOSO - CORREGIMIENTO DE CHINULITO
EVENTO INUNDACIÓN 01/07/2021
AFECTACIÓN 12 VIVIENDAS INUNDADAS, POR FUERTES LLUVIAS CON PÉRDIDAS DE BIENES Y ENSERES
ACCIONES ATIENDE CMGRD, CON SEGUIMIENTO Y VERIFICACIÓN CON EL APOYO DEL INSPECTOR RURAL DEL CORREGIMIENTO
</t>
    </r>
    <r>
      <rPr>
        <b/>
        <sz val="9"/>
        <rFont val="Arial"/>
        <family val="2"/>
      </rPr>
      <t>ESTADO  CERRADO - 486</t>
    </r>
    <r>
      <rPr>
        <sz val="9"/>
        <rFont val="Arial"/>
        <family val="2"/>
      </rPr>
      <t xml:space="preserve">
ACTUALIZACIÓN CDGRD SUCRE MUNICIPIO COLOSO CORREGIMIENTOS BAJO DON JUAN, OJITO, PUEBLO NUEVO, MARATÓN, SAN ANTONIO Y LOS BARRIOS LAS FLORES, LA PATRIA Y SEIS DE ENERO EVENTO INUNDACIÓN – 24 DE JUNIO, AFECTACIÓN 71 VIVIENDAS, 71 FAMILIAS, 284 PERSONAS ACCIONES SE REALIZÓ EL CENSO DE LOS DAMNIFICADOS, CON EL APOYO DE LOS PRESIDENTES DE JUNTAS DE ACCIÓN COMUNAL DE CADA LOCALIDAD, ATENDIDO POR CMGRD</t>
    </r>
    <r>
      <rPr>
        <b/>
        <sz val="9"/>
        <rFont val="Arial"/>
        <family val="2"/>
      </rPr>
      <t>, ESTADO CERRADO - 487</t>
    </r>
    <r>
      <rPr>
        <sz val="9"/>
        <rFont val="Arial"/>
        <family val="2"/>
      </rPr>
      <t xml:space="preserve">
</t>
    </r>
  </si>
  <si>
    <t xml:space="preserve">CDGRD ANTIOQUIA DAGRAN INFORMA
MUNICIPIO LIBORINA 
EVENTO MOVIMIENTO EN MASA 01/07/2021
AFECTACIÓN 1 VIA AFECTADA, QUE COMUNICA AL MUNICIPIO DE LIBORINA CON SABANALARGA.
ACCIONES ATENDIÓ CMGRD, CON MAQUINARIA AMARILLA PARA REMOVER EL MATERIAL
ESTADO CERRADO - 486 
</t>
  </si>
  <si>
    <t xml:space="preserve">CDGRD ANTIOQUIA DAGRAN INFORMA
MUNICIPIO GRANADA
EVENTO MOVIMIENTO EN MASA 23/06/2021
AFECTACIÓN 1 VIA MUNICIPAL AFECTADA, 2 VÍAS SECUNDARIAS POR FALLA GEOLÓGICA INESTABLE ACTIVA
ACCIONES ATENDIÓ CMGRD, CON MAQUINARIA AMARILLA PARA REMOVER EL MATERIAL
ESTADO CERRADO - 486
</t>
  </si>
  <si>
    <r>
      <t xml:space="preserve">CDGRD ANTIOQUIA INFORMA EN EL MUNICIPIO DE ANZÁ VEREDAS LA MATA, LOS LLANOS, EL NUDILLO, LA CEJITA Y LA TRAVESÍA, EVENTO MOVIMIENTO EN MASA – 26 DE JUNIO, AFECTACIÓN 1 VÍA TERCIARIA, KILÓMETRO 5+490 RAMAL CEJITA – LA MATA, ACCIONES DESPLAZAMIENTO MAQUINARIA (RETROCARGADOR +VOLQUETA), PROPIEDAD DEL MUNICIPIO PARA REALIZAR LABORES DE LIMPIEZA, LAS CUALES PUEDEN TARDAR VARIOS DÍAS POR LA CANTIDAD DE MATERIAL, ESTADO </t>
    </r>
    <r>
      <rPr>
        <b/>
        <sz val="9"/>
        <rFont val="Arial"/>
        <family val="2"/>
      </rPr>
      <t>CERRADO - 487</t>
    </r>
  </si>
  <si>
    <r>
      <t xml:space="preserve">CDGRD ANTIOQUIA INFORMA EN EL MUNICIPIO DE ARBOLETES CORREGIMIENTO LA TRINIDAD EVENTO VENDAVAL – 20 DE JUNIO, AFECTACIÓN 36 VIVIENDAS DESTECHADAS, 36 FAMILIAS, 125 PERSONAS, ACCIONES SE ACTIVÓ EL CMGRD PARA LA EVALUACIÓN Y ATENCIÓN DE LA EMERGENCIA, APOYO CUERPO DE BOMBEROS, ESTADO </t>
    </r>
    <r>
      <rPr>
        <b/>
        <sz val="9"/>
        <rFont val="Arial"/>
        <family val="2"/>
      </rPr>
      <t>CERRADO - 487</t>
    </r>
  </si>
  <si>
    <r>
      <t xml:space="preserve">CMGRD VALLEDUPAR INFORMA EN LA VEREDA LOS CALABOZOS HACIA LAS 01:30 HORAS EVENTO INUNDACIÓN – 2 DE JULIO AFECTACIÓN 10 FAMILIAS, 4 HECTÁREAS DE CULTIVOS ACCIONES INSPECCIÓN DE LA ZONA Y ARTICULACIÓN CON OTRAS ENTIDADES PARA INTERVENIR LA MARGEN DERECHA DEL RÍO CESAR, APOYO CUERPO DE BOMBEROS, ESTADO </t>
    </r>
    <r>
      <rPr>
        <b/>
        <sz val="9"/>
        <rFont val="Arial"/>
        <family val="2"/>
      </rPr>
      <t>CERRADO - 487</t>
    </r>
  </si>
  <si>
    <r>
      <t xml:space="preserve">CDGRD ANTIOQUIA INFORMA EN EL MUNICIPIO ARMENIA CORREGIMIENTO LA HERRADURA Y EL MUNICIPIO DE TITIRIBÍ, EVENTO MOVIMIENTO EN MASA – 28 DE JUNIO, AFECTACIÓN 1 VIA SECUNDARIA, ACCIONES EVENTOS EN EVOLUCIÓN, SE VIENE PRESENTANDO DESDE HACE MUCHOS AÑOS, EN LA MAÑANA DEL 27 Y 28 DE JUNIO SE BRINDA ASISTENCIA EN SITIO Y SE LEVANTA INFORME TÉCNICO POR PARTE DEL PERSONAL IDÓNEO DEL CONSEJO MUNICIPAL DE GESTIÓN DEL RIESGO, ESTADO </t>
    </r>
    <r>
      <rPr>
        <b/>
        <sz val="9"/>
        <rFont val="Arial"/>
        <family val="2"/>
      </rPr>
      <t>CERRADO - 487</t>
    </r>
    <r>
      <rPr>
        <sz val="9"/>
        <rFont val="Arial"/>
        <family val="2"/>
      </rPr>
      <t xml:space="preserve">
</t>
    </r>
  </si>
  <si>
    <r>
      <t xml:space="preserve">CDGRD ANTIOQUIA INFORMA QUE, EN BETANIA, ÁREA URBANA. SE PRESENTÓ UN MOVIMIENTO EN MASA EL DÍA 12 DE JUNIO. DEJANDO 1 ACUEDUCTO AFECTADO POR PERDIDA DE TUBERIA, NO SE REPORTAN LESIONADOS. PERSONAL DEL ACUEDUCTO Y BOMBEROS ATENDIERON INICIALMENTE EL EVENTO PARA RESTAURAR EL SERVICIO DE AGUA, LA SECRETARÍA DE PLANEACIÓN PROGRAMÓ VISITA TÉCNICA PARA DETERMINAR ACCIONES DE MITIGACIÓN EN EL PUNTO, SE DA MANEJO LOCAL. </t>
    </r>
    <r>
      <rPr>
        <b/>
        <sz val="9"/>
        <rFont val="Arial"/>
        <family val="2"/>
      </rPr>
      <t>ESTADO: CERRADO - 488</t>
    </r>
  </si>
  <si>
    <r>
      <t xml:space="preserve">CDGRD ANTIOQUIA INFORMA QUE, EN CAICEDO, VEREDA MORADITAS VÍA A SANTA FÉ DE ANTIOQUIA, KM 19.5. SE PRESENTÓ UN MOVIMIENTO EN MASA EL DÍA 26 DE JUNIO. DEJANDO PERDIDAS EN CULTIVOS DE PANCOGER Y AFECTACIÓN EN LA BANCADA DE LA VÍA SECUNDARÍA, NO SE REPORTAN LESIONADOS. SE SOLICITÓ APOYO AL DAGRAN PARA LA INTERVENCIÓN EN EL SECTOR CON MAQUINARIA AMARILLA YA QUE EL MUNICIPIO NO CUENTA CON LA CAPACIDAD OPERATIVA PARA ATENDER, SE ENVIÓ AL PUNTO MAQUINARÍA AMARILLA CONTRATADA CON PARTICULARES. SE DA MANEJO LOCAL. </t>
    </r>
    <r>
      <rPr>
        <b/>
        <sz val="9"/>
        <rFont val="Arial"/>
        <family val="2"/>
      </rPr>
      <t>ESTADO: CERRADO - 488</t>
    </r>
  </si>
  <si>
    <r>
      <t xml:space="preserve">CDGRD ANTIOQUIA INFORMA QUE, EN COCORNÁ, CABECERA MUNICIPAL Y ZONA RURAL. SE PRESENTÓ UN EVENTO TEMPORAL EL DÍA 12 DE JUNIO. DEJANDO 15 VIVIENDAS CON AFECTACIÓN DE CUBIERTAS, 15 FAMILIAS Y 51 PERSONAS AFECTADAS POR PERDIDA DE VÍVERES Y ENSERES. NO SE REPORTARON LESIONADOS. PERSONAL DEL CMGRD SOLICITÓ APOYO AL DAGRAN PARA REALIZAR ENTREGA DE AHE A LAS FAMILIAS AFECTADAS, SE DA MANEJO LOCAL. </t>
    </r>
    <r>
      <rPr>
        <b/>
        <sz val="9"/>
        <rFont val="Arial"/>
        <family val="2"/>
      </rPr>
      <t>ESTADO: CERRADO - 488</t>
    </r>
  </si>
  <si>
    <r>
      <t xml:space="preserve">CDGRD NARIÑO INFORMA QUE, EN ILES, KM 34 SECTOR EL BOROJÓ. SE PRESENTA UN INCENDIO DE COBERTURA VEGETAL DESDE LA TARDE DEL 2 DE JULIO. PENDIENTE ESTABLECER ÁREA AFECTADA. SE DESPLAZA AL SECTOR PERSONAL DE LA DCC CON APOYO DE PERSONAL DEL CMGRD Y LA COMUNIDAD. </t>
    </r>
    <r>
      <rPr>
        <b/>
        <sz val="9"/>
        <rFont val="Arial"/>
        <family val="2"/>
      </rPr>
      <t xml:space="preserve">ESTADO: ACTIVO - 488
</t>
    </r>
    <r>
      <rPr>
        <sz val="9"/>
        <rFont val="Arial"/>
        <family val="2"/>
      </rPr>
      <t xml:space="preserve">ACTUALIZACIÓN CDGRD NARIÑO EN EL MUNICIPIO ILES KILÓMETRO 34 SECTOR DEL BOROJÓ, EVENTO INCENDIO DE COBERTURA VEGETAL – 2 DE JULIO, AFECTACIÓN POR ESTABLECER, ACCIONES ATENDIDO LOCALMENTE POR ADMINISTRACIÓN MUNICIPAL, DCC Y COMUNIDAD, </t>
    </r>
    <r>
      <rPr>
        <b/>
        <sz val="9"/>
        <rFont val="Arial"/>
        <family val="2"/>
      </rPr>
      <t>ESTADO LIQUIDADO - 496</t>
    </r>
  </si>
  <si>
    <r>
      <t xml:space="preserve">CDGRD CAUCA INFORMA QUE, EN SUCRE, VEREDAS LOS ALPES Y SANTA INÉS. SE PRESENTÓ UN MOVIMIENTO EN MASA EL DÍA 1 DE JULIO. DEJANDO 2 VIVIENDAS CON AFECTACIONES ESTRUCTURALES, 2 FAMILIAS Y 8 PERSONAS AFECTADAS. NO SE REPORTAN LESIONADOS. PERSONAL DEL CMGRD PROGRAMÓ VISITA TÉCNICA AL PUNTO PARA REALIZAR INTERVENCIÓN. SE DA MANEJO LOCAL. </t>
    </r>
    <r>
      <rPr>
        <b/>
        <sz val="9"/>
        <rFont val="Arial"/>
        <family val="2"/>
      </rPr>
      <t>ESTADO: CERRADO - 488</t>
    </r>
  </si>
  <si>
    <r>
      <t xml:space="preserve">CDGRD CAUCA INFORMA MUNICIPIO: TIMBIQUÍ – CORREGIMIENTO SAN BERNANDO EVENTO: INCENDIO ESTRUCTURAL – 02/07/2021 AFECTACIÓN: 1 VIVIENDA PÉRDIDA TOTAL POR LA CONFLAGRACIÓN, 1 FAMILIA, 4 PERSONAS ACCIONES: ATENDIDO POR CMGRD Y BOMBEROS ESTADO: </t>
    </r>
    <r>
      <rPr>
        <b/>
        <sz val="9"/>
        <rFont val="Arial"/>
        <family val="2"/>
      </rPr>
      <t>CERRADO - 489</t>
    </r>
  </si>
  <si>
    <r>
      <t xml:space="preserve">CDGRD CUNDINAMARCA INFORMA MUNICIPIO: CAQUEZA – VEREDA EL TABLÓN EVENTO: MOVIMIENTO EN MASA – 02/07/2021 AFECTACIÓN: 10 VIVIENDAS EN RIESGO DE CAÍDA DE TIERRA Y ROCAS, 10 FAMILIAS, 40 PERSONAS ACCIONES: ATENDIDO POR CMGRD Y BOMBEROS ESTADO: </t>
    </r>
    <r>
      <rPr>
        <b/>
        <sz val="9"/>
        <rFont val="Arial"/>
        <family val="2"/>
      </rPr>
      <t>CERRADO - 489</t>
    </r>
  </si>
  <si>
    <r>
      <t xml:space="preserve">DNBC INFORMA DEPARTAMENTO: META MUNICIPIO: MACARENA – VEREDA AGUA AZUL EVENTO: INCENDIO DE COBERTURA VEGETAL – 02/07/2021 AFECTACIÓN: 20 HECTÁREAS DE SABANA Y BOSQUE MEDIO ACCIONES: ATENDIDO POR BOMBEROS LA MACARENA ESTADO: </t>
    </r>
    <r>
      <rPr>
        <b/>
        <sz val="9"/>
        <rFont val="Arial"/>
        <family val="2"/>
      </rPr>
      <t>LIQUIDADO - 489</t>
    </r>
  </si>
  <si>
    <r>
      <t xml:space="preserve">CDGRD ARAUCA, ACTUALIZA INFORMACIÓN MUNICIPIO: SARAVENA – ÁREA RURAL EVENTO: CRECIENTE SÚBITA – 30/03/2021 AFECTACIÓN: SE PRESENTÓ FUERTES PRECIPITACIONES OCASIONANDO EL AUMENTO DE CAUDAL DE AGUA DE FUENTES HÍDRICAS, POR LO QUE NO SE REGISTRARON AFECTACIONES A VIVIENDAS, NI A FAMILIAS. ACCIONES: ATENDIDO POR CMGRD Y DCC ESTADO: </t>
    </r>
    <r>
      <rPr>
        <b/>
        <sz val="9"/>
        <rFont val="Arial"/>
        <family val="2"/>
      </rPr>
      <t>CERRADO - 489</t>
    </r>
  </si>
  <si>
    <r>
      <t xml:space="preserve">CDGRD ANTIOQUIA INFORMA MUNICIPIO: GRANADA – SECTOR LA VARIANTE Y PLAZA PRINCIPAL EVENTO: INUNDACIÓN – 13/06/2021 AFECTACIÓN: 13 VIVIENDAS POR PERDIDA DE ENSERES, 13 FAMILIAS, 52 PERSONAS ACCIONES: ATENDIDO POR CMGRD ESTADO: </t>
    </r>
    <r>
      <rPr>
        <b/>
        <sz val="9"/>
        <rFont val="Arial"/>
        <family val="2"/>
      </rPr>
      <t>CERRADO - 489</t>
    </r>
  </si>
  <si>
    <t>21 LOCALES COMERCIALES</t>
  </si>
  <si>
    <r>
      <t xml:space="preserve">CDGRD ANTIOQUIA INFORMA MUNICIPIO: MACEO – CABECERA MUNICIPAL Y CORREGIMIENTO DE PUERTO NUS, SECTOR LA PLAYITA EVENTO: INUNDACIÓN POR DESBORDAMIENTO DEL RÍO NUS – 08/06/2021 AFECTACIÓN: 13 VIVIENDAS CON PÉRDIDA DE MUEBLES Y ENSERES, 13 FAMILIAS, 68 PERSONAS, 21 LOCALES COMERCIALES ACCIONES: ATENDIDO POR CMGRD ESTADO: </t>
    </r>
    <r>
      <rPr>
        <b/>
        <sz val="9"/>
        <rFont val="Arial"/>
        <family val="2"/>
      </rPr>
      <t>CERRADO - 489</t>
    </r>
  </si>
  <si>
    <r>
      <t xml:space="preserve">DCC INFORMA DEPARTAMENTO: SUCRE MUNICIPIO: SAN ONOFRE – CORREGIMIENTO RINCÓN DEL MAR EVENTO: INUNDACIÓN – 02/07/2021 AFECTACIÓN: 115 VIVIENDAS CON PÉRDIDA DE ENSERES, 115 FAMILIAS, 345 PERSONAS ACCIONES: ATENDIDO POR CMGRD Y DCC, SE DA RESPUESTA LOCAL ESTADO: </t>
    </r>
    <r>
      <rPr>
        <b/>
        <sz val="9"/>
        <rFont val="Arial"/>
        <family val="2"/>
      </rPr>
      <t>CERRADO - 489</t>
    </r>
  </si>
  <si>
    <t xml:space="preserve">CDGRD SANTANDER INFORMA
MUNICIPIO:  CIMITARRA 
EVENTO: MOVIMIENTO EN MASA 03/07/2021
AFECTACIÓN: 1 VIA AFECTADA EN EL PR 52 + 900 EN LA VÍA CIMITARRA - LANDÁZURI
ACCIONES: ATIENDE CMGRD
ESTADO: CERRADO - 490
</t>
  </si>
  <si>
    <t xml:space="preserve">DNBC INFORMA
MUNICIPIO:  GUACHETÁ – CUNDINAMARCA
EVENTO: ACCIDENTE MINERO 01/07/2021
AFECTACIÓN: 2 PERSONAS FALLECIDAS. AL PARECER POR UNA FALLA GEOMECÁNICA QUE GENERÓ UN DERRUMBE EN LA MINA DE CARBÓN DE LA EMPRESA PROMINCARG, DE LA OPERADORA MINERA EL ROBLE.
ACCIONES: ATENDIÓ PERSONAL DE LA AGENCIA NACIONAL MINERA, APOYO EL EXPLOTADOR MINERO, SOCORREDORES Y TRABAJADORES DE LA ZONA, ALCALDÍA DE GUACHETÁ, GESTIÓN DEL RIESGO DE GUACHETÁ Y  POLICÍA
ESTADO: CERRADO - 490
</t>
  </si>
  <si>
    <t>1 BODEGA AFECTADA</t>
  </si>
  <si>
    <t xml:space="preserve">CDGRD ANTIOQUIA DAGRAN INFORMA
MUNICIPIO:  SAN ANDRÉS DE CUERQUIA
EVENTO: VENDAVAL 20/06/2021
AFECTACIÓN: 1 BODEGA AFECTADA EN LA CUBIERTA,  LA CUAL ES UTILIZADA PARA UN PROYECTO PRODUCTIVO DE AGUACATE HASS EN EL MUNICIPIO
ACCIONES: ATENDIÓ CMGRD
ESTADO: CERRADO - 490
</t>
  </si>
  <si>
    <t xml:space="preserve">CDGRD ANTIOQUIA DAGRAN INFORMA
MUNICIPIO:  SAN CARLOS -  VILLA TRIUNFO, VILLA ESPERANZA Y NATALIA
EVENTO: INUNDACIÓN 12/06/2021
AFECTACIÓN: 65 FAMILIAS INUNDADAS, 65 FAMILIAS AFECTADAS EN BIENES Y ENSERES
ACCIONES: ATENDIÓ CMGRD, SE REALIZÓ CENSO Y LABORES DE LIMPIEZA EN LA QUEBRADA PARA MEJORAR LA CAPACIDAD HIDRÁULICA, ADEMÁS DE REUNIÓN Y SE ENCUENTRAN EN LA GESTIÓN DE AYUDAS.
ESTADO: CERRADO - 490
</t>
  </si>
  <si>
    <t xml:space="preserve">CDGRD ANTIOQUIA DAGRAN INFORMA
MUNICIPIO:  SAN JERÓNIMO
EVENTO: INUNDACIÓN 11/06/2021
AFECTACIÓN: 1 VIA AFECTADA,1 PUENTE AVERIADO (UNA DE LAS ALETAS CON DAÑO ESTRUCTURAL),  2 ACUEDUCTOS CON DAÑOS EN BOCATOMAS (QUIMBAYO Y VELIGUARIN)
ACCIONES: ATENDIÓ CMGRD.
ESTADO: CERRADO - 490
</t>
  </si>
  <si>
    <t xml:space="preserve">CDGRD ANTIOQUIA DAGRAN INFORMA
MUNICIPIO:  SAN JUAN DE URABÁ
EVENTO: VENDAVAL 20/06/2021
AFECTACIÓN: 3 VIVIENDAS AVERIADAS (SIN CUBIERTAS BARRIOS DOS DE ABRIL Y VILLA VIKINGOS), 3 FAMILIAS AFECTADAS
 ACCIONES: ATENDIÓ CMGRD.
ESTADO: CERRADO - 490
</t>
  </si>
  <si>
    <t xml:space="preserve">CDGRD ANTIOQUIA DAGRAN INFORMA
MUNICIPIO:  SAN PEDRO DE URABÁ
EVENTO: INUNDACIÓN 22/06/2021
AFECTACIÓN:  50 VIVIENDAS INUNDADAS, 50 FAMILIAS AFECTADAS,  INCLUYENDO LA CASA DE LA CULTURA Y BIBLIOTECA PÚBLICA. EMERGENCIAS PRESENTADAS POR EL TORRENCIAL AGUACERO QUE SE PRESENTÓ EN EL MUNICIPIO POR MÁS DE TRES HORAS
 ACCIONES: ATENDIÓ CMGRD Y BOMBEROS CON 6 UNIDADES
ESTADO: CERRADO - 490
</t>
  </si>
  <si>
    <t xml:space="preserve">CDGRD ANTIOQUIA DAGRAN INFORMA
MUNICIPIO:  SAN RAFAEL
EVENTO: MOVIMIENTO EN MASA 11/06/2021
AFECTACIÓN:  1 VIA MUNICIPAL AFECTADA (QUE INCOMUNICA LAS VEREDAS DE SAN AGUSTÍN DANTAS Y PIEDRAS ARRIBA Y LA VÍA QUE VA PARA SAN ROQUE. EN LA CUAL TAMBIÉN SE VEN AFECTAS 10 A 12 VEREDAS)
 ACCIONES: ATENDIÓ CMGRD. EL MUNICIPIO POR MEDIO DEL ALCALDE CONSIGUE UNA MAQUINA RETRO EXCAVADORA TIPO PAJARITA POR MEDIO DE LA EMPRESA RENTAN PARA QUE INICIE CON EL PROCESO DE REMOCIÓN DE TIERRA
ESTADO: CERRADO - 490
</t>
  </si>
  <si>
    <r>
      <t xml:space="preserve">CDGRD NORTE DE SANTANDER INFORMA QUE, EN ABREGO, ZONA RURAL. SE PRESENTÓ UNA INUNDACIÓN POR AUMENTO DE NIVELES EN LA QUEBRADA TEJA EL DÍA 3 DE JULIO. PENDIENTE REALIZAR EDAN. PERSONAL DEL CMGRD COORDINA LABORES CON APOYO DE LAS ENTIDADES OPERATIVAS EN EL MUNICIPIO. </t>
    </r>
    <r>
      <rPr>
        <b/>
        <sz val="9"/>
        <rFont val="Arial"/>
        <family val="2"/>
      </rPr>
      <t xml:space="preserve">ESTADO: ABIERTO - 491
</t>
    </r>
    <r>
      <rPr>
        <sz val="9"/>
        <rFont val="Arial"/>
        <family val="2"/>
      </rPr>
      <t>CDGRD NORTE DE SANTANDER ACTUALIZA INFORMACIÓN
MUNICIPIO ABREGO 
EVENTO INUNDACIÓN  03/07/2021
AFECTACIÓN  8 VIVIENDAS AVERIADAS, 8 FAMILIAS AFECTADAS
ACCIONES  ATENDIÓ CMGRD</t>
    </r>
    <r>
      <rPr>
        <b/>
        <sz val="9"/>
        <rFont val="Arial"/>
        <family val="2"/>
      </rPr>
      <t xml:space="preserve">
ESTADO  CERRADO - 500</t>
    </r>
  </si>
  <si>
    <r>
      <t xml:space="preserve">CDGRD NORTE DE SANTANDER INFORMA QUE, EN OCAÑA, VEREDA VENADILLO. SE PRESENTÓ UN MOVIMIENTO EN MASA EL DÍA 3 DE JULIO. DEJANDO 1 VIVIENDA CON AFECTACIONES ESTRUCTURALES, 1 FAMILIA DE 4 PERSONAS AFECTADA. NO SE REPORTAN LESIONADOS. PERSONAL DEL CMGRD REALIZÓ VISITA TÉCNICA AL PUNTO Y BRINDÓ RECOMENDACIONES. SE DA MANEJO LOCAL. </t>
    </r>
    <r>
      <rPr>
        <b/>
        <sz val="9"/>
        <rFont val="Arial"/>
        <family val="2"/>
      </rPr>
      <t>ESTADO: CERRADO - 491</t>
    </r>
  </si>
  <si>
    <r>
      <t xml:space="preserve">DCC INFORMA QUE, EN MUZO, BOYACÁ. SECTOR MATA CAFÉ. SE PRESENTÓ UN COLAPSO ESTRUCTURAL EL DÍA 3 DE JULIO. DEJANDO 1 VIVIENDA DESTRUIDA, 1 FAMILIA DE 4 PERSONAS DAMNIFICADA. NO SE REPORTARON LESIONADOS. ATENDIÓ PERSONAL DE LA DCC EN COORDINACIÓN DEL CMGRD. SE DA MANEJO LOCAL. </t>
    </r>
    <r>
      <rPr>
        <b/>
        <sz val="9"/>
        <rFont val="Arial"/>
        <family val="2"/>
      </rPr>
      <t>ESTADO: CERRADO - 491</t>
    </r>
  </si>
  <si>
    <r>
      <t xml:space="preserve">DCC INFORMA QUE, EN EL BAGRE, ANTIOQUIA. VEREDA BROJOLA. SE PRESENTÓ UN INCENDIO ESTRUCTURAL EL DÍA 3 DE JULIO. DEJANDO 1 ESCUELA PARCIALMENTE AVERIADA. NO SE REPORTAN LESIONADOS. ATENDIÓ PERSONAL DE BOMBEROS CON APOYO DE LA DCC Y EN COORDINACIÓN DEL CMGRD Y LA SECRETARÍA DE EDUCACIÓN MUNICIPAL. SE DA MANEJO LOCAL. </t>
    </r>
    <r>
      <rPr>
        <b/>
        <sz val="9"/>
        <rFont val="Arial"/>
        <family val="2"/>
      </rPr>
      <t>ESTADO: CERRADO - 491</t>
    </r>
  </si>
  <si>
    <r>
      <t xml:space="preserve">CDGRD ANTIOQUIA INFORMA MUNICIPIO: SAN VICENTE FERRER – VEREDA PEÑOLCITO EVENTO: VENDAVAL – 12/06/2021 AFECTACIÓN:  VIVIENDA CON PÉRDIDA DE CUBIERTA DE SU TECHO, 1 FAMILIA, 4 PERSONAS ACCIONES: ATENDIDO POR CMGRD ESTADO: </t>
    </r>
    <r>
      <rPr>
        <b/>
        <sz val="9"/>
        <rFont val="Arial"/>
        <family val="2"/>
      </rPr>
      <t>CERRADO - 492</t>
    </r>
  </si>
  <si>
    <r>
      <t xml:space="preserve">CDGRD MAGDALENA INFORMA MUNICIPIO: ZONA BANANERA - CORREGIMIENTOS DE GUACAMAYAL Y SEVILLA EVENTO: INUNDACIÓN POR DESBORDAMIENTO DEL RÍO SEVILLA – 03/07/2021 AFECTACIÓN: POR ESTABLECER ACCIONES: ATIENDE CMGRD, Y ENTIDADES DEL SNGRD, SE REALIZA EDAN. ESTADO: </t>
    </r>
    <r>
      <rPr>
        <b/>
        <sz val="9"/>
        <rFont val="Arial"/>
        <family val="2"/>
      </rPr>
      <t xml:space="preserve">ABIERTO - 492
</t>
    </r>
    <r>
      <rPr>
        <b/>
        <sz val="9"/>
        <color indexed="10"/>
        <rFont val="Arial"/>
        <family val="2"/>
      </rPr>
      <t>14/7/21 SE APORBÓ BANCO DE MAQUINARIA Y CONTROL Y SEGUIMIENTO POR VALOR DE $456.022.321,61
10/09/2021 SE APORBÓ ADICIÓN DE BANCO DE MAQUINARI AY CONTROL Y SEGUIMIENTO POR VALOR TOTAL DE $954.486.329,28, EN LINDEROS CON EL MUNICIPIO DE CERRO DE SAN ANTONIO
21/09/2021 SE APROBÓ APOYO CON BANCO DE MAQUINARIA POR VALOR DE $996.671.317,08</t>
    </r>
  </si>
  <si>
    <r>
      <t xml:space="preserve">CDGRD ANTIOQUIA INFORMA MUNICIPIO: ZARAGOZA – VEREDAS CAÑO LAS TRES, TOSNOVAN, VEGAS DE ZARAGOZA, Y CORREGIMIENTO DE BUENOS AIRES. EVENTO: CRECIENTE SÚBITA DEL RÍO NECHÍ – 09/06/2021 AFECTACIÓN: 71 VIVIENDAS CON PÉRDIDAS DE MUEBLES Y ENSERES, 71 FAMILIAS, 213 PERSONAS. ACCIONES: ATENDIDO POR CMGRD, SE DA RESPUESTA LOCAL ESTADO: </t>
    </r>
    <r>
      <rPr>
        <b/>
        <sz val="9"/>
        <rFont val="Arial"/>
        <family val="2"/>
      </rPr>
      <t>CERRADO - 492</t>
    </r>
  </si>
  <si>
    <r>
      <t xml:space="preserve">DNBC Y CDGRD TOLIMA INFORMAN MUNICIPIO: CUNDAY – VEREDAS ARENALES Y CALIFORNIA SECTOR CAMELIA
EVENTO: INCENDIO DE COBERTURA VEGETAL – 04/07/2021 AFECTACIÓN: 20 HECTAREAS DE VEGETACIÓN NATIVA Y PASTO  ACCIONES: -12:00 HORAS, EL CUERPO DE BOMBEROS CUNDAY INFORMA, LAS UNIDADES SE ENCUENTRAN EN LABORES DE CONTROL DEL INCENDIO FORESTAL CON APOYO DE LA COMUNIDAD QUE SE ENCUENTRA TRABAJANDO EN LA ZONA DESDE HORAS DE LA MAÑANA. 18:00 HORAS, LA COMANDANTE DE BOMBEROS CUNDAY LINA CARMONA INFORMA, QUE EL INCENDIO UBICADO EN LA VEREDA LA CAMELIA DEL MUNICIPIO DE CUNDAY EN LOS PREDIOS DE LAS FINCAS EL DIVISO Y EL TRIUNFO SIENDO LAS 4:30 PM FUE LIQUIDADO EN SU TOTALIDAD. RESULTARON AFECTADAS 20 HECTÁREAS DE PASTO Y BOSQUES NATIVOS. ESTADO: </t>
    </r>
    <r>
      <rPr>
        <b/>
        <sz val="9"/>
        <rFont val="Arial"/>
        <family val="2"/>
      </rPr>
      <t>LIQUIDADO - 492</t>
    </r>
  </si>
  <si>
    <r>
      <t xml:space="preserve">ENLACE UGRD HERNANDO RICHULLI, LA GUAJIRA INFORMA MUNICIPIO: URIBÍA - CORREGIMIENTO DE CABO DE LA VELA EVENTO: INUNDACIÓN – 03/07/2021 AFECTACIÓN: 3 VIVIENDAS POR PERDIDA DE ENSERES, 3 FAMILIAS, 12 PERSONAS ACCIONES: ATENDIDO POR CMGRD ESTADO: </t>
    </r>
    <r>
      <rPr>
        <b/>
        <sz val="9"/>
        <rFont val="Arial"/>
        <family val="2"/>
      </rPr>
      <t>CERRADO - 492</t>
    </r>
  </si>
  <si>
    <r>
      <t xml:space="preserve">ENLACE UGRD HERNANDO RICHULLI, LA GUAJIRA INFORMA MUNICIPIO: URIBÍA - CORREGIMIENTO DE CARRIZAL EVENTO: INUNDACIÓN – 03/07/2021 AFECTACIÓN: 1 VIVIENDA POR PERDIDA DE ENSERES, 1 FAMILIA, 4 PERSONAS ACCIONES: ATENDIDO POR CMGRD.  ESTADO: </t>
    </r>
    <r>
      <rPr>
        <b/>
        <sz val="9"/>
        <rFont val="Arial"/>
        <family val="2"/>
      </rPr>
      <t>CERRADO - 492</t>
    </r>
  </si>
  <si>
    <r>
      <t xml:space="preserve">CDGRD BOLÍVAR INFORMA MUNICIPIO: CARTAGENA, BARRIOS, OLAYA HERRERA, LA LOMA DEL ROSARIO, DANIEL LEMETRE, LA PAZ, CORREGIMIENTO PONTEZUELA Y BAYUNCA. EVENTO: TEMPORAL – 03/07/2021 AFECTACIÓN: 1 VIVIENDA DESTRUIDA, 20 VIVIENDAS CON PERDIDA PARCIAL DE TECHOS, MUEBLES Y ENSERES, 21 FAMILIAS, 86 PERSONAS
ACCIONES: ATENDIDO POR CMGRD ESTADO: </t>
    </r>
    <r>
      <rPr>
        <b/>
        <sz val="9"/>
        <rFont val="Arial"/>
        <family val="2"/>
      </rPr>
      <t>CERRADO - 492</t>
    </r>
  </si>
  <si>
    <r>
      <t xml:space="preserve">CDGRD BOLÍVAR INFORMA MUNICIPIO: MORALES – VEREDAS HONDA ALTA, MINA GALLO, MICOAHUMADO Y SECTOR ZONA BAJA EVENTO: INUNDACIÓN – 01/07/2021 AFECTACIÓN: 261 VIVIENDAS POR PERDIDA DE ENSERES, 261 FAMILIAS, 810 PERSONAS ACCIONES: ATENDIDO POR CMGRD Y APOYO DEL CDGRD ESTADO: </t>
    </r>
    <r>
      <rPr>
        <b/>
        <sz val="9"/>
        <rFont val="Arial"/>
        <family val="2"/>
      </rPr>
      <t>CERRADO - 492</t>
    </r>
  </si>
  <si>
    <r>
      <t xml:space="preserve">CDGRD ATLÁNTICO INFORMA MUNICIPIO: SOLEDAD – BARRIO CIUDADELA METROPOLITANA, MANANTIAL Y ZONA CETRO DE LA CIUDAD EVENTO: VENDAVAL – 04/07/2021 AFECTACIÓN: 19 VIVIENDAS CON PÉRDIDA DE TECHOS DEBIDO A FUERTES VIENTOS, 19 FAMILIAS, 76 PERSONAS, SE PRESENTA CAÍDA DE ARBOLES Y DAÑO EN REDES ELÉCTRICAS ACCIONES: ATENDIDO POR CMGRD, BOMBEROS, DCC, CRUZ ROJA Y PONALSAR ESTADO: </t>
    </r>
    <r>
      <rPr>
        <b/>
        <sz val="9"/>
        <rFont val="Arial"/>
        <family val="2"/>
      </rPr>
      <t>CERRADO - 492</t>
    </r>
  </si>
  <si>
    <r>
      <t xml:space="preserve">CDGRD ATLÁNTICO INFORMA MUNICIPIO: GALAPA – BARRIOS, 12 DE SEPTIEMBRE, INMACULADA, GERLEIN, PUEBLITO NUEVO, EL CARMEN, SAN ROQUE, LAS MERCEDES, SALÓN AZUL, SAN MARTIN, CARRUAJES Y VILLA OLÍMPICA. EVENTO: VENDAVAL – 03/07/2021 AFECTACIÓN: 28 VIVIENDAS CON PÉRDIDA DE TECHOS, 28 FAMILIAS, 112 PERSONAS ACCIONES: ATENDIDO POR CMGRD EN APOYO DEL CDGRD ESTADO: </t>
    </r>
    <r>
      <rPr>
        <b/>
        <sz val="9"/>
        <rFont val="Arial"/>
        <family val="2"/>
      </rPr>
      <t>CERRADO - 492</t>
    </r>
  </si>
  <si>
    <t>45 VIVIENDAS UBICADAS EN ZONA DE ALTO RIESGO</t>
  </si>
  <si>
    <t>72
268</t>
  </si>
  <si>
    <t>20/02/2021
20/08/21</t>
  </si>
  <si>
    <t>19/08/2021
31/12/2021</t>
  </si>
  <si>
    <r>
      <t xml:space="preserve">CDGRD BOLÍVAR INFORMA
MUNICIPIO:  MAGANGUÉ – CORREGIMIENTOS DE BARBOSA, BOCAS DE GUAMAL Y GUAZO
EVENTO: INUNDACIÓN 04/07/2021
AFECTACIÓN: PENDIENTE EN EVALUACIÓN. EVENTO GENERADO POR EL AUMENTO DEL RIO MAGDALENA
ACCIONES:  ATIENDE CMGRD, REALIZAN EDAN CON ACOMPAÑAMIENTO DE LA OFICINA DE GESTIÓN DEL RIESGO DE DESASTRES, OFICINA DE PLANEACIÓN MUNICIPAL, DEFENSA CIVIL Y CRUZ ROJA.
</t>
    </r>
    <r>
      <rPr>
        <b/>
        <sz val="9"/>
        <rFont val="Arial"/>
        <family val="2"/>
      </rPr>
      <t>ESTADO: ABIERTO - 493</t>
    </r>
    <r>
      <rPr>
        <sz val="9"/>
        <rFont val="Arial"/>
        <family val="2"/>
      </rPr>
      <t xml:space="preserve">
CDGRD BOLÍVAR ACTUALIZA INFORMACIÓN SOBRE INUNDACIÓN POR AUMENTO DE NIVELES EN EL RÍO MAGDALENA REPORTADA EL DÍA 4 DE JULIO. EN MAGANGUÉ, CORREGIMIENTOS BARBOSA, BOCAS DE GUAMAL Y GUAZO. DEJANDO 45 VIVIENDAS UBICADAS EN ZONA DE ALTO RIESGO, 45 FAMILIAS Y 180 PERSONAS AFECTADAS. NO SE REPORTARON LESIONADOS. PERSONAL DEL CMGRD REALIZÓ EVACUACIÓN PREVENTIVA DE LAS 45 VIVIENDAS AFECTADAS Y SUMINISTRÓ SUBSIDIOS DE ARRENDAMIENTO AL IGUAL QUE SE HIZO ENTREGA DE AHE CON APOYO DE ENTIDADES OPERATIVAS. SE DA MANEJO LOCAL. </t>
    </r>
    <r>
      <rPr>
        <b/>
        <sz val="9"/>
        <rFont val="Arial"/>
        <family val="2"/>
      </rPr>
      <t>ESTADO: CERRADO - 503</t>
    </r>
    <r>
      <rPr>
        <sz val="9"/>
        <rFont val="Arial"/>
        <family val="2"/>
      </rPr>
      <t xml:space="preserve">
</t>
    </r>
    <r>
      <rPr>
        <sz val="9"/>
        <color indexed="10"/>
        <rFont val="Arial"/>
        <family val="2"/>
      </rPr>
      <t>23/08/2021 SE APROBÓ AHE PARA EL MUNICIPIO CON 100.000 SACOS DE POLIPROPILENO POR VALOR TOTAL DE $170.000.000
01/10/2021 SE APROBÓ AHE PARA EL MUNICIPIO CON 1000 KITS DE ALIMENTO Y 1000 KITS DE ASEO
19/10/2021 SE APORBÓ AHE PARA EL MUNICIPIO CON 1000 KIT DE ALIMENTO, 1000 KIT DE ASEO, 1000 KIT DE COCINA, 1000 FRAZADAS, 1000 TOLDILLOS, 500 HAMACAS Y 500 COLCHONETAS</t>
    </r>
  </si>
  <si>
    <t xml:space="preserve">CDGRD ATLÁNTICO Y DNBC INFORMAN
MUNICIPIO:  MALAMBO 
EVENTO: VENDAVAL 03/07/2021
AFECTACIÓN: 14  VIVIENDAS CON DAÑOS EN TECHOS Y CUBIERTAS, 14 FAMILIAS AFECTADAS
ACCIONES: ATENDIÓ CMGRD, BOMBEROS
ESTADO: CERRADO - 493
</t>
  </si>
  <si>
    <t xml:space="preserve">CDGRD ATLÁNTICO INFORMA
MUNICIPIO:  BARANOA
EVENTO: VENDAVAL 03/07/2021
AFECTACIÓN: 47 VIVIENDAS CON DAÑOS EN TECHOS Y CUBIERTAS, 47 FAMILIAS AFECTADAS
ACCIONES: ATENDIÓ CMGRD, BOMBEROS Y DCC
ESTADO: CERRADO - 493
</t>
  </si>
  <si>
    <r>
      <t xml:space="preserve">CDGRD ATLÁNTICO INFORMA
MUNICIPIO:  SAN JUAN DE ACOSTA
EVENTO: VENDAVAL 03/07/2021
AFECTACIÓN: 20  VIVIENDAS CON DAÑOS EN TECHOS Y CUBIERTAS, 20 FAMILIAS AFECTADAS
ACCIONES: ATENDIÓ CMGRD
ESTADO: CERRADO - 493
</t>
    </r>
    <r>
      <rPr>
        <sz val="9"/>
        <color indexed="10"/>
        <rFont val="Arial"/>
        <family val="2"/>
      </rPr>
      <t>12/08/2021 SE APORBÓ APOYO CON BANCO DE MAQUINARIA AMARILLA Y CONTROL Y SEGUIMIENTO POR VALOR TOTAL DE $320.723.118,24</t>
    </r>
    <r>
      <rPr>
        <sz val="9"/>
        <rFont val="Arial"/>
        <family val="2"/>
      </rPr>
      <t xml:space="preserve">
</t>
    </r>
  </si>
  <si>
    <t xml:space="preserve">CDGRD DE NORTE DE SANTANDER, INFORMA
MUNICIPIO: ÁBREGO, CORREGIMIENTO: LA MARÍA
EVENTO: GRANIZADA- 05-07-2021
AFECTACIÓN: EN VERIFICACIÓN, REALIZAN EDAN
ACCIONES: APOYA CMGRD
ESTADO: ABIERTO. - 494
</t>
  </si>
  <si>
    <t xml:space="preserve"> CAÍDA DE ÁRBOLES.</t>
  </si>
  <si>
    <t xml:space="preserve">CDGRD DE NORTE DE SANTANDER, INFORMA
MUNICIPIO: SILOS, CENTRO POBLADO LOS RINCÓN 
EVENTO: MOVIMIENTO EN MASA- 05-07-2021
AFECTACIÓN: 1 VÍA CERRADA, CAÍDA DE ÁRBOLES, SIN LESIONADOS, SE DA MANEJO LOCAL
ACCIONES: APOYA CMGRD
ESTADO: CERRADO. - 494
</t>
  </si>
  <si>
    <t xml:space="preserve">CDGRD DE NORTE DE SANTANDER, INFORMA
MUNICIPIO: SILOS, SECTOR: TUTEPA
EVENTO: MOVIMIENTO EN MASA- 05-07-2021
AFECTACIÓN: 1 VÍA SECUNDARIA CERRADA, SIN LESIONADOS, SE DA MANEJO LOCAL
ACCIONES: APOYA CMGRD
ESTADO: CERRADO. - 494
</t>
  </si>
  <si>
    <r>
      <t xml:space="preserve">ENLACE DE CESAR- UNGRD, INFORMA
MUNICIPIO: GONZÁLEZ, CORREGIMIENTOS: BURBURA, CULEBRITA
EVENTO: INUNDACIÓN- 03-07-2021
AFECTACIÓN: EN VÍAS TERCIARIAS, DEJANDO LA POBLACIÓN INCOMUNICADA DE LAS VEREDAS: PARAMILLO, CERRO AZUL, MATA DE FIQUE, SIN LESIONADOS, SE DA MANEJO LOCAL
ACCIONES: APOYA CMGRD
</t>
    </r>
    <r>
      <rPr>
        <b/>
        <sz val="9"/>
        <rFont val="Arial"/>
        <family val="2"/>
      </rPr>
      <t>ESTADO: CERRADO. - 494</t>
    </r>
    <r>
      <rPr>
        <sz val="9"/>
        <rFont val="Arial"/>
        <family val="2"/>
      </rPr>
      <t xml:space="preserve">
ACTUALIZACIÓN CDGRD CESAR EN EL MUNICIPIO GONZÁLEZ CORREGIMIENTO BÚRBURA, CULEBRITA, BUJARATIVA, MONTERA, VEREDAS POTRERO, MATA DE FIQUE, TEQUENDAMA Y CERRO AZUL, EVENTO INUNDACIÓN – 3 DE JULIO, AFECTACIÓN 329 FAMILIAS, 10 HECTÁREAS DE CULTIVOS DE CAÑA DE PANELA, ACCIONES SE RECIBE A TRAVÉS DE EMAIL EL DÍA 8 DE NOVIEMBRE COPIA DEL DECRETO DE CALAMIDAD # 054 DEL 17 DE AGOSTO CON VIGENCIA DE 6 MESES, REALIZAN SOLICITUD DE MAQUINARIA AMARILLA Y AHE, ENTRE OTROS, </t>
    </r>
    <r>
      <rPr>
        <b/>
        <sz val="9"/>
        <rFont val="Arial"/>
        <family val="2"/>
      </rPr>
      <t>ESTADO CERRADO - 831</t>
    </r>
    <r>
      <rPr>
        <sz val="9"/>
        <rFont val="Arial"/>
        <family val="2"/>
      </rPr>
      <t xml:space="preserve">
</t>
    </r>
  </si>
  <si>
    <t xml:space="preserve">
ENLACE DE ANTIOQUIA- UNGRD, INFORMA
MUNICIPIO: YONDÓ, BARRIO: BRISAS DEL ORIENTE.
EVENTO: INCENDIO ESTRUCTURAL- 04-07-2021.
AFECTACIÓN: 2 VIVIENDAS AVERIADAS, DAÑOS EN MUEBLES Y ENSERES, SIN LESIONADOS.
ACCIONES: APOYARON BOMBEROS- 7 UNIDADES, ECOPETROL.
ESTADO: CERRADO. - 494
</t>
  </si>
  <si>
    <t>PÉRDIDA DE BANCA.</t>
  </si>
  <si>
    <t xml:space="preserve">ENLACE DE ANTIOQUIA- UNGRD, INFORMA
MUNICIPIO: LA UNIÓN, CORREGIMIENTO: MESOPOTAMIA.
EVENTO: EROSIÓN- 01-07-2021.
AFECTACIÓN: PÉRDIDA DE BANCA, 1 VÍA SECUNDARIA, CIERRE DE LA VÍA DE MANERA TEMPORAL, SIN LESIONADOS, SE DA MANEJO LOCAL.
ACCIONES: APOYAN CMGRD, SECRETARÍA DE INFRAESTRUCTURA.
ESTADO: CERRADO. - 494
</t>
  </si>
  <si>
    <t xml:space="preserve">ENLACE DE ANTIOQUIA- UNGRD, INFORMA
MUNICIPIO: BETANIA, SECTOR: LA CASCAJOSA, KM 4.
EVENTO: MOVIMIENTO EN MASA- 03-07-2021.
AFECTACIÓN: 1 VÍA PRINCIPAL, 1 VÍA SECUNDARIA, DEJANDO INCOMUNICADA LA POBLACIÓN, NO HAY VIVIENDAS AFECTADAS, PERO POR PREVENCIÓN, SE VAN A REUBICAR 9 FAMILIAS, SIN LESIONADOS, SE DA MANEJO LOCAL.
ACCIONES: APOYAN CMGRD- MAQUINARIA AMARILLA, SECRETARÍA DE INFRAESTRUCTURA.
ESTADO: CERRADO. - 494
</t>
  </si>
  <si>
    <r>
      <t xml:space="preserve">CDGRD CAUCA INFORMA EN EL MUNICIPIO DE SUCRE VEREDA LLANO VERDE, EVENTO VENDAVAL – 4 DE JULIO, AFECTACIÓN 1 VIVIENDA DESTECHADA, 1 FAMILIA, 4 PERSONAS, ACCIONES REPORTADO Y ATENDIDO POR CMGRD, ESTADO </t>
    </r>
    <r>
      <rPr>
        <b/>
        <sz val="9"/>
        <rFont val="Arial"/>
        <family val="2"/>
      </rPr>
      <t>CERRADO - 496</t>
    </r>
  </si>
  <si>
    <r>
      <t xml:space="preserve">ACTUALIZACIÓN CDGRD NARIÑO EN EL MUNICIPIO SANTA BÁRBARA DE ISCUANDÉ, EVENTO CRECIENTE SÚBITA – 30 DE MAYO, AFECTACIÓN NINGUNA, ACCIONES 6 DE JULIO INFORMA EL DEPARTAMENTO QUE LA CRECIENTE NO PRESENTÓ AFECTACIONES NI LESIONADOS SOLO SUBIÓ EL NIVEL DEL RÍO, ESTADO </t>
    </r>
    <r>
      <rPr>
        <b/>
        <sz val="9"/>
        <rFont val="Arial"/>
        <family val="2"/>
      </rPr>
      <t>CERRADO - 496</t>
    </r>
    <r>
      <rPr>
        <sz val="9"/>
        <rFont val="Arial"/>
        <family val="2"/>
      </rPr>
      <t xml:space="preserve">
</t>
    </r>
  </si>
  <si>
    <r>
      <t xml:space="preserve">CDGRD CAUCA INFORMA MUNICIPIO SUCRE - VEREDAS, MIRADOR, VILLANUEVA Y SALERO EVENTO MOVIMIENTO EN MASA – 22 DE JUNIO AFECTACIÓN 3 FAMILIAS POR PERDIDA DE ENSERES, 12 PERSONAS ACCIONES ATENDIDO POR CMGRD. ESTADO </t>
    </r>
    <r>
      <rPr>
        <b/>
        <sz val="9"/>
        <rFont val="Arial"/>
        <family val="2"/>
      </rPr>
      <t>CERRADO - 497</t>
    </r>
  </si>
  <si>
    <r>
      <t xml:space="preserve">DNBC INFORMA DEPARTAMENTO: TOLIMA MUNICIPIO: MURILLO – ÁREA RURAL EVENTO: INCENDIO DE COBERTURA VEGETAL – 06/07/2021 AFECTACIÓN: 1 HECTÁREA DE VEGETACIÓN BAJA Y MEDIA ACCIONES: ATENDIDO POR BOMBEROS MURILLO ESTADO </t>
    </r>
    <r>
      <rPr>
        <b/>
        <sz val="9"/>
        <rFont val="Arial"/>
        <family val="2"/>
      </rPr>
      <t>LIQUIDADO - 497</t>
    </r>
  </si>
  <si>
    <t xml:space="preserve">
CDGRD DEL META, INFORMA
MUNICIPIO MAPIRIPÁN, SECTOR: LA VIRGEN
EVENTO INCENDIO DE COBERTURA VEGETAL- 06-07-2021
AFECTACIÓN 10 HECTÁREAS
ACCIONES APOYARON CMGRD, D.C.C. ARMADA NACIONAL, SECRETARÍA DE GOBIERNO, SECRETARIA DESARROLLO Y PROYECCIÓN MUNICIPAL
ESTADO LIQUIDADO. - 498
</t>
  </si>
  <si>
    <t xml:space="preserve">CDGRD DEL CAUCA, INFORMA
MUNICIPIO LÓPEZ DE MICAY, BARRIO: PUEBLO NUEVO
EVENTO INCENDIO ESTRUCTURAL- 06-07-2021
AFECTACIÓN 1 VIVIENDA AVERIADA, 1 FAMILIA, 10 PERSONAS AFECTADAS, PÉRDIDA DE MUEBLES Y ENSERES, SIN LESIONADOS
ACCIONES APOYARON CMGRD, BOMBEROS.
ESTADO CERRADO. - 498
</t>
  </si>
  <si>
    <t>06/07/2021 SE APROBÓ APOYO CON BANCO DE MAQUINARIA AMARILLA Y CONTROL Y SEGUIMIENTO POR VALOR DE $621.077.802,8
04/10/2021 SE APROBÓ ADICIÓN AL APOYO CON BANCO DE MAQUINARIA AMARILLA Y CONTROL Y SEGUIMIENTO POR VALOR DE $735.324.704</t>
  </si>
  <si>
    <t>54
PRORROGA - 100</t>
  </si>
  <si>
    <t>17/03/2021
15/06/2021</t>
  </si>
  <si>
    <t>06/07/2021 SE APORBÓ APOYO CON BANCO DE MAQUINARIA AMARILLA Y CONTROL Y SEGUIMIENTO POR VALOR DE $856.194.242,4</t>
  </si>
  <si>
    <t>DNBC INFORMA
MUNICIPIO ABREGO – NORTE DE SANTANDER, VEREDA MONTE REDONDO
EVENTO INCENDIO DE COBERTURA VEGETAL 07/07/2021
AFECTACIÓN 50 HECTAREAS DE VEGETACIÓN NATIVA 
ACCIONES ATENDIÓ CMGRD Y BOMBEROS CON 5 UNIDADES Y 1 VEHÍCULO
ESTADO LIQUIDADO - 500</t>
  </si>
  <si>
    <t xml:space="preserve">DNBC INFORMA
MUNICIPIO LÉRIDA - TOLIMA
EVENTO INCENDIO DE COBERTURA VEGETAL 07/07/2021
AFECTACIÓN AL MOMENTO 1.5 HECTÁREA DE CAPA VEGETAL AFECTADA 
ACCIONES ATIENDE CMGRD Y BOMBEROS CON 4 UNIDADES CON HERRAMIENTA MANUAL Y CON BAMBAS DE ESPALDA Y 1 CAMIONETA DE INTERVENCIÓN RÁPIDA 
ESTADO LIQUIDADO - 500
</t>
  </si>
  <si>
    <t xml:space="preserve">CDGRD RISARALDA INFORMA
MUNICIPIO BELÉN DE UMBRÍA
EVENTO INCENDIO ESTRUCTURAL 07/07/2021
AFECTACIÓN 1 VIVIENDA AVERIADA, 1 FAMILIA AFECTADA. SIN LESIONADOS
ACCIONES ATENDIÓ BOMBEROS
ESTADO LIQUIDADO - 500
</t>
  </si>
  <si>
    <t xml:space="preserve">CDGRD CUNDINAMARCA INFORMA
MUNICIPIO ALBÁN – VEREDA GUAYACUNDO
EVENTO  INCENDIO DE COBERTURA VEGETAL 07/07/2021
AFECTACIÓN  ½ HECTAREAS DE BOSQUE NATIVO Y RASTROJO
ACCIONES  APOYO DCC CON 4 UNIDADES
ESTADO  LIQUIDADO - 500
</t>
  </si>
  <si>
    <r>
      <t xml:space="preserve">DCC INFORMA DEPARTAMENTO: BOYACÁ MUNICIPIO CHIQUINQUIRÁ – VEREDA LA MESA EVENTO: MOVIMIENTO EN MASA – 06/07/2021  AFECTACIÓN: 15 VIVIENDAS POR CAÍDA DE ALUD DE TIERRA, 15 FAMILIAS, 64 PERSONAS   ACCIONES: ATENDIDO POR CMGRD Y DCC. ESTADO </t>
    </r>
    <r>
      <rPr>
        <b/>
        <sz val="9"/>
        <rFont val="Arial"/>
        <family val="2"/>
      </rPr>
      <t>CERRADO - 501</t>
    </r>
  </si>
  <si>
    <r>
      <t xml:space="preserve">DELEGACIÓN DEPARTAMENTAL DE BOMBEROS CUNDINAMARCA INFORMA MUNICIPIO: NARIÑO – CRA 4 NO. 4 - 13  EVENTO: INCENDIO ESTRUCTURAL – 07/07/2021 AFECTACIÓN: 1 PERSONA, ADULTO MAYOR CON QUEMADURAS DE 1 GRADO, 1 VIVIENDA, 1 FAMILIA, 4 PERSONAS. ACCIONES: ATENDIDO POR BOMBEROS OFICIALES GIRARDOT. ESTADO </t>
    </r>
    <r>
      <rPr>
        <b/>
        <sz val="9"/>
        <rFont val="Arial"/>
        <family val="2"/>
      </rPr>
      <t>CERRADO  - 501</t>
    </r>
  </si>
  <si>
    <r>
      <t xml:space="preserve">CDGRD NORTE SANTANDER INFORMA EN EL MUNICIPIO TOLEDO VEREDA SANTA MARÍA, EVENTO MOVIMIENTO EN MASA – 7 DE JULIO AFECTACIÓN 1 VIVIENDA EVACUADA, 1 FAMILIA, 4 PERSONAS, TORRE DE ENERGÍA TOLEDO – SAMORE, 8 FINCAS DE PASTOS Y CULTIVOS ACCIONES ATENDIDO POR CMGRD, EVALÚAN APOYO PARA SUBSIDIO DE ARRIENDO, ESTADO </t>
    </r>
    <r>
      <rPr>
        <b/>
        <sz val="9"/>
        <rFont val="Arial"/>
        <family val="2"/>
      </rPr>
      <t>CERRADO - 502</t>
    </r>
  </si>
  <si>
    <r>
      <t xml:space="preserve">CDGRD NORTE SANTANDER INFORMA EN EL MUNICIPIO LA ESPERANZA BARRIO FERIA, EVENTO INCENDIO DE COBERTURA VEGETAL – 7 DE JULIO, AFECTACIÓN 1 HECTÁREA DE VEGETACIÓN NATIVA, ACCIONES SE EVACUÓ UNA ADULTA MAYOR DE MANERA PREVENTIVA, FUE ATENDIDO POR CMGRD Y COMUNIDAD, ESTADO </t>
    </r>
    <r>
      <rPr>
        <b/>
        <sz val="9"/>
        <rFont val="Arial"/>
        <family val="2"/>
      </rPr>
      <t>LIQUIDADO - 502</t>
    </r>
  </si>
  <si>
    <r>
      <t>ACTUALIZACIÓN ENLACE OPERATIVO DEL CDGRD META Y DNBC EN EL MUNICIPIO RESTREPO VEREDA CANEY ALTO FINCA LOS LEONES Y MARAYAL, EVENTO ACCIDENTE DE TRANSPORTE AÉREO – 8 DE JULIO, AFECTACIÓN 3 PERSONAS, 1 AVIONETA DC3 HK 2820 EMPRESA ALIANZA, PILOTO: JUAN CARLOS CORTÉS, COPILOTO: JHON ACERO, TÉCNICO: CARLOS EDUARDO OLAYA. TRIPULACIÓN, ACCIONES AERONAVE SALIÓ DESDE EL AEROPUERTO VANGUARDIA DE VILLAVICENCIO Y SE ACTIVA BOMBEROS RESTREPO AL MANDO DE LA TENIENTE JHOANA BOBADILLA CON 8 UNIDADES Y BOMBEROS CUMARAL, INDICAN YA FUE LOCALIZADA LA AERONAVE EN EL CAÑÓN DEL GUATIQUIA, SE DESCONOCE EL ESTADO DE SALUD DE LAS PERSONAS. DNBC CONFIRMA EVENTO Y RECURSOS ASÍ: CBV – RESTREPO, CBV – CUMARAL: 3 UNIDADES, CRUZ ROJA DEFENSA CIVIL, AERONÁUTICA CIVIL, 1 AMBULANCIA CBV – CUMARAL, ENLACE LUIS F VILLAMIL SE REALIZÓ ENLACE Y SE SOLICITÓ APOYO A FUERZA AÉREA COLOMBIANA COMANDO AÉREO DE COMBATE # 2 (CACOM 2) APIA, ESTADO</t>
    </r>
    <r>
      <rPr>
        <b/>
        <sz val="9"/>
        <color indexed="8"/>
        <rFont val="Arial"/>
        <family val="2"/>
      </rPr>
      <t xml:space="preserve"> ABIERTO - 502
</t>
    </r>
    <r>
      <rPr>
        <sz val="9"/>
        <color indexed="8"/>
        <rFont val="Arial"/>
        <family val="2"/>
      </rPr>
      <t>ENLACE UNGRD META ACTUALIZA INFORMACIÓN SOBRE ACCIDENTE DE TRANSPORTE AÉREO EN RESTREPO, VEREDA CANEY ALTO DESDE LA MAÑANA DEL 8 DE JULIO. DEJANDO 3 PERSONAS DESAPARECIDAS (PILOTO, COPILOTO Y TÉCNICO DE VUELO) 1 AERONAVE DC3 DESAPARECIDA. PERSONAL DE LAS ENTIDADES QUE PARTICIPAN EN LA BÚSQUEDA DE LA AERONAVE SUSPENDE LABORES POR CUESTIONES DE SEGURIDAD EN TERRENO, EL DÍA 9 DE JULIO SE RETOMARAN LABORES A TEMPRANAS HORAS. PARTICIPAN EN LA BÚSQUEDA BOMBEROS CUMARAL CON 5 UNIDADES, BOMBEROS RESTREPO CON 5 UNIDADES, CRUZ ROJA COLOMBIANA CON 10 UNIDADES, PONAL CON 5 UNIDADES, EJÉRCITO NAL. CON 15 UNIDADES Y FAC CON HELICÓPTERO UH 60.</t>
    </r>
    <r>
      <rPr>
        <b/>
        <sz val="9"/>
        <color indexed="8"/>
        <rFont val="Arial"/>
        <family val="2"/>
      </rPr>
      <t xml:space="preserve"> ESTADO: ABIERTO - 503
</t>
    </r>
    <r>
      <rPr>
        <sz val="9"/>
        <color indexed="8"/>
        <rFont val="Arial"/>
        <family val="2"/>
      </rPr>
      <t>ACTUALIZACIÓN 9 DE JUNIO ENLACE OPERATIVO CDGRD META Y DNBC, MUNICIPIO RESTREPO VEREDA MARAYAL, EVENTO ACCIDENTE DE TRANSPORTE TERRESTRE – 8 DE JULIO, AFECTACIÓN 3 PERSONAS, 1 AVIONETA DC3 HK 2820 EMPRESA ALIANSA, ACCIONES COMANDANTE DEL CUERPO DE BOMBEROS VOLUNTARIOS NOS INFORMA QUE AÚN NO SE HA PODIDO LOCALIZAR, SE TIENEN 3 PUNTOS DE REFERENCIA, AHORITA EN LA MAÑANA LLEGA LA AEROCIVIL PARA REALIZAR VERIFICACIÓN, EL TERRENO ES MUY COMPLEJO YA QUE HAY ANIMALES SALVAJES QUE PONEN EN RIESGO A LOS BOMBEROS, A LAS 08:30 HORAS HUBO REUNIÓN CON LA GOBERNACIÓN DEL META, CMGRD Y LA ALCALDESA, LA TRIPULACIÓN DE LA AERONAVE, QUE CAYÓ SE IDENTIFICA COMO: PILOTO: JUAN CARLOS CORTÉS, COPILOTO: JHON ACERO, TÉCNICO: CARLOS EDUARDO OLAYA. TRIPULACIÓN, ESTE AVIÓN ESTABA EN REPARACIÓN EN VUELO DE PRUEBA. EL EQUIPO DE BOMBEROS CUMARAL Y CBV - RESTREPO ESTÁN A 3 HORAS DE CAMINO, CBV – RESTREPO, CBV – CUMARAL: 3 UNIDADES, CRUZ ROJA, DEFENSA CIVIL, 1 AMBULANCIA CBV –CUMARAL. SCN REALIZA VERIFICACIÓN DE COORDENADAS E INFORMACIÓN,</t>
    </r>
    <r>
      <rPr>
        <b/>
        <sz val="9"/>
        <color indexed="8"/>
        <rFont val="Arial"/>
        <family val="2"/>
      </rPr>
      <t xml:space="preserve"> ESTADO ABIERTO - 505
</t>
    </r>
    <r>
      <rPr>
        <sz val="9"/>
        <color indexed="8"/>
        <rFont val="Arial"/>
        <family val="2"/>
      </rPr>
      <t xml:space="preserve">CDGRD DEL META, ENLACE TERRITORIAL,- UNGRD, DNBC ACTUALIZAN, INFORMACIÓN
MUNICIPIO RESTREPO, VEREDA: MARAYAL. 
EVENTO ACCIDENTE DE TRANSPORTE AÉREO – 08-07-2021.
AFECTACIÓN 3 PERSONAS DESAPARECIDAS- TRIPULANTES: PILOTO: JUAN CARLOS CORTÉS, COPILOTO: JHON ACERO, TÉCNICO: CARLOS EDUARDO OLAYA, 1 AVIONETA DC3 HK 2820 EMPRESA ALIANSA. 
ACCIONES CMGRD, UNGRD- DESDE SALA DE CRISIS NACIONAL SE SOLICITÓ A LA ALCALDESA COORDINAR APOYO PSICOSOCIAL PARA LAS FAMILIAS AFECTADAS, ESTE APOYO SE REALIZARÁ EN EL COLISEO, BOMBEROS CUMARAL Y RESTREPO, CRUZ ROJA, DEFENSA CIVIL, EJÉRCITO- 15 UNIDADES, COMUNIDAD, 1 AMBULANCIA. SE RECIBE COMUNICADO OFICIAL DEL PMU, SE INFORMA DE AVISTAMIENTO DE 2 CUERPOS POR PARTE DE LA COMUNIDAD, SE SUSPENDEN A LA HORA LAS LABORES DE BÚSQUEDA Y RESCATE POR DIFICULTADES CLIMÁTICAS, EL DÍA DE MAÑANA A PRIMERA HORA, SE RETOMARÁN CON EL ACOMPAÑAMIENTO DE SIJIN Y FISCALÍA. </t>
    </r>
    <r>
      <rPr>
        <b/>
        <sz val="9"/>
        <color indexed="8"/>
        <rFont val="Arial"/>
        <family val="2"/>
      </rPr>
      <t xml:space="preserve">
ESTADO ABIERTO. - 506
ENL</t>
    </r>
    <r>
      <rPr>
        <sz val="9"/>
        <color indexed="8"/>
        <rFont val="Arial"/>
        <family val="2"/>
      </rPr>
      <t xml:space="preserve">ACE PONALSAR, ENLACE UNGRD META Y CDGRD ACTUALIZAN INFORMACIÓN SOBRE ACCIDENTE DE TRANSPORTE AÉREO REPORTADO EN RESTREPO, VEREDA MARAYAL. EL DÍA 8 DE JULIO. DEJANDO 3 PERSONAS FALLECIDAS. (PILOTO, COPILOTO Y TÉCNICO DE VUELO). DESDE LAS 5:30 AM INICIARON DESPLAZAMIENTO AL SECTOR DEL ACCIDENTE PERSONAL DE BOMBEROS, CRUZ ROJA, SIJIN, AERONÁUTICA CIVIL Y PERSONAS DE LA COMUNIDAD PARA REALIZAR LA ESTABILIZACIÓN DEL AVIÓN SINIESTRADO Y PROCEDER CON EL RECONOCIMIENTO Y RECUPERACIÓN DE LOS CUERPOS DE LA TRIPULACIÓN. DESDE LAS 11:50 SE CONFIRMA LA LLEGADA AL PUNTO POR EL PERSONAL Y SE INICIAN LABORES. </t>
    </r>
    <r>
      <rPr>
        <b/>
        <sz val="9"/>
        <color indexed="8"/>
        <rFont val="Arial"/>
        <family val="2"/>
      </rPr>
      <t xml:space="preserve">ESTADO: ABIERTO - 510
</t>
    </r>
    <r>
      <rPr>
        <sz val="9"/>
        <color indexed="8"/>
        <rFont val="Arial"/>
        <family val="2"/>
      </rPr>
      <t>ENLACE UNGRD META Y CDGRD ACTUALIZAN INFORMACIÓN
MUNICIPIO: RESTREPO, VEREDA MARAYAL.
EVENTO: ACCIDENTE DE TRANSPORTE AÉREO – 08/07/2021.
AFECTACIÓN: 3 PERSONAS FALLECIDAS. (PILOTO, COPILOTO Y TÉCNICO DE VUELO). 3 CUERPOS RECUPERADOS.
ACCIONES: ATENDIÓ BOMBEROS, CRUZ ROJA, SIJIN, AERONÁUTICA CIVIL Y PERSONAS DE LA COMUNIDAD. 
EN ESTE MOMENTO LOS CUERPOS DE LA TRIPULACIÓN DEL DC 3 CON MATRÍCULA HK 2820, ESTÁN SIENDO TRASLADADOS AL MUNICIPIO DE RESTREPO Y SERÁN LLEVADOS DONDE DETERMINE CRIMINALÍSTICA PARA INICIAR EL PROCESO DE IDENTIFICACIÓN Y ENTREGA A SUS FAMILIAS.</t>
    </r>
    <r>
      <rPr>
        <b/>
        <sz val="9"/>
        <color indexed="8"/>
        <rFont val="Arial"/>
        <family val="2"/>
      </rPr>
      <t xml:space="preserve">
ESTADO: CERRADO. - 511
</t>
    </r>
    <r>
      <rPr>
        <sz val="9"/>
        <color indexed="8"/>
        <rFont val="Arial"/>
        <family val="2"/>
      </rPr>
      <t/>
    </r>
  </si>
  <si>
    <t>4 HECTÁREAS DE VULTIVOS</t>
  </si>
  <si>
    <r>
      <t xml:space="preserve">CDGRD NORTE DE SANTANDER INFORMA QUE, EN CÁCOTA, VEREDA CHINAVEGA. SE PRESENTÓ UN MOVIMIENTO EN MASA EL DÍA 8 DE JULIO. DEJANDO 2 VIVIENDAS AVERIADAS, 2 FAMILIAS Y 8 PERSONAS AFECTADAS, 4 HECTÁREAS DE FRESA Y PAPA. ATENDIDO POR CMGRD. </t>
    </r>
    <r>
      <rPr>
        <b/>
        <sz val="9"/>
        <rFont val="Arial"/>
        <family val="2"/>
      </rPr>
      <t>ESTADO: CERRADO - 503</t>
    </r>
  </si>
  <si>
    <r>
      <t xml:space="preserve">ENLACE UNGRD ANTIOQUIA INFORMA QUE, EN ANORÍ, VEREDA EL LIMÓN KM. 31+850 VÍA A MEDELLÍN. SE PRESENTÓ UN DESPRENDIMIENTO DE ROCAS SOBRE LA VÍA EL DÍA 8 DE JULIO, DEJANDO 1 VEHÍCULO EN EL QUE SE DESPLAZABAN TRABAJADORES DE EPM AVERIADO, 17 PERSONAS CON LESIONES LEVES, 1 VÍA TERCIARIA CON CIERRE PARCIAL, NO SE REPORTAN DESAPARECIDOS. 17 PERSONAS FUERON REMITIDAS AL HOSPITAL DE ANORÍ PARA VALORACIÓN, 3 DE ELLAS PRESENTARON HERIDAS DE CONSIDERACIÓN. EPM REALIZÓ LABORES DE REMOCIÓN DEL MATERIAL ROCOSO SOBRE LA VÍA DEJANDO HABILITADO EL TRÁNSITO POR EL SECTOR, ATENDIÓ PERSONAL DE BOMBEROS CON APOYO DE AMBULANCIAS DEL MUNICIPIO. </t>
    </r>
    <r>
      <rPr>
        <b/>
        <sz val="9"/>
        <rFont val="Arial"/>
        <family val="2"/>
      </rPr>
      <t>ESTADO: CERRADO - 503</t>
    </r>
  </si>
  <si>
    <r>
      <t xml:space="preserve">CDGRD NORTE SANTANDER INFORMA MUNICIPIO ÁBREGO VEREDA MONTE NEGRO EVENTO INCENDIO ESTRUCTURAL – 9 DE JULIO, AFECTACIÓN 1 VIVIENDA DESTRUIDA, 1 FAMILIA, 4 PERSONAS ACCIONES ATENDIDO POR CMGRD, ESTADO </t>
    </r>
    <r>
      <rPr>
        <b/>
        <sz val="9"/>
        <rFont val="Arial"/>
        <family val="2"/>
      </rPr>
      <t>CERRADO - 505</t>
    </r>
  </si>
  <si>
    <t>1.500 PLANTAS ESPECIALES, 400 AVES DE CORRAL</t>
  </si>
  <si>
    <r>
      <t xml:space="preserve">
CDGRD DEL META, INFORMA
MUNICIPIO GUAMAL, VEREDA; LA ISLA.
EVENTO INUNDACIÓN – 09-07-2021.
AFECTACIÓN SE PRESENTÓ DESBORDAMIENTO DEL RÍO GUAMAL, REALIZAN EDAN
ACCIONES ATENDIDO POR CMGRD, BOMBEROS.
</t>
    </r>
    <r>
      <rPr>
        <b/>
        <sz val="9"/>
        <rFont val="Arial"/>
        <family val="2"/>
      </rPr>
      <t xml:space="preserve">ESTADO ABIERTO. - 506
</t>
    </r>
    <r>
      <rPr>
        <sz val="9"/>
        <rFont val="Arial"/>
        <family val="2"/>
      </rPr>
      <t xml:space="preserve">CDGRD DEL META, ACTUALIZA INFORMACIÓN
MUNICIPIO GUAMAL, VEREDAS; LA ISLA, SAN PEDRO
EVENTO INUNDACIÓN – 09-07-2021.
AFECTACIÓN SE PRESENTÓ DESBORDAMIENTO DEL RÍO GUAMAL, DEJANDO: 5 VIVIENDAS DESTRUIDAS,10 VIVIENDAS AVERIADAS, 96 FAMILIAS, 1.000 HECTÁREAS DE CULTIVOS, 1.500 PLANTAS ESPECIALES, 400 AVES DE CORRAL, 1 VÍA TERCIARIA AFECTADAS, SIN LESIONADOS, SE DA MANEJO LOCAL.
ACCIONES ATENDIDO POR CMGRD, BOMBEROS.
</t>
    </r>
    <r>
      <rPr>
        <b/>
        <sz val="9"/>
        <rFont val="Arial"/>
        <family val="2"/>
      </rPr>
      <t xml:space="preserve">ESTADO CERRADO. - 545
</t>
    </r>
    <r>
      <rPr>
        <sz val="9"/>
        <rFont val="Arial"/>
        <family val="2"/>
      </rPr>
      <t xml:space="preserve">
</t>
    </r>
  </si>
  <si>
    <r>
      <t xml:space="preserve">DELEGACIÓN BOMBEROS CUNDINAMARCA INFORMA QUE, EN PARATEBUENO, VEREDA SAN JESÚS DE PALOMAS. SE PRESENTÓ UN MOVIMIENTO EN MASA EL DÍA 9 DE JULIO. DEJANDO 1 VIVIENDA UBICADA EN ZONA DE ALTO RIESGO, 1 FAMILIA DE 4 PERSONAS AFECTADA. NO SE REPORTAN LESIONADOS. PERSONAL DE BOMBEROS REALIZÓ VISITA TÉCNICA PARA DETERMINAR RIESGOS, SE REMITIÓ INFORMACIÓN A LA SECRETARÍA DE PLANEACIÓN Y CMGRD PARA LA ATENCIÓN EN EL SECTOR. SE DA MANEJO LOCAL. </t>
    </r>
    <r>
      <rPr>
        <b/>
        <sz val="9"/>
        <rFont val="Arial"/>
        <family val="2"/>
      </rPr>
      <t>ESTADO: CERRADO - 507</t>
    </r>
  </si>
  <si>
    <r>
      <t xml:space="preserve">CDGRD SANTANDER INFORMA QUE, EN CONCEPCIÓN, VEREDA CARABOBO. SE PRESENTÓ UNA INUNDACIÓN POR AUMENTO DE NIVELES EN EL RÍO LLANERO EL DÍA 9 DE JULIO. DEJANDO PERDIDAS DE GANADO Y AFECTACIONES EN CULTIVOS. NO SE REPORTAN LESIONADOS O DESAPARECIDOS. ATIENDE CMGRD. </t>
    </r>
    <r>
      <rPr>
        <b/>
        <sz val="9"/>
        <rFont val="Arial"/>
        <family val="2"/>
      </rPr>
      <t>ESTADO: CERRADO - 507</t>
    </r>
  </si>
  <si>
    <t xml:space="preserve">CMGRD MONTERÍA INFORMA
MUNICIPIO: MONTERÍA
EVENTO: INUNDACIÓN 09/07/2021
AFECTACIÓN: 1 PERSONA LESIONADA POR DESPRENDIMIENTO DEL TECHO, 60 VIVIENDAS AFECTADAS, 60 FAMILIAS AFECTADAS EN BIENES Y ENSERES
ACCIONES: ATIENDE CMGRD, APOYA DCC Y CRUZ ROJA
ESTADO: CERRADO - 508
</t>
  </si>
  <si>
    <t xml:space="preserve">CDGRD BOYACÁ INFORMA
MUNICIPIO: CUBARÁ – VIA CUBARA A SARAVENA
EVENTO: COLAPSO 09/07/2021
AFECTACIÓN: 1 PUENTE VEHICULAR COLAPSADO, AFECTADO POR LA SOCAVACIÓN PRESENTADA POR EL RÍO BOJABA EN LA VIA DE LA SOBERANÍA. 
ACCIONES: ATIENDE ALCALDÍA Y CMGRD, SE ESPERA LA VISITA TÉCNICA DE INVIAS, SE HACE SEÑALIZACIÓN. VIA CERRADA
ESTADO: CERRADO - 508
</t>
  </si>
  <si>
    <t xml:space="preserve">CDGRD SUCRE INFORMA
MUNICIPIO:  SAMPUÉS - CORREGIMIENTO DE SEGOVIA
EVENTO: INCENDIO ESTRUCTURAL 10/07/2021
AFECTACIÓN:  1 VIVIENDA DE PALMA AVERIADA,1 FAMILIA AFECTADA CON PÉRDIDA DE BIENES Y ENSERES, DAÑO EN LA
ESTRUCTURA DE LA VIVIENDA
ACCIONES:  ATENDIÓ BOMBEROS
ESTADO: LIQUIDADO - 508
</t>
  </si>
  <si>
    <t xml:space="preserve">CDGRD CUNDINAMARCA ACTUALIZA INFORMACION 
MUNICIPIO: PARATEBUENO 
EVENTO: MOVIMIENTO EN MASA 09/07/2021
AFECTACIÓN:3 VIVIENDAS DESTRUIDAS Y  6 VIVIENDAS AVERIADAS, 9 FAMILIAS AFECTADAS EN RIESGO. EVENTO GENERADO POR FUERTES LLUVIAS PRESENTADAS
ACCIONES: ATENDIÓ CMGRD, SE EVALÚA SUBSIDIO DE VIVIENDA
ESTADO CERRADO - 508
</t>
  </si>
  <si>
    <t xml:space="preserve">
CDGRD DE NORTE DE SANTANDER, INFORMA
MUNICIPIO: TOLEDO, VEREDA: SAN JOSÉ DEL PEDREGAL
EVENTO: MOVIMIENTO EN MASA- 10-07-2021
AFECTACIÓN: 1 VÍA, SIN PASO VEHICULAR, SIN LESIONADOS, SE DA MANEJO LOCAL
ACCIONES: APOYA CMGRD- MAQUINARIA AMARILLA.
ESTADO CERRADO. - 509
.
</t>
  </si>
  <si>
    <t xml:space="preserve">D.C.C. INFORMA DEPARTAMENTO DEL META
MUNICIPIO: EL DORADO, VEREDAS: AGUAZARCAS, LA ISLA- SECTORES 1 Y 2  
EVENTO: INUNDACIÓN- 10-07-2021
AFECTACIÓN: SE PRESENTÓ DESBORDAMIENTO DEL RÍO ARIARI, DEJANDO 18 VIVIENDAS, 18 FAMILIAS, 72 PERSONAS, 250 HECTÁREAS DE CULTIVOS AFECTADAS, SIN LESIONADOS, SE DA MANEJO LOCAL
ACCIONES: APOYA D.C.C. COMUNIDAD.
ESTADO CERRADO. - 509
</t>
  </si>
  <si>
    <r>
      <t xml:space="preserve">CDGRD NORTE DE SANTANDER INFORMA QUE, EN TOLEDO, CORREGIMIENTO GIBRALTAR VÍA A LA SOBERANÍA. SE PRESENTÓ UN MOVIMIENTO EN MASA EL DÍA 11 DE JULIO. DEJANDO 1 VÍA TERCIARIA CON CIERRE PARCIAL, AFECTACIÓN EN LA RED DE SUMINISTRO ELÉCTRICO PARA LA COMUNIDAD DE LOS CORREGIMIENTOS SAMORE Y GIBRALTAR. NO SE REPORTAN LESIONADOS. PERSONAL DEL CMGRD COORDINA LABORES CON LA SECRETARÍA DE INFRAESTRUCTURA PARA REALIZAR ATENCIÓN, APOYA EMPRESA DE ENERGÍA. SE DA MANEJO LOCAL. </t>
    </r>
    <r>
      <rPr>
        <b/>
        <sz val="9"/>
        <rFont val="Arial"/>
        <family val="2"/>
      </rPr>
      <t xml:space="preserve">ESTADO: CERRADO - 510 </t>
    </r>
  </si>
  <si>
    <r>
      <t xml:space="preserve">ENLACE UNGRD ANTIOQUIA INFORMA QUE, EN DABEIBA, ANTIOQUIA. VEREDA AGUA LINDA. SE PRESENTA UNA EROSIÓN POR EFECTO DE LAS QUEBRADAS PALO HUECO Y AGUA LINDA DESDE EL DÍA 9 DE JULIO. DEJANDO 6 VIVIENDAS COLAPSADAS, 1 PUENTE VEHICULAR AVERIADO, 6 FAMILIAS Y 24 PERSONAS DAMNIFICADAS. NO SE REPORTAN LESIONADOS O DESAPARECIDOS. SE DESPLAZA AL SITIO PERSONAL DEL CMGRD PARA REALIZAR INSPECCIÓN, LAS FAMILIAS DAMNIFICADAS SE ENCUENTRAN ALBERGADAS EN PLAN PADRINO POR LA COMUNIDAD. </t>
    </r>
    <r>
      <rPr>
        <b/>
        <sz val="9"/>
        <rFont val="Arial"/>
        <family val="2"/>
      </rPr>
      <t>ESTADO: ABIERTO - 510</t>
    </r>
  </si>
  <si>
    <t xml:space="preserve">CDGRD NORTE DE SANTANDER INFORMA
MUNICIPIO: CACOTA 
EVENTO: MOVIMIENTO EN MASA 11/07/2021
AFECTACIÓN: 1 VIA MUNICIPAL AFECTADA POR CAÍDA DE ROCA
ACCIONES: ATENDIÓ CMGRD
ESTADO CERRADO - 511
</t>
  </si>
  <si>
    <r>
      <t xml:space="preserve">CMGRD ARAUCA INFORMA EN LAS VEREDAS MONSERRATE, COROSITO Y SECTOR LOS PECHOS, EVENTO INUNDACIÓN POR DESBORDAMIENTO DEL RÍO ARAUCA – 12 DE MAYO, AFECTACIÓN 93 FAMILIAS, 257 PERSONAS, ACCIONES ATENDIDO LOCALMENTE, APOYÓ EDAN PERSONAL DE BOMBEROS Y DCC, ESTADO </t>
    </r>
    <r>
      <rPr>
        <b/>
        <sz val="9"/>
        <rFont val="Arial"/>
        <family val="2"/>
      </rPr>
      <t>CERRADO - 512</t>
    </r>
  </si>
  <si>
    <r>
      <t xml:space="preserve">CMGRD ARAUCA INFORMA VEREDAS MONSERRATE, BRISAS DEL PUENTE, ISLA GURDULIO, MIRAMAR LIBERTADORES, PESCADITO, LA ESTRELLITA, TODOS LOS SANTOS, LA ESTRELLA, EVENTO INUNDACIÓN POR DESBORDAMIENTO DEL RÍO ARAUCA – 11 DE JUNIO, AFECTACIÓN 717 FAMILIAS, 2484 PERSONAS, ACCIONES ATENDIDO LOCALMENTE, APOYÓ EDAN PERSONAL DE BOMBEROS Y DCC; EL DÍA DE HOY 12 DE JULIO SE REGISTRAN FUERTES PRECIPITACIONES Y AUMENTO DEL RÍO ARAUCA NUEVAMENTE, GENERANDO NUEVAS AFECTACIONES, EN HORAS DE LA MAÑANA SE REUNIÓ EL CMGRD PARA EVALUAR POSIBLE DECLARATORIA, ESTADO </t>
    </r>
    <r>
      <rPr>
        <b/>
        <sz val="9"/>
        <rFont val="Arial"/>
        <family val="2"/>
      </rPr>
      <t>ABIERTO - 512</t>
    </r>
    <r>
      <rPr>
        <sz val="9"/>
        <rFont val="Arial"/>
        <family val="2"/>
      </rPr>
      <t xml:space="preserve">
CDGRD ARAUCA ACTUALIZA INFORMACIÓN SOBRE INUNDACIÓN POR AUMENTO DE NIVELES EN EL RÍO ARAUCA. REPORTADA EN ARAUCA, CABECERA MUNICIPAL Y VEREDAS LAS NUBES A Y B, EL FINAL, EL SINAÍ, MONSERRATE, TODOS LOS SANTOS, LA YUCA, EL TORNO, EL TORNO B, LA PAVARA, LA BECERRA, EL REMOLINO DEL PADRE, CLARINITERO, LA ITALIA BETEL. ASENTAMIENTOS PESCADITO, MIRAMAR, BRISAS DEL PUENTE, MIRAMAR, BRISAS DEL PUENTE, EL REFUGIO, VILLA ESPERANZA, LLANO ALTO, RESGUARDOS INDÍGENAS LA ESTRELLA, COROCITO Y GUARDULIO EL DÍA 11 DE JUNIO. DEJANDO 2091 VIVIENDAS POR PERDIDA DE MUEBLES Y ENSERES, 2091 FAMILIAS, 7520 PERSONAS, 1 VIA NACIONAL, 3 VÍAS TERCIARIAS. ATENDIDO CMGRD, CDGRD, BOMBEROS, CRUZ ROJA, DCC, SIERRA COL EN APOYO UNGRD, SE RECIBE ¨DECRETO DE CALAMIDAD PUBLICA NO. 075 DEL 17 DE JULIO DEL 2021¨. </t>
    </r>
    <r>
      <rPr>
        <b/>
        <sz val="9"/>
        <rFont val="Arial"/>
        <family val="2"/>
      </rPr>
      <t xml:space="preserve">ESTADO: CERRADO - 530
</t>
    </r>
    <r>
      <rPr>
        <sz val="9"/>
        <rFont val="Arial"/>
        <family val="2"/>
      </rPr>
      <t>CDGRD ARAUCA ACTUALIZA INFORMACIÓN SOBRE INUNDACIÓN POR AUMENTO DE NIVELES EN EL RÍO ARAUCA. REPORTADA EN ARAUCA, CABECERA MUNICIPAL Y VEREDAS LAS NUBES A Y B, EL FINAL, EL SINAÍ, MONSERRATE, TODOS LOS SANTOS, LA YUCA, EL TORNO, EL TORNO B, LA PAVARA, LA BECERRA, EL REMOLINO DEL PADRE, CLARINITERO, LA ITALIA BETEL. ASENTAMIENTOS PESCADITO, MIRAMAR, BRISAS DEL PUENTE, MIRAMAR, BRISAS DEL PUENTE, EL REFUGIO, VILLA ESPERANZA, LLANO ALTO, RESGUARDOS INDÍGENAS LA ESTRELLA, COROCITO Y GUARDULIO EL DÍA 11 DE JUNIO. DEJANDO 2091 VIVIENDAS POR PERDIDA DE MUEBLES Y ENSERES, 2091 FAMILIAS, 7520 PERSONAS, 1 VIA NACIONAL, 3 VÍAS TERCIARIAS. ATENDIDO CMGRD, CDGRD, BOMBEROS, CRUZ ROJA, DCC, SIERRA COL EN APOYO UNGRD, SE RECIBE ¨DECRETO DE CALAMIDAD PUBLICA NO. 075 DEL 17 DE JULIO DEL 2021¨</t>
    </r>
    <r>
      <rPr>
        <b/>
        <sz val="9"/>
        <rFont val="Arial"/>
        <family val="2"/>
      </rPr>
      <t>. ESTADO: CERRADO - 530</t>
    </r>
  </si>
  <si>
    <r>
      <t xml:space="preserve">CDGRD ANTIOQUIA INFORMA MUNICIPIO: CAROLINA DEL PRÍNCIPE – BARRIO EL CARMELO, LA PAZ, LA CONCHITA.
EVENTO: VENDAVAL – 07/07/2021 AFECTACIÓN: 15 VIVIENDAS POR PERDIDA DE TECHOS, 15 FAMILIAS, 40 PERSONAS ACCIONES: ATENDIDO POR CMGRD ESTADO </t>
    </r>
    <r>
      <rPr>
        <b/>
        <sz val="9"/>
        <rFont val="Arial"/>
        <family val="2"/>
      </rPr>
      <t>CERRADO - 513</t>
    </r>
  </si>
  <si>
    <r>
      <t xml:space="preserve">CDGRD ANTIOQUIA INFORMA MUNICIPIO: DABEIBA – SECTOR DE CAMPARRUSIA Y AGUA LIMPIA EVENTO: INUNDACIÓN – 10/07/2021 AFECTACIÓN: 6 VIVIENDAS COLAPSADAS POR SOCAVACIÓN, 6 FAMILIAS, 24 PERSONAS, 1 PUENTE VEHICULAR, 1 VIA CON PÉRDIDA DE LA BANCA ACCIONES: ATENDIDO POR CMGRD. ESTADO </t>
    </r>
    <r>
      <rPr>
        <b/>
        <sz val="9"/>
        <rFont val="Arial"/>
        <family val="2"/>
      </rPr>
      <t>CERRADO - 513</t>
    </r>
  </si>
  <si>
    <r>
      <t xml:space="preserve">CDGRD ANTIOQUIA INFORMA MUNICIPIO: SAN CARLOS – SECTOR CAÑA FISTOL EVENTO: ACCIDENTE MINERO – 09/07/2021 AFECTACIÓN: 1 PERSONA FALLECIDA POR DESPRENDIMIENTO DE TIERRA AL INTERIOR DE LA MINA ACCIONES: ATENDIDO POR CMGRD Y BOMBEROS ESTADO </t>
    </r>
    <r>
      <rPr>
        <b/>
        <sz val="9"/>
        <rFont val="Arial"/>
        <family val="2"/>
      </rPr>
      <t>CERRADO - 513</t>
    </r>
  </si>
  <si>
    <r>
      <t xml:space="preserve">CDGRD CÓRDOBA Y CMGRD MONTERÍA INFORMAN QUE, EN EL BARRIO LA GRANJA, DIAGONAL 13 CON TRANSVERSAL 3. SE PRESENTÓ UNA EXPLOSIÓN EL DÍA 12 DE JULIO. DEJANDO 1 VIVIENDA DESTRUIDA Y 24 VIVIENDAS AVERIADAS, 25 FAMILIAS Y 104 PERSONAS AFECTADAS, SE REPORTÓ 1 PERSONA CON QUEMADURAS DE SEGUNDO Y TERCER GRADO. PERSONAL DE BOMBEROS REALIZÓ ATENCIÓN PRIMARIA EN COORDINACIÓN DEL CMGRD, APOYÓ PONAL Y PERSONAL DE ESPACIO PÚBLICO EN LABORES DE EDAN. LA PERSONA LESIONADA FUE REMITIDA A CENTRO ASISTENCIAL PARA VALORACIÓN. SE DA MANEJO LOCAL. </t>
    </r>
    <r>
      <rPr>
        <b/>
        <sz val="9"/>
        <rFont val="Arial"/>
        <family val="2"/>
      </rPr>
      <t>ESTADO: CERRADO - 514</t>
    </r>
  </si>
  <si>
    <r>
      <t xml:space="preserve">CDGRD NORTE DE SANTANDER INFORMA MUNICIPIO TOLEDO VEREDA LA CAMACHA, RIONEGRO, PALMAR ALTO, PALMAR BAJO, EVENTO AVENIDA TORRENCIAL – 12 DE JULIO, AFECTACIÓN 1 VIVIENDA, 1 FAMILIA, VÍAS TERCIARIAS, SUSPENSIÓN SERVICIO DE GAS, VARIAS FINCAS, ACCIONES CMGRD HIZO ACOMPAÑAMIENTO DE EVACUACIÓN PREVENTIVA DE LA FAMILIA, SE REALIZA VISITA A LAS ZONAS POR PARTE DE GEÓLOGO E INGENIERO AMBIENTAL, ESTADO </t>
    </r>
    <r>
      <rPr>
        <b/>
        <sz val="9"/>
        <rFont val="Arial"/>
        <family val="2"/>
      </rPr>
      <t xml:space="preserve">CERRADO - 515 </t>
    </r>
  </si>
  <si>
    <r>
      <t xml:space="preserve">CDGRD NORTE DE SANTANDER INFORMA EN EL MUNICIPIO CÁCOTA VEREDA FONTIBÓN EVENTO MOVIMIENTO EN MASA – 13 DE JULIO AFECTACIÓN 1 VÍA TERCIARIA, ACCIONES ATIENDE E INSPECCIONA CMGRD, ESTADO </t>
    </r>
    <r>
      <rPr>
        <b/>
        <sz val="9"/>
        <rFont val="Arial"/>
        <family val="2"/>
      </rPr>
      <t>CERRADO - 515</t>
    </r>
  </si>
  <si>
    <t>2 POSTES DE ENERGIA</t>
  </si>
  <si>
    <r>
      <t>CDGRD NORTE DE SANTANDER INFORMA EN EL MUNICIPIO DE VILLA DEL ROSARIO BARRIO SAN JUDAS EVENTO VENDAVAL – 13 DE JULIO, AFECTACIÓN 2 POSTES DE ENERGÍA, ACCIONES ATENDIDO LOCALMENTE, ESTADO</t>
    </r>
    <r>
      <rPr>
        <b/>
        <sz val="9"/>
        <rFont val="Arial"/>
        <family val="2"/>
      </rPr>
      <t xml:space="preserve"> CERRADO - 515</t>
    </r>
  </si>
  <si>
    <r>
      <t xml:space="preserve">CDGRD NORTE DE SANTANDER INFORMA MUNICIPIO CÁCHIRA CASCO URBANO EVENTO VENDAVAL – 13 DE JULIO, AFECTACIÓN POR ESTABLECER # DE VIVIENDAS, ACCIONES ATIENDE E INSPECCIONA CMGRD, ESTADO </t>
    </r>
    <r>
      <rPr>
        <b/>
        <sz val="9"/>
        <rFont val="Arial"/>
        <family val="2"/>
      </rPr>
      <t>ABIERTO - 515</t>
    </r>
  </si>
  <si>
    <r>
      <t xml:space="preserve">CDGRD NORTE DE SANTANDER INFORMA MUNICIPIO CHITAGÁ VEREDA DE BURGUA BAJA EVENTO MOVIMIENTO EN MASA – 13 DE JULIO, AFECTACIÓN 1 ACUEDUCTO, 1 VÍA SECUNDARIA, 1 PUENTE PEATONAL EN RIESGO, ACCIONES ATENDIDO POR CMGRD, ESTADO </t>
    </r>
    <r>
      <rPr>
        <b/>
        <sz val="9"/>
        <rFont val="Arial"/>
        <family val="2"/>
      </rPr>
      <t>CERRADO - 515</t>
    </r>
  </si>
  <si>
    <r>
      <t xml:space="preserve">CDGRD SANTANDER INFORMA EN EL MUNICIPIO DE CIMITARRA VÍA TRONCAL DEL CARARE EN LÍMITE CON EL MUNICIPIO DE LANDÁZURI, EVENTO VENDAVAL – 12 DE JULIO, AFECTACIÓN 1 VIVIENDA AVERIADA, 1 FAMILIA, 4 PERSONAS, 1 VÍA, 1 ESTACIÓN DE BOMBEROS, ACCIONES ATENDIDO POR CMGRD, INVIAS Y BOMBEROS, ESTADO </t>
    </r>
    <r>
      <rPr>
        <b/>
        <sz val="9"/>
        <rFont val="Arial"/>
        <family val="2"/>
      </rPr>
      <t>CERRADO - 515</t>
    </r>
  </si>
  <si>
    <r>
      <t>ACTUALIZACIÓN CMGRD ARAUCA VEREDAS TODOS LOS SANTOS, MONSERRATE, LA ESTRELLA Y LOS PECHOS, ASENTAMIENTOS PESCADITO, MIRAMAR Y BRISAS DEL PUENTE, RESGUARDOS INDÍGENAS LA ESTRELLITA Y COROSITO, EVENTO INUNDACIÓN – 12 DE JULIO, AFECTACIÓN 837 FAMILIAS, 2931 PERSONAS, 1 VÍA NACIONAL SECTOR LA YUCA EN 2 KM, 3 VÍAS TERCIARÍAS EN UN TOTAL 22 KM, ACCIONES ATIENDE CMGRD, APOYAN CRC, DCC, BOMBEROS; SE HA ENTREGADO AHE CONSISTENTE EN KIT ALIMENTARIO, ASEO, SABANAS, COBIJAS, HAMACAS PARA 108 FAMILIAS EN LAS VEREDAS COROSITO – MASAGUAROS, GUARDULIO, LA ESTRELLITA 1. EL DÍA 15 DE JULIO SE REUNIRÁ EL CMGRD CON EL FIN DE EVALUAR LA POSIBILIDAD DE DECLARAR CALAMIDAD PÚBLICA MUNICIPAL, BASADOS EN LOS EDAN QUE REALICEN LOS ORGANISMOS DE SOCORRO. 2. SE VIENE ENTREGANDO A LAS COMUNIDADES DE BRISAS DEL PUENTE, MONSERRATE, BARRANCÓN Y COROCITO SACOS DE POLIPROPILENO. ESTADO</t>
    </r>
    <r>
      <rPr>
        <b/>
        <sz val="9"/>
        <color indexed="8"/>
        <rFont val="Arial"/>
        <family val="2"/>
      </rPr>
      <t xml:space="preserve"> ABIERTO - 515
</t>
    </r>
    <r>
      <rPr>
        <sz val="9"/>
        <color indexed="8"/>
        <rFont val="Arial"/>
        <family val="2"/>
      </rPr>
      <t>CDGRD DE ARAUCA, ACTUALIZA INFORMACIÓN
MUNICIPIO ARAUCA, VEREDAS: NUBES A, NUBES B, EL FINAL, EL SINAÍ, MONSERRATE, LA ESTRELLA, TODOS LOS SANTOS, LA YUCA, COROCITO, EL TORNO, EL TORNO B, LA PAYARA, LA BECERRA, EL REMOLINO DEL PADRE, CLARINETERO, LA ITALIA BETEL, ASENTAMIENTOS: PESCADITO, MIRAMAR, BRISAS DEL PUENTE, RESGUARDOS INDÍGENAS: LA ESTRELLITA, COROCITO.
EVENTO INUNDACIÓN- 12-07-2021
AFECTACIÓN SE PRESENTÓ DESBORDAMIENTO DEL RÍO ARAUCA, DEJANDO: 1.464 FAMILIAS, 5.562 PERSONAS, 1 VÍA NACIONAL, 3 VÍAS TERCIARIAS- 22 KILÓMETROS DE VÍAS AFECTADAS EN LOS CORREDORES VIALES, CONTINÚAN REALIZANDO EDAN, VISITAS TÉCNICAS.
ACCIONES APOYAN CMGRD- MAQUINARIA AMARILLA- 3.000 SACOS DE POLIPROPILENO PARA ATENDER LA EMERGENCIA, UNGRD- AHE, BOMBEROS, CRUZ ROJA, D.C.C., SIERRACOL</t>
    </r>
    <r>
      <rPr>
        <b/>
        <sz val="9"/>
        <color indexed="8"/>
        <rFont val="Arial"/>
        <family val="2"/>
      </rPr>
      <t xml:space="preserve">
ESTADO ABIERTO. - 525
E</t>
    </r>
    <r>
      <rPr>
        <sz val="9"/>
        <color indexed="8"/>
        <rFont val="Arial"/>
        <family val="2"/>
      </rPr>
      <t xml:space="preserve">NLACE TERRITORIAL UNGRD – ARAUCA, ACTUALIZA INFORMACIÓN MUNICIPIO: ARAUCA - CABECERA MUNICIPAL -VEREDAS: LA S NUBES A Y B, EL FINAL, EL SINAÍ, MONSERRATE, TODOS LOS SANTOS, LA YUCA, EL TORNO, EL TORNO B, LA PAVARA, LA BECERRA, EL REMOLINO DEL PADRE, CLARINITERO, LA ITALIA BETEL. -ASENTAMIENTOS: PESCADITO, MIRAMAR, BRISAS DEL PUENTE, MIRAMAR, BRISAS DEL PUENTE, EL REFUGIO, VILLA ESPERANZA, LLANO ALTO -RESGUARDOS INDÍGENAS: LA ESTRELLA, COROCITO, GUARDULIO EVENTO: INUNDACIÓN – 12/07/2021 AFECTACIÓN:2091 VIVIENDAS POR PERDIDA DE MUEBLES Y ENSERES, 2091 FAMILIAS, 7520 PERSONAS, 1 VIA NACIONAL, 3 VÍAS TERCIARIAS. ACCIONES: ATENDIDO CMGRD, CDGRD, BOMBEROS, CRUZ ROJA, DCC, SIERRA COL EN APOYO UNGRD, SE RECIBE ¨DECRETO DE CALAMIDAD PUBLICA NO. 075 DEL 17 DE JULIO DEL 2021¨. </t>
    </r>
    <r>
      <rPr>
        <b/>
        <sz val="9"/>
        <color indexed="8"/>
        <rFont val="Arial"/>
        <family val="2"/>
      </rPr>
      <t>ESTADO: CERRADO - 529</t>
    </r>
    <r>
      <rPr>
        <sz val="9"/>
        <color indexed="8"/>
        <rFont val="Arial"/>
        <family val="2"/>
      </rPr>
      <t xml:space="preserve">
</t>
    </r>
  </si>
  <si>
    <r>
      <t xml:space="preserve">ACTUALIZACIÓN CMGRD MONTERÍA EN EL BARRIO LA GRANJA DIAGONAL 13 CON TRANSVERSAL 3, EVENTO EXPLOSIÓN (POLVORERÍA) – 12 DE JULIO AFECTACIÓN 2 PERSONA LESIONADAS, 5 VIVIENDAS DESTRUIDAS, 24 VIVIENDAS AVERIADAS, 29 FAMILIAS, 106 PERSONAS, ACCIONES ATENDIDO POR PONAL Y CMGRD; DE LAS PERSONADAS LESIONADAS 1 DE ELLOS CON QUEMADURAS DEL 80% DEL CUERPO, FUE TRASLADADO A CLÍNICA AMIGOS DE LA SALUD E IDENTIFICADO COMO LUIS MANUEL CASTRO CARMONA DE 28 AÑOS, LA OTRA PERSONA (MUJER) FUE DADA DE ALTA EL DÍA DE AYER. PONAL MANTIENE EL ÁREA ACORDONADA. ESTADO </t>
    </r>
    <r>
      <rPr>
        <b/>
        <sz val="9"/>
        <color indexed="8"/>
        <rFont val="Arial"/>
        <family val="2"/>
      </rPr>
      <t>CERRADO - 515</t>
    </r>
  </si>
  <si>
    <t xml:space="preserve">
CDGRD DE ANTIOQUIA Y ENLACE- UNGRD, INFORMAN
MUNICIPIO ANORÍ, ZONA URBANA.
EVENTO TEMPORAL- 12-07-2021.
AFECTACIÓN SE PRESENTARON FUERTES LLUVIAS CON CAÍDA DE GRANIZO Y VIENTOS HURACANADOS, DEJANDO: 1 PERSONA HERIDA POR CAÍDA DE TEJAS EN SU VIVIENDA, LA CUAL FUE TRASLADADA AL HOSPITAL, 26 VIVIENDAS, 26 FAMILIAS AFECTADAS, SE DA MANEJO LOCAL.
ACCIONES APOYAN CMGRD, BOMBEROS.
ESTADO CERRADO. - 516
</t>
  </si>
  <si>
    <t xml:space="preserve">CDGRD NORTE DE SANTANDER, INFORMA
MUNICIPIO TOLEDO, VEREDA: TOLEDITO
EVENTO AVENIDA TORRENCIAL – 13 DE JULIO DE 2021
AFECTACIÓN 1 VÍA AFECTADA TOLEDO - LABATECA
ACCIONES APOYA CMGRD, SE DA MANEJO LOCAL 
ESTADO CERRADO. - 516
</t>
  </si>
  <si>
    <t xml:space="preserve">
CDGRD NORTE DE SANTANDER, INFORMA
MUNICIPIO DURANIA, VEREDA: EL INMENSO- FINCA: EL PINO
EVENTO VENDAVAL – 13 DE JULIO DE 2021
AFECTACIÓN 1 VIVIENDA AVERIADA, 1 FAMILIA AFECTADA, SIN LESIONADOS, SE DA MANEJO LOCAL
ACCIONES APOYA CMGRD.
ESTADO CERRADO. - 516
</t>
  </si>
  <si>
    <t xml:space="preserve">
CDGRD NORTE DE SANTANDER, INFORMA
MUNICIPIO LABATECA, VEREDA: CARACOLITO VÍA SOBERANÍA
EVENTO AVENIDA TORRENCIAL – 13 DE JULIO DE 2021
AFECTACIÓN 1 VÍA AFECTADA, CIERRE TOTAL
ACCIONES APOYA CMGRD, SE DA MANEJO LOCAL 
ESTADO CERRADO. - 516
</t>
  </si>
  <si>
    <r>
      <t xml:space="preserve">DNBC INFORMA DEPARTAMENTO: VALLE DEL CAUCA MUNICIPIO: CALI - BARRIO CALDAS, CARRERA 70 CON CALLE 3 EVENTO: EXPLOSIÓN – 13/07/2021 AFECTACIÓN: 6 PERSONAS LESIONADAS LUEGO DE QUE UN VEHÍCULO EXPLOTARA CUANDO REALIZABA REAPROVISIONAMIENTO DE GAS.  ACCIONES: ATENDIDO POR UNA MÁQUINA EXTINTORA CON 04 UNIDADES Y UNA AMBULANCIA CON 02 PARAMÉDICOS DE BOMBEROS VOLUNTARIOS DE CALI ESTADO </t>
    </r>
    <r>
      <rPr>
        <b/>
        <sz val="9"/>
        <rFont val="Arial"/>
        <family val="2"/>
      </rPr>
      <t>CERRADO - 517</t>
    </r>
  </si>
  <si>
    <t>100-02-044-2021</t>
  </si>
  <si>
    <r>
      <t xml:space="preserve">CDGRD HUILA INFORMA EN EL MUNICIPIO DE GUADALUPE VEREDA LA DANTA, EVENTO MOVIMIENTO EN MASA (19:15 HORAS APROX) – 13 DE JULIO, AFECTACIÓN 1 VIVIENDA DESTRUIDA, 1 FAMILIA, 5 PERSONAS (3 LESIONADAS), ACCIONES LESIONADOS IDENTIFICADOS COMO JONATHAN ALEXIS MONA LONDOÑO DE 3 AÑOS, CON DIAGNÓSTICO DE TRAUMA EN CABEZA NO ESPECIFICADO, SINDY VIVIANA LONDOÑO DE 31 AÑOS CON TRAUMA POR APLASTAMIENTO NO ESPECIFICADO DE ABDOMEN Y JONATHAN MONA VIMUEZA DE 31 AÑOS, CON LESIÓN EN MIEMBRO INFERIOR IZQUIERDO POR APLASTAMIENTO NO ESPECIFICADO. FUERON TRASLADADOS AL HOSPITAL LOCAL NUESTRA SEÑORA DE GUADALUPE Y REMITIDOS A HOSPITAL SAN VICENTE DE PAÚL DE GARZÓN. LA EMERGENCIA FUE ATENDIDA POR PERSONAL DE BOMBEROS Y CMGRD, CONFIRMA EVENTO Y APOYO DNBC, ESTADO </t>
    </r>
    <r>
      <rPr>
        <b/>
        <sz val="9"/>
        <rFont val="Arial"/>
        <family val="2"/>
      </rPr>
      <t xml:space="preserve">CERRADO - 518
</t>
    </r>
    <r>
      <rPr>
        <sz val="9"/>
        <color indexed="10"/>
        <rFont val="Arial"/>
        <family val="2"/>
      </rPr>
      <t>28/10/2021 SE APROBÓ APOYO CON BANCO DE MAQUINARIA AMARILLA POR VALOR TOTAL DE $1.111.932.596</t>
    </r>
  </si>
  <si>
    <r>
      <t xml:space="preserve">CDGRD VAUPÉS INFORMA EN EL ÁREA MUNICIPALIZADA DE PACOA BAJO, EVENTO ACCIDENTE DE TRANSPORTE AÉREO – 14 DE JULIO, AFECTACIÓN 4 PERSONAS, 1 AVIONETA CON MATRÍCULA HK – 1522 QUE CUBRÍA LA RUTA MITÚ- SAN MIGUEL, ACCIONES TODOS ESTÁN ILESOS Y SE ESPERA AMPLIACIÓN DE REPORTE, ESTADO </t>
    </r>
    <r>
      <rPr>
        <b/>
        <sz val="9"/>
        <rFont val="Arial"/>
        <family val="2"/>
      </rPr>
      <t>ABIERTO - 518</t>
    </r>
    <r>
      <rPr>
        <sz val="9"/>
        <rFont val="Arial"/>
        <family val="2"/>
      </rPr>
      <t xml:space="preserve">
</t>
    </r>
  </si>
  <si>
    <t>250 FINCAS AFECTADAS, 16 VEREDAS INCOMUNICADAS POR TAPONAMIENTOS VIALES.</t>
  </si>
  <si>
    <r>
      <t xml:space="preserve">CDGRD DEL HUILA, INFORMA 
MUNICIPIO ACEVEDO, VEREDAS: BERLÍN, MONUS PARTE BAJA Y PARTE ALTA, RIECITOS, TOCORA, MONSERRATE, ILUSIÓN, VILLA FÁTIMA, CARDAL, ESMERALDA, BARNIZA, CRISTO REY, CORINTO, LOS OLIVOS, ÁNGELES PARTE BAJA, CARMELO, SAN ANTONIO, CARBONA, DIVISO Y SANTO DOMINGO, ASÍ COMO LA VÍA PRINCIPAL SAN ADOLFO - CHARGUAYACO – PITALITO. 
EVENTO AVENIDA TORRENCIAL- QUEBRADA: LA CORRENTOZA- 12-07-2021.
AFECTACIÓN DAÑOS EN VIVIENDAS, TAPONAMIENTOS VIALES, AFECTACIÓN EN LA BOCATOMA Y ACUEDUCTO, REALIZAN EDAN. 
ACCIONES APOYAN CMGRD, BOMBEROS, DEFENSA CIVIL.
</t>
    </r>
    <r>
      <rPr>
        <b/>
        <sz val="9"/>
        <rFont val="Arial"/>
        <family val="2"/>
      </rPr>
      <t>ESTADO ABIERTO. - 519</t>
    </r>
    <r>
      <rPr>
        <sz val="9"/>
        <rFont val="Arial"/>
        <family val="2"/>
      </rPr>
      <t xml:space="preserve">
CDGRD DEL HUILA, ACTUALIZA INFORMACIÓN 
MUNICIPIO ACEVEDO, VEREDAS: BERLÍN, MONUS PARTE BAJA Y PARTE ALTA, RIECITOS, TOCORA, MONSERRATE, ILUSIÓN, VILLA FÁTIMA, CARDAL, ESMERALDA, BARNIZA, CRISTO REY, CORINTO, LOS OLIVOS, ÁNGELES PARTE BAJA, CARMELO, SAN ANTONIO, CARBONA, DIVISO Y SANTO DOMINGO, ASÍ COMO LA VÍA PRINCIPAL SAN ADOLFO - CHARGUAYACO – PITALITO 
EVENTO AVENIDA TORRENCIAL- RÍO SUAZA, QUEBRADA: LA CORRENTOZA- 12-07-2021
AFECTACIÓN 50 VIVIENDAS, 250 FINCAS AFECTADAS, 16 VEREDAS INCOMUNICADAS POR TAPONAMIENTOS VIALES, AFECTACIÓN EN LA BOCATOMA Y ACUEDUCTO, 7 PUENTES PEATONALES DESTRUIDOS, SIN LESIONADOS, SE DA MANEJO LOCAL. 
ACCIONES APOYARON CMGRD- MAQUINARIA AMARILLA, BOMBEROS, DEFENSA CIVIL
</t>
    </r>
    <r>
      <rPr>
        <b/>
        <sz val="9"/>
        <rFont val="Arial"/>
        <family val="2"/>
      </rPr>
      <t>ESTADO CERRADO. - 534</t>
    </r>
    <r>
      <rPr>
        <sz val="9"/>
        <rFont val="Arial"/>
        <family val="2"/>
      </rPr>
      <t xml:space="preserve">
</t>
    </r>
  </si>
  <si>
    <t xml:space="preserve">CDGRD NORTE DE SANTANDER, ACTUALIZA INFORMACIÓN
MUNICIPIO: ÁBREGO, CORREGIMIENTO: LA MARÍA, VEREDAS: LOS LLANITOS, LA MARÍA, EL PARÁMO,  VÍA CAMPANARIO, EL RODEO, PARAMILLO, VÍA PAVEZ, PERICO, BORRA, CASITAS, LA URAMA.
EVENTO: GRANIZADA. - 05-07-2021.
AFECTACIÓN: 30 VIVIENDAS AVERIADAS EN TECHOS, 30 FAMILIAS, 180 HECTÁREAS AFECTADAS EN CULTIVOS, SIN LESIONADOS, SE DA MANEJO LOCAL.
ACCIONES: APOYA CMGRD.
ESTADO: CERRADO. - 519
</t>
  </si>
  <si>
    <t xml:space="preserve">
CDGRD DE CUNDINAMARCA, INFORMA 
MUNICIPIO JUNÍN, SECTOR: EL CHALETH.
EVENTO MOVIMIENTO EN MASA- 11-07-2021.
AFECTACIÓN 2 VIVIENDAS AVERIADAS, 2 FAMILIAS, 1 VÍA PRINCIPAL, SIN LESIONADOS, SE DA MANEJO LOCAL.
ACCIONES APOYAN CMGRD- MAQUINARIA AMARILLA, BOMBEROS, ICCU.
ESTADO CERRADO. - 519
</t>
  </si>
  <si>
    <t xml:space="preserve">CDGRD CASANARE INFORMA 
MUNICIPIO AGUAZUL – SECTOR DEL VENADO
EVENTO MOVIMIENTO EN MASA 14/07/2021
AFECTACIÓN 1 VIA NACIONAL AFECTADA POR LA CAÍDA DE BANCA EN VIA AGUAZUL –TAURAMENA KILÓMETRO 50+070 RUTA NACIONAL
ACCIONES ATIENDE CONCESIÓN COVIORIENTE. SE REALIZARON LAS GESTIONES CON INVIAS PARA LA ATENCIÓN Y RECUPERACIÓN, SE REALIZÓ LA GESTIÓN CON ENERCA PARA LO QUE TIENE QUE VER CON UNA RED DE GAS.
ESTADO CERRADO - 520
</t>
  </si>
  <si>
    <r>
      <t xml:space="preserve">DCC INFORMA 
MUNICIPIO CONVENCIÓN – NORTE DE SANTANDER
EVENTO MOVIMIENTO EN MASA 13/07/2021
AFECTACIÓN 6 VIVIENDAS AVERIADAS CON RIESGO A COLAPSO ESTRUCTURAL, 6 FAMILIAS AFECTADAS, 30 PERSONAS. DEBIDO A FALLAS GEOLÓGICAS, POR UNA NACIENTE DE AGUA,
ACCIONES ATENDIÓ CMGRD Y DCC
ESTADO CERRADO - 520
</t>
    </r>
    <r>
      <rPr>
        <sz val="9"/>
        <color indexed="10"/>
        <rFont val="Arial"/>
        <family val="2"/>
      </rPr>
      <t>5/9/2021 SE APORBÓ APOYO CON BANCO DE MAQUINARIA AMARILLA Y CONTROL Y SEGUIMIENTO POR VALOR TOTAL DE $239.578.260,50
22/09/2021 SE APROBÓ ADICIÓN AL APOYO CON BANCO DE MAQUINARIA AMARILLA POR VALOR TOTAL DE $405.324.693,30</t>
    </r>
  </si>
  <si>
    <t xml:space="preserve">DCC INFORMA
MUNICIPIO QUIBDÓ – CHOCÓ, COMUNIDAD INDÍGENA LA BAUDATA
EVENTO VENDAVAL 13/07/2021
AFECTACIÓN 16 VIVIENDAS AVERIADAS, 23 FAMILIAS AFECTADAS, 115 PERSONAS.
ACCIONES ATENDIÓ CMGRD Y DCC 
ESTADO CERRADO - 520
</t>
  </si>
  <si>
    <r>
      <t xml:space="preserve">CDGRD SANTANDER INFORMA MUNICIPIO: MOGOTES – CABECERA MUNICIPAL EVENTO: GRANIZADA – 15/07/2021 AFECTACIÓN: PENDIENTE POR ESTABLECER ACCIONES: ATENDIDO POR CMGRD Y ENTIDADES DEL SNGRD. SE REALIZA EDAN  ESTADO </t>
    </r>
    <r>
      <rPr>
        <b/>
        <sz val="9"/>
        <rFont val="Arial"/>
        <family val="2"/>
      </rPr>
      <t xml:space="preserve">ABIERTO - 522
</t>
    </r>
    <r>
      <rPr>
        <sz val="9"/>
        <rFont val="Arial"/>
        <family val="2"/>
      </rPr>
      <t>ACTUALIZACIÓN CDGRD SANTANDER EN EL MUNICIPIO DE MOGOTES ZONA URBANA (NO SE LOGRA ESPECIFICAR SECTOR, BARRIO), EVENTO GRANIZADA – 15 DE JULIO, AFECTACIÓN 4 VIVIENDAS EN TECHOS, 4 FAMILIAS, 16 PERSONAS Y COLAPSO DE LA RED DE ALCANTARILLADO, ACCIONES SE REALIZÓ EDAN, ATENDIDO POR BOMBEROS Y CMGRD</t>
    </r>
    <r>
      <rPr>
        <b/>
        <sz val="9"/>
        <rFont val="Arial"/>
        <family val="2"/>
      </rPr>
      <t>, ESTADO CERRADO - 524</t>
    </r>
  </si>
  <si>
    <r>
      <t xml:space="preserve">DNBC Y CDGRD CALDAS, ACTUALIZAN INFORMACIÓN MUNICIPIO: PENSILVANIA - CENTRO POBLADO AGUA BONITA DEL CORREGIMIENTO DE SAN DANIEL EVENTO: INCENDIO ESTRUCTURAL – 15/07/2021 AFECTACIÓN: 2 VIVIENDAS DESTRUIDAS POR LA CONFLAGRACIÓN, 2 FAMILIAS, 8 PERSONAS ACCIONES: ATENDIDO POR CMGRD Y BOMBEROS, SIN REPORTE DE PERSONAS LESIONADAS ESTADO </t>
    </r>
    <r>
      <rPr>
        <b/>
        <sz val="9"/>
        <rFont val="Arial"/>
        <family val="2"/>
      </rPr>
      <t>CERRADO - 522</t>
    </r>
  </si>
  <si>
    <r>
      <t xml:space="preserve">CDGRD CESAR INFORMA EN EL MUNICIPIO DE MANAURE VEREDAS CANADÁ, SAN ANTONIO, EL VENADO, HONDO DEL RÍO Y EL CINCO, EVENTO VENDAVAL – 14 DE JULIO, AFECTACIÓN APROX 200 VIVIENDAS DESTECHADAS, 200 FAMILIAS Y CULTIVOS DE (AGUACATE, MORA, PLÁTANO, MARACUYÁ Y CAFÉ), ACCIONES PERSONAL DE LA OFICINA DEPARTAMENTAL Y MUNICIPAL SE TRASLADARON AL SITIO PARA VERIFICACIÓN Y REALIZACIÓN DEL EDAN, ESTADO </t>
    </r>
    <r>
      <rPr>
        <b/>
        <sz val="9"/>
        <rFont val="Arial"/>
        <family val="2"/>
      </rPr>
      <t>CERRADO - 524</t>
    </r>
  </si>
  <si>
    <r>
      <t xml:space="preserve">CDGRD NORTE DE SANTANDER INFORMA EN EL MUNICIPIO EL ZULIA VEREDA CERRO GUAYABO EVENTO INCENDIO DE COBERTURA VEGETAL – 14 DE JULIO, AFECTACIÓN 3 HECTÁREAS DE CAPA VEGETAL, ACCIONES ATENDIDO POR COMUNIDAD Y CMGRD, ESTADO </t>
    </r>
    <r>
      <rPr>
        <b/>
        <sz val="9"/>
        <rFont val="Arial"/>
        <family val="2"/>
      </rPr>
      <t>LIQUIDADO - 524</t>
    </r>
  </si>
  <si>
    <r>
      <t xml:space="preserve">CDGRD CAUCA INFORMA EN EL MUNICIPIO DE TOTORÓ VEREDA: ALTO PALACÉ (KM 9 VÍA POPAYÁN-TOTORÓ) EVENTO VENDAVAL – 14 DE JULIO, AFECTACIÓN 1 VIVIENDA DESTECHADA, 1 FAMILIA, 4 PERSONAS, ACCIONES ATENDIDO Y REPORTADO POR CMGRD ANABEL ZAMBRANO PROFESIONAL DE APOYO, ESTADO </t>
    </r>
    <r>
      <rPr>
        <b/>
        <sz val="9"/>
        <rFont val="Arial"/>
        <family val="2"/>
      </rPr>
      <t xml:space="preserve">CERRADO - 524
</t>
    </r>
    <r>
      <rPr>
        <b/>
        <sz val="9"/>
        <color indexed="10"/>
        <rFont val="Arial"/>
        <family val="2"/>
      </rPr>
      <t>21/7/2021 SE APORBÓ FIC POR VALOR DE $200.000.000</t>
    </r>
  </si>
  <si>
    <t xml:space="preserve">
CDGRD DE ARAUCA, INFORMA
MUNICIPIO TAME.
EVENTO INUNDACIÓN- 12-07-2021
AFECTACIÓN SE PRESENTÓ DESBORDAMIENTO DEL RÍO CUSAY, DEJANDO: 7 VIVIENDAS AVERIADAS, 120 FAMILIAS AFECTADAS, SIN LESIONADOS, SE DA MANEJO LOCAL
ACCIONES APOYO CMGRD
ESTADO CERRADO. - 525
</t>
  </si>
  <si>
    <t xml:space="preserve">CMGRD DE NEIVA- HUILA, INFORMA
MUNICIPIO NEIVA, SECTOR: SURABASTADOS.
EVENTO INCENDIO DE COBERTURA VEGETAL- 16-07-2021.
AFECTACIÓN 3 HECTÁREAS DE VEGETACIÓN NATIVA.
ACCIONES APOYARON CMGRD, BOMBEROS.
ESTADO LIQUIDADO. - 525
</t>
  </si>
  <si>
    <t xml:space="preserve">CMGRD DE NEIVA- HUILA, INFORMA
MUNICIPIO NEIVA, BARRIO: LA CORDIALIDAD
EVENTO INCENDIO ESTRUCTURAL- 16-07-2021.
AFECTACIÓN 1 PERSONA HERIDA, TRASLADADA AL HOSPITAL, 1 VIVIENDA AVERIADA, SE DA MANEJO LOCAL
ACCIONES APOYARON CMGRD, BOMBEROS.
ESTADO LIQUIDADO. - 525
</t>
  </si>
  <si>
    <r>
      <t xml:space="preserve">CDGRD NORTE DE SANTANDER INFORMA MUNICIPIO: CÁCOTA – KM 21+0306 EVENTO: MOVIMIENTO EN MASA – 16/07/2021 AFECTACIÓN: 1 VIA LA CUAL PRESENTA PÉRDIDA DE LA BANCA ACCIONES: ATENDIDO POR CMGRD Y MAQUINARIA LOCAL ESTADO </t>
    </r>
    <r>
      <rPr>
        <b/>
        <sz val="9"/>
        <rFont val="Arial"/>
        <family val="2"/>
      </rPr>
      <t>CERRADO - 526</t>
    </r>
  </si>
  <si>
    <r>
      <t xml:space="preserve">DCC INFORMA DEPARTAMENTO: MAGDALENA MUNICIPIO SANTA MARTA – CORREGIMIENTO CABAÑAS DEL BURITACÁ EVENTO: INCENDIO ESTRUCTURAL – 16/07/2021 AFECTACIÓN: 4 LOCALES COMERCIALES, SIN PERSONAS LESIONADAS ACCIONES: ATENDIDO POR CMGRD, BOMBEROS Y DCC ESTADO </t>
    </r>
    <r>
      <rPr>
        <b/>
        <sz val="9"/>
        <rFont val="Arial"/>
        <family val="2"/>
      </rPr>
      <t>CERRADO - 526</t>
    </r>
  </si>
  <si>
    <r>
      <t xml:space="preserve">NO. INCIDENTE: 5380296 – 46570 SOCORRO NACIONAL Y IDIGER, INFORMAN DEPARTAMENTO: CUNDINAMARCA MUNICIPIO: BOGOTÁ, D.C. – LOCALIDAD DE ENGATIVÁ, BARRIO LAS FERIAS, CRA 68G, NO. 73A – 65 EVENTO: INCENDIO ESTRUCTURAL – 17/02/2021 AFECTACIÓN: A LA HORA INCENDIO DECLARADO EXPUESTA BODEGA Y PARQUEADERO Y EDIFICIO. ACCIONES: ATIENDE BOMBEROS OFICIALES BOGOTÁ, D.C, DCC, CRUZ ROJA, POLICÍA NACIONAL Y AMBULANCIAS DE SECRETARIA DE SALUD. ESTADO: </t>
    </r>
    <r>
      <rPr>
        <b/>
        <sz val="9"/>
        <rFont val="Arial"/>
        <family val="2"/>
      </rPr>
      <t>ABIERTO – EN SEGUIMIENTO - 526</t>
    </r>
    <r>
      <rPr>
        <sz val="9"/>
        <rFont val="Arial"/>
        <family val="2"/>
      </rPr>
      <t xml:space="preserve">
NO. INCIDENTE: 5380296 – 46570 IDIGER, ACTUALIZAS INFORMACIÓN MUNICIPIO: BOGOTÁ, D.C. – LOCALIDAD DE ENGATIVÁ, BARRIO LAS FERIAS, CRA 68G, NO. 73A – 65 EVENTO: INCENDIO ESTRUCTURAL – 17/02/2021 AFECTACIÓN: 1 FÁBRICA DE CONSTRUCCIÓN DE COLCHONES DESTRUIDA, 1 PARQUEADERO AFECTADO, 12 VIVIENDAS DENTRO DE LAS CUALES, 7 SE REALIZÓ ACTA DE EVACUACIÓN POR FALLAS ESTRUCTURALES, 12 FAMILIAS, 34 PERSONAS. ACCIONES: ATENDIDO POR IDIGER, BOMBEROS OFICIALES Y VOLUNTARIOS BOGOTÁ, D.C, ALCALDÍA LOCAL DE ENGATIVÁ, DCC, CRUZ ROJA, POLICÍA NACIONAL Y AMBULANCIAS DE SECRETARIA DE SALUD, CODENSA, GAS NATURAL VANTI Y MOVILIDAD</t>
    </r>
    <r>
      <rPr>
        <b/>
        <sz val="9"/>
        <rFont val="Arial"/>
        <family val="2"/>
      </rPr>
      <t xml:space="preserve"> ESTADO</t>
    </r>
    <r>
      <rPr>
        <sz val="9"/>
        <rFont val="Arial"/>
        <family val="2"/>
      </rPr>
      <t xml:space="preserve">: </t>
    </r>
    <r>
      <rPr>
        <b/>
        <sz val="9"/>
        <rFont val="Arial"/>
        <family val="2"/>
      </rPr>
      <t>CERRADO- 529</t>
    </r>
  </si>
  <si>
    <r>
      <t xml:space="preserve">CDGRD CUNDINAMARCA INFORMA QUE, EN FÓMEQUE, VEREDA RÍO BLANCO. SE PRESENTÓ UN MOVIMIENTO EN MASA EL DÍA 16 DE JULIO. DEJANDO 1 VIVIENDA AVERIADA, 1 FAMILIA DE 2 PERSONAS AFECTADA, NO SE REPORTAN LESIONADOS. PERSONAL DE BOMBEROS REALIZÓ VISITA TÉCNICA Y REMITIÓ EDAN AL CMGRD, SE DA MANEJO LOCAL. </t>
    </r>
    <r>
      <rPr>
        <b/>
        <sz val="9"/>
        <color indexed="8"/>
        <rFont val="Arial"/>
        <family val="2"/>
      </rPr>
      <t>ESTADO: CERRADO - 527</t>
    </r>
  </si>
  <si>
    <r>
      <t xml:space="preserve">CDGRD NORTE DE SANTANDER INFORMA QUE, EN CHITAGA, VEREDA SAN CARLOS, CENTRO POBLADO CHUCARIMA. SE PRESENTÓ UNA AVENIDA TORRENCIAL EN LA QUEBRADA EL VIAJAL EL DÍA 17 DE JULIO. DEJANDO 6 VIVIENDAS AFECTADAS, 6 FAMILIAS Y 24 PERSONAS AFECTADAS. NO SE REPORTAN LESIONADOS O DESAPARECIDOS AL MOMENTO. ATIENDE PERSONAL DEL CMGRD EN EDAN. </t>
    </r>
    <r>
      <rPr>
        <b/>
        <sz val="9"/>
        <color indexed="8"/>
        <rFont val="Arial"/>
        <family val="2"/>
      </rPr>
      <t xml:space="preserve">ESTADO: ABIERTO- 527
</t>
    </r>
    <r>
      <rPr>
        <sz val="9"/>
        <color indexed="8"/>
        <rFont val="Arial"/>
        <family val="2"/>
      </rPr>
      <t>CDGRD NORTE DE SANTANDER, ACTUALIZA INFORMACIÓN
MUNICIPIO: CHITAGÁ, VEREDA: SAN CARLOS, CENTRO POBLADO CHUCARIMA.
EVENTO: AVENIDA TORRENCIAL –QUEBRADA: EL VIAJAL - 17-07-2021.
AFECTACIÓN: 6 VIVIENDAS AVERIADAS, 6 FAMILIAS, 24 PERSONAS AFECTADAS, SIN LESIONADOS, SE DA MANEJO LOCAL.
ACCIONES: APOYARON PERSONAL DEL CMGRD.</t>
    </r>
    <r>
      <rPr>
        <b/>
        <sz val="9"/>
        <color indexed="8"/>
        <rFont val="Arial"/>
        <family val="2"/>
      </rPr>
      <t xml:space="preserve">
ESTADO: CERRADO. - 567
</t>
    </r>
  </si>
  <si>
    <r>
      <t xml:space="preserve">CDGRD NORTE DE SANTANDER INFORMA QUE, EN LABATECA, VEREDA SAN JOSECITO. SE PRESENTÓ UN MOVIMIENTO EN MASA EL DÍA 17 DE JULIO. DEJANDO 1 VÍA TERCIARIA AFECTADA, NO SE REPORTAN PERSONAS LESIONADAS O DESAPARECIDAS. ATIENDE PERSONAL DEL CMGRD, SE COORDINA ATENCIÓN CON MAQUINARIA AMARILLA. SE DA MANEJO LOCAL. </t>
    </r>
    <r>
      <rPr>
        <b/>
        <sz val="9"/>
        <color indexed="8"/>
        <rFont val="Arial"/>
        <family val="2"/>
      </rPr>
      <t>ESTADO: CERRADO - 527</t>
    </r>
  </si>
  <si>
    <r>
      <t xml:space="preserve">CDGRD NORTE DE SANTANDER INFORMA QUE, EN SILOS, VEREDA TUTEPA, SECTOR VEGA DEL RÍO. SE PRESENTÓ UN MOVIMIENTO EN MASA EL DÍA 17 DE JULIO. DEJANDO 1 VÍA TERCIARIA CON CIERRE PARCIAL. NO SE REPORTAN LESIONADOS O DESAPARECIDOS. ATIENDE PERSONAL DEL CMGRD, SE COORDINA ATENCIÓN CON MAQUINARÍA AMARILLA. SE DA MANEJO LOCAL. </t>
    </r>
    <r>
      <rPr>
        <b/>
        <sz val="9"/>
        <color indexed="8"/>
        <rFont val="Arial"/>
        <family val="2"/>
      </rPr>
      <t>ESTADO: CERRADO - 527</t>
    </r>
  </si>
  <si>
    <r>
      <t xml:space="preserve">CDGRD CAQUETÁ INFORMA QUE, EN CARTAGENA DEL CHAIRÁ, ZONA RURAL. SE PRESENTÓ UNA INUNDACIÓN POR AUMENTO DE NIVELES EN EL RÍO CAGUAN EL DÍA 17 DE JULIO. PENDIENTE EVALUAR SECTORES. NO SE REPORTAN LESIONADOS O DESAPARECIDOS. ATIENDE PERSONAL DEL CMGRD EN LABORES DE EDAN. </t>
    </r>
    <r>
      <rPr>
        <b/>
        <sz val="9"/>
        <color indexed="8"/>
        <rFont val="Arial"/>
        <family val="2"/>
      </rPr>
      <t xml:space="preserve">ESTADO: ABIERTO - 527
</t>
    </r>
    <r>
      <rPr>
        <sz val="9"/>
        <color indexed="8"/>
        <rFont val="Arial"/>
        <family val="2"/>
      </rPr>
      <t>CDGRD CAQUETÁ ACTUALIZA INFORMA
MUNICIPIO:  CARTAGENA DEL CHAIRA 
EVENTO:   INUNDACIÓN 17/07/2021
AFECTACIÓN:  520 VIVIENDAS INUNDADAS, 520 FAMILIAS AFECTADAS CON DAÑOS EN BIENES Y ENSERES, PERDIDAS EN CULTIVOS Y ANIMALES DE CORRAL
ACCIONES: ATENDIÓ CMGRD Y ENTIDADES</t>
    </r>
    <r>
      <rPr>
        <b/>
        <sz val="9"/>
        <color indexed="8"/>
        <rFont val="Arial"/>
        <family val="2"/>
      </rPr>
      <t xml:space="preserve">
ESTADO: CERRADO - 564</t>
    </r>
  </si>
  <si>
    <r>
      <t xml:space="preserve">CDGRD BOLÍVAR INFORMA QUE, EN REGIDOR, ZONA RURAL. SE PRESENTA UNA EROSIÓN POR EFECTO DEL RÍO MAGDALENA EL DÍA 17 DE JULIO. DEJANDO 1 VÍA AFECTADA POR PERDIDA DE BANCADA. EL CMGRD SOLICITA APOYO CON MAQUINARIA AMARILLA PARA REALIZAR INTERVENCIÓN EN EL SECTOR. </t>
    </r>
    <r>
      <rPr>
        <b/>
        <sz val="9"/>
        <rFont val="Arial"/>
        <family val="2"/>
      </rPr>
      <t>ESTADO: CERRADO - 527</t>
    </r>
  </si>
  <si>
    <r>
      <t xml:space="preserve">CDGRD CUNDINAMARCA INFORMA
MUNICIPIO: LA PEÑA.
EVENTO: GRANIZADA. – 17-07-2021.
AFECTACIÓN: SE PRESENTÓ GRANIZADA, ACOMPAÑADA DE TORMENTA ELÉCTRICA, DEJANDO VIVIENDAS AVERIADAS, REALIZAN EDAN.
ACCIONES: APOYA CMGRD.
</t>
    </r>
    <r>
      <rPr>
        <b/>
        <sz val="9"/>
        <rFont val="Arial"/>
        <family val="2"/>
      </rPr>
      <t>ESTADO: ABIERTO. - 528</t>
    </r>
    <r>
      <rPr>
        <sz val="9"/>
        <rFont val="Arial"/>
        <family val="2"/>
      </rPr>
      <t xml:space="preserve">
CDGRD DE CUNDINAMARCA, ACTUALIZA INFORMACIÓN
MUNICIPIO LA PEÑA.
EVENTO: GRANIZADA. – 17-07-2021.
AFECTACIÓN SE PRESENTÓ GRANIZADA, ACOMPAÑADA DE TORMENTA ELÉCTRICA, DEJANDO: 12 VIVIENDAS AVERIADAS EN TECHOS, 12 FAMILIAS, 60 PERSONAS AFECTADAS, SIN LESIONADOS, SE DA MANEJO LOCAL.
ACCIONES APOYO CMGRD.
</t>
    </r>
    <r>
      <rPr>
        <b/>
        <sz val="9"/>
        <rFont val="Arial"/>
        <family val="2"/>
      </rPr>
      <t xml:space="preserve">ESTADO CERRADO. - 545
</t>
    </r>
  </si>
  <si>
    <t xml:space="preserve"> 9 VIVIENDAS EN ALTO RIESGO, PÉRDIDA DE LA BANCA 50 METROS, SOCAVACIÓN DEL RÍO 200 METROS, CULTIVOS DE PAN COGER, 40 PALOS DE AGUACATE Y ÁRBOLES FRUTALES.</t>
  </si>
  <si>
    <t xml:space="preserve">CDGRD DE ANTIOQUIA Y ENLACE TERRITORIAL- UNGRD, INFORMAN
MUNICIPIO: MONTEBELLO, SECTORES: LA MERCEDES- PIEDRA GALANA Y SANTA BÁRBARA
EVENTO: CRECIENTE SÚBITA- RÍO BUEY- 17-07-2021
AFECTACIÓN: 1 PERSONA DESAPARECIDA- ADULTO MAYOR DE 75 AÑOS, 1 VIVIENDA DESTRUIDA, 10 VIVIENDAS AVERIADAS, 12 FAMILIAS AFECTADAS, 9 VIVIENDAS EN ALTO RIESGO, 1 VÍA SECUNDARIA- PÉRDIDA DE LA BANCA 50 METROS, SOCAVACIÓN DEL RÍO 200 METROS, CULTIVOS DE PAN COGER, 40 PALOS DE AGUACATE Y ÁRBOLES FRUTALES, EL DÍA DE MAÑANA SE REALIZARÁ VISITA TÉCNICA PARA EVALUAR VARIAS VIVIENDAS, CONTINÚAN REALIZANDO EDAN.
ACCIONES:  APOYAN CMGRD- MAQUINARIA AMARILLA- OBREROS- 5 UNIDADES, POLICÍA- 2 UNIDADES, EJÉRCITO- 4 UNIDADES, BOMBEROS DE MONTEBELLO, LA PINTADA Y SANTA BÁRBARA- 7 UNIDADES.
1 ALOJAMIENTO- 2 FAMILIAS, 4 PERSONAS EN LA INSTITUCIÓN EDUCATIVA JOSÉ MARÍA MEJÍA.
8 FAMILIAS ENTRAN EN AUTOALBERGUE. LA ALCALDÍA SE COMPROMETE EN ENTREGAR KIT DE ALIMENTO PARA 15 DÍAS. 
PARA LOS QUE QUIERAN APLICAR A SUBSIDIOS ARRENDAMIENTO EL ALCALDE GESTIONA POR 3 MESES NO MAYOR A $ 250.000. 
ESTADO: ABIERTO. - 528
</t>
  </si>
  <si>
    <t xml:space="preserve">CDGRD DE CUNDINAMARCA Y DNBC, INFORMAN
MUNICIPIO: GUACHETÁ, VEREDA: PUEBLO VIEJO
EVENTO: INCENDIO DE COBERTURA VEGETAL- 17-07-2021
AFECTACIÓN: 1 HECTÁREA
ACCIONES: APOYAN BOMBEROS DE UBATÉ
ESTADO: CONTROLADO 95% - 528
</t>
  </si>
  <si>
    <t>115 HECTÁREAS AGRICOLAS</t>
  </si>
  <si>
    <r>
      <t xml:space="preserve">DNBC Y CDGRD CAUCA, INFORMAN MUNICIPIO: PIAMONTE – VEREDA BAJA PRIMAVERA, EL EDÉN, LA GUAJIRA, FLORESTA Y LA ESPAÑOLA EVENTO: INUNDACIÓN POR DESBORDAMIENTO DEL RÍO CAQUETÁ Y GUAYAYUCO – 18/07/2021 AFECTACIÓN:  -11:30 HORAS, SE REPORTARON 4 FAMILIAS AISLADAS ENTRE EL RÍO CAQUETÁ Y GUAYUYACO, ESTAS FUENTES HÍDRICAS SIGUEN CRECIENDO, (LAS COORDENADAS DE LA UBICACIÓN DE ESTAS PERSONAS SON: 01°01'27.9" N 76°31'06.1" W)  ACCIONES: -ATIENDE: CMGRD EN APOYO CON CDGRD CAUCA Y ENTIDADES DEL SNGRD -15:29, DNBC INFORMA, EL COMANDANTE DEL CUERPO DE BOMBEROS DE PIAMONTE INFORMA, DEBIDO A LAS LLUVIAS SE PRESENTÓ DESBORDAMIENTO DEL RÍO CAQUETÁ, SE ENCUENTRAN APROXIMADAMENTE 12 PERSONAS AISLADAS Y ADICIONAL SEGÚN COMUNICACIÓN CON EL SEÑOR ALCALDE DEL MUNICIPIO UNA COMPAÑÍA DEL EJÉRCITO NACIONAL, EL SEÑOR ALCALDE ENVIÓ UNA CARTA SOLICITANDO APOYO AÉREO, PERO SE ESTÁ A LA ESPERA DE CONFIRMACIÓN, SE SOLICITÓ UN BOTE PARA TRATAR DE LLEGAR AL LUGAR, ESTAMOS EN COMUNICACIÓN YA QUE POR LA CORRIENTE DEL RIO SE CONSIDERA CON RIESGO PARA LA UNIDADES BOMBERILES. 17:57 HORAS, BOMBEROS PIEDEMONTE CONFIRMA QUE VAN 8 PERSONAS DE LAS 14 QUE QUEDARON AISLADAS, DE LA COMPAÑÍA DEL EJERCITO NACIONAL VAN 6 DE 12 UNIDADES POR RESCATAR. -CDGRD PUTUMAYO, MANIFIESTA QUE BOMBEROS PUERTO GUZMÁN Y DCC REALIZARON EL RESCATE DE LAS 4 FAMILIAS, 15 PERSONAS SIN LESIONADOS ESTO SE REALIZÓ EN BOTE DE RESCATE, SE UBICARON EN SITIOS COMO FAMILIARES CERCANOS Y OTRAS EN PARTES MÁS ALTAS  -SCN UNGRD, REALIZO EL DEBIDO TRAMITE Y SEGUIMIENTO A SOLITUD DE RESCATE HELICOPORTADO A PERSONAS AISLADAS POR DESBORDAMIENTO DEL RÍO CAQUETÁ Y GUAYUYACO. -CRUZ ROJA, DCC, EJÉRCITO NACIONAL, ARMADA NACIONAL, FAC Y POLICÍA NACIONAL, VERIFICARON SITUACIÓN Y ESTUVIERON ATENTOS A COORDINACIÓN DE BASE AÉREA TRES ESQUINAS UBICADA EN EL DEPARTAMENTO DEL CAQUETÁ ESTADO: </t>
    </r>
    <r>
      <rPr>
        <b/>
        <sz val="9"/>
        <rFont val="Arial"/>
        <family val="2"/>
      </rPr>
      <t xml:space="preserve">ABIERTO – EN SEGUIMIENTO. - 529
</t>
    </r>
    <r>
      <rPr>
        <sz val="9"/>
        <rFont val="Arial"/>
        <family val="2"/>
      </rPr>
      <t>CDGRD CAUCA ACTUALIZA INFORMACIÓNSOBRE INUNDACIÓN POR AUMENTO DE NIVELES EN EL RÍO CAQUETÁ. REPORTADA EN PIAMONTE, VEREDAS BAJA PRIMAVERA, EL EDÉN, LA GUAJIRA, FLORESTA Y LA ESPAÑOLA. EL DÍA 18 DE JULIO. DEJANDO 50 PERSONAS RESCATADAS, VARIAS VIVIENDAS CON AFECTACIÓN DE ENSERES Y PÉRDIDAS EN CULTIVOS DE PANCOGER. NO SE REPORTAN LESIONADOS O DESAPARECIDOS. ATIENDE PERSONAL DEL CMGRD COORDINANDO LABORES DE RESCATE Y UBICACIÓN SEGURA DE LAS PERSONAS AFECTADAS CON APOYO DE LAS ENTIDADES OPERATIVAS DEL MUNICIPIO, SCN Y CITEL UNGRD. SE ADELANTAN LABORES DE EDAN Y SOLICITUDES DE APOYO AL CDGRD.</t>
    </r>
    <r>
      <rPr>
        <b/>
        <sz val="9"/>
        <rFont val="Arial"/>
        <family val="2"/>
      </rPr>
      <t xml:space="preserve"> ESTADO: ABIERTO - 530
</t>
    </r>
    <r>
      <rPr>
        <sz val="9"/>
        <rFont val="Arial"/>
        <family val="2"/>
      </rPr>
      <t>CDGRD CAUCA ACTUALIZA INFORMACIÓNSOBRE INUNDACIÓN POR AUMENTO DE NIVELES EN EL RÍO CAQUETÁ. REPORTADA EN PIAMONTE, VEREDAS BAJA PRIMAVERA, EL EDÉN, LA GUAJIRA, FLORESTA Y LA ESPAÑOLA. EL DÍA 18 DE JULIO. DEJANDO 50 PERSONAS RESCATADAS, VARIAS VIVIENDAS CON AFECTACIÓN DE ENSERES Y PÉRDIDAS EN CULTIVOS DE PANCOGER. NO SE REPORTAN LESIONADOS O DESAPARECIDOS. ATIENDE PERSONAL DEL CMGRD COORDINANDO LABORES DE RESCATE Y UBICACIÓN SEGURA DE LAS PERSONAS AFECTADAS CON APOYO DE LAS ENTIDADES OPERATIVAS DEL MUNICIPIO, SCN Y CITEL UNGRD. SE ADELANTAN LABORES DE EDAN Y SOLICITUDES DE APOYO AL CDGRD.</t>
    </r>
    <r>
      <rPr>
        <b/>
        <sz val="9"/>
        <rFont val="Arial"/>
        <family val="2"/>
      </rPr>
      <t xml:space="preserve"> ESTADO: ABIERTO - 530
</t>
    </r>
    <r>
      <rPr>
        <sz val="9"/>
        <rFont val="Arial"/>
        <family val="2"/>
      </rPr>
      <t>CDGRD CAUCA ACTUALIZA INFORMACIÓN SOBRE INUNDACIÓN POR AUMENTO DE NIVELES EN EL RÍO CAQUETÁ. REPORTADA EN PIAMONTE, VEREDAS BAJA PRIMAVERA, EL EDÉN, LA GUAJIRA, FLORESTA Y LA ESPAÑOLA EL DÍA 18 DE JULIO. DEJANDO - 2 VÍAS CON AFECTACIÓN POR PERDIDA DE BANCADA. - 115 HECTÁREAS AGRÍCOLAS AFECTADAS. - 274 VIVIENDAS AVERIADAS. - 5 VIVIENDAS DESTRUIDAS. - 773 PERSONAS AFECTADAS. - SISTEMAS DE SUMINISTRO DE ELECTRICIDAD. - 2 CENTROS EDUCATIVOS AVERIADOS. ATENDIÓ PERSONAL DEL CMGRD CON APOYO DE LAS ENTIDADES OPERATIVAS DEL SNGRD EN LABORES DE EDAN Y ENTREGA DE AHE. SE SOLICITA APOYO DEPARTAMENTAL DANDO MANEJO LOCAL</t>
    </r>
    <r>
      <rPr>
        <b/>
        <sz val="9"/>
        <rFont val="Arial"/>
        <family val="2"/>
      </rPr>
      <t xml:space="preserve">. ESTADO: CERRADO - 537
</t>
    </r>
    <r>
      <rPr>
        <sz val="9"/>
        <color indexed="10"/>
        <rFont val="Arial"/>
        <family val="2"/>
      </rPr>
      <t>2/11/2021 SE APROBÓ APOYO CON BANCO DE MATERIALES - 2.370 LÁMINAS DE ZINC DE 3,05 Y 500 TANQUES DE 1000 LITROS</t>
    </r>
  </si>
  <si>
    <t>500 - TANQUES DE ALMACENAMIENTO DE 1000 LTS</t>
  </si>
  <si>
    <r>
      <t xml:space="preserve">DNBC, ACTUALIZA INFORMACIÓN DEPARTAMENTO: CUNDINAMARCA MUNICIPIO: GACHETÁ – VEREDA PUEBLO VIEJO  EVENTO: INCENDIO DE COBERTURA VEGETAL – 17/07/2021 AFECTACIÓN: 1.5 HECTAREAS DE VEGETACIÓN NATIVA ACCIONES: ATENDIDO POR BOMBEROS UBATÉ ESTADO: </t>
    </r>
    <r>
      <rPr>
        <b/>
        <sz val="9"/>
        <color indexed="8"/>
        <rFont val="Arial"/>
        <family val="2"/>
      </rPr>
      <t>LIQUIDADO</t>
    </r>
    <r>
      <rPr>
        <sz val="9"/>
        <color indexed="8"/>
        <rFont val="Arial"/>
        <family val="2"/>
      </rPr>
      <t xml:space="preserve"> </t>
    </r>
    <r>
      <rPr>
        <b/>
        <sz val="9"/>
        <color indexed="8"/>
        <rFont val="Arial"/>
        <family val="2"/>
      </rPr>
      <t xml:space="preserve">- 529
</t>
    </r>
    <r>
      <rPr>
        <sz val="9"/>
        <color indexed="8"/>
        <rFont val="Arial"/>
        <family val="2"/>
      </rPr>
      <t>ACTUALIZACIÓN CDGRD CUNDINAMARCA EN EL MUNICIPIO DE GUACHETÁ VEREDA PUEBLO VIEJO, EVENTO INCENDIO DE COBERTURA VEGETAL – 17 DE JULIO, AFECTACIÓN 1 HECTÁREA DE VEGETACIÓN NATIVA, SE MANTUVO CANTIDAD, ACCIONES ATENDIDO POR BOMBEROS UBATÉ, CDGRD INDICA QUE SE LIQUIDÓ ESE MISMO DÍA,</t>
    </r>
    <r>
      <rPr>
        <b/>
        <sz val="9"/>
        <color indexed="8"/>
        <rFont val="Arial"/>
        <family val="2"/>
      </rPr>
      <t xml:space="preserve"> ESTADO LIQUIDADO - 555</t>
    </r>
  </si>
  <si>
    <r>
      <t xml:space="preserve">CDGRD SANTANDER INFORMA QUE, EN PIEDECUESTA, CABECERA MUNICIPAL. SE PRESENTÓ UN VENDAVAL EL DÍA 18 DE JULIO. DEJANDO VARIAS VIVIENDAS CON AFECTACIONES EN CUBIERTAS, CAÍDA DE ÁRBOLES EN VÍA PÚBLICA Y COLAPSO DE SISTEMAS DE ALCANTARILLADO. NO SE REPORTAN LESIONADOS O DESAPARECIDOS. ATIENDE PERSONAL DE BOMBEROS CON APOYO DE LA DCC EN COORDINACIÓN DEL CMGRD. </t>
    </r>
    <r>
      <rPr>
        <b/>
        <sz val="9"/>
        <color indexed="8"/>
        <rFont val="Arial"/>
        <family val="2"/>
      </rPr>
      <t>ESTADO: ABIERTO - 530</t>
    </r>
  </si>
  <si>
    <r>
      <t xml:space="preserve">CDGRD SANTANDER INFORMA QUE, EN FLORIDABLANCA, SECTOR RUITOQUE Y VÍA HACIA ACAPULCO. SE PRESENTÓ UN VENDAVAL EL DÍA 18 DE JULIO. DEJANDO VARIAS VIVIENDAS CON AFECTACIONES EN CUBIERTAS, CAÍDA DE ÁRBOLES EN VÍA PÚBLICA Y COLAPSO DE SISTEMAS DE ALCANTARILLADO. NO SE REPORTAN LESIONADOS O DESAPARECIDOS. ATIENDE PERSONAL DE BOMBEROS CON APOYO DE LA DCC EN COORDINACIÓN DEL CMGRD. </t>
    </r>
    <r>
      <rPr>
        <b/>
        <sz val="9"/>
        <color indexed="8"/>
        <rFont val="Arial"/>
        <family val="2"/>
      </rPr>
      <t>ESTADO: ABIERTO</t>
    </r>
    <r>
      <rPr>
        <sz val="9"/>
        <rFont val="Arial"/>
        <family val="2"/>
      </rPr>
      <t xml:space="preserve"> - 530</t>
    </r>
  </si>
  <si>
    <r>
      <t xml:space="preserve">CDGRD NORTE DE SANTANDER INFORMA QUE, EN OCAÑA, VEREDA ALTO DE LA TRINIDAD. SE PRESENTÓ UN EVENTO TEMPORAL EL DÍA 18 DE JULIO. DEJANDO 1 VIVIENDA CON AFECTACIÓN DE CUBIERTAS, 1 FAMILIA DE 4 PERSONAS AFECTADA. NO SE REPORTAN LESIONADOS. ATIENDE PERSONAL DEL CMGRD. </t>
    </r>
    <r>
      <rPr>
        <b/>
        <sz val="9"/>
        <color indexed="8"/>
        <rFont val="Arial"/>
        <family val="2"/>
      </rPr>
      <t>ESTADO: CERRADO</t>
    </r>
    <r>
      <rPr>
        <sz val="9"/>
        <rFont val="Arial"/>
        <family val="2"/>
      </rPr>
      <t xml:space="preserve"> - 530</t>
    </r>
  </si>
  <si>
    <r>
      <t xml:space="preserve">CDGRD SANTANDER INFORMA QUE, EN PIEDECUESTA, CABECERA MUNICIPAL. SE PRESENTÓ UN VENDAVAL EL DÍA 18 DE JULIO. DEJANDO VARIAS VIVIENDAS CON AFECTACIONES EN CUBIERTAS, CAÍDA DE ÁRBOLES EN VÍA PÚBLICA Y COLAPSO DE SISTEMAS DE ALCANTARILLADO. NO SE REPORTAN LESIONADOS O DESAPARECIDOS. ATIENDE PERSONAL DE BOMBEROS CON APOYO DE LA DCC EN COORDINACIÓN DEL CMGRD. </t>
    </r>
    <r>
      <rPr>
        <b/>
        <sz val="9"/>
        <color indexed="8"/>
        <rFont val="Arial"/>
        <family val="2"/>
      </rPr>
      <t xml:space="preserve">ESTADO: ABIERTO - 530
</t>
    </r>
    <r>
      <rPr>
        <sz val="9"/>
        <color indexed="8"/>
        <rFont val="Arial"/>
        <family val="2"/>
      </rPr>
      <t>CDGRD DE SANTANDER, ACTUALIZA INFORMACIÓN
MUNICIPIO PIEDECUESTA, CABECERA MUNICIPAL.
EVENTO VENDAVAL. – 18-07-2021.
AFECTACIÓN 10 VIVIENDAS AVERIADAS EN TECHOS Y FACHADAS, 10 FAMILIAS, 50 PERSONAS AFECTADAS, CAÍDA DE ÁRBOLES EN VÍA PÚBLICA Y COLAPSO DEL SISTEMA DE ALCANTARILLADO, SIN LESIONADOS, SE DA MANEJO LOCAL.
ACCIONES APOYARON CMGRD, BOMBEROS, DCC.</t>
    </r>
    <r>
      <rPr>
        <b/>
        <sz val="9"/>
        <color indexed="8"/>
        <rFont val="Arial"/>
        <family val="2"/>
      </rPr>
      <t xml:space="preserve">
ESTADO: CERRADO. - 534
</t>
    </r>
    <r>
      <rPr>
        <sz val="9"/>
        <color indexed="10"/>
        <rFont val="Arial"/>
        <family val="2"/>
      </rPr>
      <t>21/09/2021 SE APROBÓ APOYO CON BANCO DE MAQUINARIA AMARILLA POR VALOR TOTAL DE $1.123.389.368,40</t>
    </r>
  </si>
  <si>
    <r>
      <t xml:space="preserve">CDGRD SANTANDER INFORMA QUE, EN FLORIDABLANCA, SECTOR RUITOQUE Y VÍA HACIA ACAPULCO. SE PRESENTÓ UN VENDAVAL EL DÍA 18 DE JULIO. DEJANDO VARIAS VIVIENDAS CON AFECTACIONES EN CUBIERTAS, CAÍDA DE ÁRBOLES EN VÍA PÚBLICA Y COLAPSO DE SISTEMAS DE ALCANTARILLADO. NO SE REPORTAN LESIONADOS O DESAPARECIDOS. ATIENDE PERSONAL DE BOMBEROS CON APOYO DE LA DCC EN COORDINACIÓN DEL CMGRD. </t>
    </r>
    <r>
      <rPr>
        <b/>
        <sz val="9"/>
        <color indexed="8"/>
        <rFont val="Arial"/>
        <family val="2"/>
      </rPr>
      <t>ESTADO: ABIERTO - 530
C</t>
    </r>
    <r>
      <rPr>
        <sz val="9"/>
        <color indexed="8"/>
        <rFont val="Arial"/>
        <family val="2"/>
      </rPr>
      <t>DGRD DE SANTANDER, ACTUALIZA INFORMACIÓN
MUNICIPIO FLORIDABLANCA, SECTOR: RUITOQUE Y VÍA HACIA ACAPULCO.
EVENTO VENDAVAL. – 18-07-2021.
AFECTACIÓN 6 VIVIENDAS AVERIADAS EN TECHOS, 6 FAMILIAS, 30 PERSONAS AFECTADAS, SIN LESIONADOS, SE DA MANEJO LOCAL.
ACCIONES: APOYARON CMGRD, BOMBEROS, DCC.</t>
    </r>
    <r>
      <rPr>
        <b/>
        <sz val="9"/>
        <color indexed="8"/>
        <rFont val="Arial"/>
        <family val="2"/>
      </rPr>
      <t xml:space="preserve">
ESTADO CERRADO. - 534</t>
    </r>
  </si>
  <si>
    <r>
      <t xml:space="preserve">CDGRD NORTE DE SANTANDER INFORMA QUE, EN OCAÑA, VEREDA ALTO DE LA TRINIDAD. SE PRESENTÓ UN EVENTO TEMPORAL EL DÍA 18 DE JULIO. DEJANDO 1 VIVIENDA CON AFECTACIÓN DE CUBIERTAS, 1 FAMILIA DE 4 PERSONAS AFECTADA. NO SE REPORTAN LESIONADOS. ATIENDE PERSONAL DEL CMGRD. </t>
    </r>
    <r>
      <rPr>
        <b/>
        <sz val="9"/>
        <color indexed="8"/>
        <rFont val="Arial"/>
        <family val="2"/>
      </rPr>
      <t xml:space="preserve">ESTADO: CERRADO - 530 </t>
    </r>
  </si>
  <si>
    <t>16/7/2021 SE APROBÓ LA ENTREGA DE 1070 KITS DE ALIMENTO, 1070 KITS DE ASEO, 824 KIT DE COCINA, 2007 COLCHONETAS, 1203 TOLDILLOS, 2007 SABANAS, 3270 FRAZADAS Y 20.000 SACOS DE POLIPROPILENO POR VALOR TOTAL DE $630.054.400
10/08/2021 SE APROBÓ FIC POR VALOR DE $700.000.000
19/11/2021 19/11/2021 SE APROBÓ APOYO CON CARROTANQUES POR VALOR TOTAL DE $2.200.223.644,91</t>
  </si>
  <si>
    <t>054
PRORROGA 088</t>
  </si>
  <si>
    <t>03/06/21
26/07/21</t>
  </si>
  <si>
    <r>
      <t xml:space="preserve">CDGRD BOLÍVAR INFORMA
MUNICIPIO MONTECRISTO – VILLA URIBE
EVENTO MOVIMIENTO EN MASA 19/07/2021
AFECTACIÓN PENDIENTE EN EVALUACIÓN, SE INFORMA DE POSIBLE REPRESAMIENTO DE QUEBRADA ARIZA Y RÍO CARIBONA
ACCIONES ATIENDE CMGRD, LA COMISIÓN DE LA ALCALDÍA AÚN NO HA LLEGADO AL SITIO. POR DERRUMBE DE 2 CERROS DE CARIBONA. SE REALIZA EVACUACIÓN PREVENTIVA DE 250 FAMILIAS APROXIMADAMENTE HACIA UN CERRO DE VILLA URIBE.
</t>
    </r>
    <r>
      <rPr>
        <b/>
        <sz val="9"/>
        <rFont val="Arial"/>
        <family val="2"/>
      </rPr>
      <t>ESTADO ABIERTO -  EN SEGUIMIENTO - 532</t>
    </r>
    <r>
      <rPr>
        <sz val="9"/>
        <rFont val="Arial"/>
        <family val="2"/>
      </rPr>
      <t xml:space="preserve">
ACTUALIZACIÓN CDGRD BOLÍVAR EN EL MUNICIPIO DE MONTECRISTO, EVENTO MOVIMIENTO EN MASA – 19 DE JULIO AFECTACIÓN RIO ARIZA - ZONA ALTA (TAPONAMIENTO) RIO CARIBONA- ZONA BAJA, ACCIONES, 120 FAMILIAS EVACUADAS, SE REUBICARON EN LA MARGEN DERECHA DEL CERRO VILLA URIBE. 2 CORREGIMIENTOS 21 VEREDAS QUE SE PUEDAN VER AFECTADAS, SON 370 FAMILIAS EN RIESGO, ESTIMAN REALIZAR MOTOBOMBAS DE MINERÍA A CHORRO PARA DESTAPONAR, REQUIEREN MATERIALES PARA CONSTRUCCIÓN DE ALBERGUE, SE NECESITAN TOLDILLOS Y SUEROS ANTIOFÍDICO HAN MATADO SERPIENTES Y LA ZONA ENDÉMICA DE PALUDISMO; SCN REMITE AL DEPARTAMENTO, IMÁGENES DE LA ZONA TOMADAS POR FAC, </t>
    </r>
    <r>
      <rPr>
        <b/>
        <sz val="9"/>
        <rFont val="Arial"/>
        <family val="2"/>
      </rPr>
      <t xml:space="preserve">ESTADO ABIERTO - 536
</t>
    </r>
    <r>
      <rPr>
        <sz val="9"/>
        <rFont val="Arial"/>
        <family val="2"/>
      </rPr>
      <t>CDGRD BOLÍVAR ACTUALIZA INFORMACIÓN SOBRE MOVIMIENTO EN MASA REPORTADO EN MONTECRISTO, SECTOR VILLA URIBE DESDE EL DÍA 19 DE JULIO. SE MANTIENEN CIFRAS DE FAMILIAS Y PERSONAS EVACUADAS. NO SE REPORTARON LESIONADOS O DESAPARECIDOS. SE REALIZÓ VERIFICACIÓN DEL CAUCE DEL RÍO CARIBONA Y SE MANTIENE MONITOREO POR PARTE DEL CMGRD Y LA COMUNIDAD, LAS FAMILIAS EVACUADAS VOLVIERON A UBICARSE EN SUS VIVIENDAS, HASTA LA FECHA NO SE REPORTAN MÁS NOVEDADES. SE DA MANEJO LOCAL.</t>
    </r>
    <r>
      <rPr>
        <b/>
        <sz val="9"/>
        <rFont val="Arial"/>
        <family val="2"/>
      </rPr>
      <t xml:space="preserve"> ESTADO: CERRADO - 583
</t>
    </r>
    <r>
      <rPr>
        <b/>
        <sz val="9"/>
        <color indexed="10"/>
        <rFont val="Arial"/>
        <family val="2"/>
      </rPr>
      <t>25/08/2021 SE APROBÓ LA ENTREGA DE 5.000 SACOS DE POLIPROPILENO POR VALOR TOTAL DE $8.500.000</t>
    </r>
  </si>
  <si>
    <t xml:space="preserve">CDGRD NORTE DE SANTANDER INFORMA
MUNICIPIO TOLEDO - LA CAPILLA SECTOR LIBRITO PALMAR BAJO
EVENTO INUNDACIÓN 19/07/2021
AFECTACIÓN 1 PUENTE PEATONAL  AFECTADO QUE COMUNICA LA CAPILLA CON EL SECTOR SUCRE
ACCIONES   ATIENDE CMGRD
ESTADO CERRADO - 532
</t>
  </si>
  <si>
    <t xml:space="preserve">CDGRD PUTUMAYO INFORMA
MUNICIPIO SIBUNDOY 
EVENTO AVENIDA TORRENCIAL 18/07/2021
AFECTACIÓN 1 ACUEDUCTO URBANO MUNICIPAL CON TAPONAMIENTO TOTAL DE LA BOCATOMA PRINCIPAL CON PIEDRAS, LODO Y PALOS.
ACCIONES ATENDIÓ CMGRD
ESTADO CERRADO - 532
</t>
  </si>
  <si>
    <r>
      <t xml:space="preserve">CDGRD PUTUMAYO INFORMA
MUNICIPIO SAN FRANCISCO
EVENTO AVENIDA TORRENCIAL 18/07/2021
AFECTACIÓN 3 ACUEDUCTOS AFECTADOS (1 ACUEDUCTO URBANO MUNICIPAL, 1 ACUEDUCTO RURAL DEL PUEBLO KAME˙NTŠÁ BIYÁ QUEBRADA LA HIDRÁULICA,1 ACUEDUCTO EN LA QUEBRADA CABUYAYACO)
ACCIONES ATENDIÓ CMGRD
</t>
    </r>
    <r>
      <rPr>
        <b/>
        <sz val="9"/>
        <rFont val="Arial"/>
        <family val="2"/>
      </rPr>
      <t>ESTADO CERRADO - 53</t>
    </r>
    <r>
      <rPr>
        <sz val="9"/>
        <rFont val="Arial"/>
        <family val="2"/>
      </rPr>
      <t xml:space="preserve">2
CDGRD DE PUTUMAYO, ACTUALIZA INFORMACIÓN
MUNICIPIO SAN FRANCISCO, VEREDAS: MINCHOY, PATOYACO, TITANGO Y LA ESPERANZA
EVENTO AVENIDA TORRENCIAL- CANAL A, RÍOS: PTYO, SAN FRANCISCO, QUEBRADAS: COFRADÍA, SOLTERAYACO 18-07-2021
AFECTACIÓN 4 VIVIENDAS, 130 FAMILIAS, 438 PERSONAS, 5 PUENTES PEATONALES, 1 PUENTE VEHICULAR, 6 VÍAS, 101 HECTÁREAS DE CULTIVOS, 3 ACUEDUCTOS AFECTADOS, SIN LESIONADOS, SE DA MANEJO LOCAL 
ACCIONES ATENDIÓ CMGRD
</t>
    </r>
    <r>
      <rPr>
        <b/>
        <sz val="9"/>
        <rFont val="Arial"/>
        <family val="2"/>
      </rPr>
      <t>ESTADO CERRADO. - 534</t>
    </r>
  </si>
  <si>
    <r>
      <t xml:space="preserve">UNGRD ACTUALIZA INFORMACIÓN
MUNICIPIO SITIO NUEVO – MAGDALENA, SECTOR LA LOLA
EVENTO INCENDIO DE COBERTURA VEGETAL 19/07/2021
AFECTACIÓN PENDIENTE DE INFORMACIÓN, EN EVALUACIÓN.
ACCIONES SALA DE CRISIS UNGRD ENVÍO SOLICITUD #083 A LA FAC DE APOYO AÉREO, PARA LA ATENCIÓN DEL INCENDIO DE COBERTURA VEGETAL DE ACUERDO A LA ACTIVACIÓN DEL PROTOCOLO DE LA DNBC PARA SOBREVUELO Y ATENCIÓN DEL INCENDIO EN EL PARQUE NATURAL ISLA SALAMANCA CON BALDE COLAPSIBLE. 
15:09 SALA SITUACIONAL DNBC EN COMUNICACIÓN CON EL SEÑOR CAPITÁN ALAN BOCANEGRA, INFORMA QUE LA AERONAVE SE ENCUENTRA REALIZANDO SOBREVUELO, PARA INICIO DE DESCARGAS EN EL ÁREA DEL FORESTAL.
16:24 SALA SITUACIONAL DNBC INFORMA, QUE EN COMUNICACIÓN CON EL SEÑOR CAPITÁN ALAN BOCANEGRA, REPORTA QUE AL MOMENTO SE HAN REALIZADO 7 DESCARGAS, LA AERONAVE RETORNA A LA BASE PARA ABASTECER COMBUSTIBLE Y CONTINUAR CON LA ATENCIÓN DEL FORESTAL. EN SEGUIMIENTO.
16:53 SALA SITUACIONAL DNBC SE SUSPENDE TRABAJOS EN EL PARQUE ISLA SALAMANCA POR LA HORA SE APAGÓ EN UN 30 POR CIENTO SE TRABAJÓ CON EL BAMBI Y SE REALIZÓ 7 DESCARGAS
ATIENDEN 7 UNIDADES DE BRIGADA FORESTAL DE PNN, 2 POLICÍAS DE CARABINEROS Y BOMBEROS DE SITIONUEVO
</t>
    </r>
    <r>
      <rPr>
        <b/>
        <sz val="9"/>
        <color indexed="8"/>
        <rFont val="Arial"/>
        <family val="2"/>
      </rPr>
      <t xml:space="preserve">ESTADO ACTIVO - 532
</t>
    </r>
    <r>
      <rPr>
        <sz val="9"/>
        <color indexed="8"/>
        <rFont val="Arial"/>
        <family val="2"/>
      </rPr>
      <t>SALA SITUACIONAL DNBC Y UNGRD ACTUALIZA INFORMACIÓN MUNICIPIO SITIO NUEVO – MAGDALENA, SECTOR LA LOLA EVENTO INCENDIO DE COBERTURA VEGETAL 19/07/2021 AFECTACIÓN PENDIENTE DE INFORMACIÓN, EN EVALUACIÓN. ACCIONES SALA DE CRISIS UNGRD ENVÍO SOLICITUD #083 A LA FAC DE APOYO AÉREO, PARA LA ATENCIÓN DEL INCENDIO DE COBERTURA VEGETAL DE ACUERDO A LA ACTIVACIÓN DEL PROTOCOLO DE LA DNBC PARA SOBREVUELO Y ATENCIÓN DEL INCENDIO EN EL PARQUE NATURAL ISLA SALAMANCA CON BALDE COLAPSIBLE.  20:14, SALA SITUACIONAL DNBC INFORMA QUE SEGÚN INFORMACIÓN SUMINISTRADA POR EL SEÑOR CAPITÁN ALAN BOCANEGRA DE BOMBEROS SITIONUEVO, REPORTA QUE AL MOMENTO LAS OPERACIONES AÉREAS CERRARON CON 10 DESCARGAS CON SISTEMA BALDE COLAPSIBLE Y RESCATE HELICOPORTADO DE 4 BRIGADISTAS DE PARQUES NATURALES QUE QUEDARON ATRAPADOS EN LA ZONA DEL FORESTAL Y FUERON EXTRAÍDOS A LUGAR SEGURO CON ÉXITO; SE REALIZÓ APOYO CON 9 UNIDADES DE BOMBEROS SITIONUEVO Y UNA MÁQUINA CISTERNA. PARA EL DÍA DE MAÑANA SE REITERA LA NECESIDAD DE DAR CONTINUIDAD AL APOYO AÉREO, PARA LA REALIZACIÓN DE DESCARGAS, TRASLADO DE PERSONAL Y SOBREVUELO, A LO CUAL SALA SITUACIONAL - DNBC, REALIZA LAS COORDINACIONES PERTINENTES CON SALA DE CRISIS NACIONAL - UNGRD Y FUERZA AÉREA COLOMBIANA, PARA INICIO DE LABORES A LAS 06:00 A.M., SE CONTARA DE IGUAL MANERA CON LAS MISMAS 9 UNIDADES DE BOMBEROS SITIONUEVO, 8 BRIGADISTAS DE PARQUES NACIONALES NATURALES, 3 POLICÍA NACIONAL (CARABINEROS) Y SE ESPERA LA LLEGADA DE UNIDADES DE BOMBEROS CIÉNAGA, AÚN POR CONFIRMAR CAPACIDADES Y APOYO TÉCNICO EN HERRAMIENTAS. PMU ESTARÁ EN REUNIÓN A LAS 05:30 A.M., PARA LAS COORDINACIONES PERTINENTES. ESTADO DEL ATIENDEN 7 UNIDADES DE BRIGADA FORESTAL DE PNN, 2 POLICÍAS DE CARABINEROS Y BOMBEROS DE SITIONUEVO</t>
    </r>
    <r>
      <rPr>
        <b/>
        <sz val="9"/>
        <color indexed="8"/>
        <rFont val="Arial"/>
        <family val="2"/>
      </rPr>
      <t xml:space="preserve"> ESTADO ACTIVO - 533
</t>
    </r>
    <r>
      <rPr>
        <sz val="9"/>
        <color indexed="8"/>
        <rFont val="Arial"/>
        <family val="2"/>
      </rPr>
      <t>DNBC ACTUALIZA INFORMACIÓN, DEPARTAMENTO DE MAGDALENA
MUNICIPIO: SITIONUEVO, SECTOR: LA LOLA- PARQUE NATURAL ISLA SALAMANCA.
EVENTO: INCENDIO DE COBERTURA VEGETAL 19-07-2021
AFECTACIÓN: 20 HECTÁREAS DE ENEA Y RASTROJO.
ACCIONES: APOYARON CMGRD, CDGRD, PNN, UNGRD- DESDE SALA DE CRISIS NACIONAL, SE GESTIONÓ CON FAC, SOLICITUD DE APOYO AÉREO NO. 083, DNBC, FAC- SE REALIZARON EL DÍA DE AYER, 10 DESCARGAS CON SISTEMA BALDE COLAPSIBLE Y RESCATE HELICOPORTADO DE 4 BRIGADISTAS DE PNN QUE QUEDARON ATRAPADOS EN LA ZONA DEL FORESTAL Y FUERON EXTRAÍDOS A LUGAR SEGURO CON ÉXITO, BOMBEROS SITIONUEVO- 9 UNIDADES, 1 MÁQUINA CISTERNA. EL DÍA DE HOY SE TRASLADÓ VÍA AÉREA UN TOTAL DE 19 PAX (11 BOMBEROS Y 08 BRIGADISTAS DEL PNN), POLICÍA NACIONAL- 3 CARABINEROS, ARMADA NACIONAL.</t>
    </r>
    <r>
      <rPr>
        <b/>
        <sz val="9"/>
        <color indexed="8"/>
        <rFont val="Arial"/>
        <family val="2"/>
      </rPr>
      <t xml:space="preserve">
ESTADO: LIQUIDADO. - 534</t>
    </r>
    <r>
      <rPr>
        <sz val="9"/>
        <color indexed="8"/>
        <rFont val="Arial"/>
        <family val="2"/>
      </rPr>
      <t xml:space="preserve">
</t>
    </r>
  </si>
  <si>
    <r>
      <t>ENLACE TERRITORIAL UNGRD INFORMA MUNICIPIO: SEGOVIA – ZONA URBANA EVENTO: INCENDIO ESTRUCTURAL – 19/07/2021 AFECTACIÓN: 1 VIVIENDA DESTRUIDA, 1 FAMILIA, 4 PERSONAS ACCIONES: ATENDIDO POR CMGRD Y BOMBEROS  ES</t>
    </r>
    <r>
      <rPr>
        <b/>
        <sz val="9"/>
        <rFont val="Arial"/>
        <family val="2"/>
      </rPr>
      <t>TADO CERRADO - 533</t>
    </r>
  </si>
  <si>
    <r>
      <t xml:space="preserve">CDGRD PUTUMAYO INFORMA MUNICIPIO: SANTIAGO – BARRIOS ALFONSO LÓPEZ Y SAN JOSÉ, VEREDAS TAMAUCA VIEJO, MACHOY, SAMANOY, BALSAYACO, CAMPO BELLO, VICHOY, QUINCHOAPAMBA. EVENTO: INUNDACIÓN POR DESBORDAMIENTO DE FUENTES HÍDRICAS – 18/07/2021 AFECTACIÓN: 17 VIVIENDAS, 500 FAMILIAS POR PERDIDA DE MUEBLES Y ENSERES, 1500 PERSONAS, 1 ACUEDUCTO, 4 PUENTES VEHICULARES, 2 VÍAS.  ACCIONES: ATENDIDO POR CMGRD, SE DA RESPUESTA LOCAL ESTADO: </t>
    </r>
    <r>
      <rPr>
        <b/>
        <sz val="9"/>
        <rFont val="Arial"/>
        <family val="2"/>
      </rPr>
      <t>CERRADO - 533</t>
    </r>
  </si>
  <si>
    <t xml:space="preserve">CDGRD DEL VALLE DEL CAUCA Y DNBC, INFORRMAN
MUNICIPIO: GINEBRA, VEREDA: REGADEROS, FINCA: LOS CÍTRICOS
EVENTO: INCENDIO DE COBERTURA VEGETAL- 20-07-2021
AFECTACIÓN: 1.5 HECTÁREAS
ACCIONES* APOYARON BOMBEROS- 3 UNIDADES, 1 VEHÍCULO DE INTERVENCIÓN RÁPIDA
ESTADO: LIQUIDADO. - 534
</t>
  </si>
  <si>
    <t>1.200 ÁRBOLES DE CAFÉ PERDIDOS, MUERTE DE UN BOVINO, UN CERDO Y 20 GALLINAS.</t>
  </si>
  <si>
    <t xml:space="preserve">CDGRD DEL HUILA, INFORMA
MUNICIPIO: PITALITO, SECTORES URBANOS: LIBERTADOR Y HALCONES, VEREDAS: PALMARITO, LOS ANDES, ZANJONES
EVENTO: INUNDACIÓN- 18-07-2021
AFECTACIÓN: 22 VIVIENDAS, 22 FAMILIAS, 110 PERSONAS AFECTADAS, DAÑOS EN MUEBLES Y ENSERES, 1.200 ÁRBOLES DE CAFÉ PERDIDOS, MUERTE DE UN BOVINO, UN CERDO Y 20 GALLINAS, 1 CENTRO EDUCATIVO, SIN LESIONADOS, SE DA MANEJO LOCAL. SE MANTIENE ALERTA PREVENTIVA PARA RIBEREÑOS QUEBRADA LOCERAL EN VEREDA PRIMAVERA POR REPRESAMIENTO DE LA MISMA, A RAÍZ DE UN MOVIMIENTO EN MASA QUE PRESENTA AVANCE POR LAS LLUVIAS. SE RECOMENDÓ EVACUACIÓN PREVENTIVA DE CINCO VIVIENDAS QUE PODRÍAN AFECTARSE EN CASO DE UNA AVENIDA TORRENCIAL.
ACCIONES: APOYAN CMGRD.
ESTADO: CERRADO. - 534
</t>
  </si>
  <si>
    <t xml:space="preserve">CDGRD DEL HUILA, INFORMA
MUNICIPIO: PALESTINA, VEREDA: SAMARIA.
EVENTO: MOVIMIENTO EN MASA- 19-07-2021.
AFECTACIÓN: 1 VÍA PRINCIPAL PITALITO-PALESTINA, PÉRDIDA DE LA BANCADA, SIN LESIONADOS, SE DA MANEJO LOCAL.
ACCIONES: APOYAN CMGRD, SECRETARÍA DE INFRAESTRUCTURA.
ESTADO: CERRADO. - 534
</t>
  </si>
  <si>
    <t xml:space="preserve">CDGRD DEL HUILA, INFORMA
MUNICIPIO: SAN AGUSTÍN, BARRIO: LAS BRISAS.
EVENTO: INUNDACIÓN- 19-07-2021.
AFECTACIÓN: 1 VIVIENDA, 1 FAMILIA, 4 PERSONAS AFECTADAS, DAÑOS EN MUEBLES Y ENSERES, SIN LESIONADOS, SE DA MANEJO LOCAL.
ACCIONES: APOYARON CMGRD, BOMBEROS.
ESTADO: CERRADO. - 534
</t>
  </si>
  <si>
    <r>
      <t xml:space="preserve">CDGRD DE NARIÑO, ACTUALIZA INFORMACIÓN 
MUNICIPIO PASTO, VEREDAS: EL MOTILÓN Y LAGUNA DE LA COCHA. 
EVENTO INUNDACIÓN- 18-07-2021.
AFECTACIÓN SE PRESENTÓ DESBORDAMIENTO DEL RÍO: EL ENCANTO, DEJANDO: 28 VIVIENDAS, 28 FAMILIAS, 99 PERSONAS AFECTADAS, SE EVACUARON DONDE FAMILIARES 11 FAMILIAS DE MANERA PREVENTIVA, SE DA MANEJO LOCAL.
ACCIONES APOYARON CMGRD, BOMBEROS- EL ENCANTO. 
</t>
    </r>
    <r>
      <rPr>
        <b/>
        <sz val="9"/>
        <color indexed="8"/>
        <rFont val="Arial"/>
        <family val="2"/>
      </rPr>
      <t>ESTADO CERRADO. - 534</t>
    </r>
    <r>
      <rPr>
        <sz val="9"/>
        <color indexed="8"/>
        <rFont val="Arial"/>
        <family val="2"/>
      </rPr>
      <t xml:space="preserve">
CDGRD NARIÑO INFORMA
MUNICIPIO PASTO – CORREGIMIENTO DEL ENCANO
EVENTO INUNDACIÓN 16/07/2021
AFECTACIÓN  66 FAMILIAS AFECTADAS (35 FAMILIAS EN EL SECTOR DEL PUERTO, 30
FAMILIAS EN LA VEREDA SANTA LUCIA, Y 1 FAMILIA EN LA VEREDA SANTA ROSA), INUNDACIÓN POR FUERTES
LLUVIAS.
ACCIONES ATENDIÓ CMGR. CENTRO DE SALUD Y BOMBEROS DISPUESTOS A PRESTAR ATENCIÓN NECESARIA A PERSONAS AFECTADAS.
</t>
    </r>
    <r>
      <rPr>
        <b/>
        <sz val="9"/>
        <color indexed="8"/>
        <rFont val="Arial"/>
        <family val="2"/>
      </rPr>
      <t>ESTADO CERRADO - 543</t>
    </r>
    <r>
      <rPr>
        <sz val="9"/>
        <color indexed="8"/>
        <rFont val="Arial"/>
        <family val="2"/>
      </rPr>
      <t xml:space="preserve">
</t>
    </r>
  </si>
  <si>
    <r>
      <t xml:space="preserve">CDGRD CAQUETÁ INFORMA
MUNICIPIO: CURILLO
EVENTO: INUNDACIÓN 20/07/2021
AFECTACIÓN: REPORTAN VARIAS VIVIENDAS Y FAMILIAS AFECTADAS, CON PERDIDAS DE BIENES Y ENSERES, CULTIVOS Y ANIMALES DE CORRAL. EL NIVEL DEL RIO SIGUE EN AUMENTO POR LLUVIAS EN LA ZONA.
ACCIONES: ATIENDE CMGRD. A PRIMERA HORA DE MAÑANA REALIZARAN VISITA A LAS VEREDAS AFECTADAS. 
</t>
    </r>
    <r>
      <rPr>
        <b/>
        <sz val="9"/>
        <rFont val="Arial"/>
        <family val="2"/>
      </rPr>
      <t>ESTADO: ABIERTO - 535</t>
    </r>
    <r>
      <rPr>
        <sz val="9"/>
        <rFont val="Arial"/>
        <family val="2"/>
      </rPr>
      <t xml:space="preserve">
CDGRD CAQUETÁ, ACTUALIZA INFORMACIÓN MUNICIPIO: CURILLO – CABECERA MUNICIPAL, ÁREA RURAL  EVENTO: INUNDACIÓN – 20/07/2021 AFECTACIÓN: 178 VIVIENDAS POR PERDIDA DE MUEBLES Y ENSERES, 178 FAMILIAS, 713 PERSONAS ACCIONES: ATENDIDO POR CMGRD, EN APOYO DEL CDGRD.</t>
    </r>
    <r>
      <rPr>
        <b/>
        <sz val="9"/>
        <rFont val="Arial"/>
        <family val="2"/>
      </rPr>
      <t xml:space="preserve"> ESTADO CERRADO - 559</t>
    </r>
  </si>
  <si>
    <t xml:space="preserve">DCC INFORMA
MUNICIPIO: POLONUEVO - ATLÁNTICO
EVENTO: VENDAVAL 15/07/2021
AFECTACIÓN: 30 VIVIENDA AVERIADAS, 30 FAMILIAS AFECTADAS, 120 PERSONAS
ACCIONES: ATENDIÓ CMGRD Y DCC CON 2 UNIDADES
ESTADO: CERRADO - 535
</t>
  </si>
  <si>
    <t xml:space="preserve">DCC INFORMA
MUNICIPIO: SANTO TOMAS - ATLÁNTICO
EVENTO: VENDAVAL 16/07/2021
AFECTACIÓN: 17 VIVIENDA AVERIADAS, 17 FAMILIAS AFECTADAS, 68 PERSONAS
ACCIONES: ATENDIÓ CMGRD Y DCC CON 6 UNIDADES
ESTADO: CERRADO - 535
</t>
  </si>
  <si>
    <t>CDGRD PUTUMAYO ACTUALIZA INFORMACIÓN
MUNICIPIO: PUERTO GUZMÁN
EVENTO: INUNDACIÓN 18/07/2021
AFECTACIÓN: 90 VIVIENDAS AFECTADAS, 570 FAMILIAS AFECTADAS, 2867 PERSONAS,1 INFRAESTRUCTURA,1 CENTRO EDUCATIVO,5 VÍAS, 1300 HECTAREAS DE CULTIVOS AFECTADOS 
ACCIONES: ATENDIÓ CMGRD, APOYA BOMBEROS. SE EVACUARON 15 PERSONAS DE LA VEREDA LA FLORESTA DEPARTAMENTO DEL CAUCA. ESTADO: CERRADO - 535</t>
  </si>
  <si>
    <r>
      <t>CDGRD NORTE DE SANTANDER EN EL MUNICIPIO MUTISCUA VEREDA TAPAGUA, EVENTO VENDAVAL – 20 DE JULIO AFECTACIÓN 3 VIVIENDAS CON DAÑOS EN CUBIERTA, 3 FAMILIAS, 12 PERSONAS, ACCIONES ATENDIDO POR CMGRD, ESTADO</t>
    </r>
    <r>
      <rPr>
        <b/>
        <sz val="9"/>
        <rFont val="Arial"/>
        <family val="2"/>
      </rPr>
      <t xml:space="preserve"> CERRADO - 536</t>
    </r>
    <r>
      <rPr>
        <sz val="9"/>
        <rFont val="Arial"/>
        <family val="2"/>
      </rPr>
      <t xml:space="preserve">
</t>
    </r>
  </si>
  <si>
    <r>
      <t xml:space="preserve">CDGRD SUCRE INFORMA QUE, EN TOLÚ, VEREDA MOLONGA. SE PRESENTÓ UN INCENDIO ESTRUCTURAL EL DÍA 21 DE JULIO. DEJANDO 1 VIVIENDA SUBNORMAL DESTRUIDA, 1 FAMILIA DE 5 PERSONAS DAMNIFICADA. NO SE REPORTAN LESIONADOS. ATENDIÓ PERSONAL DE BOMBEROS CON APOYO DEL CMGRD. SE DA MANEJO LOCAL. </t>
    </r>
    <r>
      <rPr>
        <b/>
        <sz val="9"/>
        <color indexed="8"/>
        <rFont val="Arial"/>
        <family val="2"/>
      </rPr>
      <t>ESTADO: CERRADO - 537</t>
    </r>
  </si>
  <si>
    <r>
      <t xml:space="preserve">ENLACE UNGRD META INFORMA QUE, EN VILLAVICENCIO, SECTOR PARCELAS DEL PROGRESO. SE PRESENTÓ UNA CRECIENTE SÚBITA DEL RÍO GUATIQUIA EL DÍA 21 DE JULIO. DEJANDO 2 PERSONAS RESCATADAS POR AISLAMIENTO EN ISLOTE. NO SE REPORTAN LESIONADOS O DESAPARECIDOS. ATENDIÓ PERSONAL DE CRUZ ROJA CON 4 UNIDADES Y 1 VEHÍCULO. SE DA MANEJO LOCAL. </t>
    </r>
    <r>
      <rPr>
        <b/>
        <sz val="9"/>
        <color indexed="8"/>
        <rFont val="Arial"/>
        <family val="2"/>
      </rPr>
      <t>ESTADO: CERRADO - 537</t>
    </r>
  </si>
  <si>
    <t>800 FAMILIAS, 5.000 PERSONAS EVACUADAS,  SERVICIO DE AGUA SUSPENDIDO A CERCA DE 4.000 USUARIOS DE LOS 7.300, DAÑOS EN LÍNEA DE CONDUCCIÓN, 1 PASO ELEVADO DESTRUIDO, REPORTAN COLMATADAS LAS 2 BOCATOMAS (LÍBANO Y PALMERAS).</t>
  </si>
  <si>
    <r>
      <t xml:space="preserve">CDGRD DE PUTUMAYO, CMGRD DE MOCOA, SOCORRO NACIONAL, ENLACE TERRITORIAL- UNGRD, DNBC, CRUE, INFORMAN.
MUNICIPIO: MOCOA, BARRIOS: LÍBANO, VILLANUEVA, NARANJITO, JOSÉ OMERO BAJO, PABLO SEXTO BAJO, 17 DE JULIO, MIRAFLORES, KENNEDY, SAN AGUSTÍN, LA PEÑA, VEREDA: PALMERAS.
EVENTO: CRECIENTE SÚBITA- RÍO MULATO- 21-07-2021
AFECTACIÓN: SE ACTIVA SISTEMA DE ALERTA TEMPRANA, EL RÍO MULATO ESTÁ BAJANDO CON LODO, INFORMAN VIGÍAS DE LA ZONA. 800 FAMILIAS, 5.000 PERSONAS EVACUADAS APROXIMADAMENTE, 1 ACUEDUCTO SERVICIO SUSPENDIDO A CERCA DE 4.000 USUARIOS DE LOS 7.300, DAÑOS EN LÍNEA DE CONDUCCIÓN, 1. PASO ELEVADO DESTRUIDO, REPORTAN COLMATADAS LAS 2 BOCATOMAS (LÍBANO Y PALMERAS). EL DÍA DE HOY SE REALIZARÁ EDAN.
PUNTOS DE ENCUENTRO: 7 ( LÍBANO ZONA ALTA, CIUDADELA, AMÉRICAS, PABLO SEXTO ALTO, PARQUE CENTRAL, CLARO MÓVIL, ESTACIÓN DE SERVICIOS LA PEÑA) 
ACCIONES: APOYAN CMGRD, CDGRD, UNGRD, DESDE SALA DE CRISIS NACIONAL, SE GESTIONÓ SOLICITUD NO. 087- URGENTE TRASLADO PERSONAL DIRECTIVO SNGRD- FAC, SOLICITUD NO. 001- URGENTE VUELO HUMANITARIO- AERONÁUTICA CIVIL, EJÉRCITO, CRUZ ROJA- 6 UNIDADES, D.C.C., CRUE, BOMBEROS-   22 UNIDADES CON 4 MÁQUINAS, POLICÍA, VIGÍAS- SAT, SE REALIZÓ PERIFONEO ALERTANDO A LA COMUNIDAD QUIEN YA PREVIAMENTE INSTRUIDA, SE DESPLAZA A LAS ZONAS QUE SE TIENEN DISPUESTAS PARA ALBERGAR PERSONAL.
</t>
    </r>
    <r>
      <rPr>
        <b/>
        <sz val="9"/>
        <rFont val="Arial"/>
        <family val="2"/>
      </rPr>
      <t>ESTADO: ABIERTO. - 538</t>
    </r>
    <r>
      <rPr>
        <sz val="9"/>
        <rFont val="Arial"/>
        <family val="2"/>
      </rPr>
      <t xml:space="preserve">
CMGRD DE MOCOA- PUTUMAYO, ACTUALIZA INFORMACIÓN- - EVENTO PRESENTADO EL 21-07-2021.
MUNICIPIO MOCOA, BARRIOS: LÍBANO, VILLANUEVA, NARANJITO, JOSÉ OMERO BAJO, PABLO SEXTO BAJO, 17 DE JULIO, MIRAFLORES, KENNEDY, SAN AGUSTÍN, LA PEÑA, VEREDA: PALMERAS.
EVENTO CRECIENTE SÚBITA DEL RÍO MULATO. - 21-07-2021.
AFECTACIÓN SE ACTIVÓ SISTEMA DE ALERTA TEMPRANA, EL RÍO MULATO BAJO CON LODO, INFORMARON VIGÍAS DE LA ZONA. 800 FAMILIAS, 5.000 PERSONAS EVACUADAS, 1 ACUEDUCTO AFECTADO, SERVICIO SUSPENDIDO A CERCA DE 4.000 USUARIOS DE LOS 7.300, DAÑOS EN LÍNEA DE CONDUCCIÓN, 1 PASO ELEVADO DESTRUIDO, REPORTAN COLMATADAS LAS 2 BOCATOMAS (LÍBANO Y PALMERAS). PUNTOS DE ENCUENTRO: 7 (LÍBANO ZONA ALTA, CIUDADELA, AMÉRICAS, PABLO SEXTO ALTO, PARQUE CENTRAL, CLARO MÓVIL, ESTACIÓN DE SERVICIOS LA PEÑA). 
A LA FECHA SE AVANZA CON EL PAE DE RECUPERACIÓN ESPECÍFICAMENTE DEL SERVICIO DE ACUEDUCTO, AFORTUNADAMENTE DESPUÉS DE ESTOS EVENTOS NO SE HAN PRESENTADO MÁS AFECTACIONES.
ACCIONES APOYARON CMGRD, CDGRD, UNGRD, DESDE SALA DE CRISIS NACIONAL, SE GESTIONÓ SOLICITUD NO. 087- URGENTE TRASLADO PERSONAL DIRECTIVO SNGRD- FAC, SOLICITUD NO. 001- URGENTE VUELO HUMANITARIO- AERONÁUTICA CIVIL, EJÉRCITO, CRUZ ROJA- 6 UNIDADES, D.C.C., CRUE, BOMBEROS-   22 UNIDADES CON 4 MÁQUINAS, POLICÍA, VIGÍAS- SAT, SE REALIZÓ PERIFONEO ALERTANDO A LA COMUNIDAD QUIEN YA PREVIAMENTE INSTRUIDA, SE DESPLAZA A LAS ZONAS QUE SE TIENEN DISPUESTAS PARA ALBERGAR PERSONAL.
</t>
    </r>
    <r>
      <rPr>
        <b/>
        <sz val="9"/>
        <rFont val="Arial"/>
        <family val="2"/>
      </rPr>
      <t>ESTADO CERRADO. - 735</t>
    </r>
    <r>
      <rPr>
        <sz val="9"/>
        <rFont val="Arial"/>
        <family val="2"/>
      </rPr>
      <t xml:space="preserve">
</t>
    </r>
  </si>
  <si>
    <t xml:space="preserve">
CDGRD DE PUTUMAYO Y DNBC, INFORMAN
MUNICIPIO: PUERTO ASÍS, BARRIOS: SAN NICOLÁS, 11 ENERO, SAN FRANCISCO DE ASÍS, VEREDA: HONG KONG, CORREGIMIENTO: PUERTO VEGA
EVENTO: INUNDACIÓN- 21-07-2021
AFECTACIÓN: SE PRESENTÓ DESBORDAMIENTO DEL RÍO PUTUMAYO, SE EVIDENCIA QUE EN 4 HORAS AUMENTÓ 16 CM, REALIZAN EDAN VERIFICACIÓN
ACCIONES: APOYAN CMGRD, BOMBEROS- 5 UNIDADES, 1 VEHÍCULO
ESTADO: ABIERTO. - 538
</t>
  </si>
  <si>
    <t xml:space="preserve">
CDGRD DE CUNDINAMARCA, INFORMA
MUNICIPIO: UBALÁ, PLAZA DE MERCADO
EVENTO: MOVIMIENTO EN MASA- 21-07-2021
AFECTACIÓN: SE GENERÓ POR LAS FUERTES LLUVIAS Y PORQUE EL AGUA NO TENÍA COMO SALIR, SE AFECTÓ UN POLIDEPORTIVO QUE ESTA JUNTO A LA PLAZA Y LA PLAZA DE MERCADO, SE HIZO EL CIERRE DE AMBOS LUGARES, EL DÍA DE HOY SE LLEVARA A CABO UN CONSEJO MUNICIPAL DE RIESGO EXTRAORDINARIO PARA PODER ACTIVAR EL PLAN DE ACCIÓN.
ACCIONES: APOYA CMGRD.
ESTADO: CERRADO. - 538 
</t>
  </si>
  <si>
    <r>
      <t xml:space="preserve">CDGRD META INFORMA EN EL MUNICIPIO VILLAVICENCIO VEREDA LA AURORA Y PARCELAS DEL PROGRESO, EVENTO INUNDACIÓN POR RUPTURA DE DIQUE EN LA MARGEN DERECHA E IZQUIERDA DEL RIO GUATIQUIA – 21 DE JULIO, AFECTACIÓN 1 VIVIENDA, 2 ADULTOS MAYORES ACCIONES SE EVACUARON LAS DOS PERSONAS QUIENES SE ACOGIERON A LA AYUDA FAMILIAR O PLAN PADRINO, ATENDIDO POR CRUZ ROJA COLOMBIANA Y DEFENSA CIVIL, ESTADO </t>
    </r>
    <r>
      <rPr>
        <b/>
        <sz val="9"/>
        <rFont val="Arial"/>
        <family val="2"/>
      </rPr>
      <t>CERRADO - 539</t>
    </r>
  </si>
  <si>
    <r>
      <t xml:space="preserve">CDGRD META INFORMA EN EL MUNICIPIO PUERTO CONCORDIA VEREDAS DE PUERTO PORORIO, PALOMAS, GURUPAYAS, EL PORVENIR, CAÑO MARIMBA, BOCAS DEL ARIARI, PUERTO CACAO, PLAYA ALTA, PLAYA NUEVA, PUERTO COLOMBIA, EL PROGRESO Y CAMBULITOS EVENTO INUNDACIÓN POR DESBORDAMIENTO DEL RÍO ARIARI Y GUAVIARE – 21 DE JULIO, AFECTACIÓN 10 VIVIENDAS, 10 FAMILIAS, 40 PERSONAS Y CULTIVOS DE YUCA, PLÁTANO, MAÍZ, AHUYAMA, ACCIONES SE REALIZÓ VISITAS ALGUNAS VIVIENDAS Y UN RECORRIDO POR LAS VEREDAS POR PARTE DE BOMBEROS Y ALCALDÍA MUNICIPAL, ESTADO </t>
    </r>
    <r>
      <rPr>
        <b/>
        <sz val="9"/>
        <rFont val="Arial"/>
        <family val="2"/>
      </rPr>
      <t>CERRADO - 539</t>
    </r>
  </si>
  <si>
    <r>
      <t xml:space="preserve">CDGRD META INFORMA EN EL MUNICIPIO DE ACACIAS SECTOR CHICHIMENE, EVENTO INUNDACIÓN POR TRASVASE DEL RÍO GUAYURIBA AL CAÑO CHICHIMENE – 21 DE JULIO, AFECTACIÓN 5 VIVIENDAS, 5 FAMILIAS, 20 PERSONAS; CULTIVOS DE PALMA, YUCA, PLÁTANO, ARROZ Y PASTO, ACCIONES SE REALIZÓ REUNIÓN DE CMGRD PARA EVALUAR LA SITUACIÓN, SE DEFINIÓ QUE HOY SE TRASLADAN DOS RETROEXCAVADORAS PARA REALIZAR EL CIERRE DEL PUNTO DÓNDE SE GENERÓ EL TRASVASE Y LA SECRETARIA DE FOMENTO Y DESARROLLO HARÁN EL CENSO DE AFECTACIÓN AGRÍCOLA, APOYAN INTEGRANTES DEL CMGRD, REPORTA ZAIRA GODOY DE LA SECRETARIA DE GOBIERNO, ESTADO </t>
    </r>
    <r>
      <rPr>
        <b/>
        <sz val="9"/>
        <rFont val="Arial"/>
        <family val="2"/>
      </rPr>
      <t>CERRADO - 539</t>
    </r>
  </si>
  <si>
    <r>
      <t xml:space="preserve">CDGRD CUNDINAMARCA INFORMA EN EL MUNICIPIO DE GIRARDOT BARRIO LAS ROSAS CALLE 20 NO. 2-30 EVENTO INCENDIO ESTRUCTURAL – 19 DE JULIO, AFECTACIÓN 1 VIVIENDA AVERIADA, 1 PERSONA LESIONADA, PÉRDIDA DE MUEBLES Y ENSERES, ACCIONES ATENDIERON BOMBEROS GIRARDOT, PONAL Y COMUNIDAD, ESTADO </t>
    </r>
    <r>
      <rPr>
        <b/>
        <sz val="9"/>
        <rFont val="Arial"/>
        <family val="2"/>
      </rPr>
      <t>CERRADO - 539</t>
    </r>
  </si>
  <si>
    <r>
      <t xml:space="preserve">DNBC INFORMA EN EL DEPARTAMENTO ARAUCA MUNICIPIO CRAVO NORTE VEREDAS SAN RAFAEL, BUENOS AIRES, LA ESPERANZA, JURIETE, SAMUCO, LA VIRGEN Y SAN JOSÉ, EVENTO INUNDACIÓN – 17 DE JULIO, AFECTACIÓN APROX. 30 PREDIOS, CON PÉRDIDAS DE ANIMALES Y DE CULTIVOS, ACCIONES RECURSOS: 8 UNIDADES DE BOMBEROS CRAVO NORTE, 15 UNIDADES DE DEFENSA CIVIL, ADMINISTRACIÓN MUNICIPAL COMITÉ DE GESTIÓN DEL RIESGO, 1 BOTE (NO PROPIO DEL CBV), ENLACE TERRITORIAL UNGRD WALTER GONZÁLEZ, INFORMÓ EN LLAMADA RECIBIDA DEL MUNICIPIO REPORTARON EVACUACIÓN 40 FAMILIAS APROX A UNA INSTITUCIÓN EDUCATIVA Y EN PRE POSICIONAMIENTO PARA DESPACHAR HACIA ALLÁ COLCHONETAS Y CARPAS, SE COMPARTE PRONÓSTICO IDEAM, ESTADO </t>
    </r>
    <r>
      <rPr>
        <b/>
        <sz val="9"/>
        <rFont val="Arial"/>
        <family val="2"/>
      </rPr>
      <t xml:space="preserve">ABIERTO - 539
</t>
    </r>
    <r>
      <rPr>
        <sz val="9"/>
        <rFont val="Arial"/>
        <family val="2"/>
      </rPr>
      <t>ACTUALIZACIÓN ENLACE TERRITORIAL WALTER GONZÁLEZ, DEPARTAMENTO ARAUCA, MUNICIPIO CRAVO NORTE VEREDAS SAN RAFAEL, BUENOS AIRES, LA ESPERANZA, JURIETE, SAMUCO, LA VIRGEN Y SAN JOSÉ, EVENTO INUNDACIÓN – 17 DE JULIO, AFECTACIÓN 8 VIVIENDAS AVERIADAS, 100 FAMILIAS, 1 VÍA Y 150 HECTÁREAS, ACCIONES ATENDIDO POR CMGRD, PENDIENTE REUNIÓN CMGRD PARA PROCEDER A DECRETAR CALAMIDAD PÚBLICA, CUENTA CON APERTURA RUD</t>
    </r>
    <r>
      <rPr>
        <b/>
        <sz val="9"/>
        <rFont val="Arial"/>
        <family val="2"/>
      </rPr>
      <t>, ESTADO CERRADO - 555</t>
    </r>
  </si>
  <si>
    <r>
      <t xml:space="preserve">ACTUALIZACIÓN CDGRD ANTIOQUIA EN EL MUNICIPIO MONTEBELLO LA MERCEDES- PIEDRA GALANA Y SANTA BÁRBARA, EVENTO CRECIENTE SÚBITA RÍO BUEY– 17 DE JULIO, AFECTACIÓN 1 PERSONA FALLECIDA, LAS DEMÁS CIFRAS SE MANTIENEN, ACCIONES ESTA PERSONA FUE ENCONTRADA POR LA COMUNIDAD KILÓMETROS ABAJO, SE REALIZÓ LEVANTAMIENTO POR AUTORIDADES RESPECTIVAS, ESTADO </t>
    </r>
    <r>
      <rPr>
        <b/>
        <sz val="9"/>
        <rFont val="Arial"/>
        <family val="2"/>
      </rPr>
      <t>CERRADO - 539</t>
    </r>
  </si>
  <si>
    <r>
      <t xml:space="preserve">CDGRD PUTUMAYO INFORMA MUNICIPIO: COLÓN – VEREDA JOSEFINA, VEREDA SAN JOSÉ DE LAS CONCHA, JOSEFINA, PLAYA EL CARMELO EVENTO: INUNDACIÓN – 18/07/2021 AFECTACIÓN 200 VIVIENDAS POR PERDIDA DE MUEBLES Y ENSERES, 200 FAMILIAS, 700 PERSONAS, 2 ACUEDUCTOS, 6 VÍAS, 5 PUENTES VEHICULARES ACCIONES: ATENDIDO POR CMGRD, SE DA RESPUESTA LOCAL ESTADO </t>
    </r>
    <r>
      <rPr>
        <b/>
        <sz val="9"/>
        <rFont val="Arial"/>
        <family val="2"/>
      </rPr>
      <t>CERRADO - 540</t>
    </r>
  </si>
  <si>
    <r>
      <t xml:space="preserve">CDGRD PUTUMAYO INFORMA MUNICIPIO: PUERTO LEGUIZAMO – CORREGIMIENTOS DE PUERTO OSPINA, RESGUARDO DE PARECERA, Y LA PLAYA, INSPECCIÓN DE PIÑUÑA Y MACAYA EVENTO: INUNDACIÓN POR DESBORDAMIENTO DE LOS RÍOS CAQUETÁ Y PUTUMAYO – 21/07/2021 AFECTACIÓN: PENDIENTE POR ESTABLECER
ACCIONES: ATIENDE CMGRD EN APOYO DEL CDGRD ESTADO </t>
    </r>
    <r>
      <rPr>
        <b/>
        <sz val="9"/>
        <rFont val="Arial"/>
        <family val="2"/>
      </rPr>
      <t xml:space="preserve">ABIERTO - 540
</t>
    </r>
    <r>
      <rPr>
        <sz val="9"/>
        <rFont val="Arial"/>
        <family val="2"/>
      </rPr>
      <t>CDGRD PUTUMAYO ACTUALIZA INFORMACIÓN
MUNICIPIO: PUERTO LEGUIZAMO - CORREGIMIENTOS DE PUERTO OSPINA, RESGUARDO DE PARECERÁ, Y LA PLAYA, INSPECCIÓN DE PIÑUÑA Y MACAYA
EVENTO: INUNDACIÓN  21/07/2021
AFECTACIÓN:   2250 FAMILIAS AFECTADAS, 7875 PERSONAS (ACTUALIZACIÓN INFORME  #4)
ACCIONES: ATENDIÓ CMGRD Y ENTIDADES</t>
    </r>
    <r>
      <rPr>
        <b/>
        <sz val="9"/>
        <rFont val="Arial"/>
        <family val="2"/>
      </rPr>
      <t xml:space="preserve">
ESTADO: CERRADO - 564</t>
    </r>
  </si>
  <si>
    <r>
      <t>ENLACE EJERCITO Y DNBC INFORMAN DEPARTAMENTO: ANTIOQUIA MUNICIPIO: BELLO  - SECTOR CERRO QUITASOL EVENTO: INCENDIO DE COBERTURA VEGETAL – 22/07/2021 AFECTACIÓN: POR ESTABLECER ACCIONES: -DNBC INFORMA, QUE EL CUERPO DE BOMBEROS DE BELLO REALIZAN TRABAJOS DE CONTROL DE INCENDIO FORESTAL EN CERRO QUITA SOL, APOYADOS POR 12 UNIDADES DEL BATALLÓN PEDRO NEL OSPINA, SE ENCUENTRA EN DESPLAZAMIENTO UNIDADES DEL COB DE MEDELLÍN PARA APOYAR LOS TRABAJOS DE LIQUIDACIÓN. -ENLACE EJERCITO INFORMA QUE ARRIBAN AL SITIO 20 UNIDADES DEL BATALLÓN PEDRO NEL OSPINA, ENTRE ELLOS ESTÁN 2 SUBOFICIALES. -SALA SITUACIONAL DNBC INFORMA, QUE SE REALIZARA SOLICITUD DE APOYO AÉREO PARA CONTROL DE INCENDIO. -SALA DE CRISIS UNGRD QUEDA ATENTA A REQUERIMIENTO PARA LA ATENCIÓN DE INCENDIO DE COBERTURA VEGETAL ESTADO</t>
    </r>
    <r>
      <rPr>
        <b/>
        <sz val="9"/>
        <rFont val="Arial"/>
        <family val="2"/>
      </rPr>
      <t xml:space="preserve">: ACTIVO  - 540
</t>
    </r>
    <r>
      <rPr>
        <sz val="9"/>
        <rFont val="Arial"/>
        <family val="2"/>
      </rPr>
      <t>ENLACE UNGRD ANTIOQUIA Y DNBC ACTUALIZAN INFORMACIÓN SOBRE INCENDIO DE COBERTURA VEGETAL REPORTADO EN BELLO, SECTOR CERRO QUITASOL. EL DÍA 22 DE JULIO. PENDIENTE REVISIÓN DEL ÁREA. PERSONAL DE BOMBEROS DEJÓ COMPLETAMENTE CONTROLADO EL INCENDIO HACIA LAS 21:00 REALIZANDO GUARDIA DE CENIZAS PARA EVITAR REACTIVACIÓN DEL MISMO, EN HORAS DE LA MAÑANA SE ESTARÁ DESPLAZANDO COMISIÓN PARA HACER SOBREVUELO CON UN DRON Y VERIFICAR EL ESTADO</t>
    </r>
    <r>
      <rPr>
        <b/>
        <sz val="9"/>
        <rFont val="Arial"/>
        <family val="2"/>
      </rPr>
      <t>. ESTADO: CONTROLADO - 541</t>
    </r>
    <r>
      <rPr>
        <sz val="9"/>
        <rFont val="Arial"/>
        <family val="2"/>
      </rPr>
      <t xml:space="preserve">
ACTUALIZACIÓN DNBC EN EL MUNICIPIO BELLO CERRO QUITASOL, EVENTO INCENDIO DE COBERTURA VEGETAL. – 22 DE JULIO, AFECTACIÓN PENDIENTE, ACCIONES CAPITÁN NELSON ZULAICA DEL CUERPO DE BOMBEROS DE BELLO INFORMA QUE EN LAS OPERACIONES REALIZADAS EL DÍA DE AYER, SE CONTÓ CON LA PARTICIPACIÓN DE:41 BOMBEROS, 20 UNIDADES DE EJÉRCITO NACIONAL, 4 PERSONAS DE DEFENSA CIVIL COLOMBIANA Y 3 GUARDA BOSQUES DE LA COMUNIDAD, PARA UN TOTAL DE 68 PERSONAS, SE CONTÓ CON 5 VEHÍCULOS DE INTERVENCIÓN RÁPIDA, 1 CAMIÓN DEL EJERCOL. PARA EL DÍA DE HOY SE ESPERA CONTINUAR CON LAS MISMAS CAPACIDADES DE PERSONAL Y VEHÍCULOS, SE REALIZÓ EN HORAS DE LA MAÑANA UN SOBREVUELO CON DRON DE LA SECRETARIA DE GESTIÓN DEL RIESGO DEL MUNICIPIO OPERADO POR 3 FUNCIONARIOS SALA SITUACIONAL REALIZA LAS COORDINACIONES PERTINENTES CON SCN-UNGRD, ENVIANDO LA SOLICITUD DE APOYO AÉREO NO. 009 PARA LA ACTIVACIÓN DEL PROTOCOLO DE APOYO AÉREO, A LO CUAL FAC YA ESTABLECIÓ COMUNICACIÓN CON EL SEÑOR CT. ZULAICA, PARA INICIO DE OPERACIONES, AVANZAN LABORES DE ATENCIÓN CON DOS CUADRILLAS DE PERSONAL,</t>
    </r>
    <r>
      <rPr>
        <b/>
        <sz val="9"/>
        <rFont val="Arial"/>
        <family val="2"/>
      </rPr>
      <t xml:space="preserve"> ESTADO ACTIVO - 542</t>
    </r>
  </si>
  <si>
    <t>1 TUBERIA QUE AFECTA TUBERIA DE AGUA.</t>
  </si>
  <si>
    <t>244
115</t>
  </si>
  <si>
    <t>21/07/2021
30/06/2021</t>
  </si>
  <si>
    <r>
      <t xml:space="preserve">ENLACE EJERCITO Y CMGRD MOCOA - PUTUMAYO INFORMAN SECTOR: VEREDA: PALMERAS EVENTO: MOVIMIENTO EN MASA – 21/07/2021 AFECTACIÓN: SIENDO LAS 13:45 HORAS SE PRESENTÓ UN DESLIZAMIENTO DE TIERRA EN LA VEREDA PALMERAS, EL CUAL DESTRUYÓ LA TUBERÍA DE 12” QUE TRANSPORTA AGUA CRUDA DEL DESARENADOR HACIA LA PLANTA DE TRATAMIENTO DE AGUA POTABLE (PTAP ) LA MULATA, LO CUAL DEJO SIN SERVICIO (SECTOR NORTE Y SUROCCIDENTE)  ACCIONES: ATENDIDO POR CMGRD Y MAQUINARIA LOCAL ESTADO: </t>
    </r>
    <r>
      <rPr>
        <b/>
        <sz val="9"/>
        <rFont val="Arial"/>
        <family val="2"/>
      </rPr>
      <t xml:space="preserve">CERRADO - 540
</t>
    </r>
    <r>
      <rPr>
        <b/>
        <sz val="9"/>
        <color indexed="10"/>
        <rFont val="Arial"/>
        <family val="2"/>
      </rPr>
      <t>29/7/21 SE APROBÓ FIC PARA EL MUNICIPIO POR VALOR DE $406.000.000
20/07/2021 SE APROBÓ AHE POR VALOR DE  - 206 KIT DE ALIMENTO, 206 KIT DE ASEO, 206 KIT DE COCINA, 600 FRAZADAS Y 600 COLCHONETAS
17/11/2021 SE APROBÓ LA ENTREGA DE 10 TANQUES DE 5000 LITROS Y 2 TANQUES DE 2000 LITROS
19/11/2021 SE APROBÓ APOYO CON CARROTANQUES POR VALOR TOTAL DE $612.385.900</t>
    </r>
  </si>
  <si>
    <t>10 TANQUES DE 5000 LITROS
2 TANQUES DE 2000 LITROS</t>
  </si>
  <si>
    <t>1 IGLESIA</t>
  </si>
  <si>
    <r>
      <t xml:space="preserve">ENLACE TERRITORIAL UNGRD – CESAR INFORMA MUNICIPIO: SAN MARTÍN – CORREGIMIENTO DE SAN JOSÉ DE LAS AMÉRICAS Y PARCELACIÓN LAS PIÑAS EVENTO: TEMPORAL – 20/07/2021 AFECTACIÓN: 10 VIVIENDAS CON PÉRDIDA DE CUBIERTA DE SUS TECHOS, 10 FAMILIAS, 40 PERSONAS, 1 IGLESIA, 1 VÍA TERCIARIA ACCIONES: ATENDIDO POR EL CMGRD Y LA SECRETARIAS DE PLANEACIÓN E INFRAESTRUCTURA INSPECTOR RURAL DE POLICÍA NACIONAL.  ESTADO </t>
    </r>
    <r>
      <rPr>
        <b/>
        <sz val="9"/>
        <rFont val="Arial"/>
        <family val="2"/>
      </rPr>
      <t>CERRADO - 540</t>
    </r>
  </si>
  <si>
    <r>
      <t xml:space="preserve">CDGRD CUNDINAMARCA INFORMA MUNICIPIO: GIRARDOT - CALLE 40, CORDILLERA ALONZO VERA, SECTOR KEOPS EVENTO: INCENDIO DE COBERTURA VEGETAL – 21/07/2021 AFECTACIÓN: 5 HECTAREAS DE VEGETACIÓN NATIVA Y PASTIZALES ACCIONES ATENDIDO POR CMGRD, BOMBEROS Y DCC ESTADO </t>
    </r>
    <r>
      <rPr>
        <b/>
        <sz val="9"/>
        <rFont val="Arial"/>
        <family val="2"/>
      </rPr>
      <t>LIQUIDADO - 540</t>
    </r>
  </si>
  <si>
    <r>
      <t xml:space="preserve">CDGRD NORTE DE SANTANDER INFORMA MUNICIPIO: OCAÑA – SECTOR EL MOLINO SEGUNDA ETAPA EVENTO: MOVIMIENTO EN MASA 22/07/2021 AFECTACIÓN: 1 PERSONA FALLECIDA LA CUAL ES SEPULTADA POR ALUD DE TIERRA CUANDO REALIZABA TRABAJOS EN EL SECTOR ACCIONES: ATENDIDO POR CMGRD Y BOMBEROS ESTADO </t>
    </r>
    <r>
      <rPr>
        <b/>
        <sz val="9"/>
        <rFont val="Arial"/>
        <family val="2"/>
      </rPr>
      <t>CERRADO - 540</t>
    </r>
  </si>
  <si>
    <t>20 VIVIENDAS UBICADAS EN ZONA DE RIESGO POR MOVIMIENTO EN MASA</t>
  </si>
  <si>
    <r>
      <t xml:space="preserve">CDGRD ANTIOQUIA INFORMA QUE, EN ITUANGO, CABECERA MUNICIPAL. SE PRESENTÓ UN VENDAVAL EL DÍA 22 DE JULIO. DEBIDO A LAS FUERTES LLUVIAS SE PRESENTARON VARIOS MOVIMIENTOS EN MASA EN LA VÍA A SANTA RITA, IGUALMENTE SE REPORTAN 20 VIVIENDAS Y 1 CENTRO DE ATENCIÓN AL ADULTO MAYOR UBICADOS EN ZONA DE ALTO RIESGO, VARIOS ALBERGUES PARA CIUDADANOS EN SITUACIÓN DE DESPLAZAMIENTO CON AFECTACIÓN EN CUBIERTAS E INUNDADOS, AFECTACIONES EN REDES DE SUMINISTRO ELÉCTRICO. NO SE REPORTAN LESIONADOS O DESAPARECIDOS. ATIENDE PERSONAL DE BOMBEROS CON APOYO DE PONAL Y COMISARIA DE FAMILIA. </t>
    </r>
    <r>
      <rPr>
        <b/>
        <sz val="9"/>
        <rFont val="Arial"/>
        <family val="2"/>
      </rPr>
      <t>ESTADO: ABIERTO - 541</t>
    </r>
  </si>
  <si>
    <t>3 VIVIENDAS UBICADAS EN ZONA DE ALTO RIESGO</t>
  </si>
  <si>
    <r>
      <t xml:space="preserve">CDGRD NARIÑO INFORMA QUE, EN LA CRUZ, VEREDA EL SALADO. SE PRESENTÓ UNA EROSIÓN POR EFECTO DE LA QUEBRADA LOS CHUROS EL DÍA 22 DE JULIO. DEJANDO 3 VIVIENDAS UBICADAS EN ZONA DE ALTO RIESGO, 1 CAMINO PEATONAL AFECTADO POR PÉRDIDA DE BANCADA, NO SE REPORTAN LESIONADOS O DESPARECIDOS. ATIENDE PERSONAL DEL CMGRD, SE RECOMIENDA LA EVACUACIÓN DE LAS FAMILIAS EN RIESGO. SE DA MANEJO LOCAL </t>
    </r>
    <r>
      <rPr>
        <b/>
        <sz val="9"/>
        <rFont val="Arial"/>
        <family val="2"/>
      </rPr>
      <t>ESTADO: CERRADO - 541</t>
    </r>
  </si>
  <si>
    <t>23/07/2021 SE APORBÓ ENTREGA DE 6000 KIT DE ALIMENTO Y 6000 KIT DE ASEO POR VALOR DE $1.005.600.000
12/08/2021 SE APORBÓ APOYO CON BANCO DE MAQUINARIA AMARILLA Y CONTROL Y SEGUIMIENTO POR VALOR TOTAL DE $2.789.651.3158,97</t>
  </si>
  <si>
    <t>1 PLANTA DE HIDROCARBUROS</t>
  </si>
  <si>
    <r>
      <t>CDGRD NARIÑO INFORMA EN EL MUNICIPIO DE PUERRES VEREDAS DESMONTES ALTO, DESMONTES BAJO, MONOPAMBA, LA PLAYA Y EL VERDE EVENTO AVENIDA TORRENCIAL QUEBRADA EL PEJE, LAS PIEDRAS Y EL CUCHO – 22 DE JULIO, AFECTACIÓN 13 VIVIENDAS EN RIESGO, 13 FAMILIAS, 25 PERSONAS, 3 PUENTES VEHICULARES, 1 ACUEDUCTO, 1 PLANTA DE HIDROCARBUROS UBICADA EN ALISALES, 6 VÍAS TERCIARIAS (POR MOVIMIENTO EN MASA), SITUACIÓN POSIBLE COLAPSO DE TANQUE DE AGUA DE 6000 BARRILES POR DAÑO EN EL SISTEMA CONTRA INCENDIO, TUBERÍAS ROTAS, VÍA DE ACCESO Y ALUMBRADO DE CABLEADO EXTERNO, TODO EL PERSONAL FUE EVACUADO Y FRENTE A LA PLANTA DENTRO DE LA INSTALACIÓN COLAPSARON DOS MUROS DE GAVIONES Y SOPORTES, SE PRESENTA RIESGO POR FUGAS DE HIDROCARBURO DOS VÁLVULAS, UNA TRAMPA DE LLEGADA Y SALIDA DEL OLEODUCTO, ACTUALMENTE TODO SE ENCUENTRA CERRADO CON VÁLVULAS. DATOS OBTENIDOS A TRAVÉS DE ACTA DE CMGRD CON FECHA 22 DE JULIO, ACCIONES DNBC EN COMUNICACIÓN CON EL COMANDANTE DE BOMBEROS PUERRES ALBERTO CARLOSAMA, REPORTA QUE EL MOMENTO LA EMERGENCIA ESTÁ SITUADA EN LA PARTE ALTA, DONDE UNOS TANQUES DE LA EMPRESA ECOPETROL SE HAN VENIDO AFECTANDO POR UN MOVIMIENTO EN MASA EN EL SECTOR HAY UNAS VIVIENDAS DE LAS CUALES FUERON EVACUADAS LAS PERSONAS Y PUESTOS EN UN ALBERGUE, APOYAN CON 4 UNIDADES Y ESTÁ REALIZANDO EL CENSO DE PERSONAS EVACUADAS Y ALBERGADAS. DIEGO ENRÍQUEZ COORDINADOR DE LA PLANTA ALISALES MANIFIESTA QUE SE ACTIVÓ EL PLAN DE CONTINGENCIAS Y PARA ELLO SE REALIZÓ UNA REUNIÓN CON LA COMUNIDAD DE DESMONTES BAJOS Y DESMONTES ALTOS PARA COORDINAR EN CASO DE QUE SE REQUIERA EVACUAR, SE NOMBRARON LIDERES PARA APOYO, ADEMÁS SE DEFINIÓ UN SITIO SEGURO, EL HELIPUERTO QUE ES DONDE ATERRIZAN LOS AVIONES DE CENIT, TODA LA COMUNIDAD ESTA ALERTA. SE HAN REALIZADO REPORTES RESPECTIVOS A LA GOBERNACIÓN DE NARIÑO, ESTADO</t>
    </r>
    <r>
      <rPr>
        <b/>
        <sz val="9"/>
        <rFont val="Arial"/>
        <family val="2"/>
      </rPr>
      <t xml:space="preserve"> CERRADO</t>
    </r>
    <r>
      <rPr>
        <sz val="9"/>
        <rFont val="Arial"/>
        <family val="2"/>
      </rPr>
      <t xml:space="preserve"> - 542</t>
    </r>
  </si>
  <si>
    <r>
      <t xml:space="preserve">CDGRD ANTIOQUIA INFORMA MUNICIPIO ITUANGO CABECERA MUNICIPAL EVENTO VENDAVAL -  22 DE JULIO AFECTACIÓN 250 VIVIENDAS DESTECHADAS, 250 FAMILIAS Y 1 CENTRO DE ATENCIÓN AL ADULTO MAYOR EN CUBIERTAS, PÉRDIDA DE MUEBLES Y ENSERES, 2 SEDES DE ATENCIÓN A DESPLAZADOS, VÍAS SECUNDARIAS Y TERCIARIAS (POR MOVIMIENTO EN MASA) POR CUANTIFICAR, REDES DE SUMINISTRO ELÉCTRICO, VARIOS TRAMOS DE LA VÍA A SANTA RITA, ITUANGO / MEDELLÍN, NO SE REPORTAN LESIONADOS O DESAPARECIDOS, ACCIONES 104 PERSONAS ALBERGADAS EN EL SENA Y UN HOTEL, SE VA A REALIZAR REUNIÓN DE JUSTICIA TRANSICIONAL POR TEMA DE DESPLAZADOS, HACIA LAS 8 AM SE REÚNE EL CMGRD PARA DISTRIBUIR TAREAS E INICIAR CON EL LEVANTAMIENTO DE LA INFORMACIÓN (IDENTIFICACIÓN ZONA URBANA Y RURAL), ATIENDE PERSONAL DE BOMBEROS CON APOYO DE PONAL Y COMISARIA DE FAMILIA. INFORMACIÓN COMPARTIDA POR PARTE LA COORDINADORA DE CMGRD, SE EMPEZARÁ EVALUACIÓN EN CAMPO, SALEN HACIA EL MUNICIPIO DIRECTOR CDGRD JAIME GÓMEZ Y APOYO CT. RENE BOLÍVAR, NECESIDADES, AHE ALIMENTARIA Y NO ALIMENTARIA PARA ATENDER TANTO AFECTADOS POR LA EMERGENCIA Y EL DESPLAZAMIENTO MASIVO, ESTADO </t>
    </r>
    <r>
      <rPr>
        <b/>
        <sz val="9"/>
        <rFont val="Arial"/>
        <family val="2"/>
      </rPr>
      <t>ABIERTO</t>
    </r>
    <r>
      <rPr>
        <sz val="9"/>
        <rFont val="Arial"/>
        <family val="2"/>
      </rPr>
      <t xml:space="preserve"> - 542
ENLACE UNGRD WALTER GONZALES – ANTIOQUIA, ACTUALIZA INFORMACIÓN MUNICIPIO: ITUANGO – CABECERA MUNICIPAL EVENTO: VENDAVAL – 22/07/2021 AFECTACIÓN: PENDIENTE POR ESTABLECER ACCIONES: ATIENDE CMGRD, EN APOYO CDGRD, BOMBEROS Y POLICÍA NACIONAL, SE RECIBE ¨DECRETO DE CALAMIDAD PUBLICA NO. 077 DEL 23 DE JULIO DEL 2021¨ PENDIENTE EDAN. E</t>
    </r>
    <r>
      <rPr>
        <b/>
        <sz val="9"/>
        <rFont val="Arial"/>
        <family val="2"/>
      </rPr>
      <t xml:space="preserve">STADO ABIERTO - 544
</t>
    </r>
    <r>
      <rPr>
        <sz val="9"/>
        <rFont val="Arial"/>
        <family val="2"/>
      </rPr>
      <t xml:space="preserve">CDGRD DE ANTIOQUIA, ACTUALIZA INFORMACIÓN
MUNICIPIO ITUANGO CABECERA MUNICIPAL, SECTORES: LA ESPERANZA, MONTAÑITA, CHAPINEROS PEÑITAS, CHAPINERO 2, PEÑITAS, RANCHO LARGO, EL CARMELO, CARMELO 2, CARMELO 3, REQUINTADERO, PARTIDAS DE PEQUE, SAN JOSÉ, KATIOS, MONTE REY, VEREDAS:  EL TURCO, PIODECIMO, VUELTA DE LA CAMPANA, LOS GALGOS, EL NARANJO.
EVENTO VENDAVAL – MOVIMIENTO EN MASA- AVENIDA TORRENCIAL- QUEBRADAS: AGUA LINDA, LA CEJA- .22-07-2021
AFECTACIÓN 5 VIVIENDAS DESTRUIDAS, 238 VIVIENDAS AVERIADAS EN TECHOS, 243 FAMILIAS, 835 PERSONAS AFECTADAS, 104 PERSONAS ALBERGADAS- EN EL SENA Y UN HOTEL, SIN EVALUAR LAS AUTOALBERGADAS, 4 INSTITUCIONES EDUCATIVAS, 1 CENTRO DE ATENCIÓN AL ADULTO MAYOR, PLAZA DE MERCADO, 1 ESTACIÓN DE GASOLINA, PÉRDIDA DE MUEBLES Y ENSERES, REDES DE ALCANTARILLADO Y ACUEDUCTO, 2 SEDES DE ATENCIÓN A DESPLAZADOS, 1 PUENTE VEHICULAR LA QUEBRADA LA CEJA DESTRUIDO, EN EL KILÓMETRO 12, CANCHA DE FUTBOL INUNDADA, VÍAS SECUNDARIAS Y TERCIARIAS (POR MOVIMIENTO EN MASA) POR CUANTIFICAR, SE ENCUENTRA LA POBLACIÓN INCOMUNICADA, CULTIVOS DE CAFÉ, MAÍZ, FRIJOL, POR CUANTIFICAR, 1 MICRO EMPRESA CON 6.000 GALLINAS. EL MUNICIPIO SE ENCUENTRA SIN SUMINISTRO DE GAS YA QUE SE ACABÓ EN LA PLANTA QUE LOS ABASTECE. ESTÁN SIN RED DE COMUNICACIÓN TELEFÓNICA  INTERNET, EL SERVICIO ES INTERMITENTE, REDES DE SUMINISTRO ELÉCTRICO, NO SE REPORTAN LESIONADOS O DESAPARECIDOS. DESABASTECIMIENTO PARA TODO EL MUNICIPIO EN ALIMENTOS Y PRODUCTOS DE PRIMERA Y SEGUNDA NECESIDAD, QUE SE GENERE NUEVOS EVENTOS POR LAS FUERTES LLUVIAS, SATURACIÓN DEL TERRENO, DESDE ESTE PMU SE REALIZARÁ LAS OBRAS NECESARIAS ACOGIDAS AL PAE. EL CMGRD ACTIVÓ LA ENTIDAD DEPARTAMENTAL Y NACIONAL YA QUE SUPERAMOS LA CAPACIDAD DE RESPUESTA PARA ATENDER A LA POBLACIÓN DAMNIFICADA, EL EVENTO FUE DE GRAN MAGNITUD, SE DISPUSO DE LA LOGÍSTICA OPERATIVA PARA LA ATENCIÓN INMEDIATA, SE DISPUSO DE ALOJAMIENTO Y DEMÁS INSTRUMENTOS. DESDE EL DAGRAN SE REALIZARON VISITAS TÉCNICAS Y ACOMPAÑAMIENTO PERMANENTE DESDE EL 22 DE JULIO DE 2021, ENVIANDO UN EQUIPO AL MUNICIPIO A EVALUAR LA MAGNITUD DEL EVENTO, ATENDER LA SITUACIÓN PRESENTADA CON PERSONAL IDÓNEO COMO GEÓLOGO, INGENIERO Y FUNCIONARIOS DEL ÁREA DE MANEJO DE DESASTRES. IGUALMENTE, DESDE EL DEPARTAMENTO SE ESTÁ ATENDIENDO CON LO SIGUIENTE: SE REALIZÓ EL TRASLADO DEL FONDO DE GESTIÓN DEL RIESGO DEPARTAMENTAL POR UN VALOR ($15’000.000), CON EL FIN DE ATENDER LA LOGÍSTICA. APOYO CON MAQUINARIA AMARILLA DAGRAN Y SECRETARIA DE INFRAESTRUCTURA IGUALMENTE, SE REALIZÓ UN SOBREVUELO CON EL DAGRAN Y LA SIF CON EL FIN DE EVALUAR LA PRESENCIA DE PROCESOS DE INESTABILIDAD QUE PUDIERAN PONER EN RIESGO A LA POBLACIÓN AGUAS ABAJO. SE HIZO ENTREGA AL MUNICIPIO DE AYUDA HUMANITARIA. SE RECIBE DECRETO DE CALAMIDAD PÚBLICA NO. 077 DEL 23-07-2021.
ACCIONES APOYAN CMGRD, CDGRD- MAQUINARIA AMARILLA, BOMBEROS, PONAL, COMISARIA DE FAMILIA.
</t>
    </r>
    <r>
      <rPr>
        <b/>
        <sz val="9"/>
        <rFont val="Arial"/>
        <family val="2"/>
      </rPr>
      <t>ESTADO ABIERTO.- 545</t>
    </r>
  </si>
  <si>
    <r>
      <t xml:space="preserve">CDGRD META INFORMA EN EL MUNICIPIO GRANADA SECTORES EL GUAPE Y LA MARIELA EVENTO INUNDACIÓN POR DESBORDAMIENTO DEL RÍO LA CUBILLERA – 23 DE JULIO – 10:20 HORAS AFECTACIÓN 8 FAMILIAS DAMNIFICADAS, ACCIONES GRUPO DE BOMBEROS VOLUNTARIOS HA PRESTADO APOYO A LA COMUNIDAD Y ESTÁN TRABAJANDO EN TENER LA INFORMACIÓN DE PÉRDIDAS EN CULTIVOS Y EL MONITOREO EN ZONAS CERCANAS, REPORTA SECRETARÍA DE GOBIERNO, ESTADO </t>
    </r>
    <r>
      <rPr>
        <b/>
        <sz val="9"/>
        <rFont val="Arial"/>
        <family val="2"/>
      </rPr>
      <t>ABIERTO</t>
    </r>
    <r>
      <rPr>
        <sz val="9"/>
        <rFont val="Arial"/>
        <family val="2"/>
      </rPr>
      <t xml:space="preserve"> - 542</t>
    </r>
  </si>
  <si>
    <r>
      <t>CDGRD SANTANDER INFORMA EN EL MUNICIPIO PUERTO WILCHES SECTOR VUELTA DE PERICOS, EVENTO EROSIÓN (GENERADA POR EL RÍO MAGDALENA) – 22 DE JULIO AFECTACIÓN (AMENAZA DE INUNDACIÓN SOBRE EL CASCO URBANO) ACCIONES EL CMGRD DECLARA CALAMIDAD PÚBLICA (SE SOLICITÓ COPIA), SE TIENE PROGRAMADA REUNIÓN CON CDGRD EL DÍA DE MAÑANA ESTADO</t>
    </r>
    <r>
      <rPr>
        <b/>
        <sz val="9"/>
        <rFont val="Arial"/>
        <family val="2"/>
      </rPr>
      <t xml:space="preserve"> ABIERTO - 542</t>
    </r>
  </si>
  <si>
    <r>
      <t>CDGRD META INFORMA EN EL MUNICIPIO CABUYARO ZONA URBANA Y RURAL EVENTO INUNDACIÓN POR DESBORDAMIENTO DEL RÍO META EN LA PARTE BAJA, RÍO – 22 DE JULIO, AFECTACIÓN POR ESTABLECER Y PERDIDAS EN SECTOR AGRARIO, ACCIONES SE ESTABLECE COMUNICACIÓN DESDE CITEL UNGRD CON LA ALCALDESA DIANA MENDOZA QUIÉN INDICA QUE ESTÁ ES LA TERCENA INUNDACIÓN EN MENOS DE DOS MESES, SE REUNIRÁN HACIA LAS 5 PM EN CMGRD. CRC REALIZA RECORRIDO EN LANCHA PARA EVALUAR POSIBLE EVACUACIÓN DE FAMILIAS, ESTADO</t>
    </r>
    <r>
      <rPr>
        <b/>
        <sz val="9"/>
        <rFont val="Arial"/>
        <family val="2"/>
      </rPr>
      <t xml:space="preserve"> ABIERTO</t>
    </r>
    <r>
      <rPr>
        <sz val="9"/>
        <rFont val="Arial"/>
        <family val="2"/>
      </rPr>
      <t xml:space="preserve"> - 542</t>
    </r>
  </si>
  <si>
    <t xml:space="preserve">DNBC ACTUALIZA INFORMACIÓN
MUNICIPIO BELLO CERRO QUITASOL.
EVENTO INCENDIO DE COBERTURA VEGETAL. – 22/07/2021.
AFECTACIÓN 65 HECTÁREAS CONSUMIDAS DE VEGETACIÓN NATIVA Y RASTROJO
ACCIONES
15:30 SALA SITUACIONAL DNBC:  EN COMUNICACIÓN CON EL SEÑOR CAPITÁN NELSON ZULAICA DEL CUERPO DE BOMBEROS DE BELLO - ANTIOQUIA, REPORTA QUE FUERZA AÉREA COLOMBIANA, AL MOMENTO HA REALIZADO 3 DESCARGAS, CON APOYO DE PERSONAL EL TERRENO, SE ESTIMA CONTINUAR LABORES HASTA LA LIQUIDACIÓN DEL FORESTAL PARA EL DÍA DE HOY.
17:25 SALA SITUACIONAL DNBC:  EN COMUNICACIÓN CON EL SEÑOR CAPITÁN NELSON ZULAICA DEL CUERPO DE BOMBEROS DE BELLO-ANTIOQUIA, INFORMA QUE AL MOMENTO EL HELICÓPTERO DE FUERZA AÉREA COLOMBIANA, REALIZÓ UN TOTAL DE 11 DESCARGAS QUE JUNTO CON LAS LABORES EN TERRENO REALIZADAS EN CONJUNTO BOMBEROS Y ENTIDADES DE SNGRD, LOGRARON DAR POR LIQUIDADO EL EVENTO, SE REALIZARÁ GUARDIA DE CENIZAS POR SI HAY REACTIVACIÓN DE FOCOS. PARA EL DÍA MARTES SE REALIZARÁ EL ACOMPAÑAMIENTO CON LA SECRETARÍA DE AMBIENTE MUNICIPAL, PARA QUE CON AYUDA DEL DRON, SE REALICE UNA MEDICIÓN EXACTA QUE CONSUMIÓ EL FUEGO.
ESTADO LIQUIDADO - 543
</t>
  </si>
  <si>
    <t xml:space="preserve">CMGRD CABUYARO ACTUALIZA INFORMACIÓN
MUNICIPIO CABUYARO
EVENTO INUNDACIÓN 22/07/2021
AFECTACIÓN 450 FAMILIAS, 1300 PERSONAS, 2500 HECTAREAS DE CULTIVOS DE PLÁTANO, YUCA, PAPAYA, MAÍZ, MARACUYÁ, CACAO, ARROZ, MÁS DEL 60% DEL MUNICIPIO INUNDADO.
ACCIONESATIENDE CMGRD, REUBICANDO A LAS FAMILIAS EN SITIOS SEGUROS EN PLAN PADRINO Y REALIZANDO RECOLECCIÓN DE AYUDAS EN LA COMUNIDAD. LA ALCALDÍA DE CABUYARO YA EXCEDIÓ SU CAPACIDAD DE ACCIÓN EN ESTA EMERGENCIA. CON CONCEPTO DEL CONSEJO MUNICIPAL DE LA GESTIÓN DE RIESGO, HOY SE DECLARÓ LA TERCERA URGENCIA DE CALAMIDAD PÚBLICA EN MENOS DE 3 MESES.
ESTADO ABIERTO - 543
</t>
  </si>
  <si>
    <t xml:space="preserve">ENLACE UNGRD INFORMA
MUNICIPIO SAN JUANITO - META
EVENTO MOVIMIENTO EN MASA 23/07/2021
AFECTACIÓN 1 VIA MUNICIPAL AFECTADA, EN 3 PUNTOS CRÍTICOS ESTARÍA INTERRUMPIDO EL TRÁNSITO VEHICULAR, EN LOS SITIOS CONOCIDOS. QUEBRADA MORENO, LAS MANGUERAS Y EL CORAZÓN
ACCIONES ATIENDE CMGRD APOYA CDGRD META
ESTADO CERRADO - 543
</t>
  </si>
  <si>
    <r>
      <t xml:space="preserve">CDGRD VALLE DEL CAUCA INFORMA
MUNICIPIO YOTOCO - VIA PANORAMA TRAMO VIJES – YOTOCO LOMA DE TAYPA.
EVENTO INCENDIO DE COBERTURA VEGETAL 23/07/2021
AFECTACIÓN PENDIENTE EN EVALUACIÓN
ACCIONES ATIENDEN 13 UNIDADES DE BOMBEROS YOTOCO, 6 DE BOMBEROS RESTREPO, 6 UNIDADES DE BOMBEROS CALI Y 10 TRABAJADORES DE LA ZONA. SE REITERA EL APOYO AÉREO PORQUE EL INCENDIO EN ESTE MOMENTO SE ENCUENTRA FUERA DE CONTROL
</t>
    </r>
    <r>
      <rPr>
        <b/>
        <sz val="9"/>
        <rFont val="Arial"/>
        <family val="2"/>
      </rPr>
      <t xml:space="preserve">ESTADO ACTIVO - 543
</t>
    </r>
    <r>
      <rPr>
        <sz val="9"/>
        <rFont val="Arial"/>
        <family val="2"/>
      </rPr>
      <t xml:space="preserve">CDGRD VALLE DEL CAUCA Y DNBC, ACTUALIZAN INFORMACIÓN
MUNICIPIO YOTOCO - VÍA PANORAMA TRAMO VIJES – YOTOCO LOMA DE TAYPA.
EVENTO INCENDIO DE COBERTURA VEGETAL 23-07-2021.
AFECTACIÓN 200 HECTÁREAS APROXIMADAMENTE
ACCIONES APOYARON CMGRD, 13 UNIDADES DE BOMBEROS YOTOCO- 1 VEHÍCULO DE RESCATE, 6 UNIDADES DE BOMBEROS RESTREPO, 6 UNIDADES DE BOMBEROS CALI Y 10 TRABAJADORES DE LA ZONA. SE CANCELA SOLICITUD DE APOYO AÉREO.
</t>
    </r>
    <r>
      <rPr>
        <b/>
        <sz val="9"/>
        <rFont val="Arial"/>
        <family val="2"/>
      </rPr>
      <t xml:space="preserve">ESTADO LIQUIDADO. - 545
</t>
    </r>
  </si>
  <si>
    <t xml:space="preserve">CDGRD BOYACÁ INFORMA
MUNICIPIO PESCA – VEREDA CHINGUA
EVENTO INCENDIO DE COBERTURA VEGETAL 22/07/2021
AFECTACIÓN 6 HECTÁREAS DE VEGETACIÓN NATIVA
ACCIONES ATENDIÓ BOMBEROS, CRUZ ROJA, VANTI, PONAL Y ALCALDÍA
ESTADO LIQUIDADO - 543
</t>
  </si>
  <si>
    <r>
      <t xml:space="preserve">CDGRD CUNDINAMARCA INFORMA MUNICIPIO: FOSCA – VEREDA HERRERO EVENTO: CRECIENTE SÚBITA 23/07/2021 AFECTACIÓN: 1 PUENTE VEHICULAR EL CUAL PRESENTA FALLA ESTRUCTURAL, 1 PUENTE PEATONAL ACCIONES: ATENDIDO POR CMGRD ESTADO </t>
    </r>
    <r>
      <rPr>
        <b/>
        <sz val="9"/>
        <rFont val="Arial"/>
        <family val="2"/>
      </rPr>
      <t>CERRADO</t>
    </r>
    <r>
      <rPr>
        <sz val="9"/>
        <rFont val="Arial"/>
        <family val="2"/>
      </rPr>
      <t xml:space="preserve"> - 544</t>
    </r>
  </si>
  <si>
    <r>
      <t xml:space="preserve">CDGRD DE NARIÑO, INFORMA
MUNICIPIO: PUERRES, VEREDA: DESMONTES ALTOS, PLANTA ALISALES DEL SISTEMA DE TRANSPORTE DE HIDROCARBUROS OLEODUCTO TRANSANDINO- SECTOR: MONOPAMBA
EVENTO: MOVIMIENTO EN MASA – 22-07-2021
AFECTACIÓN: 2 PERSONAS FALLECIDAS- ADULTO DE 61 AÑOS, MENOR DE 4 AÑOS- TRABAJADOR- COCINERO Y NIETO, LOS CUERPOS YA FUERON RECUPERADOS A LA ESPERA DEL LEVANTAMIENTO DE LOS MISMOS, SE OBSERVA AFECTACIÓN DE 900 M2 DENTRO Y FUERA DE LA MALLA DE LA PLANTA ALISALES. SE PRECISA QUE ESTA CONDICIÓN NO GENERÓ DERRAME DE CRUDO, NI AFECTACIONES A LA INTEGRIDAD DEL SISTEMA DE TRANSPORTE DE HIDROCARBUROS. EN ESTE MOMENTO SE ENCUENTRA SUSPENDIDA LA OPERACIÓN DEL SISTEMA DE TRANSPORTE DE HIDROCARBUROS OLEODUCTO TRANSANDINO Y EL ÁREA ESPECIALISTA DE GEOTECNIA DE LA COMPAÑÍA, SE ENCUENTRA EFECTUANDO LOS ANÁLISIS CORRESPONDIENTES PARA DEFINIR LAS ACCIONES A IMPLEMENTAR
ACCIONES: APOYAN CMGRD, CENIT, CDGRD, DCC, BOMBEROS Y POLICÍA NACIONAL. DIRECTOR ADMINISTRATIVO DE GESTIÓN DEL RIESGO DE DESASTRES Y EQUIPO TÉCNICO, APOYANDO AL MUNICIPIO EN LA EVALUACIÓN DE DAÑOS Y ANÁLISIS DE NECESIDADES. EL MUNICIPIO Y PREVIA RECOMENDACIÓN DEL CMGRD REALIZÓ LA DECLARATORIA DE SITUACIÓN DE CALAMIDAD PÚBLICA.
</t>
    </r>
    <r>
      <rPr>
        <b/>
        <sz val="9"/>
        <rFont val="Arial"/>
        <family val="2"/>
      </rPr>
      <t>ESTADO: ABIERTO. - 545</t>
    </r>
    <r>
      <rPr>
        <sz val="9"/>
        <rFont val="Arial"/>
        <family val="2"/>
      </rPr>
      <t xml:space="preserve">
CMGRD PUERRES ACTUALIZA INFORMACIÓN
MUNICIPIO PUERRES – NARIÑO, CORREGIMIENTOS MONOMPAMBA Y EL PARAMO
EVENTO MOVIMIENTO EN MASA 22/07/2021
AFECTACIÓN 13 VIVIENDAS AVERIADAS, 58 FAMILIAS AFECTADAS,232 PERSONAS (25 PERSONAS DAMNIFICADAS), 7 VÍAS AFECTADAS, 1 PUENTE CON AFECTACIÓN EN SU INFRAESTRUCTURA, 2 PUENTES PEATONALES DESTRUIDOS, 1 TANQUE DE ACUEDUCTO CON POSIBLE PÉRDIDA DE INFRAESTRUCTURA TOTAL EN LA VEREDA LOMA LARGA Y LOMA REDONDA, 18 INSTITUCIONES EDUCATIVAS AFECTADAS (16 ESCUELAS Y 2 INSTITUCIONES PRINCIPALES), 35 HECTÁREAS DE PASTOREO Y 10 HECTAREAS DE CULTIVOS DE CAÑA APROXIMADAMENTE
ACCIONES ATENDIÓ ALCALDÍA, CMGRD.  SE GENERA EL DECRETO NO. 142 (23 DE JULIO DE 2021) “POR EL CUAL SE DECLARA LA SITUACIÓN DE CALAMIDAD PÚBLICA EN EL MUNICIPIO DE PUERRES NARIÑO”
</t>
    </r>
    <r>
      <rPr>
        <b/>
        <sz val="9"/>
        <rFont val="Arial"/>
        <family val="2"/>
      </rPr>
      <t>ESTADO CERRADO - 575</t>
    </r>
    <r>
      <rPr>
        <sz val="9"/>
        <rFont val="Arial"/>
        <family val="2"/>
      </rPr>
      <t xml:space="preserve">
</t>
    </r>
    <r>
      <rPr>
        <sz val="9"/>
        <color indexed="10"/>
        <rFont val="Arial"/>
        <family val="2"/>
      </rPr>
      <t>07/12/2021 SE APROBÓ APOYO CON AHE Y BANCO DE MATERIALES: 221 KITS DE ALIMENTO, 221 KITS DE ASEO, 760 BULTOS DE CEMENTO, 68.900 LADRILLO No 5, 1.936 VARILLA 3/8 L=6, 255 CHIPA DE ALAMBRE 1/4, 156 TEJA TRAPEZOIDAL 2M Y 515 TEJA TRAPEZOIDAL 3M
21/12/2021 SE APROBÓ APOYO CON BANCO DE MAQUINARIA AMARILLA POR VALOR TOTAL DE $1.299.664.331</t>
    </r>
  </si>
  <si>
    <t>68.900 LADRILLOS No.05
1.936 VARILLA 3/8 L=6
255 CHIPA ALAMBRE 1/4 
156 TEJA TRAPEZOIDAL 2M
510 TEJA TRAPEZOIDAL 3M</t>
  </si>
  <si>
    <r>
      <t xml:space="preserve">CDGRD DE BOLÍVAR, INFORMA
MUNICIPIO CARTAGENA, ISLAS DE MÚCURA E ISLOTE, ISLA FUERTE, ARCHIPIÉLAGO DE SAN BERNARDO- LIMITAN CON LOS DEPARTAMENTO DE SUCRE Y CÓRDOBA.
EVENTO VENDAVAL- 24-07-2021.
AFECTACIÓN 68 VIVIENDAS AVERIADAS EN TECHOS, 68 FAMILIAS, 2 CENTROS DE DESARROLLO INFANTIL (CDI), SIN LESIONADOS, CONTINÚAN REALIZANDO EDAN.
ACCIONES APOYAN CMGRD, D.C.C., CRUZ ROJA, GUARDA COSTAS, EQUIPOS COMBAS. APORTE EN TEJAS DE FIBROCEMENTO DE LA OAGRD CON APOYO DE CRUZ ROJA YA SE ENCUENTRA EN VIA CAMIÓN QUE TRANSPORTA LAS AYUDAS DESDE CARTAGENA A COVEÑAS Y DESDE ESE PUNTO LAS MISMAS SERÁN ENVIADAS CON APOYO DE ARMADA NACIONAL.
</t>
    </r>
    <r>
      <rPr>
        <b/>
        <sz val="9"/>
        <rFont val="Arial"/>
        <family val="2"/>
      </rPr>
      <t>ESTADO ABIERTO. - 545</t>
    </r>
    <r>
      <rPr>
        <sz val="9"/>
        <rFont val="Arial"/>
        <family val="2"/>
      </rPr>
      <t xml:space="preserve">
CDGRD BOLÍVAR, ACTUALIZA INFORMACIÓN, MUNICIPIO: CARTAGENA - ISLAS DE MÚCURA E ISLOTE, ISLA FUERTE Y ARCHIPIÉLAGO DE SAN BERNARDO EVENTO: VENDAVAL – 24/07/2021 AFECTACIÓN: 68 VIVIENDAS CON PÉRDIDA DE CUBIERTA EN TECHOS, 68 FAMILIAS, 340 PERSONAS, 2 CENTROS DE DESARROLLO INFANTIL (CDI) ACCIONES: ATENDIDO POR CMGRD Y ENTIDADES DEL SNGRD, SE DA RESPUESTA LOCAL </t>
    </r>
    <r>
      <rPr>
        <b/>
        <sz val="9"/>
        <rFont val="Arial"/>
        <family val="2"/>
      </rPr>
      <t>ESTADO: CERRADO - 54</t>
    </r>
    <r>
      <rPr>
        <sz val="9"/>
        <rFont val="Arial"/>
        <family val="2"/>
      </rPr>
      <t>7</t>
    </r>
  </si>
  <si>
    <r>
      <t xml:space="preserve">
CDGRD DE SUCRE, INFORMA
MUNICIPIO SAN MARCOS, CASCO URBANO, ZONA RURAL.
EVENTO TEMPORAL- 23-07-2021.
AFECTACIÓN SE PRESENTARON FUERTES LLUVIAS, ACOMPAÑADAS CON VIENTOS, REALIZAN EDAN
ACCIONES APOYAN CMGRD, D.C.C.
</t>
    </r>
    <r>
      <rPr>
        <b/>
        <sz val="9"/>
        <rFont val="Arial"/>
        <family val="2"/>
      </rPr>
      <t>ESTADO ABIERTO. - 545</t>
    </r>
    <r>
      <rPr>
        <sz val="9"/>
        <rFont val="Arial"/>
        <family val="2"/>
      </rPr>
      <t xml:space="preserve">
CDGRD SUCRE, ACTUALIZA INFORMACIÓN MUNICIPIO: SAN MARCOS – CABECERA MUNICIPAL, ÁREA RURALEVENTO: VENDAVAL – 23/07/202 AFECTACIÓN: 72 VIVIENDAS POR PERDIDA DE CUBIERTAS, 72 FAMILIAS, 288 PERSONA ACCIONES: ATENDIDO POR CMGRD EN APOYO DEL CDGRD, SE DA RESPUESTA LOCAL</t>
    </r>
    <r>
      <rPr>
        <b/>
        <sz val="9"/>
        <rFont val="Arial"/>
        <family val="2"/>
      </rPr>
      <t xml:space="preserve">  ESTADO CERRADO - 556</t>
    </r>
    <r>
      <rPr>
        <sz val="9"/>
        <rFont val="Arial"/>
        <family val="2"/>
      </rPr>
      <t xml:space="preserve">
</t>
    </r>
  </si>
  <si>
    <r>
      <t xml:space="preserve">CDGRD DE SUCRE, INFORMA
MUNICIPIO SUCRE, CORREGIMIENTO: CACAHUAL, VEREDA:  SAN JOSÉ.
EVENTO TEMPORAL- 24-07-2021.
AFECTACIÓN SE PRESENTARON FUERTES LLUVIAS, ACOMPAÑADAS CON VIENTOS Y TORMENTA ELÉCTRICA, REALIZAN EDAN
ACCIONES APOYAN CMGRD, D.C.C.
</t>
    </r>
    <r>
      <rPr>
        <b/>
        <sz val="9"/>
        <rFont val="Arial"/>
        <family val="2"/>
      </rPr>
      <t xml:space="preserve">ESTADO ABIERTO. - 545 </t>
    </r>
    <r>
      <rPr>
        <sz val="9"/>
        <rFont val="Arial"/>
        <family val="2"/>
      </rPr>
      <t xml:space="preserve">
ACTUALIZACIÓN CDGRD SUCRE EN EL MUNICIPIO DE SUCRE CORREGIMIENTOS DE CACAGUAL, SAN JOSÉ, HATONUEVO, SOLERA E ISLA DEL COCO, EVENTO TEMPORAL – 25 DE JULIO, AFECTACIÓN 4 VIVIENDAS DESTRUIDAS, 7 AVERIADAS, PÉRDIDA DE TECHOS Y ENSERES, 11 FAMILIAS, 44 PERSONAS, ACCIONES ATENDIDO CON APOYO DE DEFENSA CIVIL Y LA OFICINA DE CMGRD, </t>
    </r>
    <r>
      <rPr>
        <b/>
        <sz val="9"/>
        <rFont val="Arial"/>
        <family val="2"/>
      </rPr>
      <t>ESTADO CERRADO - 555</t>
    </r>
    <r>
      <rPr>
        <sz val="9"/>
        <rFont val="Arial"/>
        <family val="2"/>
      </rPr>
      <t xml:space="preserve">
</t>
    </r>
  </si>
  <si>
    <r>
      <t xml:space="preserve">CDGRD NORTE DE SANTANDER INFORMA QUE, EN SALAZAR, VEREDA LA AMARILLA, FINCA LA PEDREGOSA. SE PRESENTÓ UN INCENDIO DE COBERTURA VEGETAL EL DÍA 24 DE JULIO. PENDIENTE EVALUACIÓN DEL ÁREA. PERSONAL DEL CMGRD ORGANIZA COMISIÓN PARA DESPLAZARSE AL SITIO Y REALIZAR ATENCIÓN. </t>
    </r>
    <r>
      <rPr>
        <b/>
        <sz val="9"/>
        <rFont val="Arial"/>
        <family val="2"/>
      </rPr>
      <t>ESTADO: ACTIVO - 546</t>
    </r>
    <r>
      <rPr>
        <sz val="9"/>
        <rFont val="Arial"/>
        <family val="2"/>
      </rPr>
      <t xml:space="preserve">
CDGRD NORTE DE SANTANDER ACTUALIZA INFORMACIÓN SOBRE INCENDIO DE COBERTURA VEGETAL REPORTADO EN SALAZAR, VEREDA LA AMARILLA, FINCA LA PEDREGOSA DESDE EL DÍA 24 DE JULIO. DEJANDO AFECTACIÓN EN 2 HECTÁREAS DE VEGETACIÓN MIXTA Y FAUNA LOCAL. ATENDIÓ PERSONAL DEL CMGRD CON APOYO DE LA DCC.</t>
    </r>
    <r>
      <rPr>
        <b/>
        <sz val="9"/>
        <rFont val="Arial"/>
        <family val="2"/>
      </rPr>
      <t xml:space="preserve"> ESTADO: LIQUIDADO - 550</t>
    </r>
  </si>
  <si>
    <r>
      <t xml:space="preserve">CDGRD SUCRE INFORMA QUE, EN SAN ONOFRE, CABECERA MUNICIPAL. SE PRESENTÓ UN VENDAVAL EL DÍA 24 DE JULIO. PENDIENTE EDAN. ATIENDE PERSONAL DEL CMGRD. </t>
    </r>
    <r>
      <rPr>
        <b/>
        <sz val="9"/>
        <rFont val="Arial"/>
        <family val="2"/>
      </rPr>
      <t>ESTADO: ABIERTO</t>
    </r>
    <r>
      <rPr>
        <sz val="9"/>
        <rFont val="Arial"/>
        <family val="2"/>
      </rPr>
      <t xml:space="preserve"> - 546
ACTUALIZACIÓN CDGRD SUCRE MUNICIPIO SAN ONOFRE, CABECERA MUNICIPAL EVENTO VENDAVAL - 24 DE JULIO AFECTACIÓN 25 VIVIENDAS DESTECHADAS, 25 FAMILIAS, ACCIONES ATENDIDO POR PERSONAL DEL CMGRD, CONTINÚAN EDAN, </t>
    </r>
    <r>
      <rPr>
        <b/>
        <sz val="9"/>
        <rFont val="Arial"/>
        <family val="2"/>
      </rPr>
      <t xml:space="preserve">ESTADO ABIERTO - 549
</t>
    </r>
    <r>
      <rPr>
        <sz val="9"/>
        <rFont val="Arial"/>
        <family val="2"/>
      </rPr>
      <t xml:space="preserve">CDGRD SUCRE, ACTUALIZA INFORMACIÓN MUNICIPIO: SAN ONOFRE – CABECERA MUNICIPAL, ÁREA RURAL EVENTO: VENDAVAL – 25/07/2021 AFECTACIÓN: 50 VIVIENDAS, 50 FAMILIAS, 180 PERSONAS ACCIONES: ATENDIDO POR CMGRD </t>
    </r>
    <r>
      <rPr>
        <b/>
        <sz val="9"/>
        <rFont val="Arial"/>
        <family val="2"/>
      </rPr>
      <t>ESTADO CERRADO - 559</t>
    </r>
  </si>
  <si>
    <r>
      <t xml:space="preserve">CDGRD TOLIMA INFORMA QUE, EN PALOCABILDO, VEREDA ASTURIAS, FINCA LA NEGRA. SE PRESENTÓ UN INCENDIO DE COBERTURA VEGETAL EL DÍA 24 DE JULIO. DEJANDO AFECTACIÓN EN 1.5 HECTÁREAS DE CULTIVOS DE AGUACATE Y PASTOS. ATENDIÓ PERSONAL DE BOMBEROS. </t>
    </r>
    <r>
      <rPr>
        <b/>
        <sz val="9"/>
        <rFont val="Arial"/>
        <family val="2"/>
      </rPr>
      <t>ESTADO: LIQUIDADO - 546</t>
    </r>
  </si>
  <si>
    <r>
      <t xml:space="preserve">CDGRD TOLIMA INFORMA QUE, EN VENADILLO, SECTOR DE LA ANTIGUA PISTA DE MOTOCICLISMO EN LA VÍA A LÉRIDA. SE PRESENTÓ UN INCENDIO DE COBERTURA VEGETAL EL DÍA 24 DE JULIO. DEJANDO AFECTACIÓN EN 2.5 HECTÁREAS DE VEGETACIÓN MIXTA Y FAUNA LOCAL. ATENDIÓ PERSONAL DE BOMBEROS. </t>
    </r>
    <r>
      <rPr>
        <b/>
        <sz val="9"/>
        <rFont val="Arial"/>
        <family val="2"/>
      </rPr>
      <t>ESTADO: LIQUIDADO</t>
    </r>
    <r>
      <rPr>
        <sz val="9"/>
        <rFont val="Arial"/>
        <family val="2"/>
      </rPr>
      <t xml:space="preserve"> - 546</t>
    </r>
  </si>
  <si>
    <r>
      <t xml:space="preserve">DELEGACIÓN BOMBEROS CUNDINAMARCA INFORMA QUE, EN GUAYABAL DE SÍQUIMA, BARRIO CENTRO. SE PRESENTÓ UN INCENDIO ESTRUCTURAL EL DÍA 24 DE JULIO. DEJANTO 1 VIVIENDA SUBNORMAL DESTRUIDA, 1 FAMILIA AFECTADA. NO SE REPORTAN LESIONADOS. ATENDIÓ PERSONAL DE BOMBEROS CON 8 UNIDADES Y 1 VEHÍCULO. APOYA CMGRD. </t>
    </r>
    <r>
      <rPr>
        <b/>
        <sz val="9"/>
        <rFont val="Arial"/>
        <family val="2"/>
      </rPr>
      <t>ESTADO: CERRADO - 546</t>
    </r>
  </si>
  <si>
    <r>
      <t xml:space="preserve">DELEGACIÓN BOMBEROS CUNDINAMARCA INFORMA QUE, EN CAPARRAPÍ, RUTA DEL SOL SECTOR BOCA DE MONTE DE LAJAS. SE PRESENTÓ UN INCENDIO DE COBERTURA VEGETAL EL DÍA 24 DE JULIO. DEJANDO AFECTACIÓN EN 10 HECTÁREAS DE VEGETACIÓN MIXTA Y FAUNA LOCAL. ATENDIÓ PERSONAL DE BOMBEROS PUERTO SALGAR, CAPARRAPÍ Y PONAL, APOYÓ PERSONAL DE LA CONCESIONARIA VIAL. </t>
    </r>
    <r>
      <rPr>
        <b/>
        <sz val="9"/>
        <rFont val="Arial"/>
        <family val="2"/>
      </rPr>
      <t>ESTADO: LIQUIDADO</t>
    </r>
    <r>
      <rPr>
        <sz val="9"/>
        <rFont val="Arial"/>
        <family val="2"/>
      </rPr>
      <t xml:space="preserve"> - 546</t>
    </r>
  </si>
  <si>
    <r>
      <t xml:space="preserve">DELEGACIÓN BOMBEROS CUNDINAMARCA INFORMA QUE, EN PASCA, BARRIO LA ESPERANZA. SE PRESENTÓ UN INCENDIO ESTRUCTURAL EL DÍA 24 DE JULIO. DEJANDO 1 VIVIENDA AVERIADA, 1 FAMILIA AFECTADA. NO SE REPORTARON LESIONADOS. ATENDIÓ PERSONAL DE BOMBEROS SILVANIA CON 5 UNIDADES Y 1 VEHÍCULO. </t>
    </r>
    <r>
      <rPr>
        <b/>
        <sz val="9"/>
        <rFont val="Arial"/>
        <family val="2"/>
      </rPr>
      <t>ESTADO: CERRADO - 546</t>
    </r>
  </si>
  <si>
    <r>
      <t xml:space="preserve">CDGRD NORTE DE SANTANDER INFORMA QUE, EN PAMPLONITA, VEREDA EL PÁRAMO. SE PRESENTÓ UN INCENDIO ESTRUCTURAL EL DÍA 24 DE JULIO. DEJANDO 1 VIVIENDA AVERIADA, 1 FAMILIA AFECTADA. NO SE REPORTAN LESIONADOS. ATENDIÓ PERSONAL DE LA DCC CON APOYO DEL CMGRD. </t>
    </r>
    <r>
      <rPr>
        <b/>
        <sz val="9"/>
        <rFont val="Arial"/>
        <family val="2"/>
      </rPr>
      <t>ESTADO: CERRADO</t>
    </r>
    <r>
      <rPr>
        <sz val="9"/>
        <rFont val="Arial"/>
        <family val="2"/>
      </rPr>
      <t xml:space="preserve"> - 546</t>
    </r>
  </si>
  <si>
    <r>
      <t xml:space="preserve">ENLACE UNGRD ANTIOQUIA INFORMA QUE, EN BRICEÑO, CORREGIMIENTO LAS AURAS. SE PRESENTÓ UN MOVIMIENTO EN MASA EL DÍA 22 DE JULIO. DEJANDO 1 VIA SECUNDARIA CON CIERRE EN DIFERENTES PUNTOS POR CAÍDA DE MATERIAL. NO SE REPORTAN LESIONADOS O DESAPARECIDOS. SE REALIZÓ VISITA TÉCNICA A DIFERENTES PUNTOS CON APOYO DE LA SECRETARÍA DE PLANEACIÓN MUNICIPAL PARA DETERMINAR ACCIONES, SE SOLICITÓ APOYO DEPARTAMENTAL PARA INTERVENIR CON MAQUINARIA AMARILLA, SE DA MANEJO LOCAL. </t>
    </r>
    <r>
      <rPr>
        <b/>
        <sz val="9"/>
        <rFont val="Arial"/>
        <family val="2"/>
      </rPr>
      <t>ESTADO: CERRADO - 546</t>
    </r>
  </si>
  <si>
    <r>
      <t xml:space="preserve">ENLACE UNGRD CESAR INFORMA QUE, EN GAMARRA, SECTOR COMERCIO. SE PRESENTÓ UNA INUNDACIÓN POR COLAPSO DE ALCANTARILLADO EL DÍA 24 DE JULIO. PENDIENTE EDAN, NO SE REPORTAN LESIONADOS. ATIENDE PERSONAL DEL CMGRD. </t>
    </r>
    <r>
      <rPr>
        <b/>
        <sz val="9"/>
        <rFont val="Arial"/>
        <family val="2"/>
      </rPr>
      <t>ESTADO: ABIERTO - 546</t>
    </r>
    <r>
      <rPr>
        <sz val="9"/>
        <rFont val="Arial"/>
        <family val="2"/>
      </rPr>
      <t xml:space="preserve">
CDGRD CESAR ACTUALIZA INFORMACIÓN SOBRE INUNDACIÓN POR COLAPSO DE ALCANTARILLADO REPORTADA EN GAMARRA, SECTOR COMERCIO EL DÍA 24 DE JULIO. NO SE REPORTARON VIVIENDAS AFECTADAS NI LOCALES. SE REALIZÓ VERIFICACIÓN DE LAS ALCANTARILLAS AFECTADAS SIN ENCONTRAR AVERÍAS. ATENDIÓ PERSONAL DEL CMGRD. </t>
    </r>
    <r>
      <rPr>
        <b/>
        <sz val="9"/>
        <rFont val="Arial"/>
        <family val="2"/>
      </rPr>
      <t>ESTADO: CERRADO - 583</t>
    </r>
  </si>
  <si>
    <r>
      <t xml:space="preserve">ENLACE TERRITORIO UNGRD – CESAR INFORMA MUNICIPIO: CURUMANÍ - VEREDA CAMARUCO EVENTO: INUNDACIÓN POR DESBORDAMIENTO DEL CAÑO GRANDE Y CAÑO QUEBRA DIENTE – 25/07/2021 AFECTACIÓN: POR ESTABLECER ACCIONES: ATIENDE CMGRD Y BOMBEROS, PENDIENTE EDAN ESTADO: </t>
    </r>
    <r>
      <rPr>
        <b/>
        <sz val="9"/>
        <color indexed="8"/>
        <rFont val="Arial"/>
        <family val="2"/>
      </rPr>
      <t xml:space="preserve">ABIERTO - 547
</t>
    </r>
    <r>
      <rPr>
        <sz val="9"/>
        <color indexed="8"/>
        <rFont val="Arial"/>
        <family val="2"/>
      </rPr>
      <t>ENLACE UNGRD ACTUALIZA INFORMACIÓN
MUNICIPIO CURUMANÍ – VERADA CAMARUCO
EVENTO INUNDACIÓN 25/07/2021
AFECTACIÓN ENLACE UNGRD, REPORTA QUE EN MULTIPLES VECES SE SOLICITÓ LA INFORMACIÓN DE LAS AFECTACIONES, INCLUSO EL COORDINADOR DEPARTA
MENTAL LES REALIZO LA MISMA SOLICITUD Y AL MOMENTO HA SIDO SUMINISTRADA. SIN DATOS
ACCIONES ATENDIÓ CMGRD Y BOMBEROS</t>
    </r>
    <r>
      <rPr>
        <b/>
        <sz val="9"/>
        <color indexed="8"/>
        <rFont val="Arial"/>
        <family val="2"/>
      </rPr>
      <t xml:space="preserve">
ESTADO CERRADO - 594
</t>
    </r>
  </si>
  <si>
    <r>
      <t xml:space="preserve">CDGRD CHOCÓ INFORMA MUNICIPIO: BAJO BAUDÓ – COMUNIDAD INDÍGENA AGUACATE, EVENTO: VENDAVAL – 22/07/2021 AFECTACIÓN: 25 VIVIENDAS POR PERDIDA DE SUS TECHOS Y ENSERES, 25 FAMILIAS, 100 PERSONAS, 1 IGLESIA EVANGÉLICA, 1 ESCUELA DE LA COMUNIDAD INDÍGENA. ACCIONES: ATENDIDO POR CMGRD ESTADO: </t>
    </r>
    <r>
      <rPr>
        <b/>
        <sz val="9"/>
        <rFont val="Arial"/>
        <family val="2"/>
      </rPr>
      <t>CERRADO - 547</t>
    </r>
  </si>
  <si>
    <r>
      <t xml:space="preserve">CDGRD CHOCÓ INFORMA MUNICIPIO: EL LITORAL DEL SAN JUAN – CABECERA MUNICIPAL DOCORDÓ, COMUNIDADES INDÍGENAS DE ISLA MORRO, GARCÍA GÓMEZ, ISLA BELLO, SAN ROSA DE NALDES, TIOSIDILIO, GUARATACO, SAN BERNARDO Y BURUJÓN EVENTO: VENDAVAL – 22/07/2021 AFECTACIÓN: 158 VIVIENDAS POR PERDIDA EN SUS CUBIERTAS DE TECHOS, MUEBLES Y ENSERES, 167 FAMILIAS, 668 PERSONAS. ACCIONES: ATENDIDO POR CMGRD EN APOYO DEL CDGRD, SE DA RESPUESTA LOCAL ESTADO: </t>
    </r>
    <r>
      <rPr>
        <b/>
        <sz val="9"/>
        <color indexed="8"/>
        <rFont val="Arial"/>
        <family val="2"/>
      </rPr>
      <t>CERRADO - 547</t>
    </r>
  </si>
  <si>
    <t>1 ECSENARIO DEPORTIVO</t>
  </si>
  <si>
    <r>
      <t xml:space="preserve">CDGRD CHOCÓ INFORMA MUNICIPIO: MEDIO ATRATO – CABECERA MUNICIPAL, ÁREA RURAL EVENTO: INUNDACIÓN POR DESBORDAMIENTO DE LOS RÍOS, BUEY, TANGUÍ Y AME – 24/07/2021 AFECTACIÓN: PENDIENTE POR ESTABLECER ACCIONES: ATIENDE CMGRD, CDGRD Y ENTIDADES DEL SNGRD, SE REALIZA EDAN ESTADO: </t>
    </r>
    <r>
      <rPr>
        <b/>
        <sz val="9"/>
        <rFont val="Arial"/>
        <family val="2"/>
      </rPr>
      <t xml:space="preserve">ABIERTO – EN SEGUIMIENTO - 547
</t>
    </r>
    <r>
      <rPr>
        <sz val="9"/>
        <rFont val="Arial"/>
        <family val="2"/>
      </rPr>
      <t>CDGRD CHOCÓ, ACTUALIZA INFORMACIÓN MUNICIPIO: MEDIO ATRATO – CABECERA MUNICIPAL, ÁREA RURAL EVENTO: INUNDACIÓN POR DESBORDAMIENTO DE LOS RÍOS, BUEY, TANGUÍ Y AME – 24/07/2021 AFECTACIÓN: 912 VIVIENDAS POR PERDIDA DE ENSERES, 912 FAMILIAS, 4560 PERSONAS, 1 ESTABLECIMIENTO EDUCATIVO, 1 IGLESIA Y1 ESCENARIO DEPORTIVO ACCIONES: ATENDIDO POR CMGRD CON APOYO DEL CDGRD SE DA RESPUESTA LOCAL</t>
    </r>
    <r>
      <rPr>
        <b/>
        <sz val="9"/>
        <rFont val="Arial"/>
        <family val="2"/>
      </rPr>
      <t xml:space="preserve"> ESTADO: CERRADO  - 569
</t>
    </r>
    <r>
      <rPr>
        <b/>
        <sz val="9"/>
        <color indexed="10"/>
        <rFont val="Arial"/>
        <family val="2"/>
      </rPr>
      <t>10/09/2021 SE APROBÓ AHE - 912 KIT DE ALIMENTO POR VALOR TOTAL DE $106.704.000</t>
    </r>
  </si>
  <si>
    <r>
      <t xml:space="preserve">CDGRD CHOCÓ INFORMA MUNICIPIO: MEDIO BAUDÓ – SECTORES DE SAN JOSÉ DE QUERA, PUERTO PLATARE, PUERTO LIBIA, ALMENDRO, Y COMUNIDAD INDÍGENA DE PUERTO LIMÓN Y NARANJAL. EVENTO: INUNDACIÓN POR DESBORDAMIENTO DEL RÍO BAUDÓ – 24/07/2021 AFECTACIÓN: POR ESTABLECER ACCIONES: ATIENDE CMGRD, CDGRD Y ENTIDADES DEL SNGRD, SE REALIZA EDAN ESTADO: </t>
    </r>
    <r>
      <rPr>
        <b/>
        <sz val="9"/>
        <rFont val="Arial"/>
        <family val="2"/>
      </rPr>
      <t xml:space="preserve">ABIERTO – EN SEGUIMIENTO - 547
</t>
    </r>
    <r>
      <rPr>
        <sz val="9"/>
        <rFont val="Arial"/>
        <family val="2"/>
      </rPr>
      <t>CDGRD CHOCÓ, ACTUALIZA INFORMACIÓN  MUNICIPIO: MEDIO BAUDÓ - SECTORES DE SAN JOSÉ DE QUERA, PUERTO PLATARE, PUERTO LIBIA, ALMENDRO, Y COMUNIDAD INDÍGENA DE PUERTO LIMÓN Y NARANJAL EVENTO: INUNDACIÓN POR DESBORDAMIENTO DEL RÍO BAUDÓ – 24/07/2021 AFECTACIÓN:  2259 VIVIENDAS POR PÉRDIDAS SIGNIFICATIVAS DE BIENES, ENSERES Y CULTIVOS EN ESPECIAL DE PANCOGER, 2259 FAMILIAS, 6777 PERSONAS ACCIONES: ATENDIDO POR CMGRD CON APOYO DEL CDGRD, EL CUAL MANIFIESTA QUE EMERGENCIA ES RECURRENTE EL CUAL SE DA RESPUESTA LOCA</t>
    </r>
    <r>
      <rPr>
        <b/>
        <sz val="9"/>
        <rFont val="Arial"/>
        <family val="2"/>
      </rPr>
      <t xml:space="preserve">L ESTADO: CERRADO - 569
</t>
    </r>
    <r>
      <rPr>
        <b/>
        <sz val="9"/>
        <color indexed="10"/>
        <rFont val="Arial"/>
        <family val="2"/>
      </rPr>
      <t>10/09/2021 SE APROBÓ ENTREGA DE 2168 KIT DE ALIMENTO POR VALOR DE $253.656.000</t>
    </r>
  </si>
  <si>
    <r>
      <t xml:space="preserve">CDGRD BOLÍVAR INFORMA MUNICIPIO: SANTA ROSA DEL SUR – CORREGIMIENTO DE SANTA ISABEL EVENTO: AVENIDA TORRENCIAL – 24/07/2021 AFECTACIÓN: POR ESTABLECER ACCIONES: ATIENDE CMGRD, ENTIDADES DEL SNGRD, SE REALIZA EDAN ESTADO: </t>
    </r>
    <r>
      <rPr>
        <b/>
        <sz val="9"/>
        <rFont val="Arial"/>
        <family val="2"/>
      </rPr>
      <t xml:space="preserve">ABIERTO - 547
</t>
    </r>
    <r>
      <rPr>
        <sz val="9"/>
        <rFont val="Arial"/>
        <family val="2"/>
      </rPr>
      <t>CDGRD BOLÍVAR Y CMGRD SANTA ROSA DEL SUR ACTUALIZA INFORMACION
MUNICIPIO: SANTA ROSA DEL SUR – CORREGIMIENTOS SAN ISIDRO, SANTA ISABEL, ARRAYANES Y SAN PEDRO FRIO
EVENTO:  AVENIDA TORRENCIAL  24/07/2021
AFECTACIÓN: 3 PUENTES VEHICULARES  COLGANTES DESTRUIDOS,  3 VÍAS AFECTADAS POR DESLIZAMIENTOS, 2.25 HECTAREAS AFECTADAS DE CULTIVOS DE CACAO, PLÁTANO, FRIJOL. 
ACCIONES:  ATENDIÓ ALCALDÍA Y CMGRD, SE REALIZÓ INTERVENCIÓN CON MAQUINARIA AMARILLA PARA HABILITAR LA VÍA DE ACCESO AL CORREGIMIENTO DE SANTA ISABEL YA QUE LOS DESLIZAMIENTOS HABÍAN OBSTACULIZADO EL INGRESO DE HABITANTES PROVENIENTES DE LA ZONA URBANA.</t>
    </r>
    <r>
      <rPr>
        <b/>
        <sz val="9"/>
        <rFont val="Arial"/>
        <family val="2"/>
      </rPr>
      <t xml:space="preserve">
ESTADO: CERRADO - 564</t>
    </r>
  </si>
  <si>
    <r>
      <t xml:space="preserve">CMGRD MITÚ – VAUPÉS, INFORMA SECTOR: SONAÑA EVENTO: ACCIDENTE TRASPORTE AÉREO – 25/07/2021
AFECTACIÓN: 3 PERSONAS QUE SE TRASPORTABAN EN AERONAVE CESSNA 203 MONOMOTOR, DE MATRÍCULA HK – 2803, PERTENECIENTE A LA EMPRESA AIR MEDICAL SERVICES S.A.S RESULTAN ILESAS.ACCIONES: ATENDIDO POR PERSONAL DE LA AERONÁUTICA CIVIL Y BOMBEROS AERONÁUTICOS.ESTADO: </t>
    </r>
    <r>
      <rPr>
        <b/>
        <sz val="9"/>
        <color indexed="8"/>
        <rFont val="Arial"/>
        <family val="2"/>
      </rPr>
      <t>CERRADO - 547</t>
    </r>
  </si>
  <si>
    <r>
      <t xml:space="preserve">CDGRD NORTE DE SANTANDER INFORMA
MUNICIPIO: SARDINATA
EVENTO: ACCIDENTE MINERO 25/07/2021
AFECTACIÓN: 1 PERSONA FALLECIDA, AL MOMENTO SE ENCUENTRAN VENTILANDO LA MINA PARA CONTROLAR LOS GASES Y PROCEDER A RETIRAR EL CUERPO. EVENTO GENERADO POR EXPLOSIÓN AL INTERIOR DE MINA FATIVAR 6  
ACCIONES: ATIENDE MINEROS, APOYA CMGRD Y BOMBEROS
</t>
    </r>
    <r>
      <rPr>
        <b/>
        <sz val="9"/>
        <rFont val="Arial"/>
        <family val="2"/>
      </rPr>
      <t>ESTADO: CERRADO - 548</t>
    </r>
    <r>
      <rPr>
        <sz val="9"/>
        <rFont val="Arial"/>
        <family val="2"/>
      </rPr>
      <t xml:space="preserve">
ACTUALIZACIÓN NORTE DE SANTANDER EN EL MUNICIPIO DE SARDINATA VEREDA FÁTIMA, EVENTO ACCIDENTE MINERO, MINA VILLANUEVA -  25 DE JULIO, AFECTACIÓN 1 PERSONA FALLECIDA (SERGIO ANDRÉS PÉREZ DE 26 AÑOS), ACCIONES SE LOGRA LA RECUPERACIÓN DEL CUERPO SOBRE LAS 05:30 HORAS, ATENDIDO POR BRIGADA DE LA ANM, CMGRD Y BOMBEROS, ESTADO </t>
    </r>
    <r>
      <rPr>
        <b/>
        <sz val="9"/>
        <rFont val="Arial"/>
        <family val="2"/>
      </rPr>
      <t>CERRADO - 549</t>
    </r>
    <r>
      <rPr>
        <sz val="9"/>
        <rFont val="Arial"/>
        <family val="2"/>
      </rPr>
      <t xml:space="preserve">
</t>
    </r>
  </si>
  <si>
    <t xml:space="preserve">CDGRD NORTE DE SANTANDER INFORMA
MUNICIPIO: SILOS - VEREDA LEUTA- SECTOR AGUA CLARA
EVENTO: INUNDACIÓN 25/07/2021
AFECTACIÓN: 2 VIVIENDAS AFECTADAS, 2 FAMILIAS
ACCIONES: ATIENDE CMGRD
ESTADO: CERRADO - 548
</t>
  </si>
  <si>
    <t xml:space="preserve">DCC INFORMA
MUNICIPIO: BARANOA - ATLÁNTICO
EVENTO: VENDAVAL 25/07/2021
AFECTACIÓN: 5 VIVIENDAS AFECTADAS EN TECHOS, 5 FAMILIAS, 20 PERSONAS
ACCIONES: ATENDIÓ CMGRD Y DCC CON 4 UNIDADES
ESTADO: CERRADO - 548
</t>
  </si>
  <si>
    <r>
      <t xml:space="preserve">DCC INFORMA
MUNICIPIO: ALTO BAUDÓ - CHOCÓ
EVENTO: INUNDACIÓN 24/07/2021
AFECTACIÓN: 6 VIVIENDAS AVERIADAS, 23 FAMILIAS AFECTADAS, 112 PERSONAS
ACCIONES: ATENDIÓ CMGRD Y DCC CON 6 UNIDADES
ESTADO: CERRADO - 548
</t>
    </r>
    <r>
      <rPr>
        <sz val="9"/>
        <color indexed="10"/>
        <rFont val="Arial"/>
        <family val="2"/>
      </rPr>
      <t>09/09/2021 SE APORBÓ AHE - 1236 KIT DE ALIMENTO POR VALOR TOTAL DE $162.396.000</t>
    </r>
  </si>
  <si>
    <r>
      <t xml:space="preserve">CDGRD NORTE DE SANTANDER INFORMA QUE, EN CÁCOTA, ZONA RURAL. SE PRESENTÓ UN MOVIMIENTO EN MASA EL DÍA 26 DE JULIO. DEJANDO 1 VÍA NACIONAL CON AFECTACIÓN PARCIAL POR CAÍDA DE MATERIAL. NO SE REPORTAN LESIONADOS O DESAPARECIDOS. ATIENDE CMGRD CON MAQUINARIA AMARILLA. SE DA MANEJO LOCAL. </t>
    </r>
    <r>
      <rPr>
        <b/>
        <sz val="9"/>
        <color indexed="8"/>
        <rFont val="Arial"/>
        <family val="2"/>
      </rPr>
      <t>ESTADO: CERRADO - 550</t>
    </r>
  </si>
  <si>
    <r>
      <t xml:space="preserve">CDGRD NORTE DE SANTANDER INFORMA QUE, EN: CHITAGA, VEREDA TAPURCUA. SE PRESENTÓ UN MOVIMIENTO EN MASA EL DÍA 26 DE JULIO. DEJANDO 1 VÍA SECUNDARIA CON AFECTACIÓN PARCIAL POR CAÍDA DE MATERIAL. NO SE REPORTAN LESIONADOS O DESAPARECIDOS. ATIENDE CMGRD CON MAQUINARIA AMARILLA. SE DA MANEJO LOCAL. </t>
    </r>
    <r>
      <rPr>
        <b/>
        <sz val="9"/>
        <color indexed="8"/>
        <rFont val="Arial"/>
        <family val="2"/>
      </rPr>
      <t>ESTADO: CERRADO - 550</t>
    </r>
  </si>
  <si>
    <r>
      <t xml:space="preserve">MUNICIPIO: CHITAGÁ – SECTOR PUENTE REAL EVENTO: MOVIMIENTOS EN MASA – 26/07/2021 AFECTACIÓN 1 PUENTE PEATONAL EL CUAL PRESENTA DAÑO EN ESTRUCTURA, DEBIDO A FUERTES LLUVIAS QUE OCASIONARON EL AUMENTO DEL CAUDAL A FUENTES HÍDRICAS ACCIONES: ATENDIDO CMGRD ESTADO </t>
    </r>
    <r>
      <rPr>
        <b/>
        <sz val="9"/>
        <color indexed="8"/>
        <rFont val="Arial"/>
        <family val="2"/>
      </rPr>
      <t>CERRADO - 551</t>
    </r>
  </si>
  <si>
    <r>
      <t xml:space="preserve">CDGRD TOLIMA INFORMA MUNICIPIO: COYAIMA – VEREDA DOYARE CENTRO EVENTO: INCENDIO DE COBERTURA VEGETAL – 26/07/2021 AFECTACIÓN: 5 HECTÁREAS DE PASTO ACCIONES: ATENDIDO POR BOMBEROS  ESTADO </t>
    </r>
    <r>
      <rPr>
        <b/>
        <sz val="9"/>
        <rFont val="Arial"/>
        <family val="2"/>
      </rPr>
      <t>LIQUIDADO - 551</t>
    </r>
  </si>
  <si>
    <r>
      <t xml:space="preserve">CDGRD CAUCA INFORMA EN EL MUNICIPIO DE MORALES EVENTO INUNDACIÓN (POR AUMENTO DE LAGUNA LA SALVAJINA) – 25 DE JULIO AFECTACIÓN POR ESTABLECER # DE VIVIENDAS Y LOCALES COMERCIALES, ACCIONES CDGRD INDICA QUE ES UN PROBLEMA RECURRENTE Y TAMBIÉN AFECTA AL MUNICIPIO DE SUAREZ, CONTINÚAN REALIZANDO EDAN, ESTADO </t>
    </r>
    <r>
      <rPr>
        <b/>
        <sz val="9"/>
        <rFont val="Arial"/>
        <family val="2"/>
      </rPr>
      <t xml:space="preserve">ABIERTO - 552 
</t>
    </r>
    <r>
      <rPr>
        <sz val="9"/>
        <rFont val="Arial"/>
        <family val="2"/>
      </rPr>
      <t>CDGRD CAUCA, ACTUALIZA INFORMACIÓN MUNICIPIO: MORALES – CORREGIMIENTO SANTA BÁRBARA EVENTO: INUNDACIÓN POR AUMENTO DE LA LAGUNA SALVAJINA – 25/07/2021 AFECTACIÓN: 12 VIVIENDAS CON PERDIDA DE MUEBLES Y ENSERES, 12 FAMILIAS, 48 PERSONAS ACCIONES: ATENDIDO POR CMGRD</t>
    </r>
    <r>
      <rPr>
        <b/>
        <sz val="9"/>
        <rFont val="Arial"/>
        <family val="2"/>
      </rPr>
      <t>. ESTADO: CERRADO - 563</t>
    </r>
    <r>
      <rPr>
        <sz val="9"/>
        <rFont val="Arial"/>
        <family val="2"/>
      </rPr>
      <t xml:space="preserve">
</t>
    </r>
  </si>
  <si>
    <r>
      <t xml:space="preserve">CRUE RISARALDA, PONALSAR Y CMGRD PEREIRA CORREGIMIENTO LA BELLA SECTOR MUNDO NUEVO VEREDA EL AGUACATE, EVENTO MOVIMIENTO EN MASA – 27 DE JULIO AFECTACIÓN 1 VIVIENDA DESTRUIDA, 1 FAMILIA, 7 PERSONAS, LESIONADOS 4 (DOS DE ELLOS MENORES DE EDAD) SALOMÓN RAMÍREZ NIETO 13 AÑOS, SANSÓN RAMÍREZ NIETO 12 AÑOS, JONÁS RAMÍREZ NIETO 19 AÑOS, DANIEL RAMÍREZ NIETO 23 AÑOS TODOS TRASLADADOS AL HOSPITAL UNIVERSITARIO SAN JORGE, NO LESIONADOS, GABRIEL FREDDY RAMÍREZ NIETO 18 AÑOS, FALLECIDOS 2, SRA. YOLANDA NIETO HERNÁNDEZ DE 47 AÑOS, SR. PEDRO LUIS RAMÍREZ DE 68 AÑOS, ACCIONES ATENDIDO POR BOMBEROS OFICIALES, VOLUNTARIOS, CRUZ ROJA, PONALSAR Y DCC, LESIONADOS TRASLADADOS A CENTROS ASISTENCIALES, ESTADO </t>
    </r>
    <r>
      <rPr>
        <b/>
        <sz val="9"/>
        <rFont val="Arial"/>
        <family val="2"/>
      </rPr>
      <t>CERRADO - 552</t>
    </r>
  </si>
  <si>
    <r>
      <t xml:space="preserve">CRUE RISARALDA Y CMGRD PEREIRA INFORMAN EN LOS BARRIOS EL PORVENIR, LA BANANERA, EL FUTURO BAJO, SAN FERNANDO, ROCÍO BAJO, EVENTO INUNDACIÓN – 27 DE JULIO, AFECTACIÓN 60 VIVIENDAS, 60 FAMILIAS APROX, ACCIONES ATIENDEN BOMBEROS OFICIALES Y VOLUNTARIOS, CRUZ ROJA, PONALSAR, DCC Y CMGRD, ESTADO </t>
    </r>
    <r>
      <rPr>
        <b/>
        <sz val="9"/>
        <rFont val="Arial"/>
        <family val="2"/>
      </rPr>
      <t>ABIERTO - 552</t>
    </r>
  </si>
  <si>
    <r>
      <t>ENLACE EJÉRCITO INFORMA DEPARTAMENTO DEL TOLIMA, MUNICIPIO SAN SEBASTIÁN DE MARIQUITA PISTA 1 - 9 DEL AEROPUERTO JOSÉ CELESTINO MUTIS, EVENTO ACCIDENTE TRANSPORTE AÉREO AVIONETA DE LA POLICÍA NACIONAL PNC 0261 – 27 DE JULIO, AFECTACIÓN 1 PERSONA FALLECIDA Y 1 LESIONADO, ACCIONES ATENDIDO POR BOMBEROS, LA PERSONA TRASLADADA AL HOSPITAL SAN JOSÉ, MUJER DE APROX 26 AÑOS DE EDAD, ESTADO CERRADO - 552
CDGRD TOLIMA ACTUALIZA INFORMACIÓN
MUNICIPIO SAN SEBASTIÁN DE MARIQUITA - PISTA 1 - 9 DEL AEROPUERTO JOSÉ CELESTINO MUTIS
EVENTO ACCIDENTE TRANSPORTE AÉREO 27/07/2021 
AFECTACIÓN 1 PERSONA FALLECIDA (PILOTO DE AERONAVE) Y 1 PERSONA LESIONADA (MUJER DE 26 AÑOS) POR ACCIDENTE DE AVIONETA DE LA POLICÍA NACIONAL  PNC-0261 QUIEN FUE TRASLADADA AL HOSPITAL SAN JOSÉ.
ACCIONES ATENDIDO POR BOMBEROS</t>
    </r>
    <r>
      <rPr>
        <b/>
        <sz val="9"/>
        <rFont val="Arial"/>
        <family val="2"/>
      </rPr>
      <t xml:space="preserve">
ESTADO CERRADO - 553</t>
    </r>
  </si>
  <si>
    <r>
      <t>CDGRD SUCRE INFORMA EN EL MUNICIPIO DE SAN BENITO ABAD, EVENTO VENDAVAL – 24 DE JULIO, AFECTACIÓN 24 VIVIENDAS DESTECHADAS, 24 FAMILIAS, 96 PERSONAS, ACCIONES ATENDIDO INICIALMENTE POR CMGRD E INFORMADO AL CDGRD, ESTADO</t>
    </r>
    <r>
      <rPr>
        <b/>
        <sz val="9"/>
        <rFont val="Arial"/>
        <family val="2"/>
      </rPr>
      <t xml:space="preserve"> CERRADO - 552</t>
    </r>
  </si>
  <si>
    <t xml:space="preserve">ENLACE UNGRD Y CRUZ ROJA INFORMAN
MUNICIPIO MAICAO – LA GUAJIRA
EVENTO INUNDACIÓN 27/07/2021
AFECTACIÓN 213 VIVIENDAS INUNDADAS, 294 FAMILIAS AFECTADAS, 866 PERSONAS AFECTADAS, SIN LESIONADOS. EVENTO GENERADO POR  FUERTES LLUVIAS (BARRIO CRISTO VIVE. LOS ASENTAMIENTOS:  LA BENDICIÓN DE DIOS 1, PARRANTIAL 1, MANANTIAL DE VIDA  Y LA COMUNIDAD INDÍGENA DE HUYATPANA NO. 1.)
ACCIONES ATIENDE CMGRD, ATENDIDO LOCALMENTE
ESTADO CERRADO - 553
</t>
  </si>
  <si>
    <t xml:space="preserve">CDGRD RISARALDA INFORMA
MUNICIPIO BALBOA
EVENTO INCENDIO ESTRUCTURAL 27/07/2021
AFECTACIÓN 1 VIVIENDA DESTRUIDA, 1 FAMILIA AFECTADA, SIN LESIONADOS
ACCIONES ATENDIÓ BOMBEROS
ESTADO LIQUIDADO - 553
</t>
  </si>
  <si>
    <t>28/07/2021 SE APORBÓ ENTREGAS DE AHE AL PUTUMAYO POR VALOR DE $600.780.000 - 1700 KITS DE ALIMENTO, 1700 KIT DE ASEO, 1700 KITS DE COCINA, 1700 COLCHONETAS, 1700 FRAZADAS Y 1700 TOLDILLOS
29/07/2021 SE APORBÓ ENTREGAS DE AHE AL PUTUMAYO POR VALOR DE $706.800.000 - 2000 KITS DE ALIMENTO, 2000 KIT DE ASEO, 2000 KITS DE COCINA, 2000 COLCHONETAS, 2000 FRAZADAS Y 2000 TOLDILLOS
29/07/2021 SE APROBÓ FIC PARA EL DEPARTAMENTO POR VALOR DE $300.000.000</t>
  </si>
  <si>
    <r>
      <t xml:space="preserve">CDGRD CAQUETÁ INFORMA QUE, EN PUERTO RICO, ZONA RURAL. SE PRESENTÓ INUNDACIÓN POR AUMENTO DE NIVELES EN LA QUEBRADA LA AGUILILLA EL DÍA 27 DE JULIO. VARIAS VIVIENDAS CON AFECTACIÓN DE ENSERES, NO SE REPORTAN LESIONADOS O DESAPARECIDOS. ATIENDE PERSONAL DE EJÉRCITO CON APOYO DE LA COMUNIDAD. </t>
    </r>
    <r>
      <rPr>
        <b/>
        <sz val="9"/>
        <color indexed="8"/>
        <rFont val="Arial"/>
        <family val="2"/>
      </rPr>
      <t xml:space="preserve">ESTADO: ABIERTO 554 
</t>
    </r>
    <r>
      <rPr>
        <sz val="9"/>
        <color indexed="8"/>
        <rFont val="Arial"/>
        <family val="2"/>
      </rPr>
      <t>CDGRD CAQUETÁ, ACTUALIZA INFORMACIÓN MUNICIPIO: PUERTO RICO – ZONA RURAL EVENTO: INUNDACIÓN – 27/07/2021 AFECTACIÓN: 63 VIVIENDAS CON PÉRDIDA DE MUEBLES Y ENSERES, 63 FAMILIAS, 189 PERSONAS ACCIONES: ATENDIDO POR CMGRD EN APOYO DEL CDGRD</t>
    </r>
    <r>
      <rPr>
        <b/>
        <sz val="9"/>
        <color indexed="8"/>
        <rFont val="Arial"/>
        <family val="2"/>
      </rPr>
      <t>. ESTADO CERRADO - 559</t>
    </r>
  </si>
  <si>
    <r>
      <t xml:space="preserve">CDGRD CAUCA INFORMA QUE, EN TOTORÓ, CORREGIMIENTO PANIQUITÁ. SE PRESESENTÓ UN INCENDIO ESTRUCTURAL EL DÍA 27 DE JULIO. 1 VIVIENDA AVERIADA, 1 FAMILIA DE 4 PERSONAS AFECTADA, NO SE REPORTAN LESIONADOS. ATENDIÓ LA COMUNIDAD, EL CMGRD REALIZÓ VISITA TÉCNICA PARA EDAN Y ENTREGA DE AHE. SE DA MANEJO LOCAL. </t>
    </r>
    <r>
      <rPr>
        <b/>
        <sz val="9"/>
        <color indexed="8"/>
        <rFont val="Arial"/>
        <family val="2"/>
      </rPr>
      <t>ESTADO: CERRADO - 554</t>
    </r>
  </si>
  <si>
    <r>
      <t xml:space="preserve">ENLACE PONALSAR INFORMA DEPARTAMENTO: ANTIOQUIA MUNICIPIO: ITUANGO – VEREDA SANTA LUCIA EVENTO: ACCIDENTE TRANSPORTE AÉREO – 28/07/2021 AFECTACIÓN: NO SE REPORTAN PERSONAS LESIONADAS ACCIONES ATENDIDO POR POLICÍA NACIONAL ESTADO </t>
    </r>
    <r>
      <rPr>
        <b/>
        <sz val="9"/>
        <rFont val="Arial"/>
        <family val="2"/>
      </rPr>
      <t>CERRADO - 556</t>
    </r>
  </si>
  <si>
    <r>
      <t xml:space="preserve">ENLACE TERRITORIAL UNGRD - ARAUCA INFORMA MUNICIPIO: PUERTO RONDÓN – CABECERA MUNICIPAL, ÁREA RURAL EVENTO: INUNDACIÓN – 11/07/2021 AFECTACIÓN: 145 VIVIENDAS, 145 FAMILIAS, 386 PERSONAS ACCIONES: ATENDIDO POR CMGRD Y CDGRD ESTADO </t>
    </r>
    <r>
      <rPr>
        <b/>
        <sz val="9"/>
        <rFont val="Arial"/>
        <family val="2"/>
      </rPr>
      <t>CERRADO - 556</t>
    </r>
  </si>
  <si>
    <t>4 VEHICULOS</t>
  </si>
  <si>
    <t xml:space="preserve">ENLACE UNGRD META INFORMA
MUNICIPIO VILLAVICENCIO - SECTOR SANTA JOSEFA
EVENTO VENDAVAL 28/07/2021
AFECTACIÓN1 PERSONA LESIONADA LEVEMENTE, 6 VIVIENDAS AVERIADAS CON DAÑOS EN TECHOS, 6 FAMILIAS AFECTADAS, 4 VEHÍCULOS AFECTADOS
ACCIONES ATENDIÓ CMGRD, BOMBEROS CON 6 UNIDADES Y DCC CON 6 UNIDADES
ESTADO CERRADO - 557
</t>
  </si>
  <si>
    <t xml:space="preserve">DCC INFORMA
MUNICIPIO ARAUQUITA – ARAUCA, VEREDA LA CEIBA 
EVENTO INUNDACIÓN 28/07/2021
AFECTACIÓN 2 VIVIENDAS AVERIADAS, 2 FAMILIAS AFECTADAS, 10 PERSONAS EN EL CORREGIMIENTO LA ESMERALDA
ACCIONES ATENDIÓ CMGRD Y DCC CON 3 UNIDADES
ESTADO CERRADO - 557
</t>
  </si>
  <si>
    <t xml:space="preserve">DCC INFORMA
MUNICIPIO MONTELÍBANO - CÓRDOBA
EVENTO INUNDACIÓN – 27/07/2021
AFECTACIÓN  200 FAMILIAS AFECTADAS, 800 PERSONAS,3 HECTAREAS DE CULTIVOS. INUNDACIÓN PRESENTADA POR ESTANCAMIENTO DEL AGUA Y DESBORDAMIENTO DE LOS CANALES DE LOS BARRIOS CÉNTRICOS DEL MUNICIPIO
ACCIONES ATENDIÓ CMGDR Y DCC
ESTADO CERRADO - 557
</t>
  </si>
  <si>
    <r>
      <t xml:space="preserve">CDGRD ANTIOQUIA INFORMA EN EL MUNICIPIO ZARAGOZA BARRIOS LA ESMERALDA, SAN GREGORIO Y LOS SECTORES DEL CENTRO, LAS DELICIAS, EVENTO INUNDACIÓN POR DESBORDAMIENTO DE LA QUEBRADA OCA – 27 DE JULIO, AFECTACIÓN 326 FAMILIAS, 1296 PERSONAS, 1 PUENTE VEHICULAR, PÉRDIDA DE CULTIVOS Y GANADERÍA, ACCIONES SE REALIZÓ EVACUACIÓN PREVENTIVA HACIA AUTO ALBERGUES Y SE HACE ENTREGA DE SUMINISTROS A LOS AFECTADOS, ESTADO </t>
    </r>
    <r>
      <rPr>
        <b/>
        <sz val="9"/>
        <rFont val="Arial"/>
        <family val="2"/>
      </rPr>
      <t>ABIERTO - 558</t>
    </r>
  </si>
  <si>
    <t>5. LOCALES COMERCIALES</t>
  </si>
  <si>
    <r>
      <t xml:space="preserve">ACTUALIZACIÓN CDGRD ANTIOQUIA EN EL MUNICIPIO ITUANGO CABECERA MUNICIPAL, EVENTO VENDAVAL – 22 DE JULIO 2021, DESCRIPCIÓN SE PRESENTARON LLUVIAS, ACOMPAÑADAS DE FUERTES VIENTOS, DURANTE MÁS DE 3 HORAS CONTINÚAS, QUE DESENCADENO EN AVENIDA TORRENCIAL, MOVIMIENTOS EN MASA Y VENDAVAL, AFECTANDO 19 BARRIOS DE LA CABECERA MUNICIPAL Y 6 VEREDAS (DATO PRELIMINAR, YA QUE LA COMUNIDAD ESTA DESPLAZADA, NO SABE AÚN DE LAS POSIBLES AFECTACIONES QUE SE TIENE EN LAS VEREDAS, AFECTACIÓN 46 VIVIENDAS DESTRUIDAS, 207 VIVIENDAS AVERIADAS, 400 VIVIENDAS AFECTADAS, 737 FAMILIAS DAMNIFICADAS, 1 PUENTE VEHICULAR DESTRUIDO, 1 ACUEDUCTO, 5 LOCALES COMERCIALES, 4 CENTROS EDUCATIVOS, 1 CENTRO DE BIENESTAR, DEL ANCIANO, 2 VÍAS, 39,154 HECTÁREAS DE PLÁTANO, PASTO, CAFÉ, YUCA, MAÍZ, 6.108 AVES DE CORRAL, BOVINOS, EQUINOS. ACCIONES SE TIENEN 3 ALBERGUES (30 FAMILIAS, 117 PERSONAS), LA ANTERIOR INFORMACIÓN ESTÁ SUJETA A CAMBIO, YA QUE SE HA EVALUADO EL 70% DE LA POBLACIÓN, DEBIDO A LA SITUACIÓN QUE ESTÁ VIVIENDO POR EL DESPLAZAMIENTO DE 28 VEREDAS; ATIENDEN ENTIDADES DEL SNGRD, SE APOYA CON MAQUINARIA AMARILLA, AHE ALIMENTARIA Y NO ALIMENTARIA, EN CONJUNTO CMGRD Y CDGRD, ESTADO </t>
    </r>
    <r>
      <rPr>
        <b/>
        <sz val="9"/>
        <rFont val="Arial"/>
        <family val="2"/>
      </rPr>
      <t>CERRADO - 558</t>
    </r>
  </si>
  <si>
    <r>
      <t xml:space="preserve">CDGRD BOYACÁ INFORMAMUNICIPIO: PUERTO BOYACÁ – SECTOR DE PUERTO PINEDA EVENTO: INUNDACIÓN POR DESBORDAMIENTO DEL RÍO GUAGUAQUÍ – 28/07/2021 AFECTACIÓN: 25 VIVIENDAS POR PERDIDA DE MUEBLES Y ENSERES, 25 FAMILIAS, 100 PERSONAS ACCIONES: ATENDIDO POR CMGRD, SE DA RESPUESTA LOCAL ESTADO </t>
    </r>
    <r>
      <rPr>
        <b/>
        <sz val="9"/>
        <rFont val="Arial"/>
        <family val="2"/>
      </rPr>
      <t>CERRADO - 559</t>
    </r>
  </si>
  <si>
    <t>52
207</t>
  </si>
  <si>
    <t>28/5/21
17/8/21</t>
  </si>
  <si>
    <r>
      <t xml:space="preserve">CDGRD VICHADA INFORMA MUNICIPIO: LA PRIMAVERA – CABECERA MUNICIPAL, SECTORES DE PUERTO ESPERANZA, EI CARTAO, VUELTAMALA, CAMUARA, BOCAS DE LA BALSA, BOCAS DEL GUACHIRÍA, CHARCO BOBO, LA LAGUNA Y EN LA ZONA RIVEREÑA DE LAS INSPECCIONES DE SANTA BÁRBARA Y NUEVA ANTIOQUIA. EVENTO: INUNDACIÓN POR DESBORDAMIENTO DEL RÍO META – 16/05/2021 AFECTACIÓN: 175 VIVIENDAS CON PÉRDIDA DE ENSERES, 175 FAMILIAS, 400 PERSONAS, TAMBIÉN SE PRESENTA PERDIDA DE CULTIVOS ENTRE ELLOS MAÍZ, YUCA, PLÁTANO, CACAO Y CAÑA ACCIONES: ATENDIDO POR CMGRD Y CDGRD SE RECIBE ¨DECRETO DE CALAMIDAD PUBLICA NO. 052 DEL 28 DE MAYO DEL 2021¨ ESTADO </t>
    </r>
    <r>
      <rPr>
        <b/>
        <sz val="9"/>
        <rFont val="Arial"/>
        <family val="2"/>
      </rPr>
      <t xml:space="preserve">CERRADO - 560
</t>
    </r>
    <r>
      <rPr>
        <sz val="9"/>
        <color indexed="10"/>
        <rFont val="Arial"/>
        <family val="2"/>
      </rPr>
      <t>28/10/2021 SE APROBÓ APOYO CON BANCO DE MAQUINARIA AMARILLA POR VALOR TOTAL DE $1.489.540.789,91</t>
    </r>
  </si>
  <si>
    <t>71
463</t>
  </si>
  <si>
    <t>9/7/21
8/10/21</t>
  </si>
  <si>
    <r>
      <t xml:space="preserve">CDGRD VICHADA INFORMA MUNICIPIO: CUMARIBO – CALLES 8ª, 9ª, 10ª Y 11ª, INSPECCIONES DE LA CATORCE, TRES MATAS, AMANAVEN, SANTA RITA Y PUERTO NARIÑO. COMUNIDADES INDÍGENAS DE SARRAPIA, LA URBANA Y PIEDRA PINTADA.  EVENTO: INUNDACIÓN – 09/07/2021 AFECTACIÓN: 272 VIVIENDAS, 272 FAMILIAS, 816 PERSONAS ACCIONES: ATENDIDO POR CMGRD Y CDGRD SE RECIBE ¨DECRETO DE CALAMIDAD PUBLICA NO. 071 DEL 09 DE JULIO DEL 2021¨ ESTADO </t>
    </r>
    <r>
      <rPr>
        <b/>
        <sz val="9"/>
        <rFont val="Arial"/>
        <family val="2"/>
      </rPr>
      <t xml:space="preserve">CERRADO - 560
</t>
    </r>
    <r>
      <rPr>
        <b/>
        <sz val="9"/>
        <color indexed="10"/>
        <rFont val="Arial"/>
        <family val="2"/>
      </rPr>
      <t>03/11/2021 SE APROBÓ BANCO DE MAQUINARIA POR VALOR TOTAL DE $587.909.704,08</t>
    </r>
  </si>
  <si>
    <r>
      <t xml:space="preserve">DELEGACIÓN DE BOMBEROS CUNDINAMARCA INFORMA MUNICIPIO: PARATEBUENO – VEREDA CANDILEJAS EVENTO: INUNDACIÓN – 29/07/2021 AFECTACIÓN: 1 VIVIENDA AFECTADA POR INCREMENTO DE AGUA DE UN CAÑO DENOMINADO ARENALES, 1 FAMILIA, 4 PERSONAS ACCIONES: ATENDIDO POR CMGRD Y BOMBEROS ESTADO </t>
    </r>
    <r>
      <rPr>
        <b/>
        <sz val="9"/>
        <rFont val="Arial"/>
        <family val="2"/>
      </rPr>
      <t>CERRADO - 560</t>
    </r>
  </si>
  <si>
    <t xml:space="preserve">CDGRD CAQUETÁ INFORMA
MUNICIPIO EL DONCELLO
EVENTO INUNDACIÓN 30/07/2021
AFECTACIÓN 20 VIVIENDAS INUNDADAS, 20 FAMILIAS AFECTADAS, EVENTO GENERADO POR CRECIENTE DE LA QUEBRADA LA ANAYA RÍOS DONCELLO NEMAL
ACCIONES ATIENDE CMGRD Y ENTIDADES, REALIZAN EDAN
ESTADO CERRADO - 561
</t>
  </si>
  <si>
    <t xml:space="preserve">CDGRD CAQUETÁ INFORMA
MUNICIPIO EL PAUJIL
EVENTO INUNDACIÓN 30/07/2021
AFECTACIÓN2 VIVIENDAS AVERIADAS, 2 FAMILIAS AFECTADAS EN BIENES Y ENSERES, EVENTO GENERADO POR CRECIENTE DE LA QUEBRADA LA PAUJILA 
ACCIONES ATIENDE CMGRD Y ENTIDADES, REALIZAN EDAN
ESTADO CERRADO  - 561
</t>
  </si>
  <si>
    <t xml:space="preserve">CDGRD CAQUETÁ INFORMA
MUNICIPIO FLORENCIA
EVENTO INUNDACIÓN 29/07/2021
AFECTACIÓN 2 VIVIENDAS DESTRUIDAS, 2 FAMILIAS AFECTADAS, 1 PUENTE AFECTADO LLAMADO PUENTE LÓPEZ
ACCIONES ATIENDE CMGRD Y ENTIDADES, REALIZAN EDAN
ESTADO CERRADO - 561
</t>
  </si>
  <si>
    <t xml:space="preserve">CDGRD RISARALDA INFORMA
MUNICIPIO BALBOA – VEREDA LA ESPERANZA
EVENTO VENDAVAL 30/07/2021
AFECTACIÓN 1 VIVIENDA AFECTADA EN TECHO, 1 FAMILIA AFECTADA (2 ADULTOS Y 4 MENORES)
ACCIONES ATENDIÓ BOMBEROS
ESTADO CERRADO - 561
</t>
  </si>
  <si>
    <r>
      <t xml:space="preserve">CDGRD RISARALDA INFORMA
MUNICIPIO LA CELIA - VEREDA EL CAIMAL
EVENTO VENDAVAL 30/07/2021
AFECTACIÓN 4 VIVIENDAS PARCIALMENTE DESTECHADAS (3 VIVIENDA EN LA VEREDA ALTO MIRA, 1 VIVIENDA EN LA VEREDA EL CAIMAL), HABITADAS POR 4 FAMILIAS, PERDIDA DE 113 TEJAS ZINC, QUEDAN PENDIENTES REVISIONES EN LA VEREDA EL DIAMANTE Y LA ESTRELLA 
ACCIONES ATENDIÓ BOMBEROS
ESTADO CERRADO - 561
</t>
    </r>
    <r>
      <rPr>
        <sz val="9"/>
        <color indexed="10"/>
        <rFont val="Arial"/>
        <family val="2"/>
      </rPr>
      <t>23/09/2021 SE APROBÓ BANCO DE MAQUINARIA AMARILLA POR VALOR TOTAL DE $1.119.933.562,40</t>
    </r>
  </si>
  <si>
    <t xml:space="preserve">CDGRD QUINDÍO INFORMA
MUNICIPIOMONTENEGRO – SECTOR URBANO Y RURAL
EVENTO MOVIMIENTO EN MASA 28/07/2021
AFECTACIÓN 1 ACUEDUCTO CON DAÑOS EN LA BOCATOMA QUE AFECTA EL SUMINISTRO DEL AGUA DEL MUNICIPIO, PROVOCADOS POR 2 DERRUMBES QUE DAÑARON EL ACUEDUCTO (UNO DE LOS DERRUMBES SE GENERÓ EN LA BOCATOMA, Y OTRO UN POCO MÁS ABAJO DONDE DAÑO LA LÍNEA DE GRAVEDAD)
ACCIONES ATIENDE CMGRD, APOYA EJÉRCITO CON 20 UNIDADES DEL BATALLÓN CISNEROS, BOMBEROS CON 20 UNIDADES, TÉCNICOS DE LA EMPRESA EPQ PERSONAL DE LA ADMINISTRACIÓN MUNICIPAL.  CARROTANQUES, DISTRIBUCIÓN DE AGUA POTABLE POR VOLUNTARIOS DE LAS ENTIDADES DE SOCORRO DEL MUNICIPIO.
ESTADO CERRADO - 561
</t>
  </si>
  <si>
    <t xml:space="preserve">CDGRD CAUCA INFORMA
MUNICIPIO: SUCRE - VEREDAS LA CHEPA, MIRADOR Y MAZAMORRAS
EVENTO: MOVIMIENTO EN MASA  23/07/2021
AFECTACIÓN: 2 VIVIENDAS AVERIADAS, 5 FAMILIAS (3 FAMILIAS AFECTADAS CULTIVOS CAFÉ, YUCA Y PLÁTANO), 20 PERSONAS
ACCIONES: ATIENDE CMGRD Y LÍDERES DE LAS COMUNIDADES
ESTADO: CERRADO - 562
</t>
  </si>
  <si>
    <t xml:space="preserve">CDGRD CAUCA INFORMA
MUNICIPIO: SUAREZ – CORREGIMIENTOS DE MINDALA Y LA MESETA AGUA CLARA
EVENTO: AVENIDA TORRENCIAL 26/07/2021
AFECTACIÓN: 1 PUENTE PEATONAL (PUENTE ESTILO BATEA UBICADO EN ESTE SECTOR, INCOMUNICA MÁS DE 2000 PERSONAS)
ACCIONES: ATIENDE CMGRD 
ESTADO: CERRADO - 562
</t>
  </si>
  <si>
    <t xml:space="preserve">CDGRD CAUCA INFORMA
MUNICIPIO: SUAREZ – VEREDA TURBINA
EVENTO: MOVIMIENTO EN MASA 27/07/2021
AFECTACIÓN: 1 VÍA MUNICIPAL AFECTADA CON 5 DERRUMBES (SUAREZ – TURBINA)
ACCIONES: ATIENDE CMGRD, SE SOLICITA APOYO DE MAQUINARIA AMARILLA 
ESTADO: CERRADO - 562
</t>
  </si>
  <si>
    <t xml:space="preserve">CDGRD BOYACÁ INFORMA
MUNICIPIO: PUERTO BOYACÁ – VEREDA PUERTO PINEDA
EVENTO: INUNDACIÓN 28/07/2021
AFECTACIÓN:  25 VIVIENDAS INUNDADAS, 25 FAMILIAS AFECTADAS, 100 PERSONAS AFECTADAS POR EL DESBORDAMIENTO DEL RÍO GUAGUAQUÍ
ACCIONES:  ATIENDE CMGRD, REALIZA EDAN
ESTADO: CERRADO - 562
</t>
  </si>
  <si>
    <t xml:space="preserve">CDGRD CAUCA INFORMA
MUNICIPIO: MIRANDA 
EVENTO: TEMPORAL 29/07/2021
AFECTACIÓN:  25 VIVIENDAS AVERIADAS (10 VIVIENDAS CON PÉRDIDA TOTAL DE CUBIERTA, 15 CON INUNDACIONES Y AFECTACIONES MODERADAS EN TECHOS), 25 FAMILIAS AFECTADAS
ACCIONES: ATIENDE CMGRD, APOYAN BOMBEROS MIRANDA, BOMBEROS ORTIGAL Y BOMBEROS CORINTO. LAS INSTRUCCIONES AL MOMENTO ES CUALQUIER AFECTADO DEBE REPORTAR SU AFECTACIÓN A TRAVÉS DE SU JUNTA DE ACCIÓN COMUNAL, EN DONDE RECIBIREMOS LOS REPORTES PARA VERIFICACIÓN POR PARTE DE LA OFICINA DE GESTIÓN DEL RIESGO. REALIZAN EDAN
ESTADO: CERRADO - 562
</t>
  </si>
  <si>
    <t xml:space="preserve">CDGRD QUINDÍO INFORMA
MUNICIPIO ARMENIA - BARRIO LA MARIELA
EVENTO INCENDIO ESTRUCTURAL 29/07/2021
AFECTACIÓN 2 VIVIENDAS DESTRUIDAS Y 5 VIVIENDAS AVERIADAS, 7 FAMILIAS, 25 PERSONAS (16 ADULTOS Y 9 MENORES)
ACCIONES ATENDIÓ CMGRD, BOMBEROS OFICIALES, CRUZ ROJA, DEFENSA CIVIL, POLICÍA, OMGERD. SE ADELANTAN ACCIONES PARA ENTREGAR DE AHE, EN LO RELACIONADO CON LA ENTREGA DE 20 COLCHONETAS, 20 COBIJAS, 2 KIT DE ASEO, 3 KIT DE COCINA, 3 KIT ALIMENTARIOS Y 29 TEJAS E FC Y 25 TEJAS DE ZINC.
ESTADO LIQUIDADO  - 562
</t>
  </si>
  <si>
    <t xml:space="preserve">CDGRD SUCRE INFORMA
MUNICIPIO: CAIMITO - CORREGIMIENTO DE LOS CAYITOS
EVENTO: TEMPORAL 29/07/2021
AFECTACIÓN: 7 VIVIENDAS AFECTADAS CON DAÑOS EN TECHOS Y CUBIERTAS, 7 FAMILIAS AFECTADAS
ACCIONES: ATIENDE CMGRD, REALIZAN EDAN
ESTADO: CERRADO - 562
</t>
  </si>
  <si>
    <t xml:space="preserve">CDGRD SUCRE INFORMA
MUNICIPIO: SAN BENITO ABAD
EVENTO: TEMPORAL 29/07/2021
AFECTACIÓN: 1 VIVIENDA INUNDADA POR LAS FUERTES LLUVIAS OCASIONANDO DAÑOS EN ENSERES Y MATERIALES INTERNOS, 1 FAMILIA AFECTADA
ACCIONES: ATIENDE CMGRD, REALIZAN EDAN
ESTADO: CERRADO - 562
</t>
  </si>
  <si>
    <t xml:space="preserve">CDGRD NORTE DE SANTANDER INFORMA
MUNICIPIO: CACOTA
EVENTO: MOVIMIENTO EN MASA 30/07/2021
AFECTACIÓN: 1 VÍA NACIONAL AFECTADA POR LLUVIAS CON DESLIZAMIENTOS Y ARRASTRE DE LODOS
ACCIONES: ATENDIÓ CMGRD
ESTADO: CERRADO - 562
</t>
  </si>
  <si>
    <t xml:space="preserve">CDGRD NORTE DE SANTANDER INFORMA
MUNICIPIO: CHITAGÁ - RUTA 5505
EVENTO: MOVIMIENTO EN MASA 30/07/2021
AFECTACIÓN: 1 VÍA NACIONAL RUTA 5505  JURISDICCIÓN DEL MUNICIPIO   EN EL SECTOR DE LLANO GRANDE CASA VIEJA Y SIAGA PARTE BAJA, AFECTADA POR  DESLIZAMIENTOS Y ARRASTRE DE LODOS
ACCIONES: ATENDIÓ CMGRD
ESTADO: CERRADO - 562
</t>
  </si>
  <si>
    <t xml:space="preserve">CDGRD RISARALDA INFORMA
MUNICIPIO: MISTRATÓ 
EVENTO: INUNDACIÓN  – 30/07/2021
AFECTACIÓN: 4 VIVIENDAS AFECTADAS, 4 FAMILIAS
ACCIONES: ATENDIÓ CMGRD
ESTADO CERRADO - 562
</t>
  </si>
  <si>
    <t xml:space="preserve">CMGRD MONTELÍBANO ACTUALIZA INFORMACIÓN
MUNICIPIO: MONTELÍBANO
EVENTO: INUNDACIÓN 27/07/2021
AFECTACIÓN:  512 FAMILIAS, 1701  PERSONAS AFECTADAS. 15 BARRIOS AFECTADOS (VILLA CARMEN, EMANUEL, 27 DE JULIO, PABLO VI, TIERRA GRATA, 11 DE NOVIEMBRE, LA ESPERANZA, MUCHA JAGUA, SAN FRANCISCO, MIRADOR PARTE BAJA, SAN RAFAEL, ANCIZAR FLÓREZ, CALLE NUEVA, BUENAVENTURA, COMUNIDAD INDÍGENA EMBERA KATIA ARIZA PONO). 3 HECTAREAS
ACCIONES: ATENDIÓ CMGRD Y ENTIDADES.  ALCALDÍA DE MONTELÍBANO MEDIANTE COMUNICACIÓN DE FECHA 29/07/2021 ACTUALIZA INFORMACIÓN DEL EDAN
ESTADO CERRADO - 562
</t>
  </si>
  <si>
    <r>
      <t xml:space="preserve">CDGRD CUNDINAMARCA INFORMA MUNICIPIO: GUAYABETAL - VEREDAS SUSUMUCO Y CHIPAQUE EVENTO: MOVIMIENTO EN MASA – 30/07/2021 AFECTACIÓN: 1 VÍA NACIONAL  ACCIONES: ATENDIDO POR CMGRD, BOMBEROS Y MAQUINARIA LOCAL ESTADO </t>
    </r>
    <r>
      <rPr>
        <b/>
        <sz val="9"/>
        <rFont val="Arial"/>
        <family val="2"/>
      </rPr>
      <t>CERRADO - 563</t>
    </r>
  </si>
  <si>
    <t>31 LOCALES COMERCIALES DESTRUIDOS, 8 BOCATOMAS AVERIADAS</t>
  </si>
  <si>
    <r>
      <t xml:space="preserve">ENLACE UNGRD WALTER GONZALES Y CDGRD ANTIOQUIA INFORMAN MUNICIPIO: BRICEÑO – CABECERA MUNICIPAL EVENTO: AVENIDA TORRENCIAL DE LA QUEBRADA COSUMBI – 30/07/2021 AFECTACIÓN: PENDIENTE POR ESTABLECER ACCIONES: ATIENDE CMGRD, ENTIDADES DEL SNGRD Y DAGRAN  ESTADO: </t>
    </r>
    <r>
      <rPr>
        <b/>
        <sz val="9"/>
        <rFont val="Arial"/>
        <family val="2"/>
      </rPr>
      <t xml:space="preserve">ABIERTO – EN SEGUIMIENTO. - 563
</t>
    </r>
    <r>
      <rPr>
        <sz val="9"/>
        <rFont val="Arial"/>
        <family val="2"/>
      </rPr>
      <t>CDGRD ANTIOQUIA DAGRAN Y ENLACE UNGRD ACTUALIZAN INFORMACIÓN
MUNICIPIO: BRICEÑO - BARRIOS (FUNDUNGO, LAS BRISAS, LA INMACULADA, MATA DE MUÑECO)
EVENTO: AVENIDA TORRENCIAL 30/07/2021
AFECTACIÓN:  27 VIVIENDAS DESTRUIDAS, 27 FAMILIAS AFECTADAS, 1 VÍA DEPARTAMENTAL AFECTADA DEL INGRESO AL MUNICIPIO.  
ACCIONES:  ATIENDEN ALCALDÍA, CMGRD Y ENTIDADES.  APOYA DAGRAN.  SE REALIZA PC CON LAS DISTINTAS INSTITUCIONES Y ENTIDADES DEL MUNICIPIO.  SE ESTABLECIERON 3 ALBERGUES TEMPORALES (SANTUARIO, ALCALDÍA Y PARQUE EDUCATIVO). ENTIDADES REALIZAN EDAN.  SE TRABAJA CON MAQUINARIA AMARILLA 1 ORUGA DE RENTAN DE LA SECRETARÍA DE INFRAESTRUCTURA DEPARTAMENTAL.</t>
    </r>
    <r>
      <rPr>
        <b/>
        <sz val="9"/>
        <rFont val="Arial"/>
        <family val="2"/>
      </rPr>
      <t xml:space="preserve">
</t>
    </r>
    <r>
      <rPr>
        <sz val="9"/>
        <rFont val="Arial"/>
        <family val="2"/>
      </rPr>
      <t>ESTADO: ABIERTO – EN DESARROLLO - 564
ENLACE UNGRD WALTER GONZALES Y CDGRD ANTIOQUIA, ACTUALIZAN INFORMACIÓN MUNICIPIO:  BRICEÑO -BARRIOS: FUNDUNGO, LA TRAVESÍA, LA INMACULADA, AL DIVINO NIÑO, SAGRADO CORAZÓN, MATADERO VIEJO, ARNULFO MORA. - VEREDAS AFECTADAS, LOS NARANJOS, EL PESCAO, LAS AMÉRICAS, MORRÓN.EVENTO: AVENIDA TORRENCIAL DE LAS QUEBRADAS FUNDUNGO Y CUSUMBI – 30/07/2021AFECTACIÓN: 27 VIVIENDAS DESTRUIDAS, 36 VIVIENDAS CON PÉRDIDA DE ENSERES, 86 FAMILIAS, 324 PERSONAS, 8 INSTITUCIONES EDUCATIVAS, 2 PUENTES PEATONAL, 4 PUENTES VEHICULARES, 5 ACUEDUCTOS, 1 VÍA PRINCIPAL, 3 HECTÁREAS DE CAFÉ, 10 PORCINOS, 70 BOVINOS. ACCIONES: ATIENDEN ALCALDÍA, CMGRD Y ENTIDADES.  APOYA DAGRAN, SE ESTABLECIERON 3 ALBERGUES TEMPORALES (SANTUARIO, ALCALDÍA Y PARQUE EDUCATIVO). SE TRABAJA CON MAQUINARIA AMARILLA 1 ORUGA DE RENTAN DE LA SECRETARÍA DE INFRAESTRUCTURA DEPARTAMENTAL. PENDIENTE DECLARATORIA DE CALAMIDAD PÚBLICA</t>
    </r>
    <r>
      <rPr>
        <b/>
        <sz val="9"/>
        <rFont val="Arial"/>
        <family val="2"/>
      </rPr>
      <t xml:space="preserve">. ESTADO: ABIERTO - 565
</t>
    </r>
    <r>
      <rPr>
        <sz val="9"/>
        <rFont val="Arial"/>
        <family val="2"/>
      </rPr>
      <t>CDGRD ANTIOQUIA, ACTUALIZAN INFORMACIÓN MUNICIPIO:  BRICEÑO -BARRIOS: FUNDUNGO, LA TRAVESÍA, LA INMACULADA, AL DIVINO NIÑO, SAGRADO CORAZÓN, MATADERO VIEJO, ARNULFO MORA. - VEREDAS AFECTADAS, LOS NARANJOS, EL PESCAO, LAS AMÉRICAS, MORRÓN.  EVENTO: AVENIDA TORRENCIAL DE LAS QUEBRADAS FUNDUNGO Y CUSUMBI – 30/07/2021 AFECTACIÓN: LAS MISMAS PRESENTADAS EN REPORTE ANTERIOR ACCIONES: ATIENDEN ALCALDÍA, CMGRD Y ENTIDADES.  APOYA DAGRAN, SE ESTABLECIERON 2 ALBERGUES TEMPORALES (SANTUARIO, ALCALDÍA Y PARQUE EDUCATIVO). SE TRABAJA CON MAQUINARIA AMARILLA 1 ORUGA DE RENTAN DE LA SECRETARÍA DE INFRAESTRUCTURA DEPARTAMENTAL. ¨DECRETO DE CALAMIDAD PUBLICA # 058 DEL 31 DE JULIO DE 2021¨.</t>
    </r>
    <r>
      <rPr>
        <b/>
        <sz val="9"/>
        <rFont val="Arial"/>
        <family val="2"/>
      </rPr>
      <t xml:space="preserve"> ESTADO: CERRADO - 569
</t>
    </r>
    <r>
      <rPr>
        <b/>
        <sz val="9"/>
        <color indexed="10"/>
        <rFont val="Arial"/>
        <family val="2"/>
      </rPr>
      <t xml:space="preserve">10/08/2021 SE APROBÓ LA ENTREGA DE 400 KITS DE ALIMENTO POR VALOR DE $46.800.000
12/08/2021 SE APROBÓ APOYO CON BANCO DE MAQUINARIA AMARILLA Y CONTROL Y SEGUIMIENTO POR VALOR TOTAL DE $1.114.978.076,33
</t>
    </r>
    <r>
      <rPr>
        <sz val="9"/>
        <color indexed="8"/>
        <rFont val="Arial"/>
        <family val="2"/>
      </rPr>
      <t xml:space="preserve">ENLACE UNGRD ANTIOQUIA ACTUALIZA INFORMACIÓN SOBRE AVENIDA TORRENCIAL EN LAS QUEBRADAS FUNDUNGO Y CUSUMBI, REPORTADA EN BRICEÑO, CABECERA MUNICIPAL Y ZONA RURAL EL DÍA 30 DE JULIO. DEJANDO - 36 VIVIENDAS DESTRUIDAS. - 107 VIVIENDAS AVERIADAS. - 404 FAMILIAS DAMNIFICADAS. - 1149 PERSONAS AFECTADAS. - 3 PUENTES PEATONALES AVERIADOS. - 4 ACUEDUCTOS. - 8 BOCATOMAS. - 1 SISTEMA DE ALCANTARILLADO. - 31 LOCALES COMERCIALES DESTRUIDOS. - 8 CENTROS EDUCATIVOS AFECTADOS. SE TIENEN HABILITADOS 3 ALOJAMIENTOS TEMPORALES DONDE SE UBICAN 81 PERSONAS, SE GENERÓ DECLARATORIA DE CALAMIDAD PÚBLICA # 058 DE 31 DE JULIO DE 2021. SE REALIZÓ ENTREGA DE AHE Y SUBSIDIOS DE ARRENDAMIENTO, SE ATENDIERON DIFERENTES PUNTOS CON INTERVENCIÓN DE MAQUINARIA AMARILLA, VERIFICACIÓN DE REGISTRO DE FAMILIA AFECTADAS EN EL RUD, EVALUACIÓN DE INFRAESTRUCTURA Y ZONAS DE AFECTACIÓN EN EL MUNICIPIO, MONITOREO DE ASENTAMIENTOS EN LAS ZONAS IDENTIFICADAS COMO DE ALTO RIESGO CON EQUIPOS DE TOPOGRAFÍA. </t>
    </r>
    <r>
      <rPr>
        <b/>
        <sz val="9"/>
        <color indexed="8"/>
        <rFont val="Arial"/>
        <family val="2"/>
      </rPr>
      <t xml:space="preserve">ESTADO: CERRADO - 616
</t>
    </r>
    <r>
      <rPr>
        <b/>
        <sz val="9"/>
        <color indexed="10"/>
        <rFont val="Arial"/>
        <family val="2"/>
      </rPr>
      <t>04/10/2021 SE APROBÓ ADICIÓN AL APOYO CON BANCO DE MAQUINARIA AMARILLA Y CONTROL Y SEGUIMIENTO POR VALOR TOTAL DE $1.001.739.465,30</t>
    </r>
  </si>
  <si>
    <t xml:space="preserve">CMGRD BRICEÑO INFORMA
MUNICIPIO:  BRICEÑO- ANTIOQUIA, VEREDAS DE EL POLVILLO, PALESTINA, LA VÉLEZ, PALMICHAL, EL GUAICO, EL PESCAO, LA MOLINA, LA AMÉRICA, PUEBLONUEVO, OREJÓN, CHIRI Y BUENAVISTA.
EVENTO: TEMPORAL  22/07/2021
AFECTACIÓN: 4 VIVIENDAS AFECTADAS, 4 FAMILIAS,  14 VÍAS AFECTADAS  (2 VÍAS CON PERDIDA DE BANCA VEREDAS LA RODRÍGUEZ, EL TURCÓ, LA CRISTALINA Y EL POLVILLO Y 12 VÍAS AFECTADAS POR DESLIZAMIENTOS EN LAS VEREDAS DE EL POLVILLO, PALESTINA, LA VÉLEZ, PALMICHAL, EL GUAICO, EL PESCAO, LA MOLINA, LA AMÉRICA, PUEBLONUEVO, OREJÓN, CHIRI Y BUENAVISTA)
ACCIONES: ATIENDE CMGRD Y ALCALDÍA MUNICIPAL. SE SOLICITA EL APOYO A LAS ENTIDADES DEL NIVEL DEPARTAMENTAL EN ESPECIAL A LA SECRETARÍA DE INFRAESTRUCTURA FÍSICA, CON MAQUINARIA AMARILLA PARA EL RETIRO DE LOS DERRUMBES.
ESTADO: CERRADO - 564
</t>
  </si>
  <si>
    <r>
      <t xml:space="preserve">CMGRD PUERTO CARREÑO INFORMA
MUNICIPIO:  PUERTO CARREÑO - BARRIO SANTA TERESITA Y OCUPACIÓN IRREGULAR  SAN JOSÉ
EVENTO: INUNDACIÓN 29/07/2021
AFECTACIÓN: 88 VIVIENDAS INUNDADAS,88 FAMILIAS AFECTADAS, 337 PERSONAS. EVENTO GENERADO POR EL AUMENTO DEL NIVEL DEL RIO ORINOCO
ACCIONES: ATENDIÓ CMGRD Y ENTIDADES
</t>
    </r>
    <r>
      <rPr>
        <b/>
        <sz val="9"/>
        <rFont val="Arial"/>
        <family val="2"/>
      </rPr>
      <t>ESTADO: CERRADO - 564</t>
    </r>
    <r>
      <rPr>
        <sz val="9"/>
        <rFont val="Arial"/>
        <family val="2"/>
      </rPr>
      <t xml:space="preserve">
ACTUALIZACIÓN CMGRD PUERTO CARREÑO – VICHADA BARRIOS SANTA TERESITA, EL PUERTO, PUNTA DE LAJA, ESTADIO, SIMÓN BOLÍVAR, LA ESPERANZA, GAITÁN Y LA FLORIDA, ZONAS DE PROTECCIÓN AMBIENTAL ALEDAÑA A ESTOS LOS BARRIOS Y OCUPACIONES IRREGULARES DE SAN JOSÉ Y EL POLVORÍN, EVENTO INUNDACIÓN – 29 DE JULIO, AFECTACIÓN 264 VIVIENDAS, 264 FAMILIAS, 989 PERSONAS, ACCIONES EN HORAS DE LA MAÑANA SE REALIZÓ UN CONSEJO EXTRAORDINARIO DE GRD, DONDE SE TOMÓ LA DECISIÓN DE DECLARAR LA CALAMIDAD PÚBLICA POR EL TÉRMINO DE TRES MESES, </t>
    </r>
    <r>
      <rPr>
        <b/>
        <sz val="9"/>
        <rFont val="Arial"/>
        <family val="2"/>
      </rPr>
      <t xml:space="preserve">ESTADO CERRADO - 590
</t>
    </r>
    <r>
      <rPr>
        <sz val="9"/>
        <rFont val="Arial"/>
        <family val="2"/>
      </rPr>
      <t>CMGRD PUERTO CARREÑO ACTUALIZA INFORMACIÓN
MUNICIPIO PUERTO CARREÑO
EVENTO INUNDACION 29/07/2021
AFECTACIÓN 264 VIVIENDAS, 264 FAMILIAS, 989 PERSONAS
ACCIONES ATENDIÓ CMGRD, SE GENERA DECRETO DE CALAMIDAD PUBLICA #113 – 10 DE AGOSTO DE 2021</t>
    </r>
    <r>
      <rPr>
        <b/>
        <sz val="9"/>
        <rFont val="Arial"/>
        <family val="2"/>
      </rPr>
      <t xml:space="preserve">
ESTADO  CERRADO - 594</t>
    </r>
    <r>
      <rPr>
        <sz val="9"/>
        <rFont val="Arial"/>
        <family val="2"/>
      </rPr>
      <t xml:space="preserve">
</t>
    </r>
  </si>
  <si>
    <t xml:space="preserve">CDGRD PUTUMAYO ACTUALIZA INFORMACIÓN
MUNICIPIO: PUERTO CAICEDO – INSPECCIÓN VILLAFLOR
EVENTO: INUNDACIÓN 18/07/2021
AFECTACIÓN:  103 VIVIENDAS INUNDADAS, 103 FAMILIAS, 20 VEREDAS AFECTADAS, 1 ACUEDUCTO, 2 CENTROS DE SALUD,2 CENTROS EDUCATIVOS,4 VÍAS , 30 HECTAREAS DE CULTIVOS, 8 INFRAESTRUCTURAS. (ACTUALIZACIÓN INFORME  #4)
ACCIONES: ATENDIÓ CMGRD Y ENTIDADES
ESTADO: CERRADO - 564
</t>
  </si>
  <si>
    <t>CASO FORTUITO</t>
  </si>
  <si>
    <r>
      <t xml:space="preserve">ENLACE PONALSAR, POLICÍA NACIONAL, DELEGACIÓN BOMBEROS DE CUNDINAMARCA Y CDGRD, INFORMAN MUNICIPIO:  GAMA – CORREGIMIENTO GUARUMAL VEREDA GUACAMAYA EVENTO:   CASO FORTUITO - 31/07/2021 AFECTACIÓN:  POR MANIOBRA Y BÚSQUEDA DE UN LÍDER COMUNAL DE LA VEREDA CHINCHORRO, UNO DE QUE INTEGRABA EL BLOQUE DE BÚSQUEDA PERTENECIENTE A LA POLICÍA NACIONAL ADSCRITO AL MUNICIPIO DE GACHALÁ PERDIÓ LA VIDA AL PARECER POR CAER A UNA ALTURA DE 200 MTS, DE INMEDIATO SE REALIZA MANIOBRAS DE BÚSQUEDA Y RECUPERACIÓN, EN CUANTO AL LÍDER COMUNAL ES UBICADO CON LESIONES Y REMITIDO A CENTRO ASISTENCIAL ACCIONES: ATIENDE  POLICÍA NACIONAL, SIJÍN, CORPOGUAVIO, BOMBEROS GACHALÁ, BOMBEROS GACHETA Y EN ALISTAMIENTO UNIDADES DE PONALSAR  ESTADO: </t>
    </r>
    <r>
      <rPr>
        <b/>
        <sz val="9"/>
        <rFont val="Arial"/>
        <family val="2"/>
      </rPr>
      <t xml:space="preserve">ABIERTO – EN DESARROLLO - 565
</t>
    </r>
    <r>
      <rPr>
        <sz val="9"/>
        <rFont val="Arial"/>
        <family val="2"/>
      </rPr>
      <t>CDGRD DE CUNDINAMARCA Y DELEGACIÓN BOMBEROS DE CUNDINAMARCA, INFORMAN
MUNICIPIO:  GAMA, CORREGIMIENTO: GUARUMAL, VEREDA: GUACAMAYA.
EVENTO:   CASO FORTUITO – 31-07-2021.
AFECTACIÓN:  RECUPERADOS LOS CUERPOS SIN VIDA DE LAS 2 PERSONAS DESAPARECIDAS, EL SARGENTO DE LA POLICÍA NACIONAL Y EL LIDER JAC QUE HABÍAN CAÍDO EN LAS AGUAS DEL RÍO MIRAFLORES, ENTRE LIMITES MUNICIPIO DE GAMA Y GACHALÁ, EN LA VEREDA TALAUTA. FUERON RECUPERADOS EN LA REPRESA DEL GUAVIO EN LA DESEMBOCADURA DEL RIO MIRAFLORES. EL LEVANTAMIENTO SE REALIZÓ AL LADO DEL MUNICIPIO DE GACHETÁ EN LA VEREDA TOBALA EN EL SECTOR EL PIÑAL LÍMITES CON LA REPRESA.
ACCIONES: ATENDIERON CMGRD, BOMBEROS DEL MUNICIPIO DE GACHALÁ- 4 UNIDADES, PONALSAR 12 UNIDADES, POLICÍA NACIONAL 6 UNIDADES, EJERCITO 10 UNIDADES- BAEEV, CTI-  3 UNIDADES.</t>
    </r>
    <r>
      <rPr>
        <b/>
        <sz val="9"/>
        <rFont val="Arial"/>
        <family val="2"/>
      </rPr>
      <t xml:space="preserve">
ESTADO: CERRADO. - 591</t>
    </r>
  </si>
  <si>
    <r>
      <t xml:space="preserve">DNBC Y CDGRD CAUCA INFORMAN MUNICIPIO: EL TAMBO – SECTOR CERRO MUNCHIQUE EVENTO: INCENDIO DE COBERTURA VEGETAL – 30/07/2021 AFECTACIÓN: 40 HECTÁREAS DE MONTE, MALEZA Y BOSQUE NATIVO ACCIONES:  CUERPO DE BOMBEROS DE EL TAMBO INFORMA, QUE SE CUENTAN CON 3 INCENDIOS EN LA ZONA, PERO MANTIENEN PRIORIDAD EN UNO, EL DEL SECTOR DEL CERRO MANCHIQUE DEBIDO A SU PROXIMIDAD A LA POBLACIÓN. EL COMANDANTE SE ENCUENTRA ESTABLECIENDO COMUNICACIÓN CON LA ALCALDÍA, GESTIÓN DEL RIESGO Y DELEGADO DEPARTAMENTAL PARA COORDINAR LABORES EN LOS PUNTOS EN LOS QUE AL PARECER SE EVIDENCIA UNA AFECTACIÓN APROXIMADA ENTRE 40 Y 60 HECTÁREAS DE MONTE, MALEZA Y BOSQUES NATIVOS. ESTADO: </t>
    </r>
    <r>
      <rPr>
        <b/>
        <sz val="9"/>
        <rFont val="Arial"/>
        <family val="2"/>
      </rPr>
      <t xml:space="preserve">ACTIVO - 565
</t>
    </r>
    <r>
      <rPr>
        <sz val="9"/>
        <rFont val="Arial"/>
        <family val="2"/>
      </rPr>
      <t>DNBC Y CDGRD CAUCA ACTUALIZAN INFORMACIÓN
MUNICIPIO: EL TAMBO – VEREDA MUNCHIQUE, OBELISCO Y BETANIA
EVENTO: INCENDIO DE COBERTURA VEGETAL – 30/07/2021
AFECTACIÓN: 40 HECTÁREAS DE MONTE, MALEZA Y BOSQUE NATIVO.
ACCIONES:  ATENDIÓ BOMBEROS, LOS INCENDIOS TUVIERON AFECTACIÓN SOLAMENTE EN EL ÁREA DE COBERTURA VEGETAL SIN DAÑOS EN CULTIVOS, NI VIVIENDAS.</t>
    </r>
    <r>
      <rPr>
        <b/>
        <sz val="9"/>
        <rFont val="Arial"/>
        <family val="2"/>
      </rPr>
      <t xml:space="preserve">
ESTADO: LIQUIDADO - 566</t>
    </r>
  </si>
  <si>
    <t xml:space="preserve">CDGRD CUNDINAMARCA INFORMA:
MUNICIPIO: CAJICÁ 
EVENTO: INMERSIÓN 29/07/2021
AFECTACIÓN: 1 MENOR DE EDAD FALLECIDO, QUIEN HABÍA CAÍDO A LA RONDA DEL RIO BOGOTÁ, SE ENCUENTRA EL CUERPO APROXIMADAMENTE A 1.600 METROS DEL PUNTO INICIAL
ACCIONES: ATENDIÓ CMGRD, BOMBEROS SOPO, BOMBEROS ZIPAQUIRÁ, BOMBEROS CAJICÁ, DEFENSA CIVIL, CRUZ ROJA, APOYO PSICOLÓGICO POR PARTE DEL HOSPITAL CAVELIER Y SIJIN.
ESTADO: CERRADO - 566
</t>
  </si>
  <si>
    <r>
      <t xml:space="preserve">CDGRD RISARALDA, ENLACE UNGRD Y DCNBC INFORMAN: 
MUNICIPIO: QUINCHÍA - BARRIO PRIMERO DE MAYO
EVENTO: MOVIMIENTO EN MASA 31/07/2021
AFECTACIÓN:  17 VIVIENDAS EN RIESGO, 17 FAMILIAS EVACUADAS. SE SOLICITÓ VISITA TÉCNICA A LAS 72 VIVIENDAS DEL SECTOR POR POSIBLE FALLA GEOLÓGICA
ACCIONES: ATIENDE CMGRD, CDGRD, APOYA GOBERNACIÓN DE RISARALDA, BOMBEROS, DCC Y POLICÍA. DECLARATORIA DE CALAMIDAD PÚBLICA EN PROCESO. EL GOBERNADOR VA A SOLICITAR A LA NACIÓN QUE ESE BARRIO SEA DECLARADO ZONA DE DESASTRE.
ESTADO: ABIERTO – EN DESARROLLO  - 566
</t>
    </r>
    <r>
      <rPr>
        <sz val="9"/>
        <color indexed="10"/>
        <rFont val="Arial"/>
        <family val="2"/>
      </rPr>
      <t>1/10/2021 SE APROBÓ AHE: 37 KITS DE MERCADO, 37 KITS DE ASEO, 148 LÁMINAS DE ZINC Y 592 AMARRES POR VALOR TOTAL DE $15.332.350,08</t>
    </r>
  </si>
  <si>
    <t>AMARRES - 592</t>
  </si>
  <si>
    <t xml:space="preserve">CMGRD MITÚ INFORMA:
MUNICIPIO: MITÚ - RÍO CUDUYARÍ CERCA A LA BOCANA
EVENTO: ACCIDENTE DE TRANSPORTE FLUVIAL 31/07/2021
AFECTACIÓN: 3 PERSONAS LESIONADAS TRASLADADAS A PUERTO DEL BURRO DÓNDE FUE AUXILIADO POR LA AMBULANCIA Y LLEVADAS AL HOSPITAL SAN ANTONIO DE MITÚ. ACCIDENTE DE UNA DESLIZADORA DE LA EMPRESA FLUVIAL JUANTHOSA, LA CUAL REMONTABA UNA CANOA (EMBARCACIÓN EN MADERA TRADICIONAL) QUIEN LLEVABA 14 PASAJEROS
ACCIONES: ATENDIÓ COMUNIDAD. SE ACTIVÓ CMGRD, EL CRUE DEPARTAMENTAL, OFICINA DE GESTIÓN DEL RIESGO MUNICIPAL Y POLICÍA NACIONAL
ESTADO: CERRADO - 566
</t>
  </si>
  <si>
    <t xml:space="preserve">CDGRD CAQUETÁ INFORMA:
MUNICIPIO: FLORENCIA - VÍA 2003A TRAMO DEPRESIÓN EL VERGEL FLORENCIA 
EVENTO: MOVIMIENTO EN MASA 01/08/2021
AFECTACIÓN: 1  VÍA MUNICIPAL  AFECTADA POR DESLIZAMIENTO DE LODOS Y ROCAS, 1  VEHÍCULO DE LA CONCESIÓN AFECTADO, SIN LESIONADOS
ACCIONES: ATIENDE CONCESIÓN Y CONTRATISTAS
ESTADO: CERRADO - 566
</t>
  </si>
  <si>
    <r>
      <t xml:space="preserve">CDGRD DE NARIÑO, INFORMA
MUNICIPIO: CUMBAL, VEREDA: SAN JUDAS- RESGUARDO INDÍGENA GUAN, COLINDA LOS PÁRAMOS DEL MUNICIPIO DE GUACHUCAL, SECTOR:  MUELLA MUEZ
EVENTO: INCENDIO DE COBERTURA VEGETAL- 01-08-2021
AFECTACIÓN: EN VERIFICACIÓN
ACCIONES: APOYAN CMGRD, D.C.C., BOMBEROS- 8 UNIDADES
</t>
    </r>
    <r>
      <rPr>
        <b/>
        <sz val="9"/>
        <rFont val="Arial"/>
        <family val="2"/>
      </rPr>
      <t>ESTADO: ACTIVO. - 567</t>
    </r>
    <r>
      <rPr>
        <sz val="9"/>
        <rFont val="Arial"/>
        <family val="2"/>
      </rPr>
      <t xml:space="preserve">
ACTUALIZACIÓN CDGRD NARIÑO INFORMA MUNICIPIO DE CUMBAL VEREDA SAN JUDAS - RESGUARDO INDÍGENA GUAN, EVENTO INCENDIO DE COBERTURA VEGETAL – 1 DE AGOSTO, AFECTACIÓN 2 HECTÁREAS DE VEGETACIÓN NATIVA, ACCIONES ATENDIDO POR CMGRD, DCC Y BOMBEROS,</t>
    </r>
    <r>
      <rPr>
        <b/>
        <sz val="9"/>
        <rFont val="Arial"/>
        <family val="2"/>
      </rPr>
      <t xml:space="preserve"> ESTADO CERRADO - 568</t>
    </r>
    <r>
      <rPr>
        <sz val="9"/>
        <rFont val="Arial"/>
        <family val="2"/>
      </rPr>
      <t xml:space="preserve">
</t>
    </r>
  </si>
  <si>
    <r>
      <t xml:space="preserve">CDGRD SANTANDER INFORMA EN EL MUNICIPIO LEBRIJA ZONA URBANA, EVENTO TEMPORAL – 1 DE AGOSTO, AFECTACIÓN 2 VIVIENDAS DESTECHADAS, 2 FAMILIAS, 6 PERSONAS, ACCIONES ATENDIDO POR CMGRD, HUBO CIERRE DE VÍAS MOMENTÁNEO POR CAÍDA DE ÁRBOLES, YA DESPEJADAS, ESTADO </t>
    </r>
    <r>
      <rPr>
        <b/>
        <sz val="9"/>
        <rFont val="Arial"/>
        <family val="2"/>
      </rPr>
      <t xml:space="preserve">CERRADO - 568
</t>
    </r>
    <r>
      <rPr>
        <sz val="9"/>
        <color indexed="10"/>
        <rFont val="Arial"/>
        <family val="2"/>
      </rPr>
      <t>10/11/2021 SE APROBÓ APOYO CON BANCO DE MAQUINARIA AMARILLA POR VALOR TOTAL DE $1.119.643.570,50</t>
    </r>
  </si>
  <si>
    <r>
      <t xml:space="preserve">SOCORRO NACIONAL, SALA SITUACIONAL DNBC, CDGRD CALDAS, INFORMAN MUNICIPIO: MARMATO – SECTOR VILLONZA. EVENTO: ACCIDENTE MINERO - 02/08/2021 AFECTACIÓN: 1 PERSONA FALLECIDA, 2 PERSONAS LESIONADAS.  ACCIONES:  - 15:40 HORAS, BOMBEROS MARMATO INFORMA, AL MOMENTO SE PRESENTA ACCIDENTE EN LA MINA CEIBAL CON ATRAPAMIENTO DE TRES MINEROS, SE DESPLAZAN AL LUGAR PARA LIDERAR PROCESO DE ATENCIÓN A LA EMERGENCIA. -16:15 HORAS, SOCORRO NACIONAL INFORMA, QUE SE LOGRAN EL RESCATE Y RECUPERACIÓN DE UN CUERPO Y 2 PERSONAS LESIONADAS, LAS CUALES SE TRASLADARON A CENTROS ASISTENCIALES, PARTICIPAN ANM, BOMBEROS, CRUZ ROJA, DCC Y POLICÍA NACIONAL. ESTADO </t>
    </r>
    <r>
      <rPr>
        <b/>
        <sz val="9"/>
        <rFont val="Arial"/>
        <family val="2"/>
      </rPr>
      <t>CERRADO - 569</t>
    </r>
  </si>
  <si>
    <r>
      <t xml:space="preserve">CDGRD NORTE DE SANTANDER INFORMA MUNICIPIO: TOLEDO - CORREGIMIENTO GIBRALTAR
EVENTO: INUNDACIÓN POR DESBORDAMIENTO DE LA QUEBRADA COLONIA – 02/08/2021 AFECTACIÓN: PENDIENTE POR ESTABLECER ACCIONES: ATIENDE CMGRD, SE REALIZA EDAN 
ESTADO: </t>
    </r>
    <r>
      <rPr>
        <b/>
        <sz val="9"/>
        <rFont val="Arial"/>
        <family val="2"/>
      </rPr>
      <t>ABIERTO - 569</t>
    </r>
  </si>
  <si>
    <t xml:space="preserve">CDGRD HUILA INFORMA
MUNICIPIO ACEVEDO – VEREDA SAN JOSÉ DE RIECITOS
EVENTO MOVIMIENTO EN MASA 02/08/2021
AFECTACIÓN 1 VIA MUNICIPAL AFECTADA POR DESLIZAMIENTO, SE ALCANZÓ A REPRESAR EL RIO RIECITOS, PERO LA CORRIENTE YA ESTÁ CORRIENDO.
ACCIONES ATENDIÓ CMGRD
ESTADO CERRADO - 570
</t>
  </si>
  <si>
    <t xml:space="preserve">CDGRD CUNDINAMARCA INFORMA
MUNICIPIO FUSAGASUGÁ – BARRIO SANTA LIBRADA
EVENTO INCENDIO ESTRUCTURAL 02/08/2021
AFECTACIÓN 1 VIVIENDA AVERIADA, A FAMILIA CON PÉRDIDAS DE BIENES Y ENSERES
ACCIONES ATENDIÓ BOMBEROS
ESTADO LIQUIDADO - 570
</t>
  </si>
  <si>
    <t xml:space="preserve">CDGRD CUNDINAMARCA INFORMA
MUNICIPIO PACHO -  VEREDA TIMANA
EVENTO INCENDIO DE COBERTURA VEGETAL 02/08/2021
AFECTACIÓN 1 HECTÁREA DE VEGETACIÓN RASTROJO, AL PARECER POR CORTO CIRCUITO DE UNAS CUERDAS DE ALTA TENSIÓN QUE PASA POR ESTE SECTOR. 
ACCIONES ATENDIÓ BOMBEROS CON 8 UNIDADES Y LA COMUNIDAD.
ESTADO LIQUIDADO - 570
</t>
  </si>
  <si>
    <t xml:space="preserve">CDGRD CUNDINAMARCA INFORMA
MUNICIPIO SAN FRANCISCO -  VEREDA EL PEÑÓN, SECTOR AGUAS CALIENTES
EVENTO INCENDIO DE COBERTURA VEGETAL 02/08/2021
AFECTACIÓN 1,5 HECTÁREA DE VEGETACIÓN EUCALIPTO Y PINOS
ACCIONES ATENDIÓ BOMBEROS CON 4 UNIDADES.
ESTADO LIQUIDADO - 570
</t>
  </si>
  <si>
    <t xml:space="preserve">DCC INFORMA
MUNICIPIO SAN JUAN DE NEPOMUCENO - BOLÍVAR
EVENTO VENDAVAL 02/08/2021
AFECTACIÓN 38 VIVIENDAS AVERIADAS, 38 FAMILIAS, 190 PERSONAS AFECTADAS
ACCIONES ATENDIÓ CMGRD, APOYA DCC CON 11 UNIDADES
ESTADO CERRADO - 570
</t>
  </si>
  <si>
    <t xml:space="preserve">CDGRD CALDAS INFORMA
MUNICIPIO MARMATO - SECTOR CUMBA
EVENTO ACCIDENTE MINERO 02/08/2021
AFECTACIÓN 2 PERSONAS FALLECIDAS, 2 PERSONAS LESIONADAS POR INHALACIÓN DE GASES EN MINA EL CALICHERO
ACCIONES ATENDIÓ BOMBEROS Y MINEROS
ESTADO CERRADO - 570
</t>
  </si>
  <si>
    <r>
      <t xml:space="preserve">CDGRD NORTE DE SANTANDER Y PONALSAR INFORMAN EN EL MUNICIPIO TOLEDO VEREDA O SECTOR RÍO NEGRO, UBICACIÓN VÍA SAMORE ENTRE LAS VEREDAS EL ENCANTÓ, PIAZZOLA Y RIONEGRO KP 150 DEL OCC, COORDENADAS N 07°05'45" W 72°17'24", EVENTO EXPLOSIÓN (TUBERÍAS DE GASES DEL ORIENTE, 03:00 HORAS APROX) – 3 DE AGOSTO, AFECTACIÓN 3 PERSONAS CON QUEMADURAS DE SEGUNDO GRADO, 2 VEHÍCULOS, 1 VÍA PK20+600, LESIONADOS 1). NICOLÁS PEÑA QUINTERO PRESENTA QUEMADURA 2DO GRADO EN EL 9% DE LA SUPERFICIE CORPORAL, 2). YEISON RODRÍGUEZ CHOGO PRESENTA QUEMADURA 2DO GRADO EN EL 18% DE LA SUPERFICIE CORPORAL, 3). GUSTAVO CAMPERO GARCÍA PRESENTA QUEMADURAS 2DO GRADO EN EL 23% DE LA SUPERFICIE CORPORAL, ASPECTOS DE INTERÉS, LOS TRES HERIDOS ESTÁN SIENDO VALORADOS EN LA IPS DEL CORREGIMIENTO DE SAMORE – TOLEDO, ACCIONES PERSONAL DEL OLEODUCTO VERIFICANDO SE DESCONOCEN CAUSAS, CMGRD ATENTO, LOS HERIDOS FUERON TRASLADADOS POR PERSONAS DEL CORREGIMIENTO SAMORE EN CAMIÓN PORQUE LA AMBULANCIA NO PASA POR DAÑOS EN VÍAS.- SE REALIZÓ PMU EN LA ALCALDÍA, FUE UN TRAMO DE TUBERÍA DE GASES DEL ORIENTE DONDE SE REALIZÓ REPARACIÓN, QUIEN TRANSPORTA ES PROMIORIENTE. SE COORDINA O GESTIONA CON EJÉRCITO Y CENIT PARA TRASLADO DE HERIDOS HACIA CÚCUTA EN HELICÓPTERO E IGUALMENTE EL TRASLADO DE LOS BIOLÓGICOS QUE YA ESTÁN EN EL CASCO URBANO DE TOLEDO HACIA IPS EN SAMORE; LA VÍA LA SOBERANÍA CON DAÑOS EN DISTINTOS TRAMOS, SECTOR CONOCIDO COMO EL PASO DEL BURRO EN LA VEREDA MUNDO NUEVO SAMORE-GIBRALTAR, HAY VARIOS TRANSPORTADORES EN LA ZONA. NO HAY ORDEN NI SE DETERMINA AL MOMENTO EVACUACIÓN PERMANENTE, LA COMUNIDAD EVACUÓ CUANDO SE GENERÓ EL INCIDENTE Y YA RETORNARON A SUS HOGARES. SE ESPERA COMUNICADO OFICIAL POR PARTE DEL OLEODUCTO ESTADO </t>
    </r>
    <r>
      <rPr>
        <b/>
        <sz val="9"/>
        <rFont val="Arial"/>
        <family val="2"/>
      </rPr>
      <t>ABIERTO - 571</t>
    </r>
    <r>
      <rPr>
        <sz val="9"/>
        <rFont val="Arial"/>
        <family val="2"/>
      </rPr>
      <t xml:space="preserve">
</t>
    </r>
  </si>
  <si>
    <r>
      <t xml:space="preserve">CDGRD NORTE DE SANTANDER INFORMA EN EL MUNICIPIO DE SILOS SECTOR TUTEPA, EVENTO MOVIMIENTO EN MASA – 3 DE AGOSTO, AFECTACIÓN 1 VÍA TERCIARÍA, SIN PASO VEHICULAR, ACCIONES REPORTADO Y ATENDIDO POR CMGRD, ESTADO </t>
    </r>
    <r>
      <rPr>
        <b/>
        <sz val="9"/>
        <rFont val="Arial"/>
        <family val="2"/>
      </rPr>
      <t>CERRADO - 571</t>
    </r>
  </si>
  <si>
    <r>
      <t xml:space="preserve">CDGRD NORTE DE SANTANDER INFORMA EN EL MUNICIPIO DE CÁCOTA SECTOR EL RAMAL, VEREDAS MATA DE LATA Y EL MOLINO, EVENTO MOVIMIENTO EN MASA – 3 DE AGOSTO, AFECTACIÓN 1 VIVIENDA AVERIADA, 1 FAMILIA, 4 PERSONAS, 1 VÍA TERCIARIA, ACCIONES CMGRD INSPECCIONANDO Y EVALUANDO SI ES POSIBLE EVACUAR LAS 6 FAMILIAS QUE HABITAN EN LA ZONA, ESTADO </t>
    </r>
    <r>
      <rPr>
        <b/>
        <sz val="9"/>
        <rFont val="Arial"/>
        <family val="2"/>
      </rPr>
      <t>ABIERTO - 571</t>
    </r>
  </si>
  <si>
    <t xml:space="preserve">
DNBC INFORMA, DEPARTAMENTO DE CALDAS
MUNICIPIO SALAMINA, ZONA RURAL.
EVENTO INCENDIO DE COBERTURA VEGETAL- 02-08-2021.
AFECTACIÓN 1 HECTÁREA DE PASTO Y CAÑA.
ACCIONES APOYARON BOMBEROS- 6 UNIDADES, 1 VEHÍCULO DE INTERVENCIÓN RÁPIDA.
ESTADO LIQUIDADO. - 572
</t>
  </si>
  <si>
    <t xml:space="preserve">
DNBC INFORMA, DEPARTAMENTO DE SANTANDER
MUNICIPIO ENCISO, ZONA RURAL
EVENTO INCENDIO DE COBERTURA VEGETAL- 02-08-2021
AFECTACIÓN 2 HECTÁREAS DE PASTO.
ACCIONES APOYARON BOMBEROS- 3 UNIDADES, 1 VEHÍCULO DE INTERVENCIÓN RÁPIDA.
ESTADO LIQUIDADO. - 572
</t>
  </si>
  <si>
    <r>
      <t xml:space="preserve">DELEGACIÓN DE BOMBEROS CUNDINAMARCA INFORMA MUNICIPIO: PACHO -CORREGIMIENTO DE PASUCHA, VEREDA EL FINCA PARTE ALTA DE LA FINCA BELLAVISTA EVENTO: INCENDIO ESTRUCTURAL – 03/08/2021 AFECTACIÓN: 1 VIVIENDA PÉRDIDA TOTAL DEBIDO A CONFLAGRACIÓN, 1 FAMILIA, 4 PERSONAS ACCIONES: ATENDIDO POR BOMBEROS Y LA COMUNIDAD ESTADO </t>
    </r>
    <r>
      <rPr>
        <b/>
        <sz val="9"/>
        <rFont val="Arial"/>
        <family val="2"/>
      </rPr>
      <t>CERRADO - 573</t>
    </r>
  </si>
  <si>
    <r>
      <t xml:space="preserve">CDGRD NORTE DE SANTANDER MUNICIPIO: CHITAGÁ – SECTOR TANE EVENTO: INUNDACIÓN – 03/08/2021 AFECTACIÓN 1 VIVIENDA PERDIDA DE ENSERES, 1 FAMILIAS, 4 PERSONAS ACCIONES: ATENDIDO POR CMGRD ESTADO </t>
    </r>
    <r>
      <rPr>
        <b/>
        <sz val="9"/>
        <rFont val="Arial"/>
        <family val="2"/>
      </rPr>
      <t>CERRADO - 573</t>
    </r>
  </si>
  <si>
    <r>
      <t xml:space="preserve">CDGRD BOLÍVAR INFORMA EN EL MUNICIPIO SANTA ROSA CASCO URBANO Y VEREDA LA PAIVA EVENTO TEMPORAL – 1 DE AGOSTO, AFECTACIÓN 292 VIVIENDAS AVERIADAS, 1 DESTRUIDA, 293 FAMILIAS, 1172 PERSONAS, 1 INSTITUCIÓN EDUCATIVA CRISTO REY, 23 HECTÁREAS DE CULTIVOS, ACCIONES ATENDIDO POR CMGRD, DEFENSA CIVIL Y BOMBEROS QUIENES REALIZARON LABORES DE ATENCIÓN A LA EMERGENCIA, HUBO QUE EVACUAR A PERSONAS CON DISCAPACIDAD, TRASLADAR ENSERES Y EVACUAR LAS AGUAS. POSTERIORMENTE SE REALIZÓ CENSO DE AFECTADOS Y DAMNIFICADOS, ESTADO </t>
    </r>
    <r>
      <rPr>
        <b/>
        <sz val="9"/>
        <rFont val="Arial"/>
        <family val="2"/>
      </rPr>
      <t>CERRADO - 574</t>
    </r>
  </si>
  <si>
    <r>
      <t xml:space="preserve">ACTUALIZACIÓN CDGRD NORTE DE SANTANDER EN EL MUNICIPIO TOLEDO CORREGIMIENTO GIBRALTAR VEREDA LA TROYA EVENTO MOVIMIENTO EN MASA – 3 DE AGOSTO, AFECTACIÓN 8 FAMILIAS EVACUADAS, 100 HECTÁREAS DE PREDIOS, SIN ACCESO VIAL, ACCIONES CMGRD INDICA RIESGO DE AFECTACIÓN A LA INFRAESTRUCTURA DEL OLEODUCTO GASODUCTO Y TORRE DE ENERGÍA, SE REALIZA EVACUACIÓN DE FAMILIAS HACIA CENTRO POBLADO SAMORE DONDE FAMILIARES, EL DPTO. REALIZARÁ UN GIRO DE APROX 200 MILLONES DE PESOS PARA LA ATENCIÓN DE LA EMERGENCIA, ESTADO </t>
    </r>
    <r>
      <rPr>
        <b/>
        <sz val="9"/>
        <color indexed="8"/>
        <rFont val="Arial"/>
        <family val="2"/>
      </rPr>
      <t>CERRADO - 574</t>
    </r>
  </si>
  <si>
    <r>
      <t>DNBC INFORMA EN EL DEPARTAMENTO VALLE DEL CAUCA, MUNICIPIO JAMUNDÍ CORREGIMIENTO AMPUDIA SECTOR LAS CHAPAS, EVENTO INCENDIO DE COBERTURA VEGETAL – 3 DE AGOSTO, AFECTACIÓN 4 HECTÁREAS ACCIONES EN COMUNICACIÓN CON EL CAPITÁN SIERRA DEL CUERPO DE BOMBEROS INFORMA QUE ES UNA ZONA DONDE LA COMUNIDAD INDICA SE ENCUENTRA MINADA, EL CT. SALE HOY CON 4 UNIDADES PARA EL SITIO A VERIFICACIÓN.   RECURSOS QUE APOYARON EN HORAS DE LA NOCHE: CBV JAMUNDÍ 06 UNIDADES, CRUZ ROJA 08 VOLUNTARIOS, DEFENSA CIVIL 04 UNIDADES, VEHÍCULOS 02 CBV JAMUNDÍ, 01 CRUZ ROJA, 01 DEFENSA CIVIL; RECURSOS 4 DE AGOSTO 1. CBV – JAMUNDÍ: 6 UNIDADES, 2. DEFENSA CIVIL: 5 UNIDADES, 3. CRUZ ROJA: 4 UNIDADES, 4. 2 MAQUINAS – CBV JAMUNDÍ, 5. 1 VEHÍCULO DEFENSA CIVIL, 6.1 VEHÍCULO CRUZ ROJA, EL COMANDANTE DEL CBV DE JAMUNDÍ INFORMA, EN MONITOREO REALIZADO A LAS 09:30 HORAS DEL DÍA DE HOY EN LA HACIENDA LAS CHAPAS EN EL CORREGIMIENTO DE AMPUDIA, SE EVIDENCIO QUE EL INCENDIO DE COBERTURA VEGETAL HA QUEDADO LIQUIDADO EN SU TOTALIDAD, DANDO CIERRE A LA EMERGENCIA.ESTADO</t>
    </r>
    <r>
      <rPr>
        <b/>
        <sz val="9"/>
        <rFont val="Arial"/>
        <family val="2"/>
      </rPr>
      <t xml:space="preserve"> LIQUIDADO - 574</t>
    </r>
    <r>
      <rPr>
        <sz val="9"/>
        <rFont val="Arial"/>
        <family val="2"/>
      </rPr>
      <t xml:space="preserve">
DNBC INFORMA, DEPARTAMENTO VALLE DEL CAUCA
MUNICIPIO JAMUNDÍ, CORREGIMIENTOS: PUENTE VÉLEZ, AMPUDIA- SECTOR: LAS CHAPAS, VEREDA: CASCARILLA
EVENTO INCENDIO DE COBERTURA VEGETAL –  REACTIVACIÓN- 04-08-2021
AFECTACIÓN 30 HECTÁREAS DE HELECHO Y MALEZA, ZONA CON CARACTERÍSTICAS DE RISCOS, PICOS Y CON MINAS DE CARBÓN, GENERANDO UN ALTO RIESGO PARA EL INGRESO DE LAS UNIDADES Y PARA LA REALIZACIÓN DE TRABAJOS AÉREOS. AL MOMENTO EN LA CABEZA DEL INCENDIO, SE ENCUENTRA UNA VIVIENDA EN RIESGO, POR LO QUE LA ZONA ESTÁ SIENDO MONITOREADA CON EL APOYO DEL CBV – CORREGIMIENTO DE SAN ANTONIO / JAMUNDÍ- VALLE, REALIZANDO MONITOREO CON EL PROPÓSITO DE EVALUAR LAS ACCIONES A TOMAR PARA EL CONTROL Y MITIGACIÓN DEL MISMO.
ACCIONES APOYAN CMGRD, CBV JAMUNDÍ:06 UNIDADES
CBV CORREGIMIENTO SAN ANTONIO JAMUNDÍ: 08 UNIDADES
CRUZ ROJA  08 UNIDADES
DEFENSA CIVIL 04 UNIDADES 
VEHÍCULOS 02 CBV JAMUNDÍ
  01 CBV CORREGIMIENTO SAN ANTONIO JAMUNDÍ
  01 CRUZ ROJA
</t>
    </r>
    <r>
      <rPr>
        <b/>
        <sz val="9"/>
        <rFont val="Arial"/>
        <family val="2"/>
      </rPr>
      <t xml:space="preserve">ESTADO ACTIVO. - 576
</t>
    </r>
    <r>
      <rPr>
        <sz val="9"/>
        <rFont val="Arial"/>
        <family val="2"/>
      </rPr>
      <t>ACTUALIZACIÓN DNBC DEPARTAMENTO VALLE DEL CAUCA MUNICIPIO JAMUNDÍ CORREGIMIENTO PUENTE VÉLEZ EVENTO INCENDIO DE COBERTURA VEGETAL -  3 DE AGOSTO, AFECTACIÓN NO CAMBIA, SE MANTIENE LA REGISTRADA ACCIONES ATENDIDO POR 3 UNIDADES CBVJ Y 1 MÁQUINA M-1</t>
    </r>
    <r>
      <rPr>
        <b/>
        <sz val="9"/>
        <rFont val="Arial"/>
        <family val="2"/>
      </rPr>
      <t>, ESTADO LIQUIDADO - 577</t>
    </r>
    <r>
      <rPr>
        <sz val="9"/>
        <rFont val="Arial"/>
        <family val="2"/>
      </rPr>
      <t xml:space="preserve">
</t>
    </r>
  </si>
  <si>
    <r>
      <t>CITEL TOLIMA Y PONALSAR INFORMAN EN EL MUNICIPIO ORTEGA CERRO EL ABECHUCO, EVENTO INCENDIO DE COBERTURA VEGETAL – 3 DE AGOSTO, AFECTACIÓN ALREDEDOR DE 6 HA DE RASTROJO Y PASTOS, ACCIONES REPORTE INICIAL DEL CMGRD AL DPTO, EN LLAMADA REALIZADA AL COORDINADOR MUNICIPAL INFORMA FINALIZACIÓN DEL EVENTO, SE INFORMA A LA DNBC, ESTADO</t>
    </r>
    <r>
      <rPr>
        <b/>
        <sz val="9"/>
        <rFont val="Arial"/>
        <family val="2"/>
      </rPr>
      <t xml:space="preserve"> LIQUIDADO - 574</t>
    </r>
    <r>
      <rPr>
        <sz val="9"/>
        <rFont val="Arial"/>
        <family val="2"/>
      </rPr>
      <t xml:space="preserve">
</t>
    </r>
  </si>
  <si>
    <r>
      <t xml:space="preserve">CDGRD CAUCA INFORMA EN EL MUNICIPIO DE CAJIBÍO SECTOR LA JULIANA, EVENTO INCENDIO DE COBERTURA VEGETAL – 3 DE AGOSTO, AFECTACIÓN 1 HECTÁREA DE CULTIVO DE PINOS DE LA EMPRESA SMURFIT KAPPA CARTÓN DE COLOMBIA.ACCIONES SE RECIBE REPORTE AL CMGRD MUNICIPAL VÍA WHATSAPP Y SE INFORMA IGUALMENTE A LA OAGRD, HUBO COORDINACIÓN DE APOYO CON JUNTA DE ACCIÓN COMUNAL PARA EMITIR RECOMENDACIONES Y TOMAR MEDIDAS DE PREVENCIÓN EN LOS PREDIOS ADYACENTES, COMUNICACIÓN PERMANENTE CON LOS SUPERVISORES Y MAYORDOMOS DE ESTE PREDIO A FIN DE AUNAR ESFUERZOS PARA LA ATENCIÓN DEL INCENDIO, ESTADO </t>
    </r>
    <r>
      <rPr>
        <b/>
        <sz val="9"/>
        <rFont val="Arial"/>
        <family val="2"/>
      </rPr>
      <t>LIQUIDADO - 574</t>
    </r>
  </si>
  <si>
    <r>
      <t xml:space="preserve">DNBC INFORMA EN EL DEPARTAMENTO DE CALDAS MUNICIPIO SALAMINA VÍA LA MERCED SECTOR LA BATEA EVENTO INCENDIO DE COBERTURA VEGETAL 11:05 HORAS – 4 DE AGOSTO, AFECTACIÓN PENDIENTE, ACCIONES ATIENDE CBV – SALAMINA CON 4 UNIDADES, 1 1 MÁQUINA EXTINTORA, ESTADO </t>
    </r>
    <r>
      <rPr>
        <b/>
        <sz val="9"/>
        <rFont val="Arial"/>
        <family val="2"/>
      </rPr>
      <t xml:space="preserve">ACTIVO - 574
</t>
    </r>
    <r>
      <rPr>
        <sz val="9"/>
        <rFont val="Arial"/>
        <family val="2"/>
      </rPr>
      <t>DNBC ACTUALIZA INFORMACIÓN
DEPARTAMENTO CALDAS
MUNICIPIO SALAMINA -  VÍA LA MERCED SECTOR LA BATEA
EVENTO INCENDIO DE COBERTURA VEGETAL 04/08/2021
AFECTACIÓN 2 HECTÁREAS DE VEGETACIÓN NATIVA
ACCIONES ATENDIÓ CBV – SALAMINA CON 4 UNIDADES, CON 1 MÁQUINA EXTINTORA</t>
    </r>
    <r>
      <rPr>
        <b/>
        <sz val="9"/>
        <rFont val="Arial"/>
        <family val="2"/>
      </rPr>
      <t xml:space="preserve">
ESTADO LIQUIDADO - 575
</t>
    </r>
  </si>
  <si>
    <r>
      <t xml:space="preserve">ACTUALIZACIÓN CDGRD NORTE DE SANTANDER MUNICIPIO DE TOLEDO CORREGIMIENTO GIBRALTAR EVENTO INUNDACIÓN POR DESBORDAMIENTO QUEBRADA LA COLONIA – 2 DE AGOSTO, AFECTACIÓN 10 VIVIENDAS, 10 FAMILIAS, 1 INSTITUCIÓN EDUCATIVA, ACCIONES ATENDIDO POR CMGRD E INFORMADO AL DEPARTAMENTO, ESTADO </t>
    </r>
    <r>
      <rPr>
        <b/>
        <sz val="9"/>
        <color indexed="8"/>
        <rFont val="Arial"/>
        <family val="2"/>
      </rPr>
      <t>CERRADO - 574</t>
    </r>
  </si>
  <si>
    <t xml:space="preserve">DNBC INFORMA
MUNICIPIO MEDELLÍN - ANTIOQUIA
EVENTO COLAPSO ESTRUCTURAL 04/08/2021
AFECTACIÓN 1 PERSONA LESIONADA (ADULTO MAYOR) POR COLAPSO DE 1 MURO EN CONSTRUCCIÓN QUE CAYÓ SOBRE OTRA VIVIENDA, 1 VIVIENDA AVERIADA, 1 FAMILIA AFECTADA
ACCIONES ATENDIÓ BOMBEROS
ESTADO CERRADO - 575
</t>
  </si>
  <si>
    <t xml:space="preserve">DELEGACIÓN BOMBEROS CUNDINAMARCA INFORMA
MUNICIPIO VILLETA - VEREDA LA MASATA BAJA EN EL SECTOR DE LOS TARQUINOS
EVENTO INCENDIO DE COBERTURA VEGETAL  04/08/2021
AFECTACIÓN 1 1/2 DE HECTAREAS DE CAÑA Y PASTO, LA CAUSA DEL INCENDIO FUERON  CHISPAS ELÉCTRICAS POR UNIÓN DE CUERDAS DE ENERGÍA
ACCIONES ATENDIÓ BOMBEROS CON 6 UNIDADES, LA MAQUINA ME 1 Y MOTOCICLETAS R1, R2 ,R3
ESTADO LIQUIDADO - 575
</t>
  </si>
  <si>
    <t xml:space="preserve">DELEGACIÓN BOMBEROS CUNDINAMARCA INFORMA
MUNICIPIO LA CALERA -  VEREDA EL LÍBANO SECTOR LA ESCUELA
EVENTO MOVIMIENTO EN MASA 04/08/2021
AFECTACIÓN 1 ESCUELA AFECTADA POR DESLIZAMIENTO A UN METRO DE LA CANCHA DE LA ESCUELA , SOCAVACIÓN GENERADA POR CRECIENTE SÚBITA POR LA QUEBRADA  LAS ALEGRÍAS
ACCIONES ATENDIÓ BOMBEROS CON 2 UNIDADES, LA MAQUINA ME 1 
ESTADO CERRADO - 575
</t>
  </si>
  <si>
    <t>FALLA ESTRUCTURAL</t>
  </si>
  <si>
    <t xml:space="preserve">
CDGRD DE NORTE DE SANTANDER, INFORMA
MUNICIPIO LABATECA, VEREDAS: LA CORDIALIDAD, APOSENTOS, PARAMITO, SOPOTA Y CASCARO.
EVENTO FALLA ESTRUCTURAL.
AFECTACIÓN 1 PUENTE VEHICULAR AFECTADO A RAÍZ DE LAS FUERTES LLUVIAS, AUMENTO DE CAUDAL DE LA QUEBRADA: LA ROSARAGUA, DEJANDO INCOMUNICADAS 5 VEREDAS, SIN LESIONADOS, SE DA MANEJO LOCAL. 
ACCIONES APOYA CMGRD- MAQUINARIA AMARILLA.
ESTADO CERRADO. - 576
</t>
  </si>
  <si>
    <t xml:space="preserve">
CDGRD DE CUNDINAMARCA, INFORMA
MUNICIPIO SAN JUAN DE RÍO SECO, INSPECCIÓN DE CAMBAO- HACIENDA EL PORVENIR PEPA DE CAFÉ
EVENTO INCENDIO DE COBERTURA VEGETAL- 04-08-2021.
AFECTACIÓN EN VERIFICACIÓN.
ACCIONES APOYAN BOMBEROS.
ESTADO ACTIVO. - 576
</t>
  </si>
  <si>
    <r>
      <t xml:space="preserve">
CUERPO OFICIAL DE BOMBEROS CUNDINAMARCA, INFORMA
MUNICIPIO BELTRÁN- KM 83+200
EVENTO INCENDIO DE COBERTURA VEGETAL- 04-08-2021
AFECTACIÓN 2 HECTÁREAS DE PASTIZALES
ACCIONES APOYARON BOMBEROS DE GIRARDOT- 2 UNIDADES, 1 MÁQUINA. 
</t>
    </r>
    <r>
      <rPr>
        <b/>
        <sz val="9"/>
        <rFont val="Arial"/>
        <family val="2"/>
      </rPr>
      <t>ESTADO LIQUIDADO. - 576</t>
    </r>
    <r>
      <rPr>
        <sz val="9"/>
        <rFont val="Arial"/>
        <family val="2"/>
      </rPr>
      <t xml:space="preserve">
ACTUALIZACIÓN CDGRD CUNDINAMARCA MUNICIPIO BELTRÁN KM 83+200 HACIENDA EL PORVENIR LÍMITES CON SAN JUAN DE RIOSECO EVENTO INCENDIO DE COBERTURA VEGETAL - 4 DE AGOSTO AFECTACIÓN 2 HECTÁREAS DE PASTIZALES, SIN AFECTACIÓN DE ENSERES, NI LESIONADOS, ACCIONES ATENDIDO POR BOMBEROS GIRARDOT CON MÁQUINA, </t>
    </r>
    <r>
      <rPr>
        <b/>
        <sz val="9"/>
        <rFont val="Arial"/>
        <family val="2"/>
      </rPr>
      <t>ESTADO LIQUIDADO - 5</t>
    </r>
    <r>
      <rPr>
        <sz val="9"/>
        <rFont val="Arial"/>
        <family val="2"/>
      </rPr>
      <t xml:space="preserve">77
</t>
    </r>
  </si>
  <si>
    <t xml:space="preserve">
CDGRD DE CUNDINAMARCA, INFORMA
MUNICIPIO VILLETA, VEREDA: SALITRE BLANCO BAJO.
EVENTO INCENDIO DE COBERTURA VEGETAL- 03-08-2021.
AFECTACIÓN 1 HECTÁREA DE RASTROJO Y PASTO MEJORADO.
ACCIONES APOYARON BOMBEROS- 7 UNIDADES.
ESTADO LIQUIDADO. - 576
</t>
  </si>
  <si>
    <r>
      <t xml:space="preserve">DNBC INFORMA, DEPARTAMENTO DE CALDAS
MUNICIPIO SAMANÁ, VEREDA: LA FLORIDA
EVENTO INCENDIO DE COBERTURA VEGETAL- 03-08-2021
AFECTACIÓN 6 HECTÁREAS
ACCIONES APOYAN CBV – SAMANÁ: 7 UNIDADES
CAMPESINOS DE LA REGIÓN: 6 HABITANTES
UN VEHÍCULO DE LOGÍSTICA
HERRAMIENTA MANUAL 
MOTOSIERRAS Y ESTACIONARIAS
</t>
    </r>
    <r>
      <rPr>
        <b/>
        <sz val="9"/>
        <rFont val="Arial"/>
        <family val="2"/>
      </rPr>
      <t>ESTADO ACTIVO. - 576</t>
    </r>
    <r>
      <rPr>
        <sz val="9"/>
        <rFont val="Arial"/>
        <family val="2"/>
      </rPr>
      <t xml:space="preserve">
DNBC ACTUALIZA INFORMACIÓN:
MUNICIPIO: SAMANÁ – CALDAS, VEREDA: LA FLORIDA
EVENTO: INCENDIO DE COBERTURA VEGETAL- 03-08-2021
AFECTACIÓN: 8 HECTÁREAS DE VEGETACIÓN NATIVA
ACCIONES: ATENDIÓ BOMBEROS CON 6 UNIDADES Y APOYO COMUNIDAD 6 HABITANTES, 1 VEHÍCULO DE LOGÍSTICA
Y HERRAMIENTAS MANUALES, MOTOSIERRAS Y ESTACIONARIAS
</t>
    </r>
    <r>
      <rPr>
        <b/>
        <sz val="9"/>
        <rFont val="Arial"/>
        <family val="2"/>
      </rPr>
      <t>ESTADO: LIQUIDADO - 578</t>
    </r>
    <r>
      <rPr>
        <sz val="9"/>
        <rFont val="Arial"/>
        <family val="2"/>
      </rPr>
      <t xml:space="preserve">
</t>
    </r>
  </si>
  <si>
    <r>
      <t>CDGRD NORTE DE SANTANDER INFORMA EN EL MUNICIPIO CHITAGA VEREDA TANE FINCA CEREZA, EVENTO MOVIMIENTO EN MASA 5 -08-2021. AFECTACIÓN 1 VIVIENDA AVERIADA, 1 FAMILIA, 4 PERSONAS ACCIONES CMGRD REALIZA ATENCIÓN RESPECTIVA ESTADO</t>
    </r>
    <r>
      <rPr>
        <b/>
        <sz val="9"/>
        <rFont val="Arial"/>
        <family val="2"/>
      </rPr>
      <t xml:space="preserve"> CERRADDO - 577</t>
    </r>
  </si>
  <si>
    <r>
      <t xml:space="preserve">SOCORRO NACIONAL INFORMA EN EL DEPARTAMENTO ANTIOQUIA MUNICIPIO GIRARDOTA EMPRESA PIGMENTOS EVENTO INCENDIO ESTRUCTURAL – 5 DE AGOSTO AFECTACIÓN PENDIENTE ACCIONES SE ENCUENTRAN ALMACENADOS VARIOS TANQUES DE AZUFRE, ATIENDE BOMBEROS GIRARDOTA, EN ALISTAMIENTO EQUIPO DE RESPUESTA CRC SECCIONAL ANTIOQUIA ESTADO </t>
    </r>
    <r>
      <rPr>
        <b/>
        <sz val="9"/>
        <rFont val="Arial"/>
        <family val="2"/>
      </rPr>
      <t xml:space="preserve">ABIERTO- 577
</t>
    </r>
    <r>
      <rPr>
        <sz val="9"/>
        <rFont val="Arial"/>
        <family val="2"/>
      </rPr>
      <t>CDGRD ANTIOQUIA DAGRAN ACTUALIZA INFORMACIÓN:
MUNICIPIO: GIRARDOTA 
EVENTO: INCENDIO ESTRUCTURAL  05/08/2021
AFECTACIÓN: 1 FÁBRICA AFECTADA DE LA EMPRESA FERRO - PIGMENTOS
ACCIONES: ATENDIÓ BOMBEROS CON 13 UNIDADES, 3 VEHÍCULOS MAQUINAS DE INCENDIOS, 1 CAMIONETA DE INTERVENCIÓN RÁPIDA, 1 AMBULANCIA, Y LA BRIGADA DE LA EMPRESA 15 UNIDADES</t>
    </r>
    <r>
      <rPr>
        <b/>
        <sz val="9"/>
        <rFont val="Arial"/>
        <family val="2"/>
      </rPr>
      <t xml:space="preserve">
ESTADO: LIQUIDADO - 578</t>
    </r>
  </si>
  <si>
    <t xml:space="preserve">CDGRD TOLIMA INFORMA:
MUNICIPIO: CARMEN DE APICALÁ
EVENTO:  INCENDIO DE COBERTURA VEGETAL 05/08/2021
AFECTACIÓN: SE CONSUMIERON 1,5 HECTÁREAS DE PASTOS Y RASTROJO
ACCIONES: ATENDIÓ BOMBEROS CON 9 UNIDADES Y LAS MAQUINAS M-1, M-3. M-4, 5 UNIDADES DE LA ASOCIACIÓN ASOMCATOL, 3 UNIDADES DEL GRUPO ALPHA
ESTADO:  LIQUIDADO - 578
</t>
  </si>
  <si>
    <t xml:space="preserve">CDGRD NORTE DE SANTANDER INFORMA:
MUNICIPIO: CHITAGÁ
EVENTO: MOVIMIENTO EN MASA  05/08/2021
AFECTACIÓN: 1 VIA AFECTADA  EN EL SECTOR DE LAS PLAZAS QUE COMUNICA A CHITAGÁ CON EL CORREGIMIENTO DE BABEGA
ACCIONES:  ATIENDE CMGRD
ESTADO: CERRADO - 578
</t>
  </si>
  <si>
    <t xml:space="preserve">CDGRD TOLIMA Y SOCORRO NACIONAL INFORMAN:
MUNICIPIO: MARIQUITA - VEREDA LA GUARDIA
EVENTO: INCENDIO DE COBERTURA VEGETAL  05/08/2021
AFECTACIÓN:  2 HECTÁREAS DE VEGETACIÓN (1 HECTÁREA DE MAÍZ, 1 HECTÁREA DE PASTO), LAS CAUSAS DEL INCENDIO FUE POR UNA PILA DE CARBÓN QUE ESTABAN QUEMANDO EN ESE PREDIO
ACCIONES: ATENDIÓ BOMBEROS CON 8 UNIDADES, LA MÁQUINA  M-10, M-1, M-06
ESTADO: LIQUIDADO - 578
</t>
  </si>
  <si>
    <t xml:space="preserve">CDGRD RISARALDA Y ENLACE EJERCITO INFORMAN:
MUNICIPIO: PEREIRA - BARRIO SAN NICOLÁS
EVENTO: INCENDIO ESTRUCTURAL 05/08/2021
AFECTACIÓN:  1 PERSONA FALLECIDA, 1 VIVIENDA AVERIADA, 1 FAMILIA AFECTADA
ACCIONES: ATENDIÓ BOMBEROS CON 10 UNIDADES, 2 MÁQUINAS, 1  CAMIONETA DE INTERVENCIÓN RÁPIDA
ESTADO: LIQUIDADO - 578
</t>
  </si>
  <si>
    <r>
      <t xml:space="preserve">DELEGACIÓN DEPARTAMENTAL DE BOMBEROS CUNDINAMARCA INFORMA MUNICIPIO: CAPARRAPÍ – VEREDA LOS MONOS EVENTO: INCENDIO DE COBERTURA VEGETAL – 05/08/2021 AFECTACIÓN: 1 HECTÁREA DE CULTIVOS DE CAÑA DE AZÚCAR ACCIONES: ATENDIDO POR BOMBEROS Y LA COMUNIDAD ESTADO: </t>
    </r>
    <r>
      <rPr>
        <b/>
        <sz val="9"/>
        <rFont val="Arial"/>
        <family val="2"/>
      </rPr>
      <t>LIQUIDADO  - 579</t>
    </r>
  </si>
  <si>
    <r>
      <t xml:space="preserve">DCC INFORMA DEPARTAMENTO: CAUCA MUNICIPIO: SOTARÁ – SECTOR HATOFRÍO EVENTO: INCENDIO DE COBERTURA VEGETAL -  AFECTACIÓN: 12 HECTÁREAS DE VEGETACIÓN NATIVA ACCIONES: ATENDIDO POR VOLUNTARIOS DE LA DCC ESTADO: </t>
    </r>
    <r>
      <rPr>
        <b/>
        <sz val="9"/>
        <rFont val="Arial"/>
        <family val="2"/>
      </rPr>
      <t>LIQUIDADO - 579</t>
    </r>
  </si>
  <si>
    <t>6 MASCOTAS FALLECIDAS, 1 MASCOTA EN CLÍNICA VETERINARI</t>
  </si>
  <si>
    <r>
      <t xml:space="preserve">CDGRD Y DNBC INFORMAN EN EL DEPARTAMENTO ANTIOQUIA MUNICIPIO BELLO DE BARRIO LA NUEVA JERUSALÉN EVENTO INCENDIO ESTRUCTURAL – 6 DE AGOSTO, AFECTACIÓN 12 VIVIENDAS DESTRUIDAS, 12 FAMILIAS, NO LESIONADOS U OTRO, ACCIONES ZONA DE CONSTRUCCIÓN SUBNORMAL, ATENDIDO POR BOMBEROS MEDELLÍN Y BELLO CON 3 MÁQUINAS, CMGRD ARRIBA AL SITIO PARA LO PERTINENTE, ESTADO </t>
    </r>
    <r>
      <rPr>
        <b/>
        <sz val="9"/>
        <rFont val="Arial"/>
        <family val="2"/>
      </rPr>
      <t xml:space="preserve">CERRADO - 580
</t>
    </r>
    <r>
      <rPr>
        <sz val="9"/>
        <rFont val="Arial"/>
        <family val="2"/>
      </rPr>
      <t>CDGRD DE ANTIOQUIA ACTUALIZA INFORMACIÓN
MUNICIPIO BELLO, BARRIO: LA PAZ- NUEVA JERUSALÉN. 
EVENTO INCENDIO ESTRUCTURAL – 06-08-2021.
AFECTACIÓN 13 VIVIENDAS DESTRUIDAS, 8 VIVIENDAS AVERIADAS, 21 FAMILIAS AFECTADAS, DAÑOS EN MUEBLES Y ENSERES, 6 MASCOTAS FALLECIDAS, 1 MASCOTA EN CLÍNICA VETERINARIA, SE DA MANEJO LOCAL.
ACCIONES APOYARON CMGRD- 17 FUNCIONARIOS- APOYO PSICOSOCIAL- ENTREGA DE AHE, BOMBEROS MEDELLÍN Y BELLO- 13 UNIDADES, CON 3 MÁQUINAS, EPM- 10 UNIDADES, PERSONERÍA- 5 UNIDADES, PONAL- 2 UNIDADES, SALUD- 6 UNIDADES, PARTICIPACIÓN CIUDADANA- 8 UNIDADES</t>
    </r>
    <r>
      <rPr>
        <b/>
        <sz val="9"/>
        <rFont val="Arial"/>
        <family val="2"/>
      </rPr>
      <t>.
ESTADO CERRADO. - 581</t>
    </r>
    <r>
      <rPr>
        <sz val="9"/>
        <rFont val="Arial"/>
        <family val="2"/>
      </rPr>
      <t xml:space="preserve">
</t>
    </r>
  </si>
  <si>
    <r>
      <t xml:space="preserve">DNBC Y CDGRD NARIÑO INFORMAN EN EL MUNICIPIO DE PUERRES VEREDA CUAICAL SECTOR GUAPUL PUNTOS DENOMINADOS EL HUECO GRANDE - EL HONDÓN. EVENTO INCENDIO DE COBERTURA VEGETAL – 5 DE AGOSTO AFECTACIÓN 3 HECTÁREAS DE PÁRAMO-HUMEDAL, ACCIONES ATENDIDO POR LA GUARDIA INDÍGENA AMBIENTAL CON 3 PERSONAS, 5 BOMBEROS VOLUNTARIOS GUARDIA INDÍGENA AMBIENTAL 3 PERSONAS, 2 MOTOCICLETAS DE LA GUARDIA INDÍGENA AMBIENTAL, 2 MOTOCICLETAS CUERPO DE BOMBEROS, 1 MAQUINA EXTINTORA CUERPO DE BOMBEROS.HERRAMIENTAS Y EQUIPOS VARIOS, ESTADO </t>
    </r>
    <r>
      <rPr>
        <b/>
        <sz val="9"/>
        <rFont val="Arial"/>
        <family val="2"/>
      </rPr>
      <t>LIQUIDADO - 580</t>
    </r>
    <r>
      <rPr>
        <sz val="9"/>
        <rFont val="Arial"/>
        <family val="2"/>
      </rPr>
      <t xml:space="preserve">
</t>
    </r>
  </si>
  <si>
    <r>
      <t xml:space="preserve">CDGRD BOYACÁ INFORMA EN EL MUNICIPIO DE SUTATENZA CASCO URBANO Y RURAL, EVENTO VENDAVAL – 5 DE AGOSTO, AFECTACIÓN 18 VIVIENDAS, 18 FAMILIAS, 72 PERSONAS, ACCIONES ATENDIDO POR CMGRD, EN PROCESO DE LEVANTAMIENTO EDAN, ESTADO </t>
    </r>
    <r>
      <rPr>
        <b/>
        <sz val="9"/>
        <rFont val="Arial"/>
        <family val="2"/>
      </rPr>
      <t>ABIERTO - 580</t>
    </r>
  </si>
  <si>
    <t>CDGRD CUNDINAMARCA INFORMA EN EL MUNICIPIO DE VERGARA VEREDA GUATAMA, EVENTO INCENDIO DE COBERTURA VEGETAL – 5 DE AGOSTO, AFECTACIÓN 2 HECTÁREAS DE VEGETACIÓN NATIVA, ACCIONES ATENDIDO POR BOMBEROS SAN FRANCISCO CON 06 UNIDADES Y CAMIONETA DE DESPLAZAMIENTO RÁPIDO, ESTADO LIQUIDADO - 580</t>
  </si>
  <si>
    <r>
      <t xml:space="preserve">CDGRD CUNDINAMARCA INFORMA EN EL MUNICIPIO DE ANOLAIMA VEREDA CHINIATA, EVENTO INCENDIO DE COBERTURA VEGETAL – 5 DE AGOSTO, AFECTACIÓN 4 HECTÁREAS DE VEGETACIÓN BAJA Y PASTIZALES, ACCIONES SE DAN RECOMENDACIONES DE SEGURIDAD A LA COMUNIDAD DEL SECTOR, SE PROCEDÍA A ESTABLECER LÍNEAS DE DEFENSA PARA EVITAR LA PROPAGACIÓN, ASÍ COMO EL USO DE HERRAMIENTAS MANUALES Y TULAS FORESTALES, EVITANDO EL AVANCE HACIA LAS ZONAS BOSCOSAS Y VEGETACIÓN MEDIA, ATENDIDO POR 2 UNIDADES Y UNA MÁQUINA, ESTADO </t>
    </r>
    <r>
      <rPr>
        <b/>
        <sz val="9"/>
        <rFont val="Arial"/>
        <family val="2"/>
      </rPr>
      <t>LIQUIDADO - 580</t>
    </r>
  </si>
  <si>
    <r>
      <t>CDGRD SANTANDER INFORMA EN EL MUNICIPIO DE OIBA, EVENTO GRANIZADA – 5 DE AGOSTO, AFECTACIÓN PÉRDIDA DE CULTIVOS, POR CUANTIFICAR, ACCIONES ATIENDE CMGRD, REALIZAN REVISIÓN PARA ESTABLECER DAÑOS Y SITIOS,</t>
    </r>
    <r>
      <rPr>
        <b/>
        <sz val="9"/>
        <rFont val="Arial"/>
        <family val="2"/>
      </rPr>
      <t xml:space="preserve"> ESTADO ABIERTO - 580
</t>
    </r>
    <r>
      <rPr>
        <sz val="9"/>
        <rFont val="Arial"/>
        <family val="2"/>
      </rPr>
      <t>CDGRD SANTANDER, ACTUALIZA INFORMACIÓN MUNICIPIO: OIBA – CABECERA MUNICIPAL EVENTO: GRANIZADA – 05/08/2021 AFECTACIÓN: 1 VIVIENDA CON PÉRDIDA DE ENSERES, 1 FAMILIA, 4 PERSONAS ACCIONES: ATENDIDO POR CMGRD</t>
    </r>
    <r>
      <rPr>
        <b/>
        <sz val="9"/>
        <rFont val="Arial"/>
        <family val="2"/>
      </rPr>
      <t xml:space="preserve"> ESTADO CERRADO - 588</t>
    </r>
  </si>
  <si>
    <t>17/11/221</t>
  </si>
  <si>
    <r>
      <t xml:space="preserve">CDGRD SANTANDER INFORMA EN EL MUNICIPIO SOCORRO CASCO URBANO, EVENTO INUNDACIÓN (COLAPSO DE ALCANTARILLADO) – 5 DE AGOSTO, AFECTACIÓN PENDIENTE, ACCIONES ATIENDEN ORGANISMOS DE SOCORRO Y CMGRD, REALIZAN EDAN, ESTADO </t>
    </r>
    <r>
      <rPr>
        <b/>
        <sz val="9"/>
        <rFont val="Arial"/>
        <family val="2"/>
      </rPr>
      <t xml:space="preserve">ABIERTO - 580
</t>
    </r>
    <r>
      <rPr>
        <b/>
        <sz val="9"/>
        <color indexed="10"/>
        <rFont val="Arial"/>
        <family val="2"/>
      </rPr>
      <t>21/12/2021 SE APROBÓ APOYO CON BANCO DE MAQUINARIA AMARILLA POR VALOR TOTAL DE $1.306.703.490,40</t>
    </r>
  </si>
  <si>
    <t xml:space="preserve">CDGRD DEL CAUCA, INFORMA
MUNICIPIO EL TAMBO, VEREDA: EL HIGUERÓN
EVENTO INCENDIO DE COBERTURA VEGETAL- 05-08-2021
AFECTACIÓN 3 HECTÁREAS 
ACCIONES APOYARON CMGRD, BOMBEROS
ESTADO LIQUIDADO. - 581
</t>
  </si>
  <si>
    <t xml:space="preserve">
CDGRD DE SUCRE, INFORMA
MUNICIPIO BUENAVISTA, ZONA URBANA.
EVENTO TEMPORAL- 06-08-2021
AFECTACIÓN SE PRESENTARON FUERTES LLUVIAS ACOMPAÑADAS DE VIENTOS DEJANDO: 10 VIVIENDAS AVERIADAS, 10 FAMILIAS AFECTADAS, 1 VÍA PRINCIPAL, CAÍDA DE ÁRBOLES, SIN LESIONADOS, SE DA MANEJO LOCAL. 
ACCIONES APOYARON CMGRD, D.C.C.
ESTADO CERRADO. - 581
</t>
  </si>
  <si>
    <r>
      <t xml:space="preserve">
CDGRD DE SUCRE, INFORMA
MUNICIPIO SUCRE, CORREGIMIENTO: EL CEDRO, URBANIZACIÓN: SAN CARLOS EN LA CABECERA MUNICIPAL.
EVENTO INUNDACIÓN- 06-08-2021.
AFECTACIÓN FUERTES LLUVIAS, QUE GENERARON EL AUMENTO DEL NIVEL DE LAS AGUAS EN CAÑOS Y CIÉNAGAS DEL MUNICIPIO, REALIZAN EDAN. 
ACCIONES APOYAN CMGRD, D.C.C.
</t>
    </r>
    <r>
      <rPr>
        <b/>
        <sz val="9"/>
        <rFont val="Arial"/>
        <family val="2"/>
      </rPr>
      <t>ESTADO ABIERTO. - 581</t>
    </r>
    <r>
      <rPr>
        <sz val="9"/>
        <rFont val="Arial"/>
        <family val="2"/>
      </rPr>
      <t xml:space="preserve">
CDGRD SUCRE, ACTUALIZA INFORMACIÓN MUNICIPIO: SUCRE – CORREGIMIENTO EL CEDRO, URBANIZACIÓN SAN CARLOS EVENTO: INUNDACIÓN – 06/08/2021 AFECTACIÓN: 120 VIVIENDAS CON PÉRDIDA DE ENSERES, 120 FAMILIAS, 360 PERSONAS ACCIONES: ATENDIDO POR CMGRD, SE DA RESPUESTA LOCAL </t>
    </r>
    <r>
      <rPr>
        <b/>
        <sz val="9"/>
        <rFont val="Arial"/>
        <family val="2"/>
      </rPr>
      <t>ESTADO: CERRADO - 650</t>
    </r>
    <r>
      <rPr>
        <sz val="9"/>
        <rFont val="Arial"/>
        <family val="2"/>
      </rPr>
      <t xml:space="preserve">
</t>
    </r>
    <r>
      <rPr>
        <sz val="9"/>
        <color indexed="10"/>
        <rFont val="Arial"/>
        <family val="2"/>
      </rPr>
      <t>3/9/2021 SE APORBÓ AHE - 1374 KITS DE ALIMENTO, 1374 KITS DE ASEO, 1374 KITS DE COCINA, 1374 COCLHONETAS, 1374 FRAZADAS Y 1374 TOLDILLOS</t>
    </r>
    <r>
      <rPr>
        <sz val="9"/>
        <color indexed="8"/>
        <rFont val="Arial"/>
        <family val="2"/>
      </rPr>
      <t xml:space="preserve">
CDGRD SUCRE ACTUALIZA INFORMACIÓN SOBRE INUNDACIÓN POR AUMENTO DE NIVELES EN EL RÍO CAUCA, REPORTADA EN SUCRE, CORREGIMIENTOS OREJERO, GALINDO, ISLA GRANDE, FUNDACIÓN, CARACUCHAS II, MOJANITA, EL CEDRO, ISLA DEL COCO, CONGRESO, EL CEDRO, CALZÓN BLANCO, SOLERA, NUEVO MAMÓN, CAÑO MUERTO, URBANIZACIÓN SAN CARLOS EL DÍA 6 DE AGOSTO. SE MANTIENEN CIFRAS DE AFECTACIÓN REPORTADAS CON ANTERIORIDAD. NO SE REPORTARON LESIONADOS O DESAPARECIDOS. SE GENERÓ DECRETO #121 DEL 08 DE SEPTIEMBRE DE 2021 “POR EL CUAL SE ADICIONA EL DECRETO 082 DE 2021, POR MEDIO DEL CUAL SE DECRETA LA CALAMIDAD PÚBLICA POR TEMPORADA DE LLUVIAS, VIENTOS FUERTES E INUNDACIONES QUE SE PRESENTAN EN EL MUNICIPIO DE SUCRE-DEPARTAMENTO DE SUCRE”.  CONSIDERANDO: “QUE LA EMERGENCIA PRESENTADA EN EL MUNICIPIO DE GUARANDA POR EL ALTO NIVEL DE LAS AGUAS DEL RÍO CAUCA, LA CRECIENTE DEL RÍO HA TRAÍDO COMO CONSECUENCIA AFECTACIONES EN VARIOS PUNTOS DE SU MARGEN IZQUIERDA, OCASIONANDO DESBORDAMIENTO EN 12 PUNTOS DE LA CABECERA MUNICIPAL; ASIMISMO, EN LA ZONA RURAL, EN LA FINCA DE LOS PALENCIA Y EDUARDO DÍAZ, GENERAN ALERTAS NECESARIAS PARA QUE LA ADMINISTRACIÓN MUNICIPAL ADELANTE LAS GESTIONES DE PREVENCIÓN”. </t>
    </r>
    <r>
      <rPr>
        <b/>
        <sz val="9"/>
        <color indexed="8"/>
        <rFont val="Arial"/>
        <family val="2"/>
      </rPr>
      <t xml:space="preserve">ESTADO: CERRADO - 672
</t>
    </r>
    <r>
      <rPr>
        <b/>
        <sz val="9"/>
        <color indexed="10"/>
        <rFont val="Arial"/>
        <family val="2"/>
      </rPr>
      <t>28/09/2021 SE APROBÓ SEGUNDA ENTREGA DE AHE 4128 KIT DE ALIMENTO Y 4128 KITS DE ASEO POR VALOR TOTAL DE $691.852.800
04/11/2021 SE APROBÓ TERCERA ENTREGA DE AHE POR CAREGATO CON 5000 KITS DE ALIMENTO Y 5000 KITS DE ASEO</t>
    </r>
  </si>
  <si>
    <t xml:space="preserve">
CDGRD DE BOLÍVAR, INFORMA
MUNICIPIO RÍO VIEJO, MUROS DE CONTENCIÓN: VILLA MARÍA, PUERTO CULEBRA.
EVENTO EROSIÓN- 14-04-2021.
AFECTACIÓN SE PRESENTA FUERTE EROSIÓN O DESBANCADA DE LOS MUROS DE CONTENCIÓN, QUE SE HA GENERADO POR EL AUMENTO DE CAUDAL DEL RÍO BRAZOS MORALES, SE TRABAJA EN LA ATENCIÓN Y MITIGACIÓN DE LOS PUNTOS CRÍTICOS. SE RECIBE DECRETO DE CALAMIDAD PÚBLICA NO. 055 DEL 14-04-2021. SOLICITUD USUARIO RUD
ACCIONES APOYA CMGRD, SECRETARÍA DE PLANEACIÓN- MAQUINARIA AMARILLA, SECRETARÍA DE GOBIERNO, SECRETARÍA DE SALUD, UMATA
ESTADO CERRADO. - 581
</t>
  </si>
  <si>
    <t xml:space="preserve">CDGRD CUNDINAMARCA INFORMA
MUNICIPIO CAPARRAPÍ -  VEREDA EL DINDE
EVENTO INCENDIO DE COBERTURA VEGETAL 06/08/2021
AFECTACIÓN 1 HECTÁREA DE MONTE Y RASTROJOS
ACCIONES ATENDIÓ BOMBEROS CON 7 UNIDADES Y 1 CAMIONETA
ESTADO LIQUIDADO - 582
</t>
  </si>
  <si>
    <r>
      <t xml:space="preserve">CDGRD CAUCA INFORMA
MUNICIPIO  SOTARÁ - VEREDA LA POBLACEÑA,
EVENTO INCENDIO DE COBERTURA VEGETAL 06/08/2021
AFECTACIÓN AL MOMENTO VAN 4 HECTÁREAS DE VEGETACIÓN NATIVA, Y EN ESTOS MOMENTOS SE ENCUENTRA LA COMUNIDAD EN SITIO TRATANDO DE HACER CORTAFUEGOS, POR QUE ALREDEDOR DE ESTA FINCA SE ENCUENTRAN 7 VIVIENDAS Y CULTIVOS , POR LO QUE SE ESTÁ SOLICITANDO APOYO AL CUERPO DE BOMBEROS
ACCIONES ATIENDE CMGRD Y COMUNIDAD
</t>
    </r>
    <r>
      <rPr>
        <b/>
        <sz val="9"/>
        <rFont val="Arial"/>
        <family val="2"/>
      </rPr>
      <t>ESTADO ACTIVO - 582</t>
    </r>
    <r>
      <rPr>
        <sz val="9"/>
        <rFont val="Arial"/>
        <family val="2"/>
      </rPr>
      <t xml:space="preserve">
ACTUALIZACIÓN CDGRD CAUCA EN EL MUNICIPIO DE SOTARÁ VEREDA POBLACEÑA, EVENTO INCENDIO DE COBERTURA VEGETAL – 6 DE AGOSTO, AFECTACIÓN 4 HECTÁREAS DE VEGETACIÓN NATIVA, NO HACEN REFERENCIA DE CAMBIO EN ESTE DATO, ACCIONES ATENDIDO POR CMGRD Y COMUNIDAD,</t>
    </r>
    <r>
      <rPr>
        <b/>
        <sz val="9"/>
        <rFont val="Arial"/>
        <family val="2"/>
      </rPr>
      <t xml:space="preserve"> ESTADO LIQUIDADO - 587</t>
    </r>
    <r>
      <rPr>
        <sz val="9"/>
        <rFont val="Arial"/>
        <family val="2"/>
      </rPr>
      <t xml:space="preserve">
</t>
    </r>
  </si>
  <si>
    <t xml:space="preserve">CDGRD CAUCA  INFORMA
MUNICIPIO CAJIBÍO - VEREDA EL CAIRO SECTOR LA JULIANA
EVENTO INCENDIO DE COBERTURA VEGETAL 06/08/2021 
AFECTACIÓN PENDIENTE EN EVALUACIÓN, ES DE INFORMAR QUE HASTA EL MOMENTO NO SE HA PODIDO ENTRAR AL PREDIO POR PARTE DE LOS APOYOS DE CMGRD, DEBIDO A QUE ESTOS PREDIOS ESTÁN SIENDO ESCENARIOS DE CONFRONTACIÓN AÚN SIN ESTABLECER INTERESES.
ACCIONES NO SE PUEDEN INGRESAR AL PREDIO POR NIVELES DE SEGURIDAD
ESTADO ACTIVO - 582
</t>
  </si>
  <si>
    <t xml:space="preserve">CDGRD CHOCO INFORMA
MUNICIPIO CERTEGUÍ  
EVENTO INUNDACIÓN 05/08/2021
AFECTACIÓN 135 FAMILIAS DAMNIFICADAS EN VIVIENDAS, 400 PERSONAS CON PÉRDIDA DE BIENES Y ENSERES, PÉRDIDAS DE CULTIVOS DE PANCOGER. EVENTO GENERADO POR FUERTES LLUVIAS ACOMPAÑADAS DE VIENTOS FUERTES Y TORMENTAS ELÉCTRICAS
ACCIONES ATENDIÓ CMGRD, SE REALIZA SEGUIMIENTOS A LAS FAMILIAS DAMNIFICADAS, SE COORDINAN ACCIONES PARA ATENDER A LAS FAMILIAS DAMNIFICADAS. 
ESTADO CERRADO - 582
</t>
  </si>
  <si>
    <r>
      <t xml:space="preserve">DNBC Y CDGRD TOLIMA INFORMAN QUE, EN LÍBANO, VEREDA EL SILENCIO. SE PRESENTÓ UN INCENDIO DE COBERTURA VEGETAL EL DÍA 6 DE AGOSTO. DEJANDO AFECTACIÓN EN 3 HECTÁREAS DE VEGETACIÓN MIXTA Y FAUNA LOCAL. ATIENDE PERSONAL DE BOMBEROS CON 6 UNIDADES Y 1 VEHÍCULO. </t>
    </r>
    <r>
      <rPr>
        <b/>
        <sz val="9"/>
        <rFont val="Arial"/>
        <family val="2"/>
      </rPr>
      <t>ESTADO:  - 583LIQUIDADO</t>
    </r>
  </si>
  <si>
    <r>
      <t xml:space="preserve">DNBC INFORMA QUE, EN MEDELLÍN, ANTIOQUIA. VÍA AL TÚNEL DE OCCIDENTE. SE PRESENTÓ UN INCENDIO DE COBERTURA VEGETAL EL DÍA 6 DE AGOSTO. PENDIENTE EVALUACIÓN DEL ÁREA. ATIENDE PERSONAL DE BOMBEROS CON 25 UNIDADES Y 5 VEHÍCULOS. </t>
    </r>
    <r>
      <rPr>
        <b/>
        <sz val="9"/>
        <rFont val="Arial"/>
        <family val="2"/>
      </rPr>
      <t>ESTADO: LIQUIDADO - 583</t>
    </r>
  </si>
  <si>
    <r>
      <t xml:space="preserve">CDGRD TOLIMA, DNBC Y CMGRD PRADO INFORMAN QUE, EN LAS VEREDAS VALCANES Y MONTOSO. SE PRESENTÓ UN INCENDIO DE COBERTURA VEGETAL EL DÍA 6 DE AGOSTO. DEJANDO 60 HECTÁREAS DE VEGETACIÓN MIXTA Y FAUNA LOCAL HASTA EL MOMENTO, NO SE REPORTAN LESIONADOS. AFECTACIÓN EN LA QUEBRADA RUIDOSA. EL INCENDIO SE ENCUENTRA UBICADO EN ZONA DE DIFÍCIL ACCESO POR LO QUE AL MOMENTO EL PERSONAL DE BOMBEROS NO HA PODIDO REALIZAR ATENCIÓN DEL MISMO, DESDE EL CMGRD Y LA ALCALDÍA LOCAL SE TRAMITÓ SOLICITUD DE APOYO AÉREO AL DEPARTAMENTO. SE TIENE ESTABLECIDO PMU MUNICIPAL. SE RECIBE SOLICITUD DE APOYO AÉREO # 11 POR PARTE DE LA DNBC EL DÍA 7 DE AGOSTO, DESDE LA SCN SE ENVÍA SOLICITUD #096 A FAC PARA BRINDAR APOYO. DESDE EL MUNICIPIO SE CONFIRMA QUE EL INCENDIÓ LLEGÓ HASTA EL FILO DE LA MONTAÑA DONDE HAY ZONA ROCOSA LO QUE IMPIDIÓ QUE AVANZARA QUEDANDO APAGADO, FAC REALIZÓ VUELO DE RECONOCIMIENTO DONDE SE EVIDENCIAN ALGUNAS COLUMNAS DE HUMO. PERSONAL DE BOMBEROS QUEDA EN ALISTAMIENTO PREVENTIVO POR SI SE PRESENTA ALGUNA REACTIVACIÓN. </t>
    </r>
    <r>
      <rPr>
        <b/>
        <sz val="9"/>
        <rFont val="Arial"/>
        <family val="2"/>
      </rPr>
      <t>ESTADO: LIQUIDADO - 583</t>
    </r>
  </si>
  <si>
    <r>
      <t xml:space="preserve">CDGRD CUNDINAMARCA INFORMA QUE, EN LA CALERA, VEREDA DINDE. SE PRESENTÓ UN MOVIMIENTO EN MASA EL DÍA 7 DE AGOSTO. DEJANDO 1 VIVIENDA UBICADA EN ZONA DE ALTO RIESGO, 1 SISTEMA DE ACUEDUCTO VEREDAL AFECTADO POR PERDIDA DE TUBERÍA, NO SE REPORTAN LESIONADOS O DESAPARECIDOS. ATENDIÓ PERSONAL DEL CMGRD CON APOYO DE LA ALCALDÍA, SE BRINDARON RECOMENDACIONES A LA FAMILIA QUE HABITA LA VIVIENDA EN RIESGO, IGUALMENTE SE SUMINISTRÓ NUEVAMENTE TUBERÍA PARA EL ACUEDUCTO. SE DA MANEJO LOCAL. </t>
    </r>
    <r>
      <rPr>
        <b/>
        <sz val="9"/>
        <rFont val="Arial"/>
        <family val="2"/>
      </rPr>
      <t>ESTADO: CERRADO</t>
    </r>
  </si>
  <si>
    <r>
      <t xml:space="preserve">
ENLACE TERRITORIAL- UNGRD DE ANTIOQUIA Y DNBC, INFORMAN
MUNICIPIO: BARBOSA, VEREDA: LA CHORRERA
EVENTO: INCENDIO DE COBERTURA VEGETAL- 07-08-2021
AFECTACIÓN: EN VERIFICACIÓN, SITIO DE DIFÍCIL ACCESO POR SER ZONA DE BOSQUE CON VEGETACIÓN ESPESA. EL INCENDIO SE ENCUENTRA EN AVANCE DADO QUE LOS BOMBEROS, AL IGUAL QUE LA COMUNIDAD DESCONOCEN RUTAS DE ACCESO SEGURAS.
ACCIONES: APOYAN CMGRD, BOMBEROS DE BARBOSA- 4 UNIDADES, 1 CAMIONETA DE INTERVENCIÓN RÁPIDA.
</t>
    </r>
    <r>
      <rPr>
        <b/>
        <sz val="9"/>
        <rFont val="Arial"/>
        <family val="2"/>
      </rPr>
      <t>ESTADO: ACTIVO. - 584</t>
    </r>
    <r>
      <rPr>
        <sz val="9"/>
        <rFont val="Arial"/>
        <family val="2"/>
      </rPr>
      <t xml:space="preserve">
DNBC ACTUALIZA INFORMACIÓN:
MUNICIPIO: BARBOSA - ANTIOQUIA
EVENTO: INCENDIO DE COBERTURA VEGETAL 07/08/2021
AFECTACIÓN:  EN EVALUACIÓN.  EL COMANDANTE DE BOMBEROS BARBOSA INFORMA QUE EL INCENDIO QUEDO LIQUIDADO EN SU TOTALIDAD DEBIDO A QUE ANOCHE SE PRESENTARON FUERTES LLUVIAS EN EL SECTOR Y ESTO AYUDO A SU EXTINCIÓN.
ACCIONES: ATENDIÓ CMGRD, BOMBEROS DE BARBOSA CON 4 UNIDADES Y 1 CAMIONETA DE INTERVENCIÓN RÁPIDA
</t>
    </r>
    <r>
      <rPr>
        <b/>
        <sz val="9"/>
        <rFont val="Arial"/>
        <family val="2"/>
      </rPr>
      <t>ESTADO: LIQUIDADO - 585</t>
    </r>
    <r>
      <rPr>
        <sz val="9"/>
        <rFont val="Arial"/>
        <family val="2"/>
      </rPr>
      <t xml:space="preserve">
</t>
    </r>
  </si>
  <si>
    <t xml:space="preserve">CMGRD CALI INFORMA:
MUNICIPIO: CALI – VALLE DEL CAUCA, BARRIO UNIÓN DE VIVIENDA POPULAR.
EVENTO: INCENDIO ESTRUCTURAL 07/08/2021
AFECTACIÓN: 1 VIVIENDA DE 4 PISOS (AFECTADOS 2 PISO Y 3 PISO), SE REALIZAN LABORES DE CONTROL Y VENTILACIÓN. REPORTAN DAÑOS EN BIENES Y ENSERES, SIN AFECTACIONES HUMANAS.
ACCIONES: ATENDIÓ BOMBEROS 02 MÁQUINAS EXTINTORAS CON 08 UNIDADES. 01 MÁQUINA DE ALTURA CON 02 UNIDADES.  01 CARRO TANQUE CON 02 UNIDADES. 01 AMBULANCIA CON 02 PARAMÉDICOS. 01 VEHÍCULO DE INVESTIGACIÓN DE INCENDIO CON 01 UNIDAD.   TOTAL, UNIDADES EN EL SITIO 15.         
ESTADO: LIQUIDADO  - 585
</t>
  </si>
  <si>
    <t xml:space="preserve">DELEGACIÓN BOMBEROS CUNDINAMARCA INFORMA:
MUNICIPIO: EL COLEGIO - CUNDINAMARCA
EVENTO: MOVIMIENTO EN MASA 07/08/2021
AFECTACIÓN: 1 VÍA MUNICIPAL AFECTADA POR CAÍDA DE ROCAS
ACCIONES: ATENDIÓ BOMBEROS Y POLICÍA 
ESTADO: CERRADO - 585
</t>
  </si>
  <si>
    <t xml:space="preserve">CDGRD CUNDINAMARCA INFORMA:
MUNICIPIO: SASAIMA – VEREDA EL LIMONAL
EVENTO: INCENDIO DE COBERTURA VEGETAL 07/08/2021
AFECTACIÓN: 1 HECTÁREA DE VEGETACIÓN NATIVA
ACCIONES: ATENDIÓ BOMBEROS SASAIMA
ESTADO: LIQUIDADO - 585
</t>
  </si>
  <si>
    <t xml:space="preserve">CDGRD NORTE DE SANTANDER INFORMA:
MUNICIPIO: CHITAGÁ - SECTOR PEÑA DEL VOLADOR
EVENTO: MOVIMIENTO EN MASA 08/08/2021
AFECTACIÓN: 1 VÍA AFECTADA, LA CUAL COMUNICA EL MUNICIPIO  CON EL CORREGIMIENTO DE BABEGA
ACCIONES: ATIENDE CMGRD
ESTADO: CERRADO - 585
</t>
  </si>
  <si>
    <t xml:space="preserve">CDGRD NORTE DE SANTANDER INFORMA:
MUNICIPIO: SILOS - VEREDA CENTRO
EVENTO: MOVIMIENTO EN MASA 08/08/2021
AFECTACIÓN: 1 VÍA AFECTADA, SECTOR DEBAJO DEL COLEGIO LUIS ERNESTO PUYANA
ACCIONES: ATIENDE CMGRD Y DCC
ESTADO: CERRADO - 585
</t>
  </si>
  <si>
    <r>
      <t xml:space="preserve">DELEGACIÓN BOMBEROS CUNDINAMARCA INFORMA:
MUNICIPIO: PACHO – VEREDA DE TIMANA
EVENTO: INCENDIO DE COBERTURA VEGETAL 08/08/2021
AFECTACIÓN: 5 HECTÁREAS DE VEGETACIÓN NATIVA
ACCIONES: ATENDIÓ BOMBEROS CON 8 UNIDADES Y COMUNIDAD CON 15 UNIDADES
</t>
    </r>
    <r>
      <rPr>
        <b/>
        <sz val="9"/>
        <rFont val="Arial"/>
        <family val="2"/>
      </rPr>
      <t>ESTADO: CONTROLADO 80% - 585</t>
    </r>
    <r>
      <rPr>
        <sz val="9"/>
        <rFont val="Arial"/>
        <family val="2"/>
      </rPr>
      <t xml:space="preserve">
ACTUALIZACIÓN CDGRD CUNDINAMARCA EN EL MUNICIPIO PACHO VEREDA TIMANA, EVENTO INCENDIO DE COBERTURA VEGETAL – 8 DE AGOSTO, AFECTACIÓN 5.5 HECTÁREAS DE VEGETACIÓN NATIVA, ACCIONES ATENDIDO POR BOMBEROS PACHO Y MÁQUINA D'MAX, </t>
    </r>
    <r>
      <rPr>
        <b/>
        <sz val="9"/>
        <rFont val="Arial"/>
        <family val="2"/>
      </rPr>
      <t>ESTADO LIQUIDADO - 587</t>
    </r>
    <r>
      <rPr>
        <sz val="9"/>
        <rFont val="Arial"/>
        <family val="2"/>
      </rPr>
      <t xml:space="preserve">
</t>
    </r>
  </si>
  <si>
    <r>
      <t xml:space="preserve">CDGRD NARIÑO INFORMA QUE, EN CUMBAL, SECTOR RESGUARDO INDÍGENA CHILES. SE PRESENTA UN INCENDIO DE COBERTURA VEGETAL DESDE EL DÍA 6 DE AGOSTO. PENDIENTE EVALUACIÓN DEL ÁREA. ZONA DE FRAILEJÓN. ATIENDE PERSONAL DE BOMBEROS, DCC, CMGRD Y REPRESENTANTES DEL RESGUARDO, A LA FECHA EL INCENDIO AVANZA EN ZONA OCUPADA POR GANADO SALVAJE LO QUE GENERA QUE LAS PERSONAS QUE ATIENDEN SE RETIREN DEL SITIO, MAÑANA SE REALIZARÁ REUNIÓN CON CORPONARIÑO PARA DETERMINAR ACCIONES. </t>
    </r>
    <r>
      <rPr>
        <b/>
        <sz val="9"/>
        <rFont val="Arial"/>
        <family val="2"/>
      </rPr>
      <t xml:space="preserve">ESTADO: ACTIVO - 586
</t>
    </r>
    <r>
      <rPr>
        <sz val="9"/>
        <rFont val="Arial"/>
        <family val="2"/>
      </rPr>
      <t xml:space="preserve">DNBC ACTUALIZA INFORMACIÓN, DEPARTAMENTO DE NARIÑO
MUNICIPIO CUMBAL, SECTOR: EL HONDÓN – CASCARILLO (VOLCÁN CHILES-MAYASQUER).
EVENTO INCENDIO DE COBERTURA VEGETAL- 06-09-2021.
AFECTACIÓN 300 HECTÁREAS DE VEGETACIÓN NATIVA.
ACCIONES APOYARON CMGRD, CDGRD, BOMBEROS- 10 UNIDADES, 1 MAQUINA EXTINTORA, 2 MOTOCICLETAS, DEFENSA CIVIL, RED DE JÓVENES AMBIENTE. </t>
    </r>
    <r>
      <rPr>
        <b/>
        <sz val="9"/>
        <rFont val="Arial"/>
        <family val="2"/>
      </rPr>
      <t xml:space="preserve">
ESTADO LIQUIDADO. - 591
</t>
    </r>
  </si>
  <si>
    <r>
      <t xml:space="preserve">CDGRD NARIÑO INFORMA QUE, EN EL TAMBO, SECTOR CIDRAL. SE PRESENTA UN INCENDIO DE COBERTURA VEGETAL DESDE EL DÍA 8 DE AGOSTO. AL PARECER SE REGISTRA AFECTACIÓN EN UNA VIVIENDA. NO SE REPORTAN LESIONADOS O DESAPARECIDOS. ATIENDE PERSONAL DE BOMBEROS CON 7 UNIDADES Y 1 VEHÍCULO. </t>
    </r>
    <r>
      <rPr>
        <b/>
        <sz val="9"/>
        <rFont val="Arial"/>
        <family val="2"/>
      </rPr>
      <t xml:space="preserve">ESTADO: ACTIVO - 586
</t>
    </r>
    <r>
      <rPr>
        <sz val="9"/>
        <rFont val="Arial"/>
        <family val="2"/>
      </rPr>
      <t>ACTUALIZACIÓN CDGRD NARIÑO Y DNBC EN EL MUNICIPIO EL TAMBO VEREDA SAN JOSÉ SECTOR CIDRAL, EVENTO INCENDIO DE COBERTURA VEGETAL – 8 DE AGOSTO, AFECTACIÓN 2 HECTÁREAS DE VEGETACIÓN NATIVA, ACCIONES ATENDIDO POR 8 UNIDADES DE BOMBEROS Y 1 MÁQUINA</t>
    </r>
    <r>
      <rPr>
        <b/>
        <sz val="9"/>
        <rFont val="Arial"/>
        <family val="2"/>
      </rPr>
      <t>, ESTADO LIQUIDADO - 587</t>
    </r>
  </si>
  <si>
    <t xml:space="preserve">CDGRD CAUCA INFORMA:
MUNICIPIO: PIAMONTE - BARRIO VILLA LOS PRADOS
EVENTO: INCENDIO ESTRUCTURAL 09/08/2021
AFECTACIÓN: 2 VIVIENDAS DESTRUIDAS, 2 FAMILIAS AFECTADAS, SIN AFECTACIONES HUMANAS
ACCIONES: ATENDIÓ BOMBEROS Y DCC
ESTADO: LIQUIDADO - 589
</t>
  </si>
  <si>
    <t xml:space="preserve">DCC INFORMA:
MUNICIPIO: MELGAR - TOLIMA
EVENTO: INCENDIO DE COBERTURA VEGETAL  08/08/2021
AFECTACIÓN: 4 HECTAREAS DE PASTIZALES
ACCIONES: ATENDIÓ BOMBEROS Y DCC CON 3 UNIDADES
ESTADO: LIQUIDADO - 589
</t>
  </si>
  <si>
    <t>GRANJAS AVÍCOLAS CON APROXIMADOS DE 600 MIL AVES</t>
  </si>
  <si>
    <r>
      <t xml:space="preserve">CMGRD VILLAVICENCIO Y ENLACE UNGRD INFORMAN:
MUNICIPIO: GUAYABETAL –  VÍA BOGOTÁ VILLAVICENCIO SECTORES  PR57+00,  PR58+00,  PR46+150 Y PR55+150
EVENTO: MOVIMIENTO EN MASA 09/08/2021
AFECTACIÓN: 1 VÍA AFECTADA POR CAÍDA DE PIEDRA, ARRASTRE DE MATERIAL Y LODO SOBRE LAS DOS CALZADAS. DEBIDO A LAS FUERTES LLUVIAS PRESENTADAS EN EL SECTOR. VÍA CERRADA
ACCIONES: ATIENDE LA CONCESIÓN, SE ESPERA QUE PASE LA LLUVIA PARA HACER LIMPIEZA DE LA VÍA.
</t>
    </r>
    <r>
      <rPr>
        <b/>
        <sz val="9"/>
        <rFont val="Arial"/>
        <family val="2"/>
      </rPr>
      <t xml:space="preserve">ESTADO: CERRADO - 589
</t>
    </r>
    <r>
      <rPr>
        <sz val="9"/>
        <rFont val="Arial"/>
        <family val="2"/>
      </rPr>
      <t>ACTUALIZACIÓN ENLACE UNGRD META, DNBC Y COVIANDES, DEPARTAMENTO CUNDINAMARCA, MUNICIPIO GUAYABETAL, VÍA BOGOTÁ – VILLAVICENCIO Y VEREDA PRIMAVERA, EVENTO MOVIMIENTO EN MASA – 9 DE AGOSTO KILÓMETROS: 46+150 (QUEBRADA ESTAQUECA CON AUMENTO DE CAUDAL, LA CUAL ABRIÓ PASO SOBRE LA VÍA), 55+150 (CAÍDA DE MATERIAL SOBRE LA VÍA), 57+000 (SECTOR MESAGRANDE CAÍDA DE MATERIAL Y ROCA),58+000 (CAÍDA DE MATERIAL SOBRE LA VÍA CAUSANDO EL TAPONAMIENTO TOTAL DE LA MISMA),KM 66+60 (CAÍDA DE MATERIAL SOBRE LA VÍA), AFECTACIÓN POR ESTABLECER # DE VIVIENDAS, ACUEDUCTOS, RED DE BAJA ENERGÍA, RED DE GAS DOMICILIARIO, 1 VÍA NACIONAL Y 98% VÍAS TERCIARIAS, ACCIONES 1. COMANDANTE JORGE LEONEL REY TRUJILLO DEL CUERPO DE BOMBEROS DE GUAYABETAL INFORMA MONITOREO DE LA QUEBRADA ESTAQUETA, QUIÑA Y EL RÍO NEGRO Y VÍAS. 2. CUERPO DE BOMBEROS CAQUEZA INFORMA DISPONIBILIDAD APOYO A BOMBEROS GUAYABETAL. 3.COVIANDINA CON GENERACIÓN DE INFORMACIÓN DE CAÍDA DE MATERIAL COMO LABORES DE REMOCIÓN DE MATERIAL SOBRE KM 58. EN LLAMADA REALIZADA A LA COORDINADORA DE CMGRD DE GUAYABETAL INFORMA VEREDA LA PRIMAVERA – 1 VIVIENDA DESTRUIDA POR CAIDA DE MATERIAL, YA ESTABA EVACUADA PREVIAMENTE VEREDA A VISITAR Y EN LAS CUALES HAY VÍAS TERCIARIAS AFECTADAS, SAN ROQUE, SAN ANTONIO, MESA GRANDE, VANGUARDIA, LA TUBERÍA DE GAS SE AFECTÓ CERCA DEL CEMENTERIO Y LA EMPRESA LLANO GAS ESTÁ A CARGO, POR AHORA HAY SUSPENSIÓN DEL SERVICIO, SE EVALUARÁ POSIBILIDAD DE EVACUACIÓN DE ALGUNAS VEREDAS HACIA LA BIBLIOTECA MUNICIPAL EN EL CASCO URBANO, SE REALIZARÁN DISTINTOS GRUPOS PARA SALIR A LAS VEREDAS CON DCC, PONAL, BOMBEROS Y ALCALDÍA, PONALSAR INFORMA DESBORDAMIENTO DE LA QUEBRADA LA QUIÑA AFECTANDO LA CALZADA DE LA VIA PRINCIPAL BOGOTÁ-VILLAVICENCIO, EVACUACIÓN DE UNA FAMILIA EN LA VEREDA CASA DE TEJA SECTOR PUENTE LA PALA POR AFECTACIÓN EN LA VIVIENDA POR MOVIMIENTO EN MASA ESTA FAMILIA ES TRASLADADA AL CASCO URBANO DEL MUNICIPIO DE GUAYABETAL, BOMBEROS Y POLICÍA</t>
    </r>
    <r>
      <rPr>
        <b/>
        <sz val="9"/>
        <rFont val="Arial"/>
        <family val="2"/>
      </rPr>
      <t xml:space="preserve">, CERRADO - 590
</t>
    </r>
    <r>
      <rPr>
        <sz val="9"/>
        <rFont val="Arial"/>
        <family val="2"/>
      </rPr>
      <t>DNBC Y COVIANDINA SAS ACTUALIZAN INFORMACIÓN, DEPARTAMENTO DE CUNDINAMARCA
MUNICIPIO GUAYABETAL, VÍA BOGOTÁ – VILLAVICENCIO Y VEREDA: PRIMAVERA
EVENTO MOVIMIENTO EN MASA- 09-09-2021
AFECTACIÓN DEBIDO A LA FUERTE OLA INVERNAL QUE SE PRESENTA EN LA REGIÓN QUE HAN GENERADO MÚLTIPLES SITUACIONES DE AFECTACIÓN VIAL:
• PR 58+000 CAÍDA DE PIEDRA Y ARRASTRE DE MATERIAL SE SIGUE CON LA LIMPIEZA RETIRO DE MATERIAL 
• PR 57+000 POR DESBORDE DE MATERIAL Y LODO SOBRE LAS DOS CALZADAS DESDE LA VEREDA MESA GRANDE. SE SIGUE CON LA LIMPIEZA, PERO YA CON PASO A VEHÍCULOS 
• PR 66+660 PERSONAL DE MANTENIMIENTO DE COVIANDINA SIGUEN CON LA LABOR DE RETIRO DE MATERIAL Y LODO EN ESTE SECTOR DE MACALITO 
• PR 46+150 CALZADA BV, CIERRE POR DESBORDAMIENTO DE LA QUEBRADA ESTAQUECA. SIGUE CERRADO CON EL BYPASS ACTIVO DESDE EL K44+700 AL PEAJE DE NARANJAL CON EL TUNEL RENACER EN BIDIRECCIONAL 
• PR 64+200 YA SE RETIRA EL MATERIAL DE LA VÍA QUEDANDO NORMAL  
• PR 55+550 SE DEJÓ ORILLADO ÁRBOL Y PIEDRAS QUE SE ENCONTRABA EN LA VÍA QUEDANDO NORMAL 
• PR 68+300 PERSONAL DE MANTENIMIENTO REALIZO LIMPIEZA QUEDANDO NORMAL 
• PR 54+600 PERSONAL DE MANTENIMIENTO RETIRA LA ROCA Y REALIZA LIMPIEZA QUE DANDO NORMAL 
• PR 53+900 SE DEJA SEÑALIZADO EN ESPERA QUE MANTENIMIENTO REALICE LIMPIEZA EN BERMA 
SE EFECTÚAN PUNTOS DE CIERRE EN LOS SIGUIENTES SITIOS:
• PR 0+000 
• TABLÓN PR 35
• PEAJE DE NARANJAL
• PR 54+300 BV
• PEAJE DE PIPIRAL 
• TÚNEL BUENAVISTA
NOTA: SE DESPEJO LOS VEHÍCULOS QUE SE CONCENTRABAN EN GUAYABETAL SUBIENDO Y EN EL K: 58 BAJANDO PARA QUE LAS VOLQUETAS PUEDAN LLEGAR Y AGILIZAR LA LIMPIEZA.
ACCIONES APOYAN CMGRD, COVIANDINA SAS- MAQUINARIA AMARILLA, BOMBEROS DE GUAYABETAL – 8 UNIDADES, BOMBEROS DE CÁQUEZA- 4 UNIDADES.</t>
    </r>
    <r>
      <rPr>
        <b/>
        <sz val="9"/>
        <rFont val="Arial"/>
        <family val="2"/>
      </rPr>
      <t xml:space="preserve">
ESTADO ABIERTO. - 591</t>
    </r>
    <r>
      <rPr>
        <sz val="9"/>
        <rFont val="Arial"/>
        <family val="2"/>
      </rPr>
      <t xml:space="preserve">
DNBC ACTUALIZA INFORMACIÓN, DEPARTAMENTO DE CUNDINAMARCA
MUNICIPIO GUAYABETAL, BARRIO: FLANDES, VEREDAS: SAN ROQUE, SAN ANTONIO, CONUCOS, MONTERREDONDO, TENGAVITA 
EVENTO INUNDACIÓN- 09-09-2021
AFECTACIÓN 11 VIVIENDAS INUNDADAS, 11 FAMILIAS AFECTADAS, DAÑOS EN MUEBLES Y ENSERES, 2 CASAS EVACUADAS, 5 ACUEDUCTOS AFECTADOS- PRIMAVERA ALTA Y BAJA, SAN ROQUE, SAN ANTONIO Y MESAGRANDE. 1 PUENTE VEHICULAR COLAPSADO DE VÍA TERCIARIA ENTRE LAS VEREDAS SAN ANTONIO DE GUAYABETAL Y LA VEREDA PORTACHUELO DEL MUNICIPIO DE ACACIAS META. DAÑO EN EL 98% DE LAS VÍAS TERCIARIAS, GRANJAS AVÍCOLAS CON APROXIMADOS DE 600 MIL AVES QUE SE VA A TENER PROBLEMAS CON LA ALIMENTACIÓN DE LAS VEREDAS MESAGRANDE, VANGUARDIA, SAN MIGUEL Y PORTACHUELO.
ACCIONES APOYAN CMGRD, BOMBEROS DE GUAYABETAL, BOMBEROS CÁQUEZA, DEFENSA CIVIL, CRUZ ROJA
</t>
    </r>
    <r>
      <rPr>
        <b/>
        <sz val="9"/>
        <rFont val="Arial"/>
        <family val="2"/>
      </rPr>
      <t>ESTADO ABIERTO. - 591</t>
    </r>
    <r>
      <rPr>
        <sz val="9"/>
        <rFont val="Arial"/>
        <family val="2"/>
      </rPr>
      <t xml:space="preserve">
ENLACE UNGRD META, CMGRD VILLAVICENCIO, DNBC Y COVIANDES ACTUALIZAN INFORMACIÓN
DEPARTAMENTO CUNDINAMARCA
MUNICIPIO GUAYABETAL, VÍA BOGOTÁ – VILLAVICENCIO Y VEREDA PRIMAVERA
EVENTO MOVIMIENTO EN MASA – 9 DE AGOSTO 
KILÓMETROS 
- 46+150 (QUEBRADA ESTAQUECA CON AUMENTO DE CAUDAL, LA CUAL ABRIÓ PASO SOBRE LA VÍA)
- 55+150 (CAÍDA DE MATERIAL SOBRE LA VÍA)
- 57+000 (SECTOR MESAGRANDE CAÍDA DE MATERIAL Y ROCA)
- 58+000 CAÍDA DE MATERIAL SOBRE LA VÍA CAUSANDO EL TAPONAMIENTO TOTAL DE LA MISMA)
- KM 66+60 (CAÍDA DE MATERIAL SOBRE LA VÍA)
AFECTACIÓN POR ESTABLECER # DE VIVIENDAS, ACUEDUCTOS, RED DE BAJA ENERGÍA, RED DE GAS DOMICILIARIO, 1 VÍA NACIONAL Y 98% VÍAS TERCIARIAS 
ACCIONES
1. COMANDANTE JORGE LEONEL REY TRUJILLO DEL CUERPO DE BOMBEROS DE GUAYABETAL INFORMA MONITOREO DE LA QUEBRADA ESTAQUETA, QUIÑA Y EL RÍO NEGRO Y VÍAS.
2. CUERPO DE BOMBEROS CAQUEZA INFORMA DISPONIBILIDAD APOYO A BOMBEROS GUAYABETAL.
3.  COVIANDINA CON GENERACIÓN DE INFORMACIÓN DE CAÍDA DE MATERIAL COMO LABORES DE REMOCIÓN DE MATERIAL SOBRE KM 58.
-SE PRESENTA EN LA REGIÓN QUE HAN GENERADO MÚLTIPLES SITUACIONES DE AFECTACIÓN VIAL:
• PR 58+000 CAÍDA DE PIEDRA Y ARRASTRE DE MATERIAL SE SIGUE CON LA LIMPIEZA RETIRO DE MATERIAL 
• PR 57+000 POR DESBORDE DE MATERIAL Y LODO SOBRE LAS DOS CALZADAS DESDE LA VEREDA MESA GRANDE. SE SIGUE CON LA LIMPIEZA, PERO YA CON PASO A VEHÍCULOS 
• PR 66+660 PERSONAL DE MANTENIMIENTO DE COVIANDINA SIGUEN CON LA LABOR DE RETIRO DE MATERIAL Y LODO EN ESTE SECTOR DE MACALITO 
• PR 46+150 CALZADA BV, CIERRE POR DESBORDAMIENTO DE LA QUEBRADA ESTAQUECA. SIGUE CERRADO CON EL BYPASS ACTIVO DESDE EL K44+700 AL PEAJE DE NARANJAL CON EL TUNEL RENACER EN BIDIRECCIONAL 
• PR 64+200 YA SE RETIRA EL MATERIAL DE LA VÍA QUEDANDO NORMAL  
• PR 55+550 SE DEJÓ ORILLADO ÁRBOL Y PIEDRAS QUE SE ENCONTRABA EN LA VÍA QUEDANDO NORMAL 
• PR 68+300 PERSONAL DE MANTENIMIENTO REALIZO LIMPIEZA QUEDANDO NORMAL 
• PR 54+600 PERSONAL DE MANTENIMIENTO RETIRA LA ROCA Y REALIZA LIMPIEZA QUE DANDO NORMAL 
• PR 53+900 SE DEJA SEÑALIZADO EN ESPERA QUE MANTENIMIENTO REALICE LIMPIEZA EN BERMA 
-EVACUACIÓN DE UNA FAMILIA EN LA VEREDA CASA DE TEJA SECTOR PUENTE LA PALA POR AFECTACIÓN EN LA VIVIENDA POR MOVIMIENTO EN MASA ESTA FAMILIA ES TRASLADADA AL CASCO URBANO DEL MUNICIPIO DE GUAYABETAL, BOMBEROS Y POLICÍA
SE EFECTÚAN PUNTOS DE CIERRE EN LOS SIGUIENTES SITIOS:
• PR 0+000 
• TABLÓN PR 35
• PEAJE DE NARANJAL
• PR 54+300 BV
• PEAJE DE PIPIRAL 
• TÚNEL BUENAVISTA
NOTA: SE DESPEJO LOS VEHÍCULOS QUE SE CONCENTRABAN EN GUAYABETAL SUBIENDO Y EN EL K: 58 BAJANDO PARA QUE LAS VOLQUETAS PUEDAN LLEGAR Y AGILIZAR LA LIMPIEZA.
-19:29 SE HABILITA UN CARRIL DANDO ASÍ PASO VEHICULAR. EN LA VIA QUEDA A CARGO CONCESIONARIO VIAL COVIANDES.
ACCIONES APOYAN CMGRD, COVIANDINA SAS- MAQUINARIA AMARILLA, BOMBEROS DE GUAYABETAL – 8 UNIDADES, BOMBEROS DE CÁQUEZA- 4 UNIDADES.
</t>
    </r>
    <r>
      <rPr>
        <b/>
        <sz val="9"/>
        <rFont val="Arial"/>
        <family val="2"/>
      </rPr>
      <t>ESTADO CERRADO - 592</t>
    </r>
    <r>
      <rPr>
        <sz val="9"/>
        <rFont val="Arial"/>
        <family val="2"/>
      </rPr>
      <t xml:space="preserve">
CDGRD DE CUNDINAMARCA ACTUALIZA INFORMACIÓN
MUNICIPIO GUAYABETAL, BARRIO: FLANDES, VEREDAS: SAN ROQUE, SAN ANTONIO, CONUCOS, MONTERREDONDO, TENGAVITA 
EVENTO INUNDACIÓN- 09-08-2021
AFECTACIÓN 11 VIVIENDAS INUNDADAS, 11 FAMILIAS, 50 PERSONAS AFECTADAS, DAÑOS EN MUEBLES Y ENSERES, 2 CASAS EVACUADAS, 5 ACUEDUCTOS AFECTADOS, 1 PUENTE VEHICULAR COLAPSADO, PÉRDIDA DE LA BANCADA, VÍA TERCIARIA ENTRE LAS VEREDAS SAN ANTONIO DE GUAYABETAL Y LA VEREDA PORTACHUELO DEL MUNICIPIO DE ACACIAS META. DAÑO EN EL 98% DE LAS VÍAS TERCIARIAS, GRANJAS AVÍCOLAS CON APROXIMADOS DE 600 MIL AVES, SIN LESIONADOS, SE DA MANEJO LOCAL.  
ACCIONES APOYARON CMGRD- MAQUINARIA AMARILLA, AHE, BOMBEROS DE GUAYABETAL, BOMBEROS CÁQUEZA, DEFENSA CIVIL, CRUZ ROJA.
</t>
    </r>
    <r>
      <rPr>
        <b/>
        <sz val="9"/>
        <rFont val="Arial"/>
        <family val="2"/>
      </rPr>
      <t xml:space="preserve">ESTADO CERRADO. - 622
</t>
    </r>
    <r>
      <rPr>
        <b/>
        <sz val="9"/>
        <color indexed="10"/>
        <rFont val="Arial"/>
        <family val="2"/>
      </rPr>
      <t>10/09/2021 SE APROBÓ APOYO CON BANCO DE MAQUINARIA AMARILLA POR VALOR TOTAL DE $587.404.468
22/10/2021 SE APROBÓ APOYO CON SUBSIDIOS DE AARIENDO A 23 FAMILIAS POR VALOR TOTAL $17.250.000
10/12/2021 SE APROBÓ APOYO CON SUBSIDIOS DE AARIENDO A 4 FAMILIAS POR VALOR TOTAL $3.000.000</t>
    </r>
  </si>
  <si>
    <r>
      <t xml:space="preserve">CDGRD NORTE DE SANTANDER INFORMA EN EL MUNICIPIO DE SARDINATA CORREGIMIENTO DE LAS MERCEDES EVENTO CRECIENTE SÚBITA, QUEBRADA AGUALISA – 10 DE AGOSTO, AFECTACIÓN BOCATOMA Y TUBERÍA DE SUMINISTRO DE AGUA AL CENTRO POBLADO, ACCIONES ESTÁN SIN IN SUMINISTRO DE AGUA PARA LA POBLACIÓN YA SE INFORMÓ DE FORMA INTERNA A SERVICIOS PÚBLICOS PARA QUE PROCEDAN REPORTA CMGRD, ESTADO </t>
    </r>
    <r>
      <rPr>
        <b/>
        <sz val="9"/>
        <rFont val="Arial"/>
        <family val="2"/>
      </rPr>
      <t>CERRADO - 590</t>
    </r>
    <r>
      <rPr>
        <sz val="9"/>
        <rFont val="Arial"/>
        <family val="2"/>
      </rPr>
      <t xml:space="preserve">
</t>
    </r>
  </si>
  <si>
    <r>
      <t>ENLACE UNGRD EN META INFORMA EN EL MUNICIPIO GRANADA VEREDA EL GUAPE EVENTO CRECIENTE SÚBITA RÍO LA CUBILLERA – 10 DE AGOSTO, AFECTACIÓN 100 FAMILIAS, 250 PERSONAS Y EN CULTIVOS PASTOS, PLÁTANO, YUCA, ACCIONES ATIENDE UMGRD DE GRANADA, ESTADO</t>
    </r>
    <r>
      <rPr>
        <b/>
        <sz val="9"/>
        <rFont val="Arial"/>
        <family val="2"/>
      </rPr>
      <t xml:space="preserve"> CERRADO - 590</t>
    </r>
  </si>
  <si>
    <r>
      <t xml:space="preserve">DNBC INFORMA EN EL DEPARTAMENTO CUNDINAMARCA MUNICIPIO UBAQUE VEREDA EL CACIQUE, EVENTO INUNDACIÓN POR CRECIENTE DEL RÍO PALMAR – 9 DE AGOSTO, AFECTACIÓN 2 VIVIENDAS, 2 FAMILIAS, 1 ACUEDUCTO ACCIONES ATENDIDO POR BOMBEROS Y REPORTAN SE DESPLAZAN 5 UNIDADES BOMBERILES HACIA PUENTE QUETAME PARA VERIFICAR Y REALIZAR MONITOREO AL RÍO NEGRO, ESTADO </t>
    </r>
    <r>
      <rPr>
        <b/>
        <sz val="9"/>
        <rFont val="Arial"/>
        <family val="2"/>
      </rPr>
      <t>CERRADO - 590</t>
    </r>
  </si>
  <si>
    <t xml:space="preserve">CDGRD DE CUNDINAMARCA, INFORMA
MUNICIPIO JUNÍN, CASCO URBANO.
EVENTO INUNDACIÓN- 10-09-2021
AFECTACIÓN 5 VIVIENDAS, 5 FAMILIAS, 20 PERSONAS, 1 ALCANTARILLADO AFECTADOS, SIN LESIONADOS, SE DA MANEJO LOCAL
ACCIONES APOYARON CMGRD, BOMBEROS.
ESTADO CERRADO. - 591
</t>
  </si>
  <si>
    <r>
      <t xml:space="preserve">CDGRD NARIÑO INFORMA MUNICIPIO: LINARES – BARRIO FÁTIMA EVENTO: INCENDIO DE COBERTURA VEGETAL -05/08/2021 AFECTACIÓN: 2 HECTAREAS DE VEGETACIÓN NATIVAACCIONES: ATENDIDO CMGRD Y BOMBEROS ESTADO: </t>
    </r>
    <r>
      <rPr>
        <b/>
        <sz val="9"/>
        <rFont val="Arial"/>
        <family val="2"/>
      </rPr>
      <t>LIQUIDADO - 592</t>
    </r>
  </si>
  <si>
    <r>
      <t xml:space="preserve">CDGRD BOYACÁ INFORMA MUNICIPIO: SANTANA – CASCO URBANO Y ZONA RURAL EVENTO: VENDAVAL – 05/08/2021
AFECTACIÓN: 18 VIVIENDAS POR PERDIDA DE CUBIERTA DE SUS TECHOS, 18 FAMILIAS, 72 PERSONAS ACCIONES: ATENDIDO POR CMGRD. ESTADO: </t>
    </r>
    <r>
      <rPr>
        <b/>
        <sz val="9"/>
        <rFont val="Arial"/>
        <family val="2"/>
      </rPr>
      <t>CERRADO - 592</t>
    </r>
  </si>
  <si>
    <r>
      <t xml:space="preserve">DCC INFORMA DEPARTAMENTO: NORTE DE SANTANDER MUNICIPIO: OCAÑA – BARRIO LA SANTA CRUZ DE POLANCO EVENTO: MOVIMIENTO EN MASA – 09/08/2021 AFECTACIÓN: 1 PERSONAS LESIONADA PRODUCTO DE DESLIZAMIENTO DE TIERRA Y ROCAS, 6 VIVIENDAS, 6 FAMILIAS, 24 PERSONAS ACCIONES: ATENDIDO POR CMGRD Y DCC ESTADO: </t>
    </r>
    <r>
      <rPr>
        <b/>
        <sz val="9"/>
        <rFont val="Arial"/>
        <family val="2"/>
      </rPr>
      <t>CERRADO - 592</t>
    </r>
  </si>
  <si>
    <r>
      <t xml:space="preserve">CDGRD QUINDÍO INFORMA EN EL MUNICIPIO DE ARMENIA BARRIO LA PATRIA MZ 87 # 3 Y MZ 87 # 9, EVENTO INCENDIO ESTRUCTURAL – 5 DE AGOSTO, AFECTACIÓN 1 VIVIENDA DESTRUIDA, 1 AVERIADA, 2 FAMILIAS, 7 PERSONAS, ACCIONES ATENDIDO POR BOMBEROS OFICIALES, REPORTADO POR CMGRD, ESTADO </t>
    </r>
    <r>
      <rPr>
        <b/>
        <sz val="9"/>
        <rFont val="Arial"/>
        <family val="2"/>
      </rPr>
      <t>LIQUIDADO - 593</t>
    </r>
  </si>
  <si>
    <r>
      <t xml:space="preserve">CDGRD QUINDÍO INFORMA EN EL MUNICIPIO GÉNOVA VEREDA LA COQUETA, EVENTO INCENDIO DE COBERTURA VEGETAL – 21 DE JULIO, AFECTACIÓN 1 HECTÁREA DE CULTIVOS Y RASTROJO, ACCIONES ATENDIDO POR BOMBEROS VOLUNTARIOS CON HERRAMIENTA MANUAL Y CARROTANQUES, REPORTADO POR CMGRD, ESTADO </t>
    </r>
    <r>
      <rPr>
        <b/>
        <sz val="9"/>
        <rFont val="Arial"/>
        <family val="2"/>
      </rPr>
      <t>LIQUIDADO - 593</t>
    </r>
  </si>
  <si>
    <t xml:space="preserve">ENLACE UNGRD INFORMA
MUNICIPIO LA GLORIA – CESAR, CORREGIMIENTO DE LA MATA
EVENTO INUNDACIÓN 11/08/2021
AFECTACIÓN 4 VIVIENDAS AFECTADAS EN CUBIERTA Y PAREDES
ACCIONES ATENDIÓ BOMBEROS Y SE HIZO REUBICACIÓN TEMPORAL DE 3 FAMILIAS AFECTADAS
ESTADO CERRADO - 594
</t>
  </si>
  <si>
    <t xml:space="preserve">DELEGACIÓN BOMBEROS CUNDINAMARCA INFORMA
MUNICIPIO OROCUÉ - CASANARE
EVENTO INCENDIO DE COBERTURA VEGETAL 07/08/2021
AFECTACIÓN  50  HECTÁREAS DE SABANA NATIVA.
ACCIONES  ATENDIÓ BOMBEROS CON 6 UNIDADES, 1 VEHÍCULO CISTERNA Y 02 MOTOCICLETAS
ESTADO LIQUIDADO - 594
</t>
  </si>
  <si>
    <t xml:space="preserve">CDGRD CAUCA INFORMA
MUNICIPIO SUAREZ – VEREDA LA TOMA LOS ROBLES, ASNAZU, MINDALA Y LA CABECERA MUNICIPAL
EVENTO  VENDAVAL 10/08/2021
AFECTACIÓN  10 VIVIENDAS DESTECHADAS POR FUERTES VIENTOS, 10 FAMILIAS AFECTADAS.
ACCIONES ATENDIÓ CMGRD
ESTADO  CERRADO - 594
</t>
  </si>
  <si>
    <t xml:space="preserve">CDGRD CUNDINAMARCA INFORMA
MUNICIPIO UBALÁ – SECTOR PALOMAS BAMBITAS
EVENTO MOVIMIENTO EN MASA 11/08/2021
AFECTACIÓN 1 VIA DEPARTAMENTAL AFECTADA ENTRE EL MUNICIPIO DE GAMA Y UBALÁ
ACCIONES APOYARON CON MAQUINARIA AMARILLA DEL ICCU (CUNDINAMARCA) Y EL MUNICIPIO DE UBALÁ, YA SE SUPERÓ LA EMERGENCIA Y NO HUBO AFECTACIÓN DE VIVIENDA NI HUMANO. CMGRD Y CUERPO OPERATIVO ESTÁN EN CONSTANTE MONITOREO EN LA ZONA.
ESTADO CERRADO - 594
</t>
  </si>
  <si>
    <t xml:space="preserve">DELEGACIÓN BOMBEROS CUNDINAMARCA INFORMA:
MUNICIPIO: CAPARRAPÍ – SECTOR PR29 RUTA EL SOL VIA CORÁN /GUADUAS
EVENTO: INCENDIO DE COBERTURA VEGETAL 11/08/2021
AFECTACIÓN: 2 HECTAREAS DE VEGETACIÓN NATIVA
ACCIONES: ATENDIÓ BOMBEROS CON 8 UNIDADES
ESTADO: LIQUIDADO - 594
</t>
  </si>
  <si>
    <r>
      <t xml:space="preserve">CDGRD DE NORTE DE SANTANDER, INFORMA
MUNICIPIO: OCAÑA, ZONA URBANA.
EVENTO: TEMPORAL- 11-08-2021.
AFECTACIÓN: SE PRESENTARON FUERTES LLUVIAS ACOMPAÑADAS DE VIENTOS, DEJANDO: 1 VIVIENDA AVERIADA EN TECHO, 1 FAMILIA AFECTADA, CAÍDA DE ÁRBOLES, SIN LESIONADOS, SE DA MANEJO LOCAL.
ACCIONES: APOYO CMGRD.
</t>
    </r>
    <r>
      <rPr>
        <b/>
        <sz val="9"/>
        <rFont val="Arial"/>
        <family val="2"/>
      </rPr>
      <t>ESTADO: CERRADO. - 595</t>
    </r>
    <r>
      <rPr>
        <sz val="9"/>
        <rFont val="Arial"/>
        <family val="2"/>
      </rPr>
      <t xml:space="preserve">
DCC ACTUALIZA INFORMACIÓN
MUNICIPIO: OCAÑA – NORTE DE SANTANDER
EVENTO: TEMPORAL 11/08/2021
AFECTACIÓN:1. MENOR DE EDAD LESIONADO LEVEMENTE QUIEN FUE TRASLADADO A CENTRO ASISTENCIAL, 16 VIVIENDAS AVERIADAS EN TECHOS, 16 FAMILIAS AFECTADAS DE LOS BARRIOS BELÉN- 26 DE JULIO-EL CARMEN-CUESTA BLANCA, 80 PERSONAS
ACCIONES: ATENDIÓ CMGRD, BOMBEROS Y DCC CON 9 UNIDADES
</t>
    </r>
    <r>
      <rPr>
        <b/>
        <sz val="9"/>
        <rFont val="Arial"/>
        <family val="2"/>
      </rPr>
      <t>ESTADO: CERRADO - 598</t>
    </r>
    <r>
      <rPr>
        <sz val="9"/>
        <rFont val="Arial"/>
        <family val="2"/>
      </rPr>
      <t xml:space="preserve">
</t>
    </r>
  </si>
  <si>
    <t xml:space="preserve">CDGRD DE NORTE DE SANTANDER, INFORMA
MUNICIPIO: ÁBREGO, VEREDA: CASA DE TEJA.
EVENTO: TEMPORAL- 11-08-2021.
AFECTACIÓN: SE PRESENTARON FUERTES LLUVIAS ACOMPAÑADAS DE VIENTOS, DEJANDO: 1 VIVIENDA AVERIADA EN TECHO, 1 FAMILIA AFECTADA, SIN LESIONADOS, SE DA MANEJO LOCAL.
ACCIONES: APOYO CMGRD.
ESTADO: CERRADO. - 595
</t>
  </si>
  <si>
    <r>
      <t xml:space="preserve">ENLACE TERRITORIAL DEL CESAR- UNGRD, INFORMA
MUNICIPIO VALLEDUPAR, CORREGIMIENTO: BADILLO
EVENTO VENDAVAL- 08-08-2021
AFECTACIÓN 8 VIVIENDAS AVERIADAS, 8 FAMILIAS, 40 PERSONAS AFECTADAS, CAÍDA DE ÁRBOLES, SIN LESIONADOS, SE DA MANEJO LOCAL.
ACCIONES APOYO CMGRD.
</t>
    </r>
    <r>
      <rPr>
        <b/>
        <sz val="9"/>
        <rFont val="Arial"/>
        <family val="2"/>
      </rPr>
      <t>ESTADO CERRADO - 595</t>
    </r>
    <r>
      <rPr>
        <sz val="9"/>
        <rFont val="Arial"/>
        <family val="2"/>
      </rPr>
      <t xml:space="preserve">
ACTUALIZACIÓN CMGRD VALLEDUPAR EN EL SITIOS CORREGIMIENTOS CARACOLÍ Y BADILLO, VEREDAS BUENOS AIRES, PRADERAS DE CAMPERUCHO, NUEVO MUNDO, VILLA GERMANIA, MATA DE CAÑA, EVENTO VENDAVAL – 8 DE AGOSTO, AFECTACIÓN 8 VIVIENDAS AFECTADAS (CAÍDAS DE LÁMINAS DE ZINC Y FIBROCEMENTO), SE MANTIENEN LOS DEMÁS DATOS, ACCIONES SE REALIZÓ RETIRO DE ÁRBOLES CAÍDOS POR PARTE DE INVIAS, LEVANTAMIENTO EDAN POR PARTE DE LA OMGRD</t>
    </r>
    <r>
      <rPr>
        <b/>
        <sz val="9"/>
        <rFont val="Arial"/>
        <family val="2"/>
      </rPr>
      <t>, ESTADO CERRADO - 624</t>
    </r>
    <r>
      <rPr>
        <sz val="9"/>
        <rFont val="Arial"/>
        <family val="2"/>
      </rPr>
      <t xml:space="preserve">
</t>
    </r>
  </si>
  <si>
    <r>
      <t xml:space="preserve">CDGRD SANTANDER INFORMA EN EL MUNICIPIO DE BUCARAMANGA BARRIO ESTORAQUES, EVENTO MOVIMIENTO EN MASA – 11 DE AGOSTO, AFECTACIÓN 10 VIVIENDAS AVERIADAS, 10 FAMILIAS, 44 PERSONAS, ACCIONES LA DIRECTORA DE BOMBEROS REALIZA REPORTA, ATIENDE CMGRD, ESTADO </t>
    </r>
    <r>
      <rPr>
        <b/>
        <sz val="9"/>
        <rFont val="Arial"/>
        <family val="2"/>
      </rPr>
      <t>CERRADO - 596</t>
    </r>
    <r>
      <rPr>
        <sz val="9"/>
        <rFont val="Arial"/>
        <family val="2"/>
      </rPr>
      <t xml:space="preserve">
</t>
    </r>
  </si>
  <si>
    <r>
      <t xml:space="preserve">CDGRD ANTIOQUIA INFORMA EN EL MUNICIPIO DE EL PEÑOL BARRIO SANTA INÉS, EVENTO INCENDIO ESTRUCTURAL – 7 DE AGOSTO, AFECTACIÓN 1 VIVIENDA DESTRUIDA, 1 FAMILIA, 2 PERSONAS, ACCIONES SE REALIZA ATENCIÓN Y RESPUESTA INMEDIATA POR PARTE DE BOMBEROS CON 2 UNIDADES, LLEGAN AL SITIO DE LA CON CAMIONETA DE ACCIÓN RÁPIDA, EQUIPO DE PROTECCIÓN COMPLETO SE HACE CONTROL DEL INCENDIO HASTA QUE LLEGA LA MÁQUINA M2, SE ENFRÍA Y SE HACE REMOCIÓN DE ESCOMBROS, EVALUACIÓN DE DAÑOS Y ANÁLISIS DE NECESIDADES Y SE ENCUENTRA QUE LAS PERSONAS POR SUS PROPIOS MEDIOS BUSCAN ALOJAMIENTO, ESTADO </t>
    </r>
    <r>
      <rPr>
        <b/>
        <sz val="9"/>
        <rFont val="Arial"/>
        <family val="2"/>
      </rPr>
      <t>CERRADO - 596</t>
    </r>
  </si>
  <si>
    <r>
      <t xml:space="preserve">CDGRD ANTIOQUIA INFORMA EN EL MUNICIPIO DE ANZÁ VEREDAS LAS LOMITAS Y LA CORDILLERA, EVENTO VENDAVAL – 10 DE AGOSTO, AFECTACIÓN 5 VIVIENDAS DESTECHADAS, 5 FAMILIAS, 20 PERSONAS, 1 ESTABLECIMIENTO COMERCIAL ACCIONES ATENDIDO Y REPORTADO POR CMGRD, ESTADO </t>
    </r>
    <r>
      <rPr>
        <b/>
        <sz val="9"/>
        <rFont val="Arial"/>
        <family val="2"/>
      </rPr>
      <t>CERRADO - 596</t>
    </r>
  </si>
  <si>
    <r>
      <t xml:space="preserve">CDGRD ANTIOQUIA INFORMA EN EL MUNICIPIO ANZÁ CORREGIMIENTO DE GÜINTAR, EVENTO CRECIENTE SÚBITA QUEBRADA LA MANGLARA Y LA VENADERA SECTOR COREA – 10 DE AGOSTO, AFECTACIÓN 1 PUENTE VEHICULAR, CENTRO DE ACOPIO ACCIONES SE ESTÁ DESPLAZANDO MAQUINARIA AMARILLA PARTICULAR, QUE PERMITA HABILITAR LA COMUNICACIÓN VEHICULAR ENTRE EL CORREGIMIENTO DE GÜINTAR Y VEREDAS ALEDAÑAS CON LA ZONA URBANA DEL MUNICIPIO DE ANZÁ, ESTADO </t>
    </r>
    <r>
      <rPr>
        <b/>
        <sz val="9"/>
        <rFont val="Arial"/>
        <family val="2"/>
      </rPr>
      <t>CERRADO - 596</t>
    </r>
    <r>
      <rPr>
        <sz val="9"/>
        <rFont val="Arial"/>
        <family val="2"/>
      </rPr>
      <t xml:space="preserve">
</t>
    </r>
  </si>
  <si>
    <t>PÉRDIDA DE CULTIVOS DE MAÍZ Y FRÍJOL</t>
  </si>
  <si>
    <r>
      <t xml:space="preserve">CDGRD ANTIOQUIA INFORMA EN EL MUNICIPIO URAMITA CORREGIMIENTO EL PITAL, PARAJE, BOTIJA Y CHUPADERO EVENTO TEMPORAL – 11 DE AGOSTO, AFECTACIÓN 15 VIVIENDAS DESTECHADAS APROX, 35 FAMILIAS, 140 PERSONAS, 3 VÍAS SECUNDARIAS, 3 VÍAS TERCIARIAS, 1 ACUEDUCTO, PÉRDIDA DE CULTIVOS DE MAÍZ Y FRÍJOL, ACCIONES SE ATIENDE EN EL MOMENTO POR PARTE DEL CMGRD, ESTÁN EN EL LEVANTAMIENTO DEL EDAN, ESTADO </t>
    </r>
    <r>
      <rPr>
        <b/>
        <sz val="9"/>
        <rFont val="Arial"/>
        <family val="2"/>
      </rPr>
      <t xml:space="preserve">ABIERTO - 596
</t>
    </r>
    <r>
      <rPr>
        <sz val="9"/>
        <rFont val="Arial"/>
        <family val="2"/>
      </rPr>
      <t>CDGRD ANTIOQUIA ACTUALIZA, INFORMACIÓN
MUNICIPIO: URAMITA, CORREGIMIENTO: EL PITAL, VEREDAS: LA CUMBRE, PARAJE, BOTIJA Y CHUPADERO, EL ALTO DEL PITAL, FRONTINITO, BARRIO: JESÚS, MARÍA RÚA ARIAS PARTE ALTA, LAS CABAÑAS.
EVENTO: TEMPORAL. – 11-08-2021.
AFECTACIÓN: SE PRESENTARON FUERTES LLUVIAS, ACOMPAÑADAS DE VIENTOS, DEJANDO: 15 VIVIENDAS DESTECHADAS, 35 FAMILIAS, 140 PERSONAS, 3 VÍAS SECUNDARIAS, 3 VÍAS TERCIARIAS, 1 ACUEDUCTO, PÉRDIDA DE CULTIVOS DE MAÍZ Y FRÍJOL, SIN LESIONADOS, SE DA MANEJO LOCAL.
ACCIONES: APOYA CMGRD.</t>
    </r>
    <r>
      <rPr>
        <b/>
        <sz val="9"/>
        <rFont val="Arial"/>
        <family val="2"/>
      </rPr>
      <t xml:space="preserve">
ESTADO: CERRADO. - 615</t>
    </r>
    <r>
      <rPr>
        <sz val="9"/>
        <rFont val="Arial"/>
        <family val="2"/>
      </rPr>
      <t xml:space="preserve">
</t>
    </r>
  </si>
  <si>
    <r>
      <t xml:space="preserve">CDGRD ANTIOQUIA INFORMA EN EL MUNICIPIO OLAYA CORREGIMIENTO DE LLANADAS EL PENCAL, EL COMÚN, EVENTO AVENIDA TORRENCIAL QUEBRADAS LA TAHAMY, SECA Y EL PENCAL – 10 DE AGOSTO, AFECTACIÓN 2 ACUEDUCTOS, 160 FAMILIAS, 560 PERSONAS, 1 VÍA SECUNDARIA, 2 VÍAS TERCIARIAS, ACCIONES REPORTADO Y ATENDIDO POR CMGRD, SIN SOLICITUD AL DEPARTAMENTO, ESTADO </t>
    </r>
    <r>
      <rPr>
        <b/>
        <sz val="9"/>
        <rFont val="Arial"/>
        <family val="2"/>
      </rPr>
      <t>CERRADO - 596</t>
    </r>
  </si>
  <si>
    <r>
      <t xml:space="preserve">CDGRD ANTIOQUIA INFORMA EN EL MUNICIPIO DE VALDIVIA BARRIOS EL TEMPLETE Y VILLA ALBA, EVENTO MOVIMIENTO EN MASA – 11 DE AGOSTO, AFECTACIÓN 2 VIVIENDAS DESTRUIDAS, 2 FAMILIAS, 8 PERSONAS, ACCIONES ATENDIDO POR CMGRD Y REPORTADO AL DEPARTAMENTO SIN REQUERIMIENTOS, ESTADO </t>
    </r>
    <r>
      <rPr>
        <b/>
        <sz val="9"/>
        <rFont val="Arial"/>
        <family val="2"/>
      </rPr>
      <t>CERRADO - 596</t>
    </r>
  </si>
  <si>
    <r>
      <t xml:space="preserve">CDGRD ANTIOQUIA INFORMA QUE, EN NECHÍ, CORREGIMIENTO EL 2, VEREDAS COPÉ, MARTINA Y MONTE VERDE. SE PRESENTÓ UNA INUNDACIÓN EL DÍA 2 DE AGOSTO. DEJANDO 1 VIVIENDA DESTRUIDA Y 10 VIVIENDAS CON AFECTACIÓN DE ENSERES, 11 FAMILIAS Y 44 PERSONAS AFECTADAS, 1 VÍA DEPARTAMENTAL CON AFECTACIÓN POR CAÍDA DE MATERIAL. NO SE REPORTAN LESIONADOS O DESAPARECIDOS. SE REALIZÓ EVACUACIÓN DE LA FAMILIA QUE HABITABA LA VIVIENDA DESTRUIDA, SE ADELANTARON LABORES CON MAQUINARÍA AMARILLA EN LA VÍA AFECTADA PARA REHABILITAR EL TRÁNSITO, SE REALIZÓ EDAN Y ENTREGA DE AHE, ATENDIÓ PERSONAL DEL CMGRD. SE DA MANEJO LOCAL. </t>
    </r>
    <r>
      <rPr>
        <b/>
        <sz val="9"/>
        <rFont val="Arial"/>
        <family val="2"/>
      </rPr>
      <t xml:space="preserve">ESTADO: CERRADO - 597
</t>
    </r>
    <r>
      <rPr>
        <b/>
        <sz val="9"/>
        <color indexed="10"/>
        <rFont val="Arial"/>
        <family val="2"/>
      </rPr>
      <t>20/08/2021 SE APORBÓ APOYO CON SACOS DE POLIPROPILENO POR VALOR DE $ 17.000.000</t>
    </r>
  </si>
  <si>
    <r>
      <t xml:space="preserve">CDGRD ANTIOQUIA INFORMA QUE, EN PUERTO BERRIO, VEREDAS EL SUAN, EL JARDÍN, PALESTINA. BARRIOS LA MILLA DOS, ALTO DEL ABISMO, 17 DE ABRIL, LA MALENA, LAS BRISAS, TULIPANES, PUERTO COLOMBIA, VILLA DEL CORAL, URBANIZACIÓN LOS INDIOS, BARRIOS UNIDOS. SE PRESENTÓ UN VENDAVAL EL DÍA 2 DE AGOSTO. DEJANDO 19 VIVIENDAS CON AFECTACIONES EN CUBIERTAS Y PÉRDIDA DE ENSERES, 19 FAMILIAS Y 45 PERSONAS AFECTADAS, NO SE REPORTAN LESIONADOS O DESAPARECIDOS. ATENDIÓ PERSONAL DEL CMGRD EN LABORES DE EDAN Y ENTREGA DE AHE, SE DA MANEJO LOCAL. </t>
    </r>
    <r>
      <rPr>
        <b/>
        <sz val="9"/>
        <rFont val="Arial"/>
        <family val="2"/>
      </rPr>
      <t>ESTADO: CERRADO - 597</t>
    </r>
  </si>
  <si>
    <t xml:space="preserve">CDGRD CUNDINAMARCA INFORMA
MUNICIPIO: GUADUAS - VEREDA CHAPAIMA
EVENTO: INCENDIO DE COBERTURA VEGETAL 01/08/2021
AFECTACIÓN:  1 HECTÁREA DE BOSQUE NATIVO DENSO, AL PARECER POR CORTO CIRCUITO DE UNAS CUERDAS DE ALTA TENSIÓN QUE PASA POR ESTA ZONA
ACCIONES: ATENDIERON BOMBEROS DEL MUNICIPIO DE GUADUAS Y LA COMUNIDAD.
ESTADO: LIQUIDADO - 598
</t>
  </si>
  <si>
    <t xml:space="preserve">CDGRD CUNDINAMARCA INFORMA
MUNICIPIO: GUADUAS – FINCA LA ESCORIA
EVENTO: INCENDIO DE COBERTURA VEGETAL 03/08/2021
AFECTACIÓN:10 HECTAREAS (5 HECTÁREAS DE BOSQUE NATIVO DENSO, 2.5 HECTAREAS DE BOSQUE PLANTADO Y 2.5 HECTAREAS DE SABANAS Y PASTIZALES). AL PARECER POR CORTO CIRCUITO DE UNAS CUERDAS DE ALTA TENSIÓN QUE PASA POR ESTA ZONA
ACCIONES: ATENDIERON BOMBEROS DEL MUNICIPIO DE GUADUAS Y LA COMUNIDAD.
ESTADO: LIQUIDADO - 598
</t>
  </si>
  <si>
    <t xml:space="preserve">CDGRD CUNDINAMARCA INFORMA
MUNICIPIO: GUADUAS – SECTOR LA CARBONERA, RESERVA DE LA CAR
EVENTO: INCENDIO DE COBERTURA VEGETAL 06/08/2021
AFECTACIÓN:4 HECTAREAS (1 HECTÁREA DE BOSQUE NATIVO DENSO, 1.5 HECTAREAS DE SABANAS Y PASTIZALES Y 1.5 HECTAREAS DE RASTROJO). AL PARECER POR CORTO CIRCUITO DE UNAS CUERDAS DE ALTA TENSIÓN QUE PASA POR ESTA ZONA
ACCIONES: ATENDIERON BOMBEROS DEL MUNICIPIO DE GUADUAS Y LA COMUNIDAD.
ESTADO: LIQUIDADO - 598
</t>
  </si>
  <si>
    <t xml:space="preserve">CDGRD CUNDINAMARCA INFORMA
MUNICIPIO: GUADUAS – BARRIO EL CARMELO
EVENTO: INCENDIO DE COBERTURA VEGETAL 06/08/2021
AFECTACIÓN:1 HECTÁREA DE SABANAS Y PASTIZALES. AL PARECER POR QUEMAS AGRÍCOLAS
ACCIONES: ATENDIERON BOMBEROS DEL MUNICIPIO DE GUADUAS Y LA COMUNIDAD.
ESTADO: LIQUIDADO - 598
</t>
  </si>
  <si>
    <t xml:space="preserve">DCC INFORMA
MUNICIPIO: PUERTO CARREÑO
EVENTO: INUNDACIÓN 12/08/2021
AFECTACIÓN: 10 HECTAREAS DE CULTIVOS, POR  DESBORDAMIENTO DEL RÍO ORINOCO POR AUMENTO DEL CAUDAL DE LOS RÍOS VITA Y META AFECTANDO ZONAS ALEDAÑAS.
ACCIONES: ATENDIÓ CMGRD Y DCC
ESTADO: CERRADO - 598
</t>
  </si>
  <si>
    <r>
      <t xml:space="preserve">CDGRD BOYACÁ INFORMA EN EL MUNICIPIO DE MUZO CASCO URBANO Y ZONA RURAL, EVENTO VENDAVAL – 12 DE AGOSTO, AFECTACIÓN 30 VIVIENDAS DESTECHADAS, 30 FAMILIAS, ACCIONES ATIENDE CMGRD ESTÁN EN PROCESO DE EDAN, ESTADO </t>
    </r>
    <r>
      <rPr>
        <b/>
        <sz val="9"/>
        <rFont val="Arial"/>
        <family val="2"/>
      </rPr>
      <t xml:space="preserve">ABIERTO - 599
</t>
    </r>
    <r>
      <rPr>
        <sz val="9"/>
        <rFont val="Arial"/>
        <family val="2"/>
      </rPr>
      <t>CDGRD BOYACÁ, ACTUALIZA INFORMACIÓN MUNICIPIO: MUZO – CABECERA MUNICIPAL, AÉREA RURAL EVENTO: VENDAVAL – 12/08/2021 AFECTACIÓN: 335 VIVIENDAS CON PÉRDIDA PARCIAL DE TECHOS, 335 FAMILIAS, 680 PERSONAS ACCIONES: ATENDIDO POR CMGRD, SE DA RESPUESTA LOCA</t>
    </r>
    <r>
      <rPr>
        <b/>
        <sz val="9"/>
        <rFont val="Arial"/>
        <family val="2"/>
      </rPr>
      <t>L ESTADO: CERRADO - 609</t>
    </r>
    <r>
      <rPr>
        <sz val="9"/>
        <rFont val="Arial"/>
        <family val="2"/>
      </rPr>
      <t xml:space="preserve">
CDGRD BOYACÁ ACTUALIZA INFORMACIÓN:
MUNICIPIO:  MUZO – CABECERA MUNICIPAL Y ÁREA RURAL
EVENTO:  VENDAVAL 12/08/2021
AFECTACIÓN:  335 VIVIENDAS CON PÉRDIDA PARCIAL DE TECHOS, 335 FAMILIAS, 680 PERSONAS
ACCIONES: ATENDIDO POR CMGRD, SE DA RESPUESTA LOCAL ,SE EMITE EL DECRETO DE CALAMIDAD PUBLICA N°2021083-51 (POR EL CUAL SE DECRETA LA CALAMIDAD PÚBLICA EN EL MUNICIPIO DE MUZO – BOYACÁ)
</t>
    </r>
    <r>
      <rPr>
        <b/>
        <sz val="9"/>
        <rFont val="Arial"/>
        <family val="2"/>
      </rPr>
      <t>ESTADO:  CERRADO - 620</t>
    </r>
  </si>
  <si>
    <t>2 BODEGAS</t>
  </si>
  <si>
    <r>
      <t xml:space="preserve">DNBC Y CRUE RISARALDA INFORMAN EN DEPARTAMENTO RISARALDA, MUNICIPIO DOSQUEBRADAS CENTRO COMERCIAL METROPOLITANO BODEGA C 201 Y C 202 INDUSTRIAS PRODICOL LTDA. Y PINTURVEN S.A.S, EVENTO INCENDIO ESTRUCTURAL – 13 DE AGOSTO, AFECTACIÓN 1 PERSONA LESIONADA (BOMBERO), 2 BODEGAS, ACCIONES ATENDIDO POR COB DOSQUEBRADAS Y PEREIRA, CBV PEREIRA, SANTA ROSA Y CHINCHINÁ CON 61 UNIDADES EN TOTAL, DCC 10 UNIDADES, UNIDAD VITAL 2 PERSONAS, PONALSAR 4 UNIDADES, GABINETE MUNICIPAL, DESARROLLO ECONÓMICO Y DIGER CON 7 MÁQUINA EXTINTORAS, 6 CARROTANQUES, 5 CAMIONETAS, 2 MOTOS, 2 AMBULANCIAS, ESTADO </t>
    </r>
    <r>
      <rPr>
        <b/>
        <sz val="9"/>
        <rFont val="Arial"/>
        <family val="2"/>
      </rPr>
      <t>CERRADO - 599</t>
    </r>
    <r>
      <rPr>
        <sz val="9"/>
        <rFont val="Arial"/>
        <family val="2"/>
      </rPr>
      <t xml:space="preserve">
 </t>
    </r>
  </si>
  <si>
    <r>
      <t xml:space="preserve">CDGRD CAUCA INFORMA MUNICIPIO: EL TAMBO – VEREDA LA LAGUNA EVENTO: INCENDIO DE COBERTURA VEGETAL – 13/08/2021 AFECTACIÓN 1 HECTÁREA DE VEGETACIÓN NATIVA ACCIONES: ATENDIDO POR CMGRD Y COMUNIDAD ESTADO </t>
    </r>
    <r>
      <rPr>
        <b/>
        <sz val="9"/>
        <rFont val="Arial"/>
        <family val="2"/>
      </rPr>
      <t>LIQUIDADO - 600</t>
    </r>
  </si>
  <si>
    <r>
      <t xml:space="preserve">CDGRD BOLÍVAR, INFORMA MUNICIPIO: MORALES – CORREGIMIENTO MICOAHUMADO VEREDAS ARCADIA, HONDA ALTA, MINA GALLO, LA ESMERALDA, BETANIA, MULITA, VILLA NORIS, AURORA, CANELO E ISLA MOSCÚEVENTO: INUNDACIÓN – 26/07/2021 AFECTACIÓN: 286 VIVIENDAS POR PERDIDA DE MUEBLES Y ENSERES DEBIDO A ROMPIMIENTO DE MURO DE CONTENCIÓN, 286 FAMILIAS, 858 PERSONAS ACCIONES: ATENDIDO POR CMGRD CON APOYO DEL CDGRD, SE DA RESPUESTA LOCAL ESTADO: </t>
    </r>
    <r>
      <rPr>
        <b/>
        <sz val="9"/>
        <rFont val="Arial"/>
        <family val="2"/>
      </rPr>
      <t>CERRADO - 600</t>
    </r>
  </si>
  <si>
    <r>
      <t xml:space="preserve">CDGRD BOLÍVAR INFORMA MUNICIPIO: SANTA ROSA  – CABECERA MUNICIPAL, ZONA RURAL EVENTO: VENDAVAL – 03/08/2021 AFECTACIÓN: 293 VIVIENDAS POR PERDIDA DE CUBIERTA POR FUERTES VIENTOS, 293 FAMILIAS, 1172 PERSONAS, 23 HECTAREAS DE CULTIVOS DE MAÍZ, CAFÉ Y PANCOGER. ACCIONES: ATENDIDO POR CMGRD CON APOYO DEL CDGRD, SE RECIBE ¨DECRETO DE CALAMIDAD PUBLICA NO. 152 DEL 03 DE AGOSTO 2021¨ ESTADO </t>
    </r>
    <r>
      <rPr>
        <b/>
        <sz val="9"/>
        <rFont val="Arial"/>
        <family val="2"/>
      </rPr>
      <t>CERRADO - 600</t>
    </r>
  </si>
  <si>
    <r>
      <t xml:space="preserve">DCC INFORMA QUE, EN CHIQUINQUIRÁ, BOYACÁ. CABECERA MUNICIPAL. SE PRESENTÓ UNA INUNDACIÓN POR COLAPSO DE ALCANTARILLADO EL DÍA 13 DE AGOSTO. DEJANDO 110 FAMILIAS Y 440 PERSONAS AFECTADAS POR PÉRDIDA DE VÍVERES Y ENSERES. NO SE REPORTAN LESIONADOS. PERSONAL DEL CMGRD REALIZÓ ATENCIÓN DEL EVENTO CON APOYO DE LA DCC Y BOMBEROS. SE DA MANEJO LOCAL. </t>
    </r>
    <r>
      <rPr>
        <b/>
        <sz val="9"/>
        <rFont val="Arial"/>
        <family val="2"/>
      </rPr>
      <t>ESTADO: CERRADO - 601</t>
    </r>
  </si>
  <si>
    <r>
      <t xml:space="preserve">CDGRD DEL META Y ENLACE TERRITORIAL- UNGRD, INFORMAN
MUNICIPIO: ACACIAS, SECTOR: RANCHO GRANDE.
EVENTO: CRECIENTE SÚBITA- RÍO ACACIAS- 14-08-2021.
AFECTACIÓN: SE PRESENTÓ CRECIENTE SÚBITA EN EL RÍO ACACIAS, 2 PERSONAS FALLECIDAS, RECUPERADOS CUERPOS DE: KAREN BERNAL 15 AÑOS Y EL PADRE DIVI RICARDO BERNAL, 2 PERSONAS DESAPARECIDAS.
ACCIONES: APOYAN CMGRD, D.C.C.- 5 UNIDADES, BOMBEROS- 6 UNIDADES, CTI.
</t>
    </r>
    <r>
      <rPr>
        <b/>
        <sz val="9"/>
        <rFont val="Arial"/>
        <family val="2"/>
      </rPr>
      <t xml:space="preserve">ESTADO: ABIERTO. - 602
</t>
    </r>
    <r>
      <rPr>
        <sz val="9"/>
        <rFont val="Arial"/>
        <family val="2"/>
      </rPr>
      <t>ENLACE UNGRD Y CDGRD META ACTUALIZAN INFORMACIÓN SOBRE CRECIENTE SÚBITA DEL RÍO ACACIAS, REPORTADA EN ACACIAS, SECTOR RANCHO GRANDE EL DÍA 14 DE AGOSTO. DEJANDO 3 PERSONAS FALLECIDAS, NO SE REPORTAN MÁS DESAPARECIDOS. HACIA LAS 8:22 DEL 15 DE AGOSTO SE REPORTA POR PARTE DE LAS ENTIDADES QUE REALIZABAN LA BÚSQUEDA QUE, SE REALIZA EL HALLAZGO Y RECUPERACIÓN DEL CUERPO DE LA PERSONA QUE SE ENCONTRABA DESAPARECIDA CORRESPONDIENTE A LA SEÑORA LILIANA RODRÍGUEZ EN EL SECTOR LOS POZOS. PERSONAL OPERATIVO EN EL SITIO REALIZA EL TRASLADO DEL CUERPO PARA TEMAS PERTINENTES. SE DA MANEJO LOCAL. PARTICIPARON: - 12 UNIDADES DE BOMBEROS. - 12 UNIDADES DE EJÉRCITO NAL. - 8 UNIDADES DE LA DCC. - 6 UNIDADES DE LA CRUZ ROJA</t>
    </r>
    <r>
      <rPr>
        <b/>
        <sz val="9"/>
        <rFont val="Arial"/>
        <family val="2"/>
      </rPr>
      <t>. ESTADO: CERRADO - 604</t>
    </r>
    <r>
      <rPr>
        <sz val="9"/>
        <rFont val="Arial"/>
        <family val="2"/>
      </rPr>
      <t xml:space="preserve">
</t>
    </r>
  </si>
  <si>
    <t xml:space="preserve">CMGRD DE VALLEDUPAR- CESAR, INFORMA
MUNICIPIO: VALLEDUPAR, CORREGIMIENTOS: CARACOLÍ, VEREDAS: BUENOS AIRES, PRADERAS DE CAMPERUCHO, NUEVO MUNDO, VILLA GERMANIA, MATA DE CAÑA.
EVENTO: MOVIMIENTO EN MASA- 14-08-2021.
AFECTACIÓN: 1 VIVIENDA AFECTADA, CULTIVOS DE MAÍZ, APROXIMADAMENTE: 2 HECTÁREAS, 3 PUNTOS CRÍTICOS DE LA VÍA QUE CONECTA LAS VEREDAS, SE DA MANEJO LOCAL.
ACCIONES: APOYA CMGRD, SECRETARIA DE SALUD Y OBRAS PÚBLICAS, PARA HACER LAS INTERVENCIONES PERTINENTES.
ESTADO: CERRADO.  - 602
</t>
  </si>
  <si>
    <r>
      <t xml:space="preserve">
CDGRD DE CALDAS, INFORMA
MUNICIPIO: LA DORADA, BARRIOS: SANTA LUCÍA, SAN ANTONIO Y OBRERO.
EVENTO: INUNDACIÓN- 14-08-2021
AFECTACIÓN: EN VERIFICACIÓN, REALIZAN EDAN.
ACCIONES: APOYA CMGRD.
</t>
    </r>
    <r>
      <rPr>
        <b/>
        <sz val="9"/>
        <rFont val="Arial"/>
        <family val="2"/>
      </rPr>
      <t>ESTADO: ABIERTO. - 602</t>
    </r>
    <r>
      <rPr>
        <sz val="9"/>
        <rFont val="Arial"/>
        <family val="2"/>
      </rPr>
      <t xml:space="preserve">
CDGRD DE CALDAS ACTUALIZA, INFORMACIÓN
MUNICIPIO: LA DORADA, BARRIOS: SANTA LUCÍA, SAN ANTONIO Y OBRERO.
EVENTO: INUNDACIÓN- 14-08-2021
AFECTACIÓN: SE REALIZÓ VERIFICACIÓN, ENCONTRANDO EXCESO DE BASURA EN EL ALCANTARILLADO DEL SECTOR, SE HIZO LIMPIEZA DE CALLES Y EVACUACIÓN DE AGUA ESTANCADA, PÉRDIDAS MATERIALES MENORES.
</t>
    </r>
    <r>
      <rPr>
        <b/>
        <sz val="9"/>
        <rFont val="Arial"/>
        <family val="2"/>
      </rPr>
      <t>ACCIONES: APOYO CMGRD, BOMBEROS.
ESTADO: CERRADO. - 618</t>
    </r>
    <r>
      <rPr>
        <sz val="9"/>
        <rFont val="Arial"/>
        <family val="2"/>
      </rPr>
      <t xml:space="preserve">
</t>
    </r>
    <r>
      <rPr>
        <sz val="9"/>
        <color indexed="10"/>
        <rFont val="Arial"/>
        <family val="2"/>
      </rPr>
      <t>02/12/2021 SE APROBÓ BANCO DE MAQUINARIA POR VALOR TOTAL DE $768.235.605,80</t>
    </r>
  </si>
  <si>
    <t xml:space="preserve">CDGRD DE CALDAS, INFORMA
MUNICIPIO: VITERBO, VEREDA: PORVENIR.
EVENTO: MOVIMIENTO EN MASA- 14-08-2021
AFECTACIÓN: 1 VÍA AFECTADA, SIN LESIONADOS, SE DA MANEJO LOCAL.
ACCIONES: APOYA CMGRD.
ESTADO: CERRADO. - 602
</t>
  </si>
  <si>
    <t xml:space="preserve">CDGRD DE CALDAS, INFORMA
MUNICIPIO: MANZANARES, VÍA MANZANARES - MARULANDA.
EVENTO: MOVIMIENTO EN MASA- 14-08-2021
AFECTACIÓN: 1 VÍA AFECTADA, SIN LESIONADOS, SE DA MANEJO LOCAL.
ACCIONES: APOYA CMGRD.
ESTADO: CERRADO.  - 602
</t>
  </si>
  <si>
    <t xml:space="preserve">
CDGRD DE CALDAS, INFORMA
MUNICIPIO: PALESTINA, VÍA SANTAGUEDA - ARAUCA.
EVENTO: MOVIMIENTO EN MASA- 14-08-2021
AFECTACIÓN: 1 VÍA AFECTADA, SIN LESIONADOS, SE DA MANEJO LOCAL.
ACCIONES: APOYA CMGRD.
ESTADO: CERRADO. - 602
</t>
  </si>
  <si>
    <r>
      <t xml:space="preserve">ENLACE TERRITORIAL UNGRD ANTIOQUIA, INFORMA MUNICIPIO: PUERTO BERRIO – BARRIOS: LA FORTUNA, OASIS, BARRIOS UNIDOS, VILLA DEL CORAL, URIBE, URIBE, PATIO BONITO, PUERTO COLOMBIA. EVENTO: INUNDACIÓN – 13/08/2021
AFECTACIÓN: 4 VIVIENDAS DESTRUIDAS, 89 POR PERDIDA EN MUEBLES Y ENSERES, 93 FAMILIAS, 312 PERSONAS
ACCIONES: ATENDIDO POR CMGRD CON APOYO DE DAGRAN. ESTADO: </t>
    </r>
    <r>
      <rPr>
        <b/>
        <sz val="9"/>
        <rFont val="Arial"/>
        <family val="2"/>
      </rPr>
      <t>CERRADO - 603</t>
    </r>
  </si>
  <si>
    <r>
      <t xml:space="preserve">DELEGACIÓN DE BOMBEROS CUNDINAMARCA MUNICIPIO: GUAYABETAL – VEREDA VANGUARDIA EVENTO: INUNDACIÓN – 14/08/2021 AFECTACIÓN: 1 VIVIENDA LA CUAL INGRESA MATERIAL DE ARRASTRE DAÑANDO BIENES Y ENSERES, 1 FAMILIAS, 4 PERSONAS ACCIONES: ATENDIDO POR CMGRD Y BOMBEROS ESTADO: </t>
    </r>
    <r>
      <rPr>
        <b/>
        <sz val="9"/>
        <rFont val="Arial"/>
        <family val="2"/>
      </rPr>
      <t>CERRADO - 603</t>
    </r>
  </si>
  <si>
    <r>
      <t xml:space="preserve">ENLACE PONALSAR INFORMA QUE, EN CAJAMARCA, VÍA LA LÍNEA. SE PRESENTÓ UN MOVIMIENTO EN MASA EL DÍA 15 DE AGOSTO. DEJANDO 1 VÍA NACIONAL CON CIERRE POR CAÍDA DE MATERIAL, NO SE REPORTAN LESIONADOS O DESAPARECIDOS. ATIENDE PERSONAL DE INVIAS Y LA CONCESIONARIA SAN RAFAEL. </t>
    </r>
    <r>
      <rPr>
        <b/>
        <sz val="9"/>
        <rFont val="Arial"/>
        <family val="2"/>
      </rPr>
      <t xml:space="preserve">ESTADO: EN SEGUIMIENTO - 604
</t>
    </r>
    <r>
      <rPr>
        <sz val="9"/>
        <rFont val="Arial"/>
        <family val="2"/>
      </rPr>
      <t>CDGRD TOLIMA ACTUALIZA INFORMACIÓN SOBRE MOVIMIENTO EN MASA REPORTADO EN CAJAMARCA, VÍA LA LÍNEA. EL DÍA 15 DE AGOSTO. DEJANDO 1 VÍA NACIONAL CON AFECTACIÓN POR CAÍDA DE MATERIAL, NO SE REPORTAN LESIONADOS O DESAPARECIDOS. ATENDIÓ PERSONAL DE LA CONCESIONARIA VIAL CON APOYO DE INVIAS. SE DA MANEJO LOCAL</t>
    </r>
    <r>
      <rPr>
        <b/>
        <sz val="9"/>
        <rFont val="Arial"/>
        <family val="2"/>
      </rPr>
      <t>. ESTADO: CERRADO - 612</t>
    </r>
  </si>
  <si>
    <t xml:space="preserve">CDGRD DEL QUINDÍO, INFORMA
MUNICIPIO: MONTENEGRO, BARRIO: EL GOLFO.
EVENTO: MOVIMIENTO EN MASA-15-08-2021.
AFECTACIÓN: 1 VIVIENDA SUBNORMAL DESTRUIDA, 1 MENOR FALLECIDO- ANDRÉS FELIPE NARVÁEZ VILLADA DE 6 AÑOS, 2 MENORES LESIONADOS- BRAYAN STEVEN VILLADA VILLADA DE 8 AÑOS LACERACIONES, CÉSAR AUGUSTO HERRERA VILLADA DE 4 AÑOS CON LACERACIONES, TRASLADADOS AL HOSPITAL, SE DA MANEJO LOCAL. 
ACCIONES: APOYARON CMGRD, BOMBEROS, POLICÍA, CRUZ ROJA, DEFENSA CIVIL, HOSPITAL LOCAL, UDEGERD.
ESTADO: CERRADO. - 605
</t>
  </si>
  <si>
    <t xml:space="preserve">CDGRD SANTANDER INFORMA
MUNICIPIO: SANTA BÁRBARA 
EVENTO: MOVIMIENTO EN MASA 15/08/2021
AFECTACIÓN: 2 VÍAS AFECTADAS (VÍA LOS CUROS – MÁLAGA ENTRE LOS KM 71 AL 110 SECTOR LA SEBA Y SECTOR LA JUDÍA)
ACCIONES: INVIAS TRABAJA EN DOS FRENTES PARA REHABILITAR EL TRANSITO
ESTADO: CERRADO - 606
</t>
  </si>
  <si>
    <t xml:space="preserve">CDGRD SANTANDER INFORMA
MUNICIPIO: FLORIDABLANCA - BARRIO BELLAVISTA
EVENTO: MOVIMIENTO EN MASA 15/08/2021
AFECTACIÓN: 1 VIVIENDA AFECTADA POR CAÍDA DE MURO, 1 FAMILIA. SIN AFECTACIONES HUMANAS. 1  VIA AFECTADA POR CAÍDAS DE ARBOLES Y ROCAS
ACCIONES: ATENDIÓ BOMBEROS
ESTADO: CERRADO - 606
</t>
  </si>
  <si>
    <t xml:space="preserve">DELEGACIÓN BOMBEROS CUNDINAMARCA INFORMA
MUNICIPIO: GUATAVITA -  REPRESA DE TOMINÉ 
EVENTO: INMERSIÓN 16/08/2021
AFECTACIÓN: 1 PERSONA DE APROXIMADAMENTE 32 AÑOS
ACCIONES: ATENDIÓ BOMBEROS GUASCA CON 4 UNIDADES, 1 AMBULANCIA CRUE, POLICÍA Y CTI
ESTADO: CERRADO - 606
</t>
  </si>
  <si>
    <r>
      <t xml:space="preserve">CDGRD TOLIMA, CMGRD IBAGUÉ Y DNBC INFORMAN
MUNICIPIO: IBAGUÉ – NEVADO DEL TOLIMA
EVENTO: CASO FORTUITO 14/08/2021
AFECTACIÓN:  1 PERSONA DESAPARECIDA, QUIEN AL PARECER ESTA EXTRAVIADA EN EL PARQUE NACIONAL LOS NEVADOS (NEVADO DEL TOLIMA)
ACCIONES:  ATIENDE CMGRD, APOYA BOMBEROS, DCC, PNN, SCOUT DE COLOMBIA, EJERCITO Y  REDES DE GUÍAS SE ENCUENTRAN APOYANDO LA BÚSQUEDA.  SCN UNGRD  ENVÍA A LA FAC LA SOLICITUD NO. 099 -  APOYO AÉREO PARA OPERACIONES DE BÚSQUEDA Y RESCATE EN ÁREA DEL NEVADO DEL TOLIMA. 
</t>
    </r>
    <r>
      <rPr>
        <b/>
        <sz val="9"/>
        <rFont val="Arial"/>
        <family val="2"/>
      </rPr>
      <t>ESTADO: ABIERTO - 606</t>
    </r>
    <r>
      <rPr>
        <sz val="9"/>
        <rFont val="Arial"/>
        <family val="2"/>
      </rPr>
      <t xml:space="preserve">
CDGRD TOLIMA Y DNBC, ACTUALIZA INFORMACIÓN MUNICIPIO: IBAGUÉ – NEVADO DEL TOLIMA EVENTO: CASO FORTUITO – 14/08/2021  AFECTACIÓN: 1 PERSONAS DESAPARECIDA (JUAN CAMILO GONZALES OÑATE) ACCIONES: -SCN UNGRD INFORMA, QUE A LA HORA NO HA SIDO POSIBLE EFECTUAR EL APOYO AÉREO, RESCATISTAS PERMANECEN DISPONIBLES A LA ESPERA DE DICHO APOYO. ADICIONAL EL COORDINADOR DEL CMGRD TOLIMA JUNTO CON ENLACE DE LA DEFENSA CIVIL, COORDINAN MÁS EQUIPOS QUE INGRESARAN POR TIERRA DESDE TOLIMA Y DESDE SALENTO QUINDÍO.-CON RESPECTO AL APOYO AÉREO, LA AERONAVE SE ENCUENTRA DISPUESTA EN CACOM 5, AEROPUERTO OPERANDO CON RESTRICCIONES POR CONDICIONES METEOROLÓGICAS. SEGÚN PRONÓSTICOS SE ESPERA QUE EN LA PRÓXIMA HORA REALICEN VUELO HACIA IBAGUÉ. EL PERSONAL RESCATISTA YA SE ENCUENTRA EN EL BATALLÓN ROOK. -CDGRD TOLIMA INFORMA, QUE SE ENCUENTRAN ACTIVOS 2 VOLUNTARIOS DE CRUZ ROJA COLOMBIANA Y UNA UNIDAD DE DEFENSA CIVIL, QUIENES SE TRASLADARAN VÍA AÉREA A ZONA DEL NEVADO DEL TOLIMA, 12:35 CONFIRMAN ARRIBO DE AERONAVE. -15:16 HORAS SE CONFIRMA LA SALIDA DEL PERSONAL, 1 DCC, 2 CRUZ ROJA Y 1 MONTAÑISTA (DANIEL TEMPLETON) SALA SITUACIONAL DNBC INFORMA QUE POR MEDIO DEL COORDINADOR DEPARTAMENTAL DEL TOLIMA INFORMA, AL MOMENTO SE ENCUENTRA PERSONAL DE COMUNIDAD Y BOMBEROS CON 2 UNIDADES DE ANZOÁTEGUI, MAÑANA SALEN 8 GUÍAS DE LA REGIÓN, Y BOMBEROS DE SANTA ROSA DE CABAL Y LLEGAR HASTA EL SECTOR DE ÁFRICA PARA APOYAR LA BÚSQUEDA. 2 UNIDADES DE CBV ANZOÁTEGUI Y PERSONAL DE LA COMUNIDAD</t>
    </r>
    <r>
      <rPr>
        <b/>
        <sz val="9"/>
        <rFont val="Arial"/>
        <family val="2"/>
      </rPr>
      <t xml:space="preserve">. ESTADO: ABIERTO - 609
</t>
    </r>
    <r>
      <rPr>
        <sz val="9"/>
        <rFont val="Arial"/>
        <family val="2"/>
      </rPr>
      <t>CDGRD TOLIMA Y SCN ACTUALIZAN INFORMACIÓN 
MUNICIPIO IBAGUÉ – TOLIMA, NEVADO DEL TOLIMA
EVENTO CASO FORTUITO 14/08/2021
AFECTACIÓN 1 PERSONA DESAPARECIDA
ACCIONES 
17/08/2021 20:00  
CDGRD TOLIMA: HOY APOYARON 20 PERSONAS (INCLUIDO EL PAPÁ DE JUAN CAMILO). HOY ESTUVIERON EN SECTOR ARENALES Y SUBIERON A UNA PARTE DEL TOTARE Y LES HACE FALTA REVISAR LA PRIMERA CANALETA DEL TOTARE, QUE LO HARÁN MAÑANA. 
REPORTE DEL MAYOR VÉLEZ DCC: SE VA A APOYAR CON PERSONAL LOS QUE VAN SUBIENDO POR LA SUR 
REPORTE DIRECTORA DEL PNN LOS NEVADOS:  SE TIENEN 2 FRENTES DE BÚSQUEDA EN EL PARQUE LOS NEVADOS, UNO EN MULA HACIA EL SECTOR EL CALVITO Y OTRO EN VEHÍCULO HACIA SECTOR VANCOUVER.</t>
    </r>
    <r>
      <rPr>
        <b/>
        <sz val="9"/>
        <rFont val="Arial"/>
        <family val="2"/>
      </rPr>
      <t xml:space="preserve">
ESTADO ABIERTO - 610
</t>
    </r>
    <r>
      <rPr>
        <sz val="9"/>
        <rFont val="Arial"/>
        <family val="2"/>
      </rPr>
      <t xml:space="preserve">ACTUALIZACIÓN SCN Y CITEL TOLIMA EN EL MUNICIPIO DE IBAGUÉ PNN LOS NEVADOS, EVENTO CASO FORTUITO – 14 DE AGOSTO, AFECTACIÓN 1 FALLECIDO (JUAN CAMILO GONZÁLEZ OÑATE), ACCIONES SCN 08:55 HORAS YESID RODRÍGUEZ, LÍDER DEL EQUIPO INTEGRADO POR PERSONAL DE CLUBES DE MONTAÑA Y ESCALADA, QUIENES SALIERON AL PNN LOS NEVADOS EL DÍA DE AYER EN HORAS DE LA MAÑANA, REPORTA LO SIGUIENTE: SEGUIMOS MOVIÉNDONOS ENTRE LA CARA SUR Y SURORIENTAL, ESTABLECIMOS CAMPO BASE EN 4 MIL, TENEMOS REFUGIO COMIDA Y AGUA PARA 3 PERSONAS. 12:27 HORAS CITEL TOLIMA EN ESTE MOMENTO EL CUERPO SIN VIDA DEL SEÑOR JUAN GONZÁLEZ, ESTÁ SIENDO TRASLADADO DESDE EL PUNTO 4.400 HACIA TERMALES DEL CAÑÓN POR SOCORRISTAS DE LA CRUZ ROJA, DCC, </t>
    </r>
    <r>
      <rPr>
        <b/>
        <sz val="9"/>
        <rFont val="Arial"/>
        <family val="2"/>
      </rPr>
      <t>ARRIEROS Y PERSONAL DE APOYO, ESTADO ABIERTO - 611</t>
    </r>
    <r>
      <rPr>
        <sz val="9"/>
        <rFont val="Arial"/>
        <family val="2"/>
      </rPr>
      <t xml:space="preserve">
CDGRD TOLIMA Y SCN ACTUALIZAN INFORMACIÓN SOBRE CASO FORTUITO REPORTADO EN IBAGUÉ, PNN DE LOS NEVADOS, NEVADO DEL TOLIMA DESDE EL DÍA 14 DE AGOSTO. DEJANDO 1 FALLECIDO (JUAN CAMILO GONZÁLEZ OÑATE). 16:35 – SE REALIZÓ EVACUACIÓN DE 3 RESCATISTAS, 1 PARTICULAR Y EL CUERPO SIN VIDA DE JUAN CAMILO GONZÁLES EN HELICÓPTERO DE FAC HACIA EL BATALLÓN ROOK EN LA CIUDAD DE IBAGUÉ, DANDO POR FINALIZADAS LAS OPERACIONES AÉREAS. </t>
    </r>
    <r>
      <rPr>
        <b/>
        <sz val="9"/>
        <rFont val="Arial"/>
        <family val="2"/>
      </rPr>
      <t>ESTADO: CERRADO - 612</t>
    </r>
  </si>
  <si>
    <r>
      <t xml:space="preserve">DCC INFORMA QUE, EN MALAMBO, ATLÁNTICO. BARRIO LOS MONITOS. SE PRESENTÓ UN VENDAVAL EL DÍA 16 DE AGOSTO. DEJANDO 28 VIVIENDAS CON AFECTACIONES EN CUBIERTAS Y ENSERES, 28 FAMILIAS Y 140 PERSONAS AFECTADAS, NO SE REPORTAN LESIONADOS. ATENDIÓ PERSONAL DE LA DCC EN COORDINACIÓN DEL CMGRD, SE DA MANEJO LOCAL. </t>
    </r>
    <r>
      <rPr>
        <b/>
        <sz val="9"/>
        <rFont val="Arial"/>
        <family val="2"/>
      </rPr>
      <t xml:space="preserve">ESTADO: CERRADO - 607
</t>
    </r>
    <r>
      <rPr>
        <b/>
        <sz val="9"/>
        <color indexed="10"/>
        <rFont val="Arial"/>
        <family val="2"/>
      </rPr>
      <t>4/11/2021 SE APROBÓ APOYO CON 1500 KITS DE ALIMENTO Y 1500 KITS DE ASEO</t>
    </r>
  </si>
  <si>
    <r>
      <t xml:space="preserve">ENLACE UNGRD ANTIOQUIA INFORMA QUE, EN ANGELOPOLIS, VEREDAS SAN ISIDRO, CIENAGUITA SANTA ANA, PIPIRIPAO, CASCAJALA Y PROMISIÓN. SE PRESENTÓ UN MOVIMIENTO EN MASA EL DÍA 16 DE AGOSTO. DEJANDO 1 VÍA DEPARTAMENTAL AFECTADA POR CAÍDA DE MATERIAL, 1 PUENTE PEATONAL AVERIADO. NO SE REPORTAN LESIONADOS O DESAPARECIDOS. ATIENDE PERSONAL DEL CMGRD CON MAQUINARIA DEL MUNICIPIO. SE DA MANEJO LOCAL. </t>
    </r>
    <r>
      <rPr>
        <b/>
        <sz val="9"/>
        <rFont val="Arial"/>
        <family val="2"/>
      </rPr>
      <t xml:space="preserve">ESTADO: CERRADO - 607
</t>
    </r>
    <r>
      <rPr>
        <sz val="9"/>
        <rFont val="Arial"/>
        <family val="2"/>
      </rPr>
      <t>ACTUALIZACIÓN CDGRD ANTIOQUIA EN EL MUNICIPIO DE ANGELÓPOLIS VEREDAS CIENAGUITA, SAN ISIDRO, SANTA ANA, PIPIRIPAO, CASCAJALA Y PROMISIÓN, EVENTO MOVIMIENTO EN MASA – 16 DE AGOSTO, AFECTACIÓN 350 FAMILIAS, 1200 PERSONAS, 1 PUENTE PEATONAL, PÉRDIDAS EN AGRICULTURA, GANADERÍA Y COMERCIO, ACCIONES CMGRD INICIA OBRAS PARA RETIRAR MATERIAL DE LAS VÍAS CON MAQUINARIA AMARILLA, SOLICITARON APOYO AL DAGRAN CON PERSONAL TÉCNICO,</t>
    </r>
    <r>
      <rPr>
        <b/>
        <sz val="9"/>
        <rFont val="Arial"/>
        <family val="2"/>
      </rPr>
      <t xml:space="preserve"> ESTADO CERRADO - 614</t>
    </r>
  </si>
  <si>
    <t>CULTIVOS- DE PAN COGER, PÉRDIDA DE ANIMALES COMO GANADO, GALLINAS Y CERDOS,  LOCALES COMERCIALES.</t>
  </si>
  <si>
    <r>
      <t xml:space="preserve">CDGRD ANTIOQUIA Y ENLACE TERRITORIAL INFORMAN EN EL MUNICIPIO DE ZARAGOZA CASCO URBANO CALLES JUNÍN, LA VEGA, NUEVA, NARIÑO; BARRIOS ESMERALDA, SAN GREGORIO Y CORREGIMIENTO EL PATO, EVENTO INUNDACIÓN POR DESBORDAMIENTO DEL RÍO NECHÍ Y OCA 12:30 AM APROX – 17 DE AGOSTO, AFECTACIÓN 7 VIVIENDAS, 110 FAMILIAS, 440 PERSONAS, 1 PUENTE VEHICULAR, AGRICULTURA, GANADERÍA, LOCALES COMERCIALES, ACCIONES REPORTAN LAS COMUNIDADES PÉRDIDA DE CULTIVOS Y ANIMALES, EN EL CASCO URBANO LA PARTE COMERCIAL Y RESIDENCIAL AFECTADOS, ZONA RURAL AGUAS ABAJO PENDIENTE, CONTINUA EL AUMENTO EN EL NIVEL DE LOS AFLUENTES, SE REALIZÓ EVACUACIÓN PREVENTIVA, ANTERIOR A ESO SE ALERTÓ BARRIO POR BARRIO, SOLICITAN APOYO CON KIT DE ALIMENTOS Y FRAZADAS, ESTADO </t>
    </r>
    <r>
      <rPr>
        <b/>
        <sz val="9"/>
        <rFont val="Arial"/>
        <family val="2"/>
      </rPr>
      <t xml:space="preserve">ABIERTO - 608
</t>
    </r>
    <r>
      <rPr>
        <sz val="9"/>
        <rFont val="Arial"/>
        <family val="2"/>
      </rPr>
      <t>ACTUALIZACIÓN CDGRD ANTIOQUIA EN EL MUNICIPIO ZARAGOZA ZONA URBANA Y RURAL, EVENTO INUNDACIÓN – 17 DE AGOSTO, AFECTACIÓN 42 LOCALES COMERCIALES, PÉRDIDA DE ENSERES, ACCIONES SE ENTREGÓ EL DÍA DE AYER ALIMENTOS A LAS FAMILIAS Y SE REALIZÓ LIMPIEZA A LAS ZONAS DONDE EL RÍO DEJO LODO; HACEN MONITOREO AL NIVEL DEL RÍO, VERIFICACIÓN DE ZONAS DONDE SE CONSTRUIRÁ MURO DE CONTENCIÓN,</t>
    </r>
    <r>
      <rPr>
        <b/>
        <sz val="9"/>
        <rFont val="Arial"/>
        <family val="2"/>
      </rPr>
      <t xml:space="preserve"> ESTADO CERRADO - 611
</t>
    </r>
    <r>
      <rPr>
        <sz val="9"/>
        <rFont val="Arial"/>
        <family val="2"/>
      </rPr>
      <t>CDGRD DE ANTIOQUIA ACTUALIZA, INFORMACIÓN
MUNICIPIO ZARAGOZA, CALLES JUNÍN, LA VEGA, NUEVA, NARIÑO; BARRIOS ESMERALDA, SAN GREGORIO Y CORREGIMIENTO: EL PATO.
EVENTO INUNDACIÓN- 17-08-2021.
AFECTACIÓN SE PRESENTÓ DESBORDAMIENTO DE LOS RÍOS: NECHÍ Y OCA, DEJANDO:  110 FAMILIAS, 440 PERSONAS AFECTADAS EN CULTIVOS- DE PAN COGER, PÉRDIDA DE ANIMALES COMO GANADO, GALLINAS Y CERDOS, 1 PUENTE VEHICULAR, LOCALES COMERCIALES, SIN LESIONADOS, SE DA MANEJO LOCAL. 
ACCIONES APOYAN CMGRD- AHE, DAGRAN- PERSONAL ESPECIALIZADO EN GEOLOGÍA, SE REALIZÓ EVACUACIÓN PREVENTIVA.</t>
    </r>
    <r>
      <rPr>
        <b/>
        <sz val="9"/>
        <rFont val="Arial"/>
        <family val="2"/>
      </rPr>
      <t xml:space="preserve">
ESTADO* CERRADO. - 622</t>
    </r>
  </si>
  <si>
    <t xml:space="preserve"> LOCALES COMERCIALES INUNDADOS</t>
  </si>
  <si>
    <r>
      <t>CDGRD ANTIOQUIA Y DNBC EN EL MUNICIPIO ANORÍ CORREGIMIENTO LIBERIA, EVENTO INUNDACIÓN POR DESBORDAMIENTO DEL RÍO NECHÍ – 17 DE AGOSTO, AFECTACIÓN POR CUANTIFICAR, ACCIONES REPORTADO POR CMGRD; ESTÁN A UNAS 7 HORAS DE LA CABECERA MUNICIPAL, LA COMUNIDAD A ESA ZONA LA REFIERE COMO EL CHARCÓN, PERSONAL DE BOMBEROS REALIZÓ ACTIVACIÓN DE ALARMAS E INFORMAN AL MUNICIPIO DE ZARAGOZA DE MANERA PREVENTIVA, NO REPORTAN LESIONADOS O DESPARECIDOS, LAS PÉRDIDAS SON MATERIALES, SE REALIZÓ REUNIÓN DE CMGRD Y SE ACORDÓ ENVIAR MAQUINARIA DEL MUNICIPIO PARA DESPEJE DE LA VÍA Y REVISIÓN DE PUENTE VEHICULAR, NO SE PODRÉ DIRIGIR LA COMITIVA DE DCC, BOMBEROS Y ALCALDÍA AL CORREGIMIENTO EN ESTAS CONDICIONES, PEDIRÁN APOYO AL DAGRAN Y A LA EMPRESA DE MINEROS S.A PARA ENVIAR AYUDAS DE ALIMENTOS E INSUMOS A LA COMUNIDAD, EL PRESIDENTE DE LA JUNTA Y LA ENFERMERA DEL PUESTO DE SALUD, SE ENCUENTRAN REALIZANDO LA CARACTERIZACIÓN DE LAS PERSONAS DAMNIFICADAS, ESTADO</t>
    </r>
    <r>
      <rPr>
        <b/>
        <sz val="9"/>
        <rFont val="Arial"/>
        <family val="2"/>
      </rPr>
      <t xml:space="preserve"> ABIERTO - 608
</t>
    </r>
    <r>
      <rPr>
        <sz val="9"/>
        <rFont val="Arial"/>
        <family val="2"/>
      </rPr>
      <t xml:space="preserve">CDGRD DE ANTIOQUIA ACTUALIZA, INFORMACIÓN
MUNICIPIO ANORÍ, CORREGIMIENTOS: LIBERIA, CHARCON.
EVENTO INUNDACIÓN- 17- 08-2021. 
AFECTACIÓN SE PRESENTÓ DESBORDAMIENTO DE LOS RÍOS: NECHÍ, ANORÍ, DEJANDO: 180 VIVIENDAS, 180 FAMILIAS, 900 PERSONAS AFECTADAS, 1 IGLESIA, 1 PUENTE VEHICULAR, 1 VÍA, LOCALES COMERCIALES INUNDADOS, CON PÉRDIDA DE MERCANCÍA Y DE INSUMOS, SIN LESIONADOS, SE DA MANEJO LOCAL. 
ACCIONES APOYAN CMGRD- ENTREGA DE 120 MERCADOS, 36 COLCHONETAS, 13 KITS DE COCINA, 25 KITS DE ASEO, 20 TOLDILLOS, 11 SÁBANAS, 10 TOALLAS, 23 COBIJAS, 11 ALMOHADAS, ROPA Y ZAPATOS QUE FUERON DONADOS.  </t>
    </r>
    <r>
      <rPr>
        <b/>
        <sz val="9"/>
        <rFont val="Arial"/>
        <family val="2"/>
      </rPr>
      <t xml:space="preserve">
ESTADO CERRADO. - 622</t>
    </r>
  </si>
  <si>
    <r>
      <t xml:space="preserve">CDGRD SUCRE INFORMA EN EL MUNICIPIO SAN MARCOS VEREDAS EL LATAL, EL TORNO, PARCELAS, CAMPANITO, LA MANCHA, VILORIA Y LA GLORIA, EVENTO INUNDACIÓN POR DESBORDAMIENTO DEL RÍO SAN JORGE Y AUMENTO EN LAS CIÉNAGAS – 16 DE AGOSTO, AFECTACIÓN POR ESTABLECER, ACCIONES ATIENDE DCC Y CMGRD, REALIZAN VISITAS PARA LEVANTAR EDAN, ESTADO </t>
    </r>
    <r>
      <rPr>
        <b/>
        <sz val="9"/>
        <rFont val="Arial"/>
        <family val="2"/>
      </rPr>
      <t xml:space="preserve">ABIERTO - 608
</t>
    </r>
    <r>
      <rPr>
        <sz val="9"/>
        <rFont val="Arial"/>
        <family val="2"/>
      </rPr>
      <t>DCC ACTUALIZA INFORMACIÓN SOBRE INUNDACIÓN POR AUMENTO DE NIVELES EN EL RÍO SAN JORGE Y CAÑO VILORIA REPORTADA EN SAN MARCOS, SUCRE. VEREDAS LATAL 1 Y 2, COMESILLEVAS Y BELÉN, CABECERA MUNICIPAL EL DÍA 16 DE AGOSTO. DEJANDO 141 VIVIENDAS CON AFECTACIÓN DE VÍVERES Y ENSERES, 147 FAMILIAS Y 717 PERSONAS AFECTADAS, 1 PUENTE VEHICULAR AVERIADO, NO SE REPORTAN LESIONADOS. ATENDIÓ PERSONAL DE LA DCC Y CMGRD, SE BRINDA ATENCIÓN CON AHE, SE DA MANEJO LOCAL</t>
    </r>
    <r>
      <rPr>
        <b/>
        <sz val="9"/>
        <rFont val="Arial"/>
        <family val="2"/>
      </rPr>
      <t>. ESTADO: CERRADO - 616</t>
    </r>
  </si>
  <si>
    <t>7 LOCALES</t>
  </si>
  <si>
    <r>
      <t xml:space="preserve">DNBC, ENLACE UNGRD META Y PONALSAR INFORMAN EN EL DEPARTAMENTO CUNDINAMARCA, MUNICIPIO GUAYABETAL BARRIO LAS PERDICES, EVENTO MOVIMIENTO EN MASA, AUMENTO NIVEL DEL RÍO NEGRO – 17 DE AGOSTO, AFECTACIÓN 3 VIVIENDAS DESTRUIDAS, 48 FAMILIAS, 1 VÍA, 192 PERSONAS EVACUADAS APROX, ACCIONES APOYAN LA EVACUACIÓN PERSONAS DE CRUZ ROJA, BOMBEROS, POLICÍA Y ALCALDÍA, HACIA SALÓN COMUNAL Y PALACIO MUNICIPAL, SALEN 2 PERSONAS DEL CDGRD, SALDRÁN 2 PERSONAS DE LA UNGRD, SCN INFORMA ACTIVACIÓN BATALLÓN DE DESASTRES, CRC REPORTA APOYO CON 1 FUNCIONARIO Y 3 VOLUNTARIOS DE VILLAVICENCIO, MÁS 3 UNIDADES DE GUAYABETAL, DNBC INFORMA SOLICITA APOYO A BOMBEROS VILLAVICENCIO Y DA EL CONCEPTO TÉCNICO FAVORABLE PARA EJECUTAR OPERACIONES TERRESTRES CON APOYO TÉCNICO Y OPERATIVO, SEGÚN LA EVALUACIÓN REALIZADA POR LA DELEGACIÓN DE BOMBEROS DE CUNDINAMARCA, ESTADO </t>
    </r>
    <r>
      <rPr>
        <b/>
        <sz val="9"/>
        <rFont val="Arial"/>
        <family val="2"/>
      </rPr>
      <t xml:space="preserve">ABIERTO - 608
</t>
    </r>
    <r>
      <rPr>
        <sz val="9"/>
        <rFont val="Arial"/>
        <family val="2"/>
      </rPr>
      <t xml:space="preserve">DNBC, ENLACE UNGRD META Y PONALSAR INFORMAN DEPARTAMENTO CUNDINAMARCA MUNICIPIO GUAYABETAL BARRIO LAS PERDICES  EVENTO MOVIMIENTO EN MASA, AUMENTO NIVEL DEL RÍO NEGRO – 17 DE AGOSTO AFECTACIÓN 3 VIVIENDAS DESTRUIDAS, 48 FAMILIAS, 1 VÍA, 192 PERSONAS EVACUADASACCIONES APOYAN LA EVACUACIÓN PERSONAS DE CRUZ ROJA, BOMBEROS, POLICÍA Y ALCALDÍA, HACIA SALÓN COMUNAL Y PALACIO MUNICIPAL, SALEN 2 PERSONAS DEL CDGRD, SALDRÁN 2 PERSONAS DE LA UNGRD, SCN INFORMA ACTIVACIÓN BATALLÓN DE DESASTRES, CRC REPORTA APOYO CON 1 FUNCIONARIO Y 3 VOLUNTARIOS DE VILLAVICENCIO, MÁS 3 UNIDADES DE GUAYABETAL, DNBC INFORMA SOLICITA APOYO A BOMBEROS VILLAVICENCIO Y DA EL CONCEPTO TÉCNICO FAVORABLE PARA EJECUTAR OPERACIONES TERRESTRES CON APOYO TÉCNICO Y OPERATIVO, SEGÚN LA EVALUACIÓN REALIZADA POR LA DELEGACIÓN DE BOMBEROS DE CUNDINAMARCA  -DNBC SOLICITA ACTIVACIÓN Y MOVILIZACIÓN DE BATALLÓN DE DESASTRES, PARA EJECUTAR OPERACIONES EN ATENCIÓN A LA EMERGENCIA QUE SE PRESENTA EN EL MUNICIPIO DE GUAYABETAL DEBIDO A LA CRECIENTE SÚBITA DEL RIO NEGRO. -SCN UNGRD REALIZA DEBIDO TRAMITE Y SEGUIMIENTO A EMERGENCIA </t>
    </r>
    <r>
      <rPr>
        <b/>
        <sz val="9"/>
        <rFont val="Arial"/>
        <family val="2"/>
      </rPr>
      <t xml:space="preserve">ESTADO ABIERTO - 609
</t>
    </r>
    <r>
      <rPr>
        <sz val="9"/>
        <rFont val="Arial"/>
        <family val="2"/>
      </rPr>
      <t>CDGRD DE CUNDINAMARCA Y BOMBEROS ACTUALIZAN, INFORMACIÓN
MUNICIPIO GUAYABETAL, BARRIO: LAS PERDICES.
EVENTO MOVIMIENTO EN MASA, AUMENTO NIVEL DEL RÍO NEGRO – 17-08-2021.
AFECTACIÓN EL DÍA DE HOY COLAPSARON 3 VIVIENDAS, PARA UN TOTAL DE 6 VIVIENDAS DESTRUIDAS, 72 FAMILIAS, 1 VÍA, 1 PUENTE VEHICULAR, 8 VÍAS, 5 ACUEDUCTOS, 21 FAMILIAS,192 PERSONAS EVACUADAS.
ACCIONES APOYAN CDGRD, CMGRD, UNGRD- PMU, EL DIRECTOR DE LA UNGRD, FIRMÓ CON LA ALCALDESA DE GUAYABETAL UN CONVENIO POR MÁS DE $3.135 MILLONES PARA LA CONSTRUCCIÓN DE OBRAS DE CONTROL DE INUNDACIÓN Y SOCAVACIÓN EN EL RÍO NEGRO, EN DONDE SE CONSTRUIRÁN APROXIMADAMENTE 187 METROS LINEALES DE MURO DE CONTENCIÓN EN DOS SECTORES (PERDICES Y VILLA XIMENA), BENEFICIANDO ASÍ DE MANERA DIRECTA A MÁS DE 1.200 HABITANTES DEL MUNICIPIO.
PARA LA RESPUESTA A LA EMERGENCIA, SE ACTIVÓ LA LÍNEA DE ASISTENCIA HUMANITARIA DE EMERGENCIA ALIMENTARIA Y NO ALIMENTARIA LA CUAL SERÁ SUMINISTRADA CON BASE EN EL REGISTRO ÚNICO DE DAMNIFICADOS Y LA EVALUACIÓN DE DAÑOS Y ANÁLISIS DE NECESIDADES.
TAMBIÉN SE HABILITÓ LA LÍNEA DE SUBSIDIOS DE ARRIENDO PARA TODAS LAS FAMILIAS AFECTADAS QUE PERDIERON SU VIVIENDA O QUE EVACUARON PORQUE SU CASA ESTÁ EN ZONA DE RIESGO NO MITIGABLE, ESTO POR UN PERIODO DE 3 MESES PRORROGABLES HASTA QUE SE HAGA LA ENTREGA DE VIVIENDAS. EL SUBSIDIO SE HACE EFECTIVO CON EL CUMPLIMIENTO DE LOS REQUISITOS Y ENTREGA DE LA DOCUMENTACIÓN PARA ACCEDER A ESTE BENEFICIO, LO CUAL ES RESPONSABILIDAD DE LA ALCALDÍA MUNICIPAL., CRUZ ROJA, BOMBEROS, POLICÍA, EJÉRCITO- 18 UNIDADES.</t>
    </r>
    <r>
      <rPr>
        <b/>
        <sz val="9"/>
        <rFont val="Arial"/>
        <family val="2"/>
      </rPr>
      <t xml:space="preserve">
ESTADO ABIERTO. - 619
</t>
    </r>
    <r>
      <rPr>
        <sz val="9"/>
        <rFont val="Arial"/>
        <family val="2"/>
      </rPr>
      <t>ENLACE UNGRD ACTUALIZA INFORMACIÓN – INFORME N°12
MUNICIPIO: GUAYABETAL -  CUNDINAMARCA
EVENTO:  MOVIMIENTO EN MASA 17/08/2021
AFECTACIÓN:  11 VIVIENDAS DESTRUIDAS (7 INHABITABLES), 188 FAMILIAS AFECTADAS, 393 PERSONAS, 7 LOCALES AFECTADOS,  39 VÍAS AFECTADAS, 1 PUENTE VEHICULAR, 21 ACUEDUCTOS (1 URBANOS Y 20 VEREDALES)
ACCIONES: ATENDIÓ CMGRD, CDGRD, UNGRD 1 PERSONA, DEFENSA CIVIL 5 PERSONAS, 1 CAMIONETA, BOMBEROS GUAYABETAL 8 UNIDADES, 1 MAQUINA, 1 MOTO. BOMBEROS VILLAVICENCIO 2 UNIDADES, 1 MÁQUINA Y EQUIPO TECNOLÓGICO.  CDGRD 3 PERSONAS, 1 VEHÍCULOS. POLICÍA NACIONAL 4, 1 VEHÍCULO, EJERCITO 18, 1 NPR.  SE GENERÓ DECRETO DE CALAMIDAD PUBLICA N°
045 DEL 10 DE AGOSTO DE 2021 “POR MEDIO DEL CUAL SE DECLARA CALAMIDAD PUBLICA POR LA TEMPORADA DE LLUVIAS DEL SEGUNDO SEMESTRE DEL AÑO 2021 EN EL MUNICIPIO DE GUAYABETAL – CUNDINAMARCA”. (3 MESES)</t>
    </r>
    <r>
      <rPr>
        <b/>
        <sz val="9"/>
        <rFont val="Arial"/>
        <family val="2"/>
      </rPr>
      <t xml:space="preserve">
ESTADO: CERRADO - 649
</t>
    </r>
    <r>
      <rPr>
        <sz val="9"/>
        <rFont val="Arial"/>
        <family val="2"/>
      </rPr>
      <t>SOCORRO NACIONAL Y DNBC, ACTUALIZAN INFORMACIÓN DEPARTAMENTO: CUNDINAMARCA MUNICIPIO: GUAYABETAL – CABECERA MUNICIPAL EVENTO: MOVIMIENTO EN MASA – 17/08/2021 AFECTACIÓN: SE PRESENTAN 2 COLAPSOS DE VIVINDAS DESHABITADAS.  ACCIONES: EL CUERPO DE BOMBEROS DE GUAYABETAL INFORMA, QUE EL DÍA DE HOY 26 DE SEPTIEMBRE, LAS VIVIENDAS 3 Y 4 SE DESPLOMAN POR LOS DESLIZAMIENTOS PRESENTADOS EN LA ZONA. NO SE TIENEN AFECTACIONES A FAMILIAS EN VISTA DE QUE LAS VIVIENDAS DEL SECTOR SE CUENTAN EVACUADAS, EN ESTE MOMENTO SE ESTÁ HACIENDO VERIFICACIÓN Y MEDIDAS PARA ANALIZAR SI AFECTO LA PLACA HUELLA Y VIVIENDAS ALEDAÑAS EN BUEN ESTADO</t>
    </r>
    <r>
      <rPr>
        <b/>
        <sz val="9"/>
        <rFont val="Arial"/>
        <family val="2"/>
      </rPr>
      <t>. ESTADO: CERRADO - 717</t>
    </r>
  </si>
  <si>
    <r>
      <t xml:space="preserve">ENLACE TERRITORIAL LA GUAJIRA HERNANDO GÓMEZ EN EL MUNICIPIO FONSECA BARRIO EL MANZANILLO Y ZONA RURAL MAYABANGLOMA EVENTO TEMPORAL – 16 DE AGOSTO 14:30 PM APROX, AFECTACIÓN 2 VIVIENDAS DESTECHAS, 10 VIVIENDAS INUNDADAS, 12 FAMILIAS, ACCIONES REPORTE PRELIMINAR EN EVALUACIÓN POR PARTE DE CMGRD, ESTADO </t>
    </r>
    <r>
      <rPr>
        <b/>
        <sz val="9"/>
        <rFont val="Arial"/>
        <family val="2"/>
      </rPr>
      <t xml:space="preserve">ABIERTO - 608
</t>
    </r>
    <r>
      <rPr>
        <sz val="9"/>
        <rFont val="Arial"/>
        <family val="2"/>
      </rPr>
      <t>ENLACE TERRITORIAL DE LA GUAJIRA ACTUALIZA, INFORMACIÓN
MUNICIPIO FONSECA, BARRIO: EL MANZANILLO Y ZONA RURAL MAYABANGLOMA
EVENTO TEMPORAL – 1608-2021.
AFECTACIÓN SE PRESENTARON FUERTES LLUVIAS, ACOMPAÑADAS DE VIENTOS, DEJANDO: 2 VIVIENDAS DESTECHAS,10 VIVIENDAS INUNDADAS, 12 FAMILIAS AFECTADAS, SIN LESIONADOS, SE DA MANEJO LOCAL.
ACCIONES APOYO CMGRD.</t>
    </r>
    <r>
      <rPr>
        <b/>
        <sz val="9"/>
        <rFont val="Arial"/>
        <family val="2"/>
      </rPr>
      <t xml:space="preserve">
ESTADO CERRADO. - 622</t>
    </r>
  </si>
  <si>
    <r>
      <t xml:space="preserve">ENLACE UNGRD EN META EN EL MUNICIPIO DE ACACIAS SECTOR VIADUCTO, EVENTO CRECIENTE SÚBITA RÍO GUAYURIBA Y TRASVASE RÍO CHICHIMENE – 17 DE AGOSTO, AFECTACIÓN 9 FAMILIAS, 22 PERSONAS EVACUADAS, ACCIONES ESTÁN EN LA ZONA UMGRD Y DCC ACACÍAS CON 6 UNIDADES, ESTADO </t>
    </r>
    <r>
      <rPr>
        <b/>
        <sz val="9"/>
        <rFont val="Arial"/>
        <family val="2"/>
      </rPr>
      <t>CERRADO - 608</t>
    </r>
  </si>
  <si>
    <r>
      <t xml:space="preserve">CDGRD SUCRE INFORMA MUNICIPIO: CAIMITO – CAÑO LATA EVENTO: INUNDACIÓN POR DESBORDAMIENTO DEL RÍO SAN JORGE – 16/08/2021 AFECTACIÓN: PENDIENTE POR ESTABLECER  ACCIONES: ATIENDE CMGRD, SE REALIZA EDAN ESTADO: </t>
    </r>
    <r>
      <rPr>
        <b/>
        <sz val="9"/>
        <rFont val="Arial"/>
        <family val="2"/>
      </rPr>
      <t>CERRADO - 609</t>
    </r>
  </si>
  <si>
    <r>
      <t xml:space="preserve">CDGRD SUCRE INFORMA MUNICIPIO: COROZAL – SECTOR BETULIA EVENTO: CRECIENTE SÚBITA DEL ARROYO GRANDE – 16/08/2021 AFECTACIÓN: 1 PUENTE DENOMINADO BETULIA ACCIONES: ATENDIDO POR CMGRD. ESTADO: </t>
    </r>
    <r>
      <rPr>
        <b/>
        <sz val="9"/>
        <rFont val="Arial"/>
        <family val="2"/>
      </rPr>
      <t>CERRADO - 609</t>
    </r>
  </si>
  <si>
    <r>
      <t xml:space="preserve">CDGRD META INFORMA MUNICIPIO: VILLAVICENCIO – VEREDA CONCEPCIÓN EVENTO: INUNDACIÓN POR CRECIENTE SÚBITA DEL RÍO GUAYURIBA – 16/08/2021AFECTACIÓN: 2 VIVIENDAS LAS CUALES PRESENTA PERDIDA DE ENSERES, 2 FAMILIAS, 8 PERSONAS ACCIONES: ATENDIDO POR CMGRD Y VOLUNTARIOS DE LA DCC ESTADO: </t>
    </r>
    <r>
      <rPr>
        <b/>
        <sz val="9"/>
        <rFont val="Arial"/>
        <family val="2"/>
      </rPr>
      <t>CERRADO - 609</t>
    </r>
  </si>
  <si>
    <r>
      <t xml:space="preserve">CDGRD META INFORMA MUNICIPIO: VILLAVICENCIO – VEREDA LA ARGENTINA EVENTO: INUNDACIÓN – 17/08/2021 AFECTACIÓN: 2 VIVIENDAS, 2 FAMILIAS, 8 PERSONAS ACCIONES: ATENDIDO POR CMGRD Y VOLUNTARIOS DE LA DCC ESTADO: </t>
    </r>
    <r>
      <rPr>
        <b/>
        <sz val="9"/>
        <rFont val="Arial"/>
        <family val="2"/>
      </rPr>
      <t>CERRADO - 609</t>
    </r>
  </si>
  <si>
    <r>
      <t xml:space="preserve">CDGRD NORTE DE SANTANDER INFORMA MUNICIPIO: LABATECA – VEREDAS LA OVEJERA Y MORGUA EVENTO: MOVIMIENTO EN MASA – 17/08/2021 AFECTACIÓN: 2 VIVIENDAS POR RIESGO DE COLAPSO, 2 FAMILIAS, 8 PERSONAS ACCIONES: ATENDIDO POR CMGRD. ESTADO: </t>
    </r>
    <r>
      <rPr>
        <b/>
        <sz val="9"/>
        <rFont val="Arial"/>
        <family val="2"/>
      </rPr>
      <t>CERRADO - 609</t>
    </r>
  </si>
  <si>
    <t xml:space="preserve">ENLACE UNGRD INFORMA
MUNICIPIO RIOHACHA – COMUNIDAD LOS REMEDIOS KM20 VÍA VALLEDUPAR
EVENTO VENDAVAL 16/08/2021
AFECTACIÓN 1 VIVIENDA AVERIADA EN TECHO, 1 FAMILIA AFECTADA
ACCIONES ATENDIÓ CDGRD
ESTADO CERRADO - 610
</t>
  </si>
  <si>
    <t xml:space="preserve">CDGRD CUNDINAMARCA INFORMA
MUNICIPIO BELTRÁN
EVENTO MOVIMIENTO EN MASA 17/08/2021
AFECTACIÓN 1 VÍA AFECTADA EN LAS VEREDAS CHÁCARA, HONDURAS Y TABOR FRACTURANDO LA PLACA HUELLA POR SATURACIÓN DEL TERRENO. 
ACCIONES ATENDIÓ CMGRD
ESTADO CERRADO - 610
</t>
  </si>
  <si>
    <t xml:space="preserve">CDGRD CUNDINAMARCA INFORMA
MUNICIPIO CÁQUEZA
EVENTO MOVIMIENTO EN MASA 17/08/2021
AFECTACIÓN 1 VIVIENDA DESTRUIDA, 1 FAMILIA AFECTADA REUBICADA POR CUENTA DE LA ALCALDÍA, 1 VÍA AFECTADA VÍA CAQUEZA TALLO, 1 PUENTE VEHICULAR DESTRUIDO EN LA VEREDA SAN JOSÉ
ACCIONES ATENDIÓ CMGRD
ESTADO CERRADO - 610
</t>
  </si>
  <si>
    <t xml:space="preserve">CDGRD CUNDINAMARCA INFORMA
MUNICIPIO CHOACHÍ 
EVENTO INUNDACIÓN 17/08/2021
AFECTACIÓN 15 VIVIENDAS INUNDADAS, 15 FAMILIAS AFECTADAS CON PÉRDIDAS EN MUEBLES Y ENSERES, 60 PERSONAS POR DESBORDAMIENTO DE LA QUEBRADA CUCUATE 
ACCIONES ATENDIÓ CMGRD Y BOMBEROS 
ESTADO CERRADO - 610
</t>
  </si>
  <si>
    <t xml:space="preserve">CDGRD Y BOMBEROS CUNDINAMARCA INFORMAN
MUNICIPIO CHOACHÍ – VEREDA APOYO, VEREDA AGUA DULCE, VEREDA EL PULPITO
EVENTO MOVIMIENTO EN MASA 17/08/2021
AFECTACIÓN 3 VÍA AFECTADAS POR DESLIZAMIENTO DE LODOS Y MATERIAL DE ARRASTRE (VEREDA APOYO, VEREDA AGUA DULCE, VEREDA EL PULPITO)
ACCIONES ATENDIÓ CMGRD, BOMBEROS Y ALCALDÍA CON MAQUINARIA AMARILLA DEL MUNICIPIO
ESTADO CERRADO - 610
</t>
  </si>
  <si>
    <t xml:space="preserve">BOMBEROS CUNDINAMARCA INFORMA
MUNICIPIO GUTIÉRREZ
EVENTO INUNDACIÓN 17/08/2021
AFECTACIÓN 1 CENTRO EDUCATIVO
ACCIONES ATENDIÓ BOMBEROS CON 2 UNIDADES Y 1 CAMIONETA DE ATENCIÓN RÁPIDA
ESTADO CERRADO - 610
</t>
  </si>
  <si>
    <t xml:space="preserve">CDGRD CUNDINAMARCA INFORMA
MUNICIPIO LA CALERA
EVENTO MOVIMIENTO EN MASA 17/08/2021
AFECTACIÓN 6 VÍAS AFECTADAS (VEREDA MUNDO NUEVO, SECTOR PASANDO RIO BLANCO, SECTOR SAN JOSÉ DEL PALMAR, VEREDA LA POLONIA, VÍA TUNJAQUE)
ACCIONES ATENDIÓ CMGRD, BOMBEROS
ESTADO CERRADO - 610
</t>
  </si>
  <si>
    <t xml:space="preserve">CDGRD CUNDINAMARCA INFORMA
MUNICIPIO LA PALMA
EVENTO MOVIMIENTO EN MASA 17/08/2021
AFECTACIÓN 3 VÍAS AFECTADAS (LA VÍA PRINCIPAL LA PALMA BOGOTÁ Y LA VÍA PRINCIPAL LA PALMA UTICA)
ACCIONES ATENDIÓ CMGRD
ESTADO CERRADO - 610
</t>
  </si>
  <si>
    <t xml:space="preserve">BOMBEROS CUNDINAMARCA INFORMA
MUNICIPIO MEDINA -  VEREDA PERIQUITO
EVENTO COLAPSO ESTRUCTURAL 17/08/2021
AFECTACIÓN 1 PUENTE PEATONAL (PUENTE PASARELA COLGANTE), QUE DEJA INCOMUNICADA LA VEREDA PERIQUITO CON EL MUNICIPIO
ACCIONES ATENDIÓ BOMBEROS CON 2 UNIDADES Y 1 CAMIONETA DE ATENCIÓN RÁPIDA
ESTADO CERRADO - 610
</t>
  </si>
  <si>
    <t xml:space="preserve">CDGRD CUNDINAMARCA INFORMA
MUNICIPIO MEDINA
EVENTO MOVIMIENTO EN MASA 17/08/2021
AFECTACIÓN 1 VIVIENDA AVERIADA, 1 FAMILIA AFECTADA, 3 VÍA AFECTADAS (SECTOR PEDRO DE JAGUA, VÍA COPORO) 1 PUENTE PEATONAL AVERIADO (VEREDA PERIQUITO)
ACCIONES ATENDIÓ CMGRD, TRABAJANDO CON MAQUINARIA AMARILLA DEL MUNICIPIO Y LA GOBERNACIÓN DE CUNDINAMARCA (ICCU).  BOMBEROS ESTÁN ACTIVOS Y EN OTROS PUNTOS DEL MUNICIPIO
ESTADO CERRADO - 610
</t>
  </si>
  <si>
    <t xml:space="preserve">CDGRD CUNDINAMARCA INFORMA
MUNICIPIO QUETAME  
EVENTO CRECIENTE SÚBITA 17/08/2021
AFECTACIÓN 2 VIVIENDAS AVERIADAS, 2 FAMILIAS AFECTADAS CON PÉRDIDAS DE MUEBLES Y ENSERES, 5 VÍAS AFECTADAS (LA OLLA BAJA Y ALTA, VÍA GUAMAL ALTO, MERCEDES, VEREDA TIROTE BAJO, EN LA VÍA CHIRCAL ALTO Y BAJO PERDIDA DE PLACA HUELLA POR LA QUEBRADA QUE PASA ESTA ZONA)
ACCIONES ATENDIÓ CMGRD Y BOMBEROS DEL MUNICIPIO ESTÁN EN CONSTANTE MONITOREO.
ESTADO CERRADO - 610
</t>
  </si>
  <si>
    <t xml:space="preserve">CDGRD CUNDINAMARCA INFORMA
MUNICIPIO UNE - VEREDAS SALITRE, OLLA DE PASTOR, CAMBULOS Y RAPADO
EVENTO INUNDACIÓN 17/08/2021
AFECTACIÓN 23 VIVIENDAS INUNDADAS, 23 FAMILIAS CON PÉRDIDAS DE MUEBLES Y ENSERES, 100 PERSONAS AFECTADAS, 4 LOCALES COMERCIALES, 6 VÍAS AFECTADAS (SECTOR TIMIZA, SECTOR PUENTE DE TIERRA, SECTOR SALITRE, VEREDA SALITRE, VÍA A FOSCA Y VÍA A GUTIÉRREZ), 2 PUENTES VEHICULARES (1 PUENTE MATEGA DESTRUIDO Y 1 PUENTE AVERIADO VEREDA CERRILLO)
ACCIONES ATENDIÓ CMGRD Y BOMBEROS 
ESTADO CERRADO - 610
</t>
  </si>
  <si>
    <r>
      <t xml:space="preserve">ENLACE UNGRD INFORMA
MUNICIPIO RIOHACHA – LA GUAJIRA, CORREGIMIENTOS TIGRERARAS Y CAMARONES
EVENTO TEMPORAL 17/08/2021
AFECTACIÓN PENDIENTE EN EVALUACIÓN
ACCIONES ATIENDE CMGRD Y JAC, REALIZAN EDAN
</t>
    </r>
    <r>
      <rPr>
        <b/>
        <sz val="9"/>
        <rFont val="Arial"/>
        <family val="2"/>
      </rPr>
      <t>ESTADO ABIERTO - 610</t>
    </r>
    <r>
      <rPr>
        <sz val="9"/>
        <rFont val="Arial"/>
        <family val="2"/>
      </rPr>
      <t xml:space="preserve">
ACTUALIZACIÓN ENLACE TERRITORIAL EN LA GUAJIRA EN EL MUNICIPIO DE RIOHACHA CORREGIMIENTO DE TIGRERAS Y VEREDA PELECHUA EVENTO TEMPORAL – 17 DE AGOSTO, AFECTACIÓN 30 VIVIENDAS, 30 FAMILIAS, 150 PERSONAS, 2 CENTROS EDUCATIVOS, ACCIONES SE REALIZÓ VISITA DE INSPECCIÓN AL LUGAR, DE AS NECESIDADES IDENTIFICADAS SE TIENE LÁMINAS DE ZINC, AMARRES Y GANCHOS, MOTONIVELADORA Y RETROEXCAVADORA DE LLANTAS, SE REALIZARÁ ENTREGA DE AHE Y REPARACIÓN DE VIVIENDAS E INSTITUCIONES EDUCATIVAS,</t>
    </r>
    <r>
      <rPr>
        <b/>
        <sz val="9"/>
        <rFont val="Arial"/>
        <family val="2"/>
      </rPr>
      <t xml:space="preserve"> ESTADO CERRADO - 624
</t>
    </r>
  </si>
  <si>
    <t xml:space="preserve">ENLACE UNGRD INFORMA
MUNICIPIO SAN CALIXTO - NORTE DE SANTANDER, VEREDAS EL LORO, EL CERRO Y QUEBRADA GRANDE
EVENTO MOVIMIENTO EN MASA 17/08/2021
AFECTACIÓN 3 VÍAS MUNICIPALES AFECTADAS POR DESLIZAMIENTOS
ACCIONES ATENDIÓ CMGRD
ESTADO CERRADO - 610
</t>
  </si>
  <si>
    <t xml:space="preserve">CDGRD SANTANDER INFORMA
MUNICIPIO PUERTO PARRA - CASCO URBANO Y CORREGIMIENTOS CAMPO CAPOTE Y LAS MONTOYAS
EVENTO INUNDACIÓN 17/08/2021
AFECTACIÓN 50 FAMILIAS AFECTADAS Y DAMNIFICADAS CON DAÑOS EN BIENES Y ENSERES
ACCIONES ATIENDE CMGRD, REALIZAN EDAN
ESTADO CERRADO - 610
</t>
  </si>
  <si>
    <t xml:space="preserve">CMGRD CARTAGENA INFORMA
MUNICIPIO CARTAGENA –BARRIO LA ESPERANZA
EVENTO INCENDIO ESTRUCTURAL 17/08/2021
AFECTACIÓN 1 VIVIENDA AVERIADA (CONSTRUCCIÓN DE MADERA), 1 FAMILIA AFECTADA EN BIENES Y ENSERES, SIN AFECTACIONES HUMANAS
ACCIONES ATENDIÓ BOMBEROS
ESTADO LIQUIDADO - 610
</t>
  </si>
  <si>
    <r>
      <t xml:space="preserve">CDGRD ANTIOQUIA INFORMA EN EL MUNICIPIO DE DABEIBA VEREDAS EL MANGO Y CAMPARRUSIA, SECTOR AGUA LINDA, EVENTO MOVIMIENTO EN MASA – 17 DE AGOSTO, AFECTACIÓN 1 LESIONADO, 1 VÍA TERCIARIA, 1 PUENTE PEATONAL DESTRUIDO, ACCIONES EL LESIONADO ES UN MOTOCICLISTA QUE PASABA POR EL SECTOR DE LOS TÚNELES Y LE CAE UNA ROCA, FUE TRASLADADO POR PERSONAL DEL HOSPITAL DE URAMITA Y REMITIDO AL HOSPITAL SANTAFÉ DE ANTIOQUIA, QUEDAN INCOMUNICADAS 50 FAMILIAS POR EL COLAPSO DEL PUENTE; LA QUEBRADA AGUA LINDA ESTA REPRESADA, SE COORDINA CON LA SECRETARÍA DE PLANEACIÓN ÉL ENVIÓ DE MAQUINARIA AMARILLA Y UN TÉCNICO A LA ZONA, SOLICITARON APOYO CON MAQUINARIA AL DEPARTAMENTO, ESTADO </t>
    </r>
    <r>
      <rPr>
        <b/>
        <sz val="9"/>
        <rFont val="Arial"/>
        <family val="2"/>
      </rPr>
      <t>CERRADO - 611</t>
    </r>
  </si>
  <si>
    <t>05628</t>
  </si>
  <si>
    <r>
      <t xml:space="preserve">CDGRD ANTIOQUIA INFORMA EN EL MUNICIPIO DE SABANALARGA KM 06+400 AL KM 06+6000, EVENTO MOVIMIENTO EN MASA – 16 DE AGOSTO, AFECTACIÓN 1 VÍA PRINCIPAL, SECUNDARIA, ACCIONES CMGRD REALIZA SEÑALIZACIÓN, SOLICITAN APOYO AL DEPARTAMENTO CON PERSONAL DE GEOLOGÍA, INGENIERÍA CIVIL Y MAQUINARIA AMARILLA PARA EVALUAR DAÑOS Y CAUSAS, ESTADO </t>
    </r>
    <r>
      <rPr>
        <b/>
        <sz val="9"/>
        <rFont val="Arial"/>
        <family val="2"/>
      </rPr>
      <t>CERRADO - 611</t>
    </r>
  </si>
  <si>
    <r>
      <t xml:space="preserve">CDGRD ANTIOQUIA INFORMA EN EL MUNICIPIO OLAYA SECTOR LOMA, CORREGIMIENTO DE LLANADAS, VEREDAS BADAJOS, EL PENCAL Y LA PLAYA, EVENTO MOVIMIENTO EN MASA – 14 DE AGOSTO, AFECTACIÓN 3 VIVIENDAS EN ALTO RIESGO, 3 FAMILIAS, 11 PERSONAS, NO LESIONADOS U OTRO, ACCIONES CMGRD RECOMENDÓ A LAS FAMILIAS AUTOALBERGUE MIENTRAS SE BUSCA UNA SOLUCIÓN PERMANENTE, SOLICITARON AL DEPARTAMENTO VISITA TÉCNICA DE PERSONAL DE GEOLOGÍA, INGENIERÍA CIVIL, ESTADO </t>
    </r>
    <r>
      <rPr>
        <b/>
        <sz val="9"/>
        <rFont val="Arial"/>
        <family val="2"/>
      </rPr>
      <t>CERRADO - 611</t>
    </r>
  </si>
  <si>
    <r>
      <t xml:space="preserve">CDGRD ANTIOQUIA INFORMA EN EL MUNICIPIO DE YALÍ VÍA AL MUNICIPIO DE YOLOMBÓ, EVENTO MOVIMIENTO EN MASA – 16 DE AGOSTO, AFECTACIÓN 1 VÍA SECUNDARIA (12 TRAMOS DE LA MISMA, 9 DE ELLOS CON ROCAS DE GRAN TAMAÑO Y 3 DONDE SE OBSERVAN ROCAS DE TAMAÑOS VARIABLES), ACCIONES POR OBSTRUCCIÓN PARCIAL NO ES POSIBLE PASO DE VEHÍCULOS, SECTOR COMERCIO AFECTADO, POR SER UNA VÍA DEPARTAMENTAL SE INFORMA AL DAGRAN PARA DAR SEGUIMIENTO Y DEBIDO PROCESO, ESTADO </t>
    </r>
    <r>
      <rPr>
        <b/>
        <sz val="9"/>
        <rFont val="Arial"/>
        <family val="2"/>
      </rPr>
      <t>CERRADO - 611</t>
    </r>
  </si>
  <si>
    <r>
      <t xml:space="preserve">CDGRD TOLIMA INFORMA QUE, EN ORTEGA, VEREDAS LAS BRISAS, GUAYABOS, GUAYAQUIL, LA SORTIJA Y PUEBLO NUEVO. SE PRESENTÓ UN VENDAVAL EL DÍA 16 DE AGOSTO. DEJANDO 5 VIVIENDAS CON PÉRDIDA DE CUBIERTAS Y AFECTACIÓN DE ENSERES, 6 FAMILIAS Y 18 PERSONAS AFECTADAS, NO SE REPORTAN LESIONADOS. ATENDIÓ PERSONAL DE BOMBEROS EN COORDINACIÓN DEL CMGRD, SE BRINDARON AHE. SE DA MANEJO LOCAL. </t>
    </r>
    <r>
      <rPr>
        <b/>
        <sz val="9"/>
        <rFont val="Arial"/>
        <family val="2"/>
      </rPr>
      <t>ESTADO: CERRADO - 612</t>
    </r>
  </si>
  <si>
    <r>
      <t xml:space="preserve">CDGRD CUNDINAMARCA INFORMA QUE, EN FOSCA, VEREDAS SAN ANTONIO, POTRERITO, SAN MANUEL, HERRERO, FINQUE, QUINCHITA Y CENTRO. SE PRESENTARON VARIOS MOVIMIENTOS EN MASA EL DÍA 18 DE AGOSTO. DEJANDO 7 VÍAS TERCIARIAS CON AFECTACIÓN POR PERDIDA DE BANCADA Y CAÍDA DE MATERIAL. NO SE REPORTAN LESIONADOS O DESAPARECIDOS. ATIENDE EL MUNICIPIO CON MAQUINARIA AMARILLA. SE DA MANEJO LOCAL. </t>
    </r>
    <r>
      <rPr>
        <b/>
        <sz val="9"/>
        <rFont val="Arial"/>
        <family val="2"/>
      </rPr>
      <t>ESTADO: CERRADO- 612</t>
    </r>
  </si>
  <si>
    <r>
      <t xml:space="preserve">CDGRD CUNDINAMARCA INFORMA QUE, EN SESQUILÉ, VEREDA ESPIGA, SECTOR CIRCUNVALAR DE ESPIGA. SE PRESENTÓ UN MOVIMIENTO EN MASA EL DÍA 18 DE AGOSTO. DEJANDO 3 VIVIENDAS UBICADAS EN ZONA DE ALTO RIESGO, 3 FAMILIAS Y 15 PERSONAS AFECTADAS, NO SE REPORTAN LESIONADOS NI DESAPARECIDOS. ATIENDE EL CMGRD, SE DA MANEJO LOCAL. </t>
    </r>
    <r>
      <rPr>
        <b/>
        <sz val="9"/>
        <rFont val="Arial"/>
        <family val="2"/>
      </rPr>
      <t>ESTADO: CERRADO - 612</t>
    </r>
  </si>
  <si>
    <r>
      <t xml:space="preserve">ENLACE UNGRD LA GUAJIRA INFORMA MUNICIPIO: DIBULLA – SECTOR LOS BARRANCONES EVENTO: TORMENTA ELÉCTRICA – 18/06/2021 AFECTACIÓN: 4 VIVIENDAS DESTRUIDAS POR LA CONFLAGRACIÓN A CAUSA DE LA CAÍDA DE RAYO, 4 FAMILIAS, 16 PERSONAS ACCIONES: ATENDIDO POR CMGRD Y COMUNIDAD ESTADO: </t>
    </r>
    <r>
      <rPr>
        <b/>
        <sz val="9"/>
        <rFont val="Arial"/>
        <family val="2"/>
      </rPr>
      <t>CERRADO - 613</t>
    </r>
  </si>
  <si>
    <r>
      <t xml:space="preserve">DELEGACIÓN DE BOMBEROS COLOMBIA INFORMA MUNICIPIO: CAQUEZA – VEREDA GIRÓN EVENTO: MOVIMIENTO EN MASA – 18/08/2021 AFECTACIÓN: 1 VIVIENDA POR DESPRENDIMIENTO DE TIERRA Y ROCAS, 1 FAMILIAS, 3 PERSONAS ACCIONES: ATENDIDO POR CMGRD Y BOMBEROS ESTADO: </t>
    </r>
    <r>
      <rPr>
        <b/>
        <sz val="9"/>
        <rFont val="Arial"/>
        <family val="2"/>
      </rPr>
      <t>CERRADO - 613</t>
    </r>
  </si>
  <si>
    <t>230 LOCALES COMERCIALES, 1 JARILLÓN</t>
  </si>
  <si>
    <r>
      <t xml:space="preserve">ENLACE TERRITORIAL UNGRD Y CDGRD ANTIOQUIA INFORMAN MUNICIPIO: TARAZA – BARRIOS PUENTE ROTO, SAN NICOLÁS, PARAÍSO, LA LUCHA, LA BALASTRERA Y LA ZONA CENTRAL EVENTO: INUNDACIÓN POR CRECIENTE DEL RÍO TARAZA – 19/08/2021 AFECTACIÓN: PENDIENTE POR ESTABLECER ACCIONES: ATIENDE CMGRD Y ENTIDADES DEL SNGRD, SE HABILITA ALBERGUE EN EL COLEGIO DEL PARQUE, PENDIENTE EDAN ESTADO: </t>
    </r>
    <r>
      <rPr>
        <b/>
        <sz val="9"/>
        <color indexed="8"/>
        <rFont val="Arial"/>
        <family val="2"/>
      </rPr>
      <t xml:space="preserve">ABIERTO - 613
</t>
    </r>
    <r>
      <rPr>
        <sz val="9"/>
        <color indexed="8"/>
        <rFont val="Arial"/>
        <family val="2"/>
      </rPr>
      <t>ACTUALIZACIÓN ENLACE TERRITORIAL UNGRD Y CDGRD ANTIOQUIA MUNICIPIO TARAZÁ – BARRIOS PUENTE ROTO, SAN NICOLÁS, PARAÍSO, LA LUCHA, LA BALASTRERA Y LA ZONA CENTRAL, EVENTO INUNDACIÓN POR CRECIENTE DEL RÍO TARAZA – 19 DE AGOSTO, AFECTACIÓN 10 BARRIOS, 100 LOCALES COMERCIALES, 800 PERSONAS, 1.500 FAMILIAS DAMNIFICADAS APROX, ACCIONES ATIENDE CMGRD Y ENTIDADES DEL SNGRD, SE HABILITA ALBERGUE EN EL COLEGIO DEL PARQUE, PENDIENTE EDAN, CIERRE PREVENTIVO DE VÍA SECTOR DE MONTEVERDE KM. 123+600, RUTA 251, NO SE TIENE TIEMPO ESTIMADO DE APERTURA, SE PIDE POR FAVOR ESTAR ATENTOS A LAS INDICACIONES DEL PERSONAL POLICIAL Y EJÉRCITO QUE SE ENCUENTRA EN LAS ENTRADAS AL MUNICIPIO</t>
    </r>
    <r>
      <rPr>
        <b/>
        <sz val="9"/>
        <color indexed="8"/>
        <rFont val="Arial"/>
        <family val="2"/>
      </rPr>
      <t xml:space="preserve">, ESTADO ABIERTO - 614
</t>
    </r>
    <r>
      <rPr>
        <sz val="9"/>
        <color indexed="8"/>
        <rFont val="Arial"/>
        <family val="2"/>
      </rPr>
      <t>CDGRD DE ANTIOQUIA Y ENLACE TERRITORIAL UNGRD, ACTUALIZAN INFORMACIÓN
MUNICIPIO TARAZÁ, BARRIOS: PUENTE ROTO, SAN NICOLÁS, PARAÍSO, LA LUCHA, LA BALASTRERA, MARÍA GAID, SAN MARTÍN, EDUARDO CORREA, GARZÓN Y LA ZONA CENTRAL.
EVENTO INUNDACIÓN POR CRECIENTE DEL RÍO TARAZA – 19-08-2021.
AFECTACIÓN 500 VIVIENDAS AFECTADAS, 500 FAMILIAS, 2.000 PERSONAS, 1 CENTRO EDUCATIVO, 1 ALCANTARILLADO, 1 PUENTE PEATONAL, 100 LOCALES, CONTINÚAN REALIZANDO EDAN, LIMPIEZA DE VÍAS CERRADAS PREVENTIVAMENTE
 ACCIONES ATIENDE CMGRD, EJÉRCITO- 60 UNIDADES, CARRO TANQUE Y UNA VOLQUETA, ALBERGUE EN EL COLEGIO DEL PARQUE.</t>
    </r>
    <r>
      <rPr>
        <b/>
        <sz val="9"/>
        <color indexed="8"/>
        <rFont val="Arial"/>
        <family val="2"/>
      </rPr>
      <t xml:space="preserve">
ESTADO ABIERTO. - 615
</t>
    </r>
    <r>
      <rPr>
        <sz val="9"/>
        <color indexed="8"/>
        <rFont val="Arial"/>
        <family val="2"/>
      </rPr>
      <t>ACTUALIZACIÓN CDGRD ANTIOQUIA EN EL MUNICIPIO DE TARAZÁ, EVENTO INUNDACIÓN POR CRECIENTE DEL RÍO TARAZÁ – 19 DE AGOSTO, AFECTACIÓN 9 BARRIOS, 100 LOCALES COMERCIALES, 314 FAMILIAS, 1257 PERSONAS DAMNIFICADAS, 3 VIVIENDAS DESTRUIDAS, 1 CENTRO EDUCATIVO, 1 VÍA NACIONAL, 1 PUENTE PEATONAL, 1 JARILLÓN, 1 ESTADIO, PÉRDIDAS DE ENSERES, ACCIONES EL CMGRD ESTÁ ACTIVO, SE REALIZA ELABORACIÓN DE RUD, DECRETO DE CALAMIDAD NÚMERO 073 DEL 19 DE AGOSTO, PAE EN CONSTRUCCIÓN, SE ESTÁ ENTREGANDO ALIMENTACIÓN TIPO OLLA COMUNITARIA A LA COMUNIDAD AFECTADA Y/O DAMNIFICADA, ACOMPAÑAMIENTO PSICOLÓGICO (ALCALDÍA), SE DISPONE DE 3 ALBERGUES EN CASO DE SER NECESARIO ACTIVARLOS. AHE GESTIONADA, EPM: 2000 COLCHONETAS, 2000 FRAZADAS, GOBERNACIÓN: KIT DE ROPA NUEVA, ALCALDÍA: 320 ESCOBAS, 320 TRAPERAS, 300 PACAS DE AGUA, 900 COMIDAS PARA DAMNIFICADOS. ENTIDADES 194 PERSONAS EN TOTAL 54 FUNCIONARIOS DE LA ALCALDÍA, 60 HOMBRES DEL EJÉRCITO, 18 HOMBRES DE LA POLICÍA, 8 UNIDADES DE BOMBEROS, 8 DEFENSA CIVIL, 30 PERSONAS CARACTERIZACIÓN DEL RUD, 13 OPERANDO MAQUINARIA, 2 DEL DAGRAN, 1 UNGRD, EQUIPOS, EJÉRCITO: 1 CARROTANQUE, 1 VOLQUETA, 1 CAMIONETA, POLICÍA: 2 CAMIONETAS, BOMBEROS: 1 CAMIONETA DE RESCATE, EMPRESA TERRÍGENO: 4 VOLQUETAS, 1 PAJARITA, 1 BOBCAT, AGUASCOL: 1 VACTOR, AMOCCIDENTE: 1 MOTOBOMBA, 1 ELECTROBOMBA, 1 PAJARITA, 1 BOBCAT, 1 HIDROLAVADORA, FUTURA ASEO: 2 RECOLECTORES, 1 VOLQUETA, ALCALDÍA: 1 VOLQUETA, 1 PAJARITA</t>
    </r>
    <r>
      <rPr>
        <b/>
        <sz val="9"/>
        <color indexed="8"/>
        <rFont val="Arial"/>
        <family val="2"/>
      </rPr>
      <t xml:space="preserve">, ESTADO ABIERTO - 617
</t>
    </r>
    <r>
      <rPr>
        <sz val="9"/>
        <color indexed="8"/>
        <rFont val="Arial"/>
        <family val="2"/>
      </rPr>
      <t>ENLACE TERRITORIAL UNGRD Y CDGRD ANTIOQUIA ACTUALIZAN INFORMACIÓN MUNICIPIO: TARAZA.
FECHA: 19/08/2021. EVENTO: INUNDACIÓN POR CRECIENTE SÚBITA DEL RÍO TARAZA. AFECTACIÓN: VIVIENDAS INUNDADAS, PÉRDIDA DE ENSERES. 9 BARRIOS:  LA BALASTRERA, PUENTE ROTO, SAN NICOLÁS, EL PARAÍSO, LA LUCHA, MARÍA GAIRD, SAN MARTÍN, EDUARDO CORREA, GARZÓN 1.  CORREGIMIENTO: EL GUÁIMARO.  3 VEREDAS: MATE CAÑA, BOCAS DE PURI, DOS CANOAS 140 LOCALES COMERCIALES. AÚN EN EVALUACIÓN. LLEVAMOS EL 60%. 514 FAMILIAS, (451 POR INUNDACIÓN VIVIENDAS 63 INUNDACIÓN EN CULTIVOS).  1663 PERSONAS (1425 ZONA URBANA, 238 RURAL).  451 VIVIENDAS AFECTADAS,3 VIVIENDAS DESTRUIDAS. 3 VIVIENDAS AVERIADAS AÚN POR EVALUAR. 1 ALCANTARILLADO.  1. ACUEDUCTO. 4 CENTRO EDUCATIVO, 1 VÍA NACIONAL AFECTADA POR EL MATERIAL. DEPOSITADO.  PERDIDAS AGRÍCOLAS: 69.75 HAS. ARROZ YUCA PLÁTANO.  1. PUENTES PEATONAL.  1. JARILLÓN. ESTADIO AFECTADO EL 50% DESTRUCCIÓN DEL CERRAMIENTO. ACCIONES: ATENDIDO POR CMGRD, SE REALIZÓ ELABORACIÓN DE RUD, SE RECIBE ´DECRETO DE CALAMIDAD NÚMERO 073 DEL 19 DE AGOSTO DE 2021´ PAE EN CONSTRUCCIÓN. ACOMPAÑAMIENTO PSICOLÓGICO (ALCALDÍA) ENTIDADES Y PERSONAL DE APOYO EN LA RESPUESTA.  202 PERSONAS EN TOTAL 54 FUNCIONARIOS DE LA ALCALDÍA. 60 DEL EJÉRCITO NACIONAL. 18 POLICÍA NACIONAL. 8 UNIDADES DE BOMBEROS.8 DEFENSA CIVIL. 30 PERSONAS CARACTERIZACIÓN DEL RUD. 13 OPERANDO MAQUINARIA. 2 DEL DAGRAN. 1 UNGRD. 8 INVIAS CAPACIDAD DE RESPUESTA VEHÍCULOS Y MAQUINARIA.  EJÉRCITO: 1 CARROTANQUE  1 VOLQUETA   1 CAMIONETA   POLICIA: 2 CAMIONETAS POLICÍA BOMBEROS 1 CAMIONETA DE RESCATE.  EMPRESA TERRIGENO.  4 VOLQUETAS. 1 PAJARITA 1 BOBCAT AGUASCOL 1 VACTOR AMOCCIDENTE 1 MOTOBOMBA  1 ELECTROBOMBA 1 PAJARITA 1 BOBCAT 1 HIDROLAVADORA FUTURA ASEO 2 RECOLECTORES  1 VOLQUETA ALCALDIA  1 VOLQUETA 1 PAJARITA EPM 2000 COLCHONETAS. 2000 FRAZADAS.  INVIAS: 2 MOTOBOMBAS 2 CARROTANQUES.  GOBERNACIÓN.  KIT DE ROPA NUEVA ALCALDÍA 820 ESCOBAS 820 TRAPERAS 700 PACAS DE AGUA  1941 COMIDAS PARA DAMNIFICADOS. 421 ALIMENTOS OPERATIVAS.</t>
    </r>
    <r>
      <rPr>
        <b/>
        <sz val="9"/>
        <color indexed="8"/>
        <rFont val="Arial"/>
        <family val="2"/>
      </rPr>
      <t xml:space="preserve"> ESTADO: CERRADO - 621
</t>
    </r>
    <r>
      <rPr>
        <sz val="9"/>
        <color indexed="8"/>
        <rFont val="Arial"/>
        <family val="2"/>
      </rPr>
      <t>ENLACE TERRITORIAL UNGRD ACTUALIZA, INFORMACIÓN, DEPARTAMENTO DE ANTIOQUIA
MUNICIPIO: TARAZÁ, BARRIOS: LA BALASTRERA, PUENTE ROTO, SAN NICOLÁS, EL PARAÍSO, LA LUCHA, MARÍA GAIRD, SAN MARTÍN, EDUARDO CORREA, GARZÓN, CORREGIMIENTO: EL GUÁIMARO, VEREDAS: MATE CAÑA, BOCAS DE PURI, DOS CANOAS, EL GUAIMARO, URALES, POPALES, 
EL TOPACIO, TENERIFE.
EVENTO: INUNDACIÓN- 19-08-2021.
AFECTACIÓN: SE PRESENTÓ DESBORDAMIENTO DEL RÍO TARAZÁ, DEJANDO: 3 VIVIENDAS DESTRUIDAS, 388 VIVIENDAS AFECTADAS, 691 FAMILIAS, 1.537 PERSONAS, 230 LOCALES COMERCIALES. 1 ACUEDUCTO, 1 ALCANTARILLADO, 4 CENTROS EDUCATIVOS, 1 VÍA NACIONAL, PÉRDIDAS AGRÍCOLAS: 69.75 HECTÁREAS. ARROZ, YUCA, PLÁTANO, 1 PUENTE PEATONAL, 1 JARILLÓN, 1 ESTADIO AFECTADO EL 50% DESTRUCCIÓN DEL CERRAMIENTO, BIBLIOTECA, BODEGAS DE LA ALCALDÍA.
ACCIONES: ATENDIDO POR CMGRD, SE REALIZÓ ELABORACIÓN DE RUD, DECRETO DE CALAMIDAD PÚBLICA NO.073 DEL 19-08-2021. 
PAE EN CONSTRUCCIÓN. ACOMPAÑAMIENTO PSICOLÓGICO (ALCALDÍA) ENTIDADES Y PERSONAL DE APOYO EN LA RESPUESTA. 
202 PERSONAS EN TOTAL 54 FUNCIONARIOS DE LA ALCALDÍA, 60 DEL EJÉRCITO NACIONAL, 18 POLICÍA NACIONAL, DAGRAN, 1 UNGRD, 8 INVIAS
CAPACIDAD DE RESPUESTA VEHÍCULOS Y MAQUINARIA. 
EJÉRCITO: 1 CARROTANQUE, 1 VOLQUETA, 1 CAMIONETA,
POLICÍA: 2 CAMIONETAS 
BOMBEROS: 1 CAMIONETA DE RESCATE. 
EMPRESA TERRIGENO: 4 VOLQUETAS, 1 PAJARITA, 1 BOBCAT 
AGUASCOL: 1 VACTOR
AMOCCIDENTE:  1 MOTOBOMBA, 1 ELECTROBOMBA, 1 PAJARITA, 1 BOBCAT, 1 HIDROLAVADORA
FUTURA ASEO: 2 RECOLECTORES, 1 VOLQUETA
ALCALDÍA: 1 VOLQUETA, 1 PAJARITA
EPM: 2000 COLCHONETAS. 2000 FRAZADAS. 
INVIAS: 2 MOTOBOMBAS, 2 CARROTANQUES. 
GOBERNACIÓN: KIT DE ROPA NUEVA 
ALCALDÍA: 820 ESCOBAS, 820 TRAPERAS, 700 PACAS DE AGUA, 1941 COMIDAS PARA DAMNIFICADOS. 421 ALIMENTOS OPERATIVAS.</t>
    </r>
    <r>
      <rPr>
        <b/>
        <sz val="9"/>
        <color indexed="8"/>
        <rFont val="Arial"/>
        <family val="2"/>
      </rPr>
      <t xml:space="preserve">
ESTADO: CERRADO. - 626
</t>
    </r>
    <r>
      <rPr>
        <sz val="9"/>
        <color indexed="10"/>
        <rFont val="Arial"/>
        <family val="2"/>
      </rPr>
      <t>25/08/2021 SE APROBÓ APOYO CON 6000  BOTELLAS DE AGUA</t>
    </r>
    <r>
      <rPr>
        <b/>
        <sz val="9"/>
        <color indexed="8"/>
        <rFont val="Arial"/>
        <family val="2"/>
      </rPr>
      <t xml:space="preserve">
</t>
    </r>
    <r>
      <rPr>
        <sz val="9"/>
        <color indexed="10"/>
        <rFont val="Arial"/>
        <family val="2"/>
      </rPr>
      <t>2/11/2021 SE APROBÓ APOYO CON BANCO DE MAQUINARIA AMARILLA POR VALOR TOTAL DE $246.480.639,72
4/11/2021  SE APROBÓ APOYO CON 692 KITS DE ALIMENTO, 692 KITS DE ASEO, 692 KITS DE COCINA, 1000 FRAZADAS, 1000 HAMACAS, 1000 SABANAS, 4000 LÁMIANS DE ZINC DE 3,05, 400 GANCHOS DE LÁMINAS DE ZINC Y 400 TEJAS PERFIL 7 #8 POR VALOR TOTAL DE $286.635.584</t>
    </r>
  </si>
  <si>
    <t>400- TEJAS PERFIL 7 #8</t>
  </si>
  <si>
    <t>400 GANCHOS LÁMINA ZINC</t>
  </si>
  <si>
    <r>
      <t xml:space="preserve">CDGRD CAUCA INFORMA EN EL MUNICIPIO DE GUACHENÉ VEREDA SAN ANTONIO, EVENTO INCENDIO ESTRUCTURAL – 18 DE AGOSTO AFECTACIÓN 1 VIVIENDA AVERIADA, 1 FAMILIA, PÉRDIDA DE MUEBLES Y ENSERES, ACCIONES ATENDIDO POR PERSONAL DE BOMBEROS ESTADO </t>
    </r>
    <r>
      <rPr>
        <b/>
        <sz val="9"/>
        <rFont val="Arial"/>
        <family val="2"/>
      </rPr>
      <t>CERRADO - 614</t>
    </r>
  </si>
  <si>
    <r>
      <t xml:space="preserve">CDGRD SANTANDER INFORMA EN EL MUNICIPIO DE CIMITARRA VEREDA BOCAS DE LA CORCOVADA, EVENTO CRECIENTE SÚBITA – 18 AGOSTO, AFECTACIÓN 6 FAMILIAS POR PÉRDIDA DE CULTIVOS COMO YUCA, PLÁTANO Y PASTIZALES, ACCIONES ATENDIDO POR CMGRD REALIZAN EDAN, ESTADO </t>
    </r>
    <r>
      <rPr>
        <b/>
        <sz val="9"/>
        <rFont val="Arial"/>
        <family val="2"/>
      </rPr>
      <t>CERRADO - 614</t>
    </r>
    <r>
      <rPr>
        <sz val="9"/>
        <rFont val="Arial"/>
        <family val="2"/>
      </rPr>
      <t xml:space="preserve">
</t>
    </r>
  </si>
  <si>
    <r>
      <t xml:space="preserve">CDGRD SANTANDER INFORMA EN EL MUNICIPIO PUERTO PARRA CORREGIMIENTOS LAS MONTOYAS Y CAMPO CAPOTE EVENTO INUNDACIÓN (COLAPSO DE ALCANTARILLADO)– 16 DE AGOSTO, AFECTACIÓN 50 VIVIENDAS, 50 FAMILIAS APROX, PÉRDIDA DE MUEBLES O ENSERES, ACCIONES ATENDIDO POR CMGRD, REALIZAN EDAN, ESTADO </t>
    </r>
    <r>
      <rPr>
        <b/>
        <sz val="9"/>
        <rFont val="Arial"/>
        <family val="2"/>
      </rPr>
      <t>CERRADO - 614</t>
    </r>
  </si>
  <si>
    <r>
      <t xml:space="preserve">CDGRD ANTIOQUIA INFORMA EN EL MUNICIPIO AMALFI VEREDA LA VÍBORA SECTOR MANZANARES EVENTO INCENDIO DE COBERTURA VEGETAL – 7 DE AGOSTO, AFECTACIÓN 6 HECTÁREAS DE HELECHO Y BOSQUE NATIVO, ACCIONES SALIERON 8 UNIDADES DEL CUERPO DE BOMBEROS VOLUNTARIOS DEL MUNICIPIO DE AMALFI EN EL VEHÍCULO M1 SE REALIZA EL CONTROL Y LIQUIDACIÓN DEL INCENDIO, ESTADO </t>
    </r>
    <r>
      <rPr>
        <b/>
        <sz val="9"/>
        <rFont val="Arial"/>
        <family val="2"/>
      </rPr>
      <t>LIQUIDADO - 614</t>
    </r>
  </si>
  <si>
    <r>
      <t xml:space="preserve">CDGRD DE SUCRE, INFORMA
MUNICIPIO CAIMITO, VEREDAS: EL MAMÓN, PUMPUMA, LOS OSSAS, CAÑO LA LATA, JURISDICCIÓN DE CAIMITO Y LAS VEREDAS DE EL LIMÓN, GUAYABAL, SAN MATÍAS Y CUIBA DE SAN BENITO ABAD.
EVENTO INUNDACIÓN- 19-08-2021.
AFECTACIÓN ROMPIMIENTO DEL CHORRO EL QUESO, REALIZAN EDAN.
ACCIONES APOYAN CMGRD, CDGRD, SECRETARIA DE PLANEACIÓN Y MIEMBROS DE LA COMUNIDAD, ADELANTANDO TRABAJOS ARTICULADAMENTE PARA PODER TAPONAR ESTE CANAL.
</t>
    </r>
    <r>
      <rPr>
        <b/>
        <sz val="9"/>
        <rFont val="Arial"/>
        <family val="2"/>
      </rPr>
      <t xml:space="preserve">ESTADO ABIERTO. - 615
</t>
    </r>
    <r>
      <rPr>
        <sz val="9"/>
        <rFont val="Arial"/>
        <family val="2"/>
      </rPr>
      <t>CDGRD DE SUCRE ACTUALIZA, INFORMACIÓN
MUNICIPIO: CAIMITO, VEREDAS: EL MAMÓN, PUMPUMA, LOS OSAS, CAÑO LA LATA, JURISDICCIÓN DE CAIMITO, EL LIMÓN, GUAYABAL, SAN MATÍAS Y CUIBA DE SAN BENITO ABAD.
EVENTO INUNDACIÓN- 19-08-2021.
AFECTACIÓN: ROMPIMIENTO DEL CHORRO EL QUESO, EN ATENCIÓN-  4.000 COSTALES PARA ESTE SECTOR Y SE ESTÁ CONSIGUIENDO EL MATERIAL PARA PODER CONTRARRESTAR ESTÁ AFECTACIÓN, TRABAJOS ARTICULADAMENTE PARA PODER TAPONAR ESTE CHORRO.
ACCIONES: APOYAN CMGRD, CDGRD, SECRETARIA DE PLANEACIÓN Y COMUNIDAD.</t>
    </r>
    <r>
      <rPr>
        <b/>
        <sz val="9"/>
        <rFont val="Arial"/>
        <family val="2"/>
      </rPr>
      <t xml:space="preserve">
ESTADO: CERRADO. - 622
</t>
    </r>
    <r>
      <rPr>
        <sz val="9"/>
        <rFont val="Arial"/>
        <family val="2"/>
      </rPr>
      <t xml:space="preserve">ACTUALIZACIÓN CDGRD SUCRE INFORMA EN EL MUNICIPIO DE CAIMITO CORREGIMIENTOS EL MAMÓN, NUEVA ESTRELLA, VEREDAS PUEBLO BÚHO, CAÑO LA LATA, LA SOLTERA, PUMPUMA, LAS OSSAS, LAS PAVITAS, ZONA URBANA EN DÍAZ CALLEJAS, CALLE SANTANDER Y EL CABRERO, EVENTO INUNDACIÓN – 20 DE AGOSTO AFECTACIÓN 355 VIVIENDAS, 800 FAMILIAS, 3200 PERSONAS, 1 ACUEDUCTO, 2 INSTITUCIONES EDUCATIVAS, 875 HECTÁREAS DE CULTIVOS, ACCIONES INFORMACIÓN OBTENIDA DE ANEXO EN ACTA # 012 DEL 24 DE AGOSTO, ENVIADA POR EL DEPARTAMENTO EL DÍA 7 DE SEPTIEMBRE, JUNTO CON PRORROGA DE DECRETO DE CALAMIDAD PÚBLICA # 0475 DEL 3 DE SEPTIEMBRE 2021, </t>
    </r>
    <r>
      <rPr>
        <b/>
        <sz val="9"/>
        <rFont val="Arial"/>
        <family val="2"/>
      </rPr>
      <t xml:space="preserve">ESTADO CERRADO - 665
</t>
    </r>
    <r>
      <rPr>
        <sz val="9"/>
        <rFont val="Arial"/>
        <family val="2"/>
      </rPr>
      <t xml:space="preserve">
</t>
    </r>
    <r>
      <rPr>
        <sz val="9"/>
        <color indexed="10"/>
        <rFont val="Arial"/>
        <family val="2"/>
      </rPr>
      <t>16/9/21 SE APORBÓ ENTREGA DE AHE - 1000 KIT DE ALIMENTO, 1000 KIT DE ASEO, 1000 KIT DE COCINA, 1000 FRAZADAS, 1000 TOLDILLOS, 500 HAMACAS Y 500 COLCHONETAS 
05/10/2021 SE APROBÓ APOYO CON BANCO DE MATERIALES - 50 TEJAS DE FIBROCEMENTO PERFIL 7 #8 Y 600 LÁMINAS DE ZINC
07/10/2021 SE APROBÓ SEGUNDA ENTREGA POR EVENTO DE CAREGATO AHE: 1836 KITS DE ALIMENTO Y 1836 KITS DE ASEO
08/10/2021 SE APROBÓ AHE CON 1000 FRAZADAS, 1000 TOLDILLOS Y 1500 LÁMINAS DE ZINC
23/11/2021 SE APROBÓ AHE CON 400 LÁMINAS DE ZINC</t>
    </r>
  </si>
  <si>
    <t xml:space="preserve">CMGRD DE SANTA MARTA- MAGDALENA, INFORMA
MUNICIPIO: SANTA MARTA
EVENTO: INUNDACIÓN- 19-08-2021
AFECTACIÓN: SE PRESENTÓ DESBORDAMIENTO DEL RÍO GUACHACA, REALIZAN EDAN
ACCIONES: APOYAN CMGRD, BOMBEROS.
ESTADO: ABIERTO. - 615
</t>
  </si>
  <si>
    <r>
      <t xml:space="preserve">CMGRD SANTA MARTA INFORMA QUE, EN LOS BARRIOS BONDA, NUEVA MANSIÓN, CANTILITO, TIMAYUI, EL BOSQUE, CARDONALES, TAYRONA ALTO Y BAJO, SAN PEDRO ALEJANDRINO, VILLA DEL RÍO, PAMPLONITA, SANTA ANA, VILLA UNIVERSITARIA, MALVINAS, SIMÓN BOLÍVAR, PERENGUETANO Y VILLA DEL CARMEN 1, 2 Y 3. SE PRESENTA UNA INUNDACIÓN POR AUMENTO DE NIVELES EN LOS RÍOS BURITACA, DON DIEGO Y MANZANARES EL DÍA 19 DE AGOSTO. PENDIENTE EVALUACIÓN DE LOS SECTORES, NO SE REPORTAN LESIONADOS O DESAPARECIDOS. ATIENDE PERSONAL DE BOMBEROS, CRUZ ROJA, DCC Y CMGRD. </t>
    </r>
    <r>
      <rPr>
        <b/>
        <sz val="9"/>
        <rFont val="Arial"/>
        <family val="2"/>
      </rPr>
      <t xml:space="preserve">ESTADO: ABIERTO - 616
</t>
    </r>
    <r>
      <rPr>
        <sz val="9"/>
        <rFont val="Arial"/>
        <family val="2"/>
      </rPr>
      <t>CDGRD DE MAGDALENA ACTUALIZA, INFORMACIÓN
MUNICIPIO SANTA MARTA, BARRIOS: BONDA, NUEVA MANSIÓN, CANTILITO, TIMAYUI, EL BOSQUE, CARDONALES, TAYRONA ALTO Y BAJO, SAN PEDRO ALEJANDRINO, VILLA DEL RÍO, PAMPLONITA, SANTA ANA, VILLA UNIVERSITARIA, MALVINAS, SIMÓN BOLÍVAR, PERENGUETANO Y VILLA DEL CARMEN 1, 2 Y 3, VEREDA: BURITACA- SECTOR: CABAÑAS DE BURITACA, CORREGIMIENTO: GUACHACA.
EVENTO INUNDACIÓN POR AUMENTO DE NIVELES EN LOS RÍOS: PIEDRAS, GUACHACA Y DON DIEGO – 19-08-2021.
AFECTACIÓN SE PRESENTARON FUERTES LLUVIAS QUE INCREMENTARON LA CANTIDAD DE AGUA QUE SE TRANSPORTA EN LOS DRENAJES Y CUERPOS DE AGUA PRESENTES EN LAS CUENCAS DE LOS RÍOS: PIEDRAS, GUACHACA Y DON DIEGO, DEJANDO: 2.000 VIVIENDAS INUNDADAS, POR INGRESO DE AGUA Y LODO, 2.000 FAMILIAS, 8.000 PERSONAS, 1 ACUEDUCTO, 1 ALCANTARILLADO, 8 VÍAS SECUNDARIAS Y TERCIARIAS AFECTADAS, ENCHARCAMIENTO EN VÍAS, SIN LESIONADOS, SE DA MANEJO LOCAL.
ACCIONES APOYAN CMGRD, BOMBEROS, CRUZ ROJA, DCC</t>
    </r>
    <r>
      <rPr>
        <b/>
        <sz val="9"/>
        <rFont val="Arial"/>
        <family val="2"/>
      </rPr>
      <t>.
ESTADO CERRADO. - 618</t>
    </r>
  </si>
  <si>
    <r>
      <t xml:space="preserve">CDGRD CUNDINAMARCA INFORMA QUE, EN UBALÁ, VÍA QUE COMUNICA CON CHIVOR, BOYACÁ. SE PREDENTÓ UNA CRECIENTE SÚBITA DEL RÍO RUSIO Y LA QUEBRADA LAS DELICIAS EL DÍA 19 DE AGOSTO. DEJANDO 2 PUENTES VEHICULARES AVERIADOS, 10 VIVIENDAS CON AFECTACIONES ESTRUCTURALES, 10 FAMILIAS Y 40 PERSONAS AFECTADAS, NO SE REPORTAN LESIONADOS NI DESAPARECIDOS. ATIENDE PERSONAL DEL CMGRD EN LABORES DE EDAN Y ENTREGA DE AHE. </t>
    </r>
    <r>
      <rPr>
        <b/>
        <sz val="9"/>
        <rFont val="Arial"/>
        <family val="2"/>
      </rPr>
      <t xml:space="preserve">ESTADO: ABIERTO - 616
</t>
    </r>
    <r>
      <rPr>
        <sz val="9"/>
        <rFont val="Arial"/>
        <family val="2"/>
      </rPr>
      <t>CDGRD DE CUNDINAMARCA, ACTUALIZA INFORMACIÓN
MUNICIPIO: UBALÁ, VÍA QUE COMUNICA CON CHIVOR, BOYACÁ.
EVENTO: CRECIENTE SÚBITA DEL RÍO RUSIO Y LA QUEBRADA LAS DELICIAS. – 19 DE AGOSTO.
AFECTACIÓN: 2 PUENTES VEHICULARES AVERIADOS, 10 VIVIENDAS CON AFECTACIONES ESTRUCTURALES, 10 FAMILIAS Y 40 PERSONAS, 3 VÍAS AFECTADAS, NO SE REPORTAN LESIONADOS NI DESAPARECIDOS, SE DA MANEJO LOCAL.
ACCIONES: APOYA CMGRD- ENTREGA DE AHE.</t>
    </r>
    <r>
      <rPr>
        <b/>
        <sz val="9"/>
        <rFont val="Arial"/>
        <family val="2"/>
      </rPr>
      <t xml:space="preserve">
ESTADO: CERRADO. - 619</t>
    </r>
  </si>
  <si>
    <r>
      <t xml:space="preserve">CDGRD NORTE DE SANTANDER INFORMA QUE, EN CHINACOTA, BARRIOS EL CARMEN Y EL TRÉBOL. SE PRESENTÓ UNA INUNDACIÓN POR COLAPSO DE ALCANTARILLADO EL DÍA 19 DE AGOSTO. DEJANDO 4 VIVIENDAS CON AFECTACIÓN DE ENSERES, 4 FAMILIAS Y 16 PERSONAS AFECTADAS. SE REALIZÓ EDAN POR PARTE DEL MUNICIPIO Y SE BRINDÓ ATENCIÓN CON AHE. </t>
    </r>
    <r>
      <rPr>
        <b/>
        <sz val="9"/>
        <rFont val="Arial"/>
        <family val="2"/>
      </rPr>
      <t>ESTADO: CERRADO - 616</t>
    </r>
  </si>
  <si>
    <r>
      <t xml:space="preserve">ENLACE UNGRD CESAR INFORMA QUE, EN PUEBLO BELLO, VEREDA PUERTO LÓPEZ. SE PRESENTÓ UN MOVIMIENTO EN MASA EL DÍA 19 DE AGOSTO. DEJANDO 1 VÍA CON AFECTACIÓN POR CAÍDA DE MATERIAL, 1 VEHÍCULO PARTICULAR AVERIADO. NO SE REPORTAN LESIONADOS O DESAPARECIDOS. ATENDIÓ BOMBEROS EN COORDINACIÓN DEL CMGRD. </t>
    </r>
    <r>
      <rPr>
        <b/>
        <sz val="9"/>
        <rFont val="Arial"/>
        <family val="2"/>
      </rPr>
      <t>ESTADO: CERRADO - 616</t>
    </r>
  </si>
  <si>
    <r>
      <t xml:space="preserve">CDGRD NORTE DE SANTANDER INFORMA QUE, EN CONVENCIÓN, BARRIO LA PRIMAVERA. SE PRESENTÓ UN MOVIMIENTO EN MASA EL DÍA 19 DE AGOSTO. DEJANDO 1 VÍA MUNICIPAL AFECTADA POR PERDIDA DE BANCADA, NO SE REPORTAN LESIONADOS. ATIENDE CMGRD CON MAQUINARIA AMARILLA. SE DA MANEJO LOCAL. </t>
    </r>
    <r>
      <rPr>
        <b/>
        <sz val="9"/>
        <rFont val="Arial"/>
        <family val="2"/>
      </rPr>
      <t>ESTADO: CERRADO - 616</t>
    </r>
  </si>
  <si>
    <r>
      <t xml:space="preserve">CDGRD ANTIOQUIA INFORMA QUE, EN SAN LUIS, VEREDA EL SILENCIO. SE PRESENTÓ UN INCENDIO DE COBERTURA VEGETAL EL DÍA 2 DE AGOSTO. DEJANDO AFECTACIÓN EN 1.5 HECTÁREAS DE VEGETACIÓN MIXTA Y FAUNA LOCAL. ATENDIÓ PERSONAL DE BOMBEROS. </t>
    </r>
    <r>
      <rPr>
        <b/>
        <sz val="9"/>
        <rFont val="Arial"/>
        <family val="2"/>
      </rPr>
      <t>ESTADO: LIQUIDADO - 616</t>
    </r>
  </si>
  <si>
    <r>
      <t xml:space="preserve">CDGRD ANTIOQUIA INFORMA QUE, EN TOLEDO, CORREGIMIENTO EL VALLE Y ZONA URBANA. SE PRESENTÓ UN MOVIMIENTO EN MASA EL DÍA 3 DE AGOSTO. DEJANDO 1 VÍA MUNICIPAL CON AFECTACIÓN POR PERDIDA DE BANCADA, NO SE REPORTAN LESIONADOS O DESAPARECIDOS. ATIENDE PERSONAL DEL CMGRD, SE SOLICITÓ APOYO AL DAGRAN PARA VISITA TÉCNICA, SE DA MANEJO LOCAL. </t>
    </r>
    <r>
      <rPr>
        <b/>
        <sz val="9"/>
        <rFont val="Arial"/>
        <family val="2"/>
      </rPr>
      <t>ESTADO: CERRADO - 616</t>
    </r>
  </si>
  <si>
    <r>
      <t xml:space="preserve">DCC INFORMA QUE, EN PIVIJAY, MAGDALENA, BARRIO LAS FLORES. SE PRESENTÓ UNA INUNDACIÓN POR COLAPSO DE ALCANTARILLADO EL DÍA 18 DE AGOSTO. DEJANDO 13 FAMILIAS Y 65 PERSONAS AFECTADAS POR PERDIDA DE ENSERES, NO SE REPORTAN LESIONADOS. ATENDIÓ PERSONAL DE LA DCC. </t>
    </r>
    <r>
      <rPr>
        <b/>
        <sz val="9"/>
        <rFont val="Arial"/>
        <family val="2"/>
      </rPr>
      <t>ESTADO: CERRADO - 616</t>
    </r>
  </si>
  <si>
    <r>
      <t xml:space="preserve">DCC INFORMA QUE, EN COVEÑAS, SUCRE. COMUNIDADES EL MAMEY, SECTOR EL SOL, PUNTA SECA, TORRENTE USUARIO PRIMERA ETAPA, ISLA GALLINAZO, COVEÑITAS, COQUERITA, EL EDÉN Y PUNTA DE PIEDRA. SE PRESENTÓ UNA INUNDACIÓN POR AUMENTO DE NIVELES EN EL ARROYO AMANDA GUAPO EL DÍA 18 DE AGOSTO. DEJANDO 286 VIVIENDAS CON AFECTACIÓN DE VÍVERES Y ENSERES, 286 FAMILIAS Y 1315 PERSONAS AFECTADAS, NO SE REPORTAN LESIONADOS. ATENDIÓ PERSONAL DE LA DCC EN COORDINACIÓN DEL CMGRD, SE BRINDÓ ATENCIÓN CON AHE, SE DA MANEJO LOCAL. </t>
    </r>
    <r>
      <rPr>
        <b/>
        <sz val="9"/>
        <rFont val="Arial"/>
        <family val="2"/>
      </rPr>
      <t>ESTADO: CERRADO - 616</t>
    </r>
  </si>
  <si>
    <r>
      <t xml:space="preserve">CDGRD CALDAS, CRC INFORMAN EN EL MUNICIPIO DE ANSERMA VEREDA EL CERRO, EVENTO MOVIMIENTO EN MASA – 20 DE AGOSTO, SITUACIÓN SE PRESENTAN DOS MOVIMIENTOS UNO EN LA MADRUGADA Y EL SEGUNDO SOBRE LAS 06:00 HORAS, AFECTACIÓN 1 PERSONA LESIONADA, 1 FALLECIDA, 3 VIVIENDAS DESTRUIDAS ACCIONES ATIENDE CMGRD Y BOMBEROS, REALIZAN EVACUACIÓN DE OTRAS VIVIENDAS, DESPLIEGAN PLAN DE EMERGENCIA PARA LA BÚSQUEDA DE LA PERSONA DESAPARECIDA, SE UTILIZAN DRONES PARA CONOCER LAS CONDICIONES DE ACCESO AL LUGAR, CMGRD REALIZA LABORES DE EDAN, 12:39 HORAS ACTUALIZACIÓN PONALSAR PERSONA FALLECIDA, NELSON DAVID PÉREZ MONTES DE 23 AÑOS DE EDAD, PERSONAL DEL CTI REALIZA ACTOS URGENTES Y LEVANTAMIENTO DE CADÁVER, ESTADO </t>
    </r>
    <r>
      <rPr>
        <b/>
        <sz val="9"/>
        <rFont val="Arial"/>
        <family val="2"/>
      </rPr>
      <t>CERRADO - 617</t>
    </r>
  </si>
  <si>
    <r>
      <t xml:space="preserve">CDGRD NARIÑO INFORMA EN EL MUNICIPIO DE ROBERTO PAYAN, EVENTO INUNDACIÓN POR DESBORDAMIENTO DEL RÍO TELEMBI, ISPI, SAHONDE E GUALPI, AFECTACIÓN POR CUANTIFICAR, ACCIONES REPORTE INICIAL DEL CMGRD AL DEPARTAMENTO Y UNGRD, EN SEGUIMIENTO, ESTADO </t>
    </r>
    <r>
      <rPr>
        <b/>
        <sz val="9"/>
        <rFont val="Arial"/>
        <family val="2"/>
      </rPr>
      <t>ABIERTO - 617</t>
    </r>
    <r>
      <rPr>
        <sz val="9"/>
        <rFont val="Arial"/>
        <family val="2"/>
      </rPr>
      <t xml:space="preserve">
</t>
    </r>
  </si>
  <si>
    <t>11898 VACUNOS</t>
  </si>
  <si>
    <t>330/8/2021</t>
  </si>
  <si>
    <r>
      <t>CDGRD BOLÍVAR INFORMA EN EL MUNICIPIO ACHÍ CORREGIMIENTO PUERTO VENECIA FRENTE AL MUNICIPIO DE GUARANDA SUCRE, EVENTO INUNDACIÓN POR DESBORDAMIENTO DEL RÍO CAUCA – 20 DE AGOSTO, AFECTACIÓN POR CUANTIFICAR, ACCIONES SE RECIBE REPORTE DEL DEPARTAMENTO EN CITEL, INDICAN COLAPSO DE MURO ARTESANAL POR LA FUERZA DEL AFLUENTE, PENDIENTE RESPUESTA SUBSIDIOS DE ARRENDAMIENTO, ING. MARÍA CORDERO REPORTA CDGRD, RECIBIÓ ESTA INFORMACIÓN, ESTADO</t>
    </r>
    <r>
      <rPr>
        <b/>
        <sz val="9"/>
        <rFont val="Arial"/>
        <family val="2"/>
      </rPr>
      <t xml:space="preserve"> ABIERTO - 617
</t>
    </r>
    <r>
      <rPr>
        <b/>
        <sz val="9"/>
        <color indexed="10"/>
        <rFont val="Arial"/>
        <family val="2"/>
      </rPr>
      <t xml:space="preserve">20/08/2021 SE APORBÓ APOYO CON SACOS DE POLIPROPILENO POR VALOR DE $25.500.000
</t>
    </r>
    <r>
      <rPr>
        <sz val="9"/>
        <color indexed="8"/>
        <rFont val="Arial"/>
        <family val="2"/>
      </rPr>
      <t>CDGRD BOLÍVAR ACTUALIZA INFORMACIÓN
MUNICIPIO: ACHÍ – 4 BARRIOS Y 28 VEREDAS AFECTADAS
EVENTO: INUNDACIÓN 20/08/2021
AFECTACIÓN: 2 VIVIENDAS DESTRUIDAS, 1.956 FAMILIAS, 6.443 PERSONAS AFECTADAS, 5 CENTROS DE SALUD, 1 HOSPITAL, 75 PUENTES PEATONALES, 12 INSTITUCIONES EDUCATIVAS, 2.750 HECTÁREAS DE CULTIVOS AFECTADAS, 11.898 GANADO VACUNO Y OTROS
ACCIONES: ATIENDE CDGRD, CMGRD, UNGRD, CRUZ ROJA 3 UNIDADES, DCC 3 UNIDADES, POLICÍA 9 UNIDADES, PONALSAR 7 UNIDADES,  ICDBF 8 UNIDADES, EJERCITO 55 UNIDADES, ESE HOSPITAL 40 UNIDADES, ALCALDÍA 30 UNIDADES</t>
    </r>
    <r>
      <rPr>
        <b/>
        <sz val="9"/>
        <color indexed="8"/>
        <rFont val="Arial"/>
        <family val="2"/>
      </rPr>
      <t xml:space="preserve">
ESTADO: ABIERTO - 645
</t>
    </r>
    <r>
      <rPr>
        <sz val="9"/>
        <color indexed="8"/>
        <rFont val="Arial"/>
        <family val="2"/>
      </rPr>
      <t>CDGRD BOLÍVAR, ACTUALIZA INFORMACIÓN MUNICIPIO: ACHÍ - BARRIOS: ZARABANDA, LA PLAYA, VILLA SAN LUIS, VILLA YANETH. -CORREGIMIENTOS: PUERTO VENECIA, BUENOS AIRES, BUENAVISTA, PUERTO ISABEL, GUACAMAYO PLAYALTA Y PALENQUILLO  - VEREDAS: LAS FLORES, EL ROSARIO, LA ENVIDIA, PARAÍSO; CENTRO ALEGRE, LA GOLOSINA, LA FRONTERA, LA CONVENCIÓN; PALMIRA, BELLA LUZ, ISLA, NUEVA VICTORIA Y PUERTO PETTY. -PROVINCIA DE LA CANDELARIA Y NUEVA ESPERANZA EVENTO: INUNDACIÓN POR DESBORDAMIENTO DEL RÍO CAUCA – 20/08/2021  AFECTACIÓN: 2 VIVIENDAS DESTRUIDAS, 2006 VIVIENDAS, 1960 FAMILIAS, 6443 PERSONAS, 6 CENTROS DE SALUD, 1 HOSPITAL, 12 CENTROS EDUCATIVOS, 75 PUENTES PEATONALES,  ACCIONES:ATENDIDO POR CMGRD EN APOYO DEL CDGRD Y UNGRD,  “SE RECIBE DECRETO DE CALAMIDAD PUBLICA NO. 105 DEL 30 DE AGOSTOS DE 2021”</t>
    </r>
    <r>
      <rPr>
        <b/>
        <sz val="9"/>
        <color indexed="8"/>
        <rFont val="Arial"/>
        <family val="2"/>
      </rPr>
      <t xml:space="preserve"> ESTADO: CERRADO - 667</t>
    </r>
    <r>
      <rPr>
        <b/>
        <sz val="9"/>
        <color indexed="10"/>
        <rFont val="Arial"/>
        <family val="2"/>
      </rPr>
      <t xml:space="preserve">
</t>
    </r>
    <r>
      <rPr>
        <sz val="9"/>
        <rFont val="Arial"/>
        <family val="2"/>
      </rPr>
      <t xml:space="preserve">
</t>
    </r>
    <r>
      <rPr>
        <sz val="9"/>
        <color indexed="10"/>
        <rFont val="Arial"/>
        <family val="2"/>
      </rPr>
      <t>16/9/2021 SE APROBÓ AHE - 1000 KIT DE ALIMENTO, 1000 KIT DE ASEO, 1000 KIT DE COCINA, 1000 TOLDILLOS, 500 HAMACAS Y 500 COLCHONETAS $365.400.000
07/10/2021 SE APROBÓ AHE - 1000 KIT DE COCINA, 1000 FRAZADAS, 1000 TOLDILLOS, 500 HAMACAS Y 500 COLCHONETAS
19/10/2021 SE APROBÓ AHE AL MUNICIPIO CON - 1000 KIT DE ALIMENTO, 1000 KIT DE ASEO, 1000 KIT DE COCINA, 1000 FRAZADAS, 1000 TOLDILLOS, 500 HAMACAS Y 500 COLCHONETAS
04/11/2021 SE APROBÓ TERCERA FAS CAREGATO CON 200 KITS DE ALIMENTO Y 2000 KITS DE ASEO
8/11/2021 SE APROBÓ BANCO DE MATERIALES POR VALOR TOTAL DE $113.036.114
1/10/2021 SE APROBÓ APOYO CON BANCO DE MAQUINARIA AMARILLA POR VALOR TOTAL DE $2.150.254.905,05
05/11/2021 SE APROBÓ APOYO CON AHE POR 1.000 KITS DE ALIMENTO</t>
    </r>
  </si>
  <si>
    <t>294VARILLA DE 1/4"-402VARILLA DE 3/8"-240VARILLA DE 1/2"-192MALLA ELECTROSOLDADA (6x2,35)-24BLOQUE #10-7200BLOQUE #5-7200TUBERIA HIDRAULICA PVC PRESION 1/2" RDE 13,5 - 315 PSI L = 6M-18TANQUE DE AGUA 500L-6TUBERIA PVC SANITARIA DE 2" L = 6M-30TUBERIA PVC SANITARIA DE 3" L = 6M-30TUBERIA PVC SANITARIA DE 4" L = 6M-36TANQUE POZO SEPTICO-6REJILLA METALICA 3x2" CON SOSCO -18PEGANTE PVC PAVCO 1/4 GALON (SOLDADURA)-6LIMPIADOR LIQUIDO PVC PAVCO 1/4 GALON-6COMBO SANITARIO-6LAMINAS DE ZINC-320PERFIL METALICO 3"x1-1/2"X6m-30AMARRES-1600VIGAS DE AMARRE EN MADERA 3x4"-140LISTON DE MADERA 2" x 3" x 3M PARA CORREAS-60PUNTILLAS DE 1"CAJA PUNTILLA POR LIBRA-40TABLERO MONOFASICO DE 4 CIRCUITOS-6BRAKER LUMINEX O SIMILAR ENCHUFABLE 40AMP-6CABLE 10 AWG - THW-300CABLE 12 AWG - THW-300VARILLA POLO A TIERRA - COPPER WELD-6TUBERIA PVC DE 1/2" CONDUIT L= 3M-36CURVA PVC DE 1/2" CONDUIT 90° c*e-48CAJA SENCILLA RECTANGULAR PVC PARA ELECTRICIDAD DE 4x2"-24CAJA SENCILLA RECTANGULAR PVC PARA ELECTRICIDAD DE 4x4"-24CAJA PLASTICA ELECTRICA OCTOGONAL DE 4"-24TOMA CORRIENTE DOBLE-30INTERRUPTOR SENCILLO-30</t>
  </si>
  <si>
    <t xml:space="preserve">CDGRD DE MAGDALENA, INFORMA
MUNICIPIO ARACATACA, CORREGIMIENTOS: SAMPUES, BUENOS AIRES, RETEN, CASCO URBANO 
EVENTO INUNDACIÓN- 19-08-2021
AFECTACIÓN SE PRESENTÓ DESBORDAMIENTO DEL RÍO FUNDACIÓN, DEJANDO: 900 VIVIENDAS INUNDADAS, 900 FAMILIAS, 4.080 PERSONAS AFECTADAS, SIN LESIONADOS, SE DA MANEJO LOCAL
ACCIONES APOYAN CMGRD, BOMBEROS, DCC.
ESTADO CERRADO. - 618
</t>
  </si>
  <si>
    <r>
      <t xml:space="preserve">CDGRD DE MAGDALENA, INFORMA
MUNICIPIO FUNDACIÓN, BARRIOS: SAN FERNANDO, BRISAS DEL RÍO, SAN CARLOS, 16 DE JULIO, CHAMBACU, ESMERALDA, GIMNASIO MODERNO, JUAN 23, VILLA FANY, EL JARDÍN, EL PROGRESO, FRANCISCO DE PAULA, MONTEREY, EL JUMBO, SAN BERNARDO, DIVINO NIÑO, ALAMEDA, LA MAGDALENA, CHIMILA, PAZ DEL RÍO, FINCA CORELCA, HAWAI, ESPERANZA, 23 DE FEBRERO
EVENTO INUNDACIÓN- 19-08-2021
AFECTACIÓN SE PRESENTÓ DESBORDAMIENTO DEL RÍO FUNDACIÓN Y EL CAÑO RITO, DEJANDO: 3.782 VIVIENDAS INUNDADAS, 3.782 FAMILIAS, 13.808 PERSONAS AFECTADAS, 1 ACUEDUCTO, 1 ALCANTARILLADO, 1 PUENTE PEATONAL, 1 PUENTE VEHICULAR, SIN LESIONADOS, SE REALIZÓ DECLARATORIA DE CALAMIDAD PÚBLICA, PEDIRÁN APOYO A LA UNGRD.
ACCIONES APOYAN CMGRD, CDGRD- MAQUINARIA AMARILLA, 100 SACOS, SE APOYA A LA COMUNIDAD CON 9 OLLAS COMUNITARIAS, ALBERGUE TEMPORAL, ATENCIÓN MÉDICA, BOMBEROS, DCC, POLICÍA.
</t>
    </r>
    <r>
      <rPr>
        <b/>
        <sz val="9"/>
        <rFont val="Arial"/>
        <family val="2"/>
      </rPr>
      <t>ESTADO ABIERTO. - 618</t>
    </r>
    <r>
      <rPr>
        <sz val="9"/>
        <rFont val="Arial"/>
        <family val="2"/>
      </rPr>
      <t xml:space="preserve">
CDGRD DE MAGDALENA ACTUALIZA, INFORMACIÓN
MUNICIPIO FUNDACIÓN, BARRIOS: SAN FERNANDO, BRISAS DEL RÍO, SAN CARLOS, 16 DE JULIO, CHAMBACU, ESMERALDA, GIMNASIO MODERNO, JUAN 23, VILLA FANY, EL JARDÍN, EL PROGRESO, FRANCISCO DE PAULA, MONTEREY, EL JUMBO, SAN BERNARDO, DIVINO NIÑO, *
EVENTO INUNDACIÓN- 19-08-2021
AFECTACIÓN SE PRESENTÓ DESBORDAMIENTO DEL RÍO FUNDACIÓN Y EL CAÑO RITO, DEJANDO: 3.782 VIVIENDAS INUNDADAS, 3.782 FAMILIAS, 13.808 PERSONAS AFECTADAS, 1 ACUEDUCTO, 1 ALCANTARILLADO, 1 PUENTE PEATONAL, 1 PUENTE VEHICULAR, SIN LESIONADOS, DECLARATORIA DE CALAMIDAD PÚBLICA NO. 133 DEL 20-08-2021.
ACCIONES APOYARON CMGRD, CDGRD- MAQUINARIA AMARILLA, UNGRD, D,C.C., 
</t>
    </r>
    <r>
      <rPr>
        <b/>
        <sz val="9"/>
        <rFont val="Arial"/>
        <family val="2"/>
      </rPr>
      <t>ESTADO CERRADO. - 643</t>
    </r>
    <r>
      <rPr>
        <sz val="9"/>
        <rFont val="Arial"/>
        <family val="2"/>
      </rPr>
      <t xml:space="preserve">
</t>
    </r>
    <r>
      <rPr>
        <sz val="9"/>
        <color indexed="10"/>
        <rFont val="Arial"/>
        <family val="2"/>
      </rPr>
      <t>10/09/2021 SE APROBÓ APOYO CON BANCO DE MAQUINARIA AMARILLA POR VALOR DE $193.182.176,88, Y EN LA MISMA OBRA POIR VALOR DE $193.182.176,88</t>
    </r>
  </si>
  <si>
    <r>
      <t xml:space="preserve">
CMGRD DE SAN DIEGO- CESAR, INFORMA
MUNICIPIO SAN DIEGO, CORREGIMIENTO: NUEVA FLORES.
EVENTO INUNDACIÓN- 20-08-2021.
AFECTACIÓN SE PRESENTÓ DESBORDAMIENTO DEL RÍO TOCAIMO, REALIZAN EDAN, PÉRDIDAS EN CULTIVOS Y AFECTACIONES EN VÍAS.
ACCIONES APOYAN CMGRD, BOMBEROS.
</t>
    </r>
    <r>
      <rPr>
        <b/>
        <sz val="9"/>
        <rFont val="Arial"/>
        <family val="2"/>
      </rPr>
      <t>ESTADO ABIERTO. - 618</t>
    </r>
    <r>
      <rPr>
        <sz val="9"/>
        <rFont val="Arial"/>
        <family val="2"/>
      </rPr>
      <t xml:space="preserve">
ENLACE TERRITORIAL DEL CESAR, ACTUALIZA INFORMACIÓN
MUNICIPIO SAN DIEGO, CORREGIMIENTO: NUEVA FLORES.
EVENTO INUNDACIÓN- 20-08-2021.
AFECTACIÓN SE PRESENTÓ DESBORDAMIENTO DEL RÍO TOCAIMO, PÉRDIDAS EN CULTIVOS Y AFECTACIONES EN VÍAS, SIN AFECTACIONES EN VIVIENDAS, SE DA MANEJO LOCAL.
ACCIONES APOYARON CMGRD, BOMBEROS.
</t>
    </r>
    <r>
      <rPr>
        <b/>
        <sz val="9"/>
        <rFont val="Arial"/>
        <family val="2"/>
      </rPr>
      <t>ESTADO CERRADO. - 622</t>
    </r>
    <r>
      <rPr>
        <sz val="9"/>
        <rFont val="Arial"/>
        <family val="2"/>
      </rPr>
      <t xml:space="preserve">
</t>
    </r>
  </si>
  <si>
    <t xml:space="preserve">CDGRD DE ANTIOQUIA, INFORMA
MUNICIPIO BETULIA, SECTORES: CUCHILLÓN, QUEBRADA ARRIBA, ZONA RURAL.
EVENTO TEMPORAL- 10-08-2021
AFECTACIÓN SE PRESENTARON FUERTES LLUVIAS, ACOMPAÑADAS DE VIENTOS, DEJANDO: 1 PERSONA LESIONADA, 10 VIVIENDAS AVERIADAS, DAÑOS EN MUEBLES Y ENSERES, 10 FAMILIAS, 40 PERSONAS, 1 INSTITUCIÓN EDUCATIVA AFECTADAS, SE DA MANEJO LOCAL.
ACCIONES APOYO CMGRD, DAGRAN- AHE.
ESTADO CERRADO. - 618
</t>
  </si>
  <si>
    <r>
      <t xml:space="preserve">
CDGRD DE CUNDINAMARCA, INFORMA
MUNICIPIO CHOACHÍ, VEREDA: RÍO BLANCO.
EVENTO MOVIMIENTO EN MASA- 20-08-2021.
AFECTACIÓN EN VERIFICACIÓN, REALIZAN EDAN.
ACCIONES APOYAN CMGRD, BOMBEROS.
</t>
    </r>
    <r>
      <rPr>
        <b/>
        <sz val="9"/>
        <rFont val="Arial"/>
        <family val="2"/>
      </rPr>
      <t>ESTADO ABIERTO. - 619</t>
    </r>
    <r>
      <rPr>
        <sz val="9"/>
        <rFont val="Arial"/>
        <family val="2"/>
      </rPr>
      <t xml:space="preserve">
CDGRD DE CUNDINAMARCA ACTUALIZA, INFORMACIÓN
MUNICIPIO CHOACHÍ, VEREDA: RÍO BLANCO.
EVENTO MOVIMIENTO EN MASA- 20-08-2021.
AFECTACIÓN 1 VÍA AFECTADA, SIN LESIONADOS, SE DA MANEJO LOCAL.
ACCIONES APOYARON CMGRD, BOMBEROS.
</t>
    </r>
    <r>
      <rPr>
        <b/>
        <sz val="9"/>
        <rFont val="Arial"/>
        <family val="2"/>
      </rPr>
      <t xml:space="preserve">ESTADO CERRADO. - 647
</t>
    </r>
  </si>
  <si>
    <r>
      <t xml:space="preserve">CDGRD DE CUNDINAMARCA, INFORMA
MUNICIPIO FÓMEQUE, ZONA RURAL.
EVENTO MOVIMIENTO EN MASA- 20-08-2021
AFECTACIÓN EN VERIFICACIÓN, REALIZAN EDAN, CAÍDA DE ÁRBOLES SOBRE LA VÍA QUE CONDUCE DE FÓMEQUE A CHOACHÍ.
ACCIONES APOYAN CMGRD, BOMBEROS.
</t>
    </r>
    <r>
      <rPr>
        <b/>
        <sz val="9"/>
        <rFont val="Arial"/>
        <family val="2"/>
      </rPr>
      <t>ESTADO ABIERTO. - 619</t>
    </r>
    <r>
      <rPr>
        <sz val="9"/>
        <rFont val="Arial"/>
        <family val="2"/>
      </rPr>
      <t xml:space="preserve">
CDGRD DE CUNDINAMARCA ACTUALIZA, INFORMACIÓN
MUNICIPIO FÓMEQUE, VEREDAS: RÍO BLANCO, ROMERO.
EVENTO MOVIMIENTO EN MASA- 20-08-2021
AFECTACIÓN 2 VÍAS AFECTADAS, CAÍDA DE ÁRBOLES SOBRE LA VÍA QUE CONDUCE DE FÓMEQUE A CHOACHÍ, SIN LESIONADOS, SE DA MANEJO LOCAL.
ACCIONES APOYARON CMGRD, BOMBEROS.
</t>
    </r>
    <r>
      <rPr>
        <b/>
        <sz val="9"/>
        <rFont val="Arial"/>
        <family val="2"/>
      </rPr>
      <t>ESTADO CERRADO. - 647</t>
    </r>
    <r>
      <rPr>
        <sz val="9"/>
        <rFont val="Arial"/>
        <family val="2"/>
      </rPr>
      <t xml:space="preserve">
</t>
    </r>
  </si>
  <si>
    <t xml:space="preserve">CDGRD DE CUNDINAMARCA, INFORMA
MUNICIPIO CAPARRAPÍ, SECTOR: DIDAL KM 12+400 VÍA CAPARRAPÍ, VEREDAS: LA FRÍA, CAFI, SAN CARLOS, CÓRDOBA.
EVENTO MOVIMIENTO EN MASA- 20-08-2021.
AFECTACIÓN 9 VÍAS AFECTADAS, SIN LESIONADOS, SE DA MANEJO LOCAL.
ACCIONES APOYAN CMGRD- MAQUINARIA AMARILLA, BOMBEROS.
ESTADO CERRADO. - 619
</t>
  </si>
  <si>
    <t xml:space="preserve">
CDGRD DE CUNDINAMARCA, INFORMA
MUNICIPIO CAPARRAPÍ, BARRIO: LAS FERIAS, VEREDAS: OTUMBE, TENJAMO, SAN PEDRO LA MIEL, LA SANCHA, BARRO BLANCO, INSPECCIONES: LA MARÍA Y LA FRÍA.
EVENTO CRECIENTE SÚBITA- QUEBRADA: LA IGUADA- 20-08-2021.
AFECTACIÓN 3 VIVIENDAS AVERIADAS, 3 FAMILIAS, 12 PERSONAS AFECTADAS, PÉRDIDA DE MUEBLES Y ENSERES, 1 VÍA, SIN LESIONADOS, SE DA MANEJO LOCAL.
ACCIONES APOYAN CMGRD, BOMBEROS.
ESTADO CERRADO. - 619
</t>
  </si>
  <si>
    <t xml:space="preserve">CDGRD DE CUNDINAMARCA, INFORMA
MUNICIPIO PARATEBUENO, SERRANÍA: PALOMAS EN LA VÍA TERCIARIA EN LA VEREDA: EL ENGAÑO
EVENTO MOVIMIENTO EN MASA- FALLA GEOLÓGICA GUAYCARAMO- 20-08-2021.
AFECTACIÓN 3 VIVIENDAS DESTRUIDAS, 4 FAMILIAS, 20 PERSONAS, 3 VÍAS AFECTADAS, SIN LESIONADOS.
ACCIONES APOYA CMGRD.
ESTADO CERRADO. - 619
</t>
  </si>
  <si>
    <t xml:space="preserve">CDGRD DE CUNDINAMARCA, INFORMA
MUNICIPIO PARATEBUENO, VEREDAS: CHENQUITA Y CANDILEJAS
EVENTO CRECIENTE SÚBITA- RÍO HUMEA- 20-08-2021.
AFECTACIÓN 5 VIVIENDAS INUNDADAS, 5 FAMILIAS, 25 PERSONAS, 30 HECTÁREAS DE CULTIVOS DE PALMA AFRICANA, YUCA Y PLÁTANO, SIN LESIONADOS
ACCIONES APOYA CMGRD.
ESTADO CERRADO. - 619
</t>
  </si>
  <si>
    <t xml:space="preserve">CDGRD DE NORTE DE SANTANDER, INFORMA
MUNICIPIO SAN CALIXTO
EVENTO FALLA ESTRUCTURAL- 20-08-2021
AFECTACIÓN A RAÍZ DE LAS FUERTES LLUVIA SE PRESENTA SOCAVACIÓN EN LA BASE DEL PUENTE VEHICULAR QUEBRADILLA, SIN LESIONADOS, SE DA MANEJO LOCAL.
ACCIONES APOYA CMGRD
ESTADO CERRADO. - 619
</t>
  </si>
  <si>
    <r>
      <t xml:space="preserve">CDGRD DE NORTE DE SANTANDER, INFORMA
MUNICIPIO TIBÚ, CORREGIMIENTO: LA GABARRA, VEREDAS:  KM 15, LA PISTA, RÍO DE ORO, SANTA ISABEL Y BRISAS DE LA FRONTERA
EVENTO INUNDACIÓN- 20-08-2021
AFECTACIÓN SE PRESENTÓ DESBORDAMIENTO DEL RÍO ORO, REALIZAN EDAN. 
ACCIONES APOYA CMGRD.
</t>
    </r>
    <r>
      <rPr>
        <b/>
        <sz val="9"/>
        <rFont val="Arial"/>
        <family val="2"/>
      </rPr>
      <t xml:space="preserve">ESTADO ABIERTO. - 619
</t>
    </r>
    <r>
      <rPr>
        <sz val="9"/>
        <rFont val="Arial"/>
        <family val="2"/>
      </rPr>
      <t xml:space="preserve">CDGRD DE NORTE DE SANTANDER ACTUALIZA, INFORMACIÓN
MUNICIPIO TIBÚ, CORREGIMIENTO: LA GABARRA, VEREDAS:  KM 15, LA PISTA, RÍO DE ORO, SANTA ISABEL Y BRISAS DE LA FRONTERA
EVENTO INUNDACIÓN- 20-08-2021
AFECTACIÓN SE PRESENTÓ DESBORDAMIENTO DEL RÍO ORO, DEJANDO: 450 VIVIENDAS INUNDADAS, DAÑOS EN MUEBLES Y ENSERES, 450 FAMILIAS, 2.250 PERSONAS AFECTADAS, SIN LESIONADOS, SE DA MANEJO LOCAL. 
ACCIONES APOYO CMGRD.
</t>
    </r>
    <r>
      <rPr>
        <b/>
        <sz val="9"/>
        <rFont val="Arial"/>
        <family val="2"/>
      </rPr>
      <t>ESTADO CERRADO. - 658</t>
    </r>
    <r>
      <rPr>
        <sz val="9"/>
        <rFont val="Arial"/>
        <family val="2"/>
      </rPr>
      <t xml:space="preserve">
</t>
    </r>
  </si>
  <si>
    <t xml:space="preserve">CDGRD BOLÍVAR INFORMA:
MUNICIPIO:  BARRANCO DE LOBA 
EVENTO:  VENDAVAL 01/08/2021
AFECTACIÓN:   1 VIVIENDA DESTRUIDA, 6 VIVIENDAS AVERIADAS POR DAÑOS EN TECHOS Y CUBIERTAS, 7 FAMILIAS AFECTADAS
AFECTACIÓN:   ATENDIÓ CMGRD
ESTADO: CERRADO - 620
</t>
  </si>
  <si>
    <t xml:space="preserve">CDGRD ANTIOQUIA DAGRAN INFORMA:
MUNICIPIO: TURBO - VEREDAS COPÉ, MARTINA, MONTE VERDE 1 Y CORREGIMIENTO EL 2
EVENTO: INUNDACIÓN 02/08/2021
AFECTACIÓN: 1 VIVIENDA DESTRUIDA, 10 VIVIENDAS AFECTADAS, 11 FAMILIAS, DAÑOS EN CULTIVOS INUNDADOS A CAUSA DEL DESBORDE DE LOS RÍOS.1 VÍA AFECTADA CON DAÑOS EN LA BANCA.
ACCIONES: ATENDIÓ CMGRD, EL MUNICIPIO REALIZO ACOMPAÑAMIENTO A LOS AFECTADOS Y VISITA EN LOS LUGARES QUE SUFRIERON AFECTACIONES. SE LE SOLICITO AL DAGRAN APOYO CON MAQUINARIA AMARILLA, 2 RETRO EXCAVADORAS ORUGA, 2 CARRO TANQUES PARA SUMINISTRAR AGUA Y 2
VOLQUETAS. 10-08-2021
ESTADO: CERRADO - 620
</t>
  </si>
  <si>
    <t xml:space="preserve">CDGRD ANTIOQUIA DAGRAN INFORMA:
MUNICIPIO: CAÑASGORDAS
EVENTO: TEMPORAL 10/08/2021
AFECTACIÓN: 1 PERSONA LESIONADA, 184 VIVIENDA AVERIADAS (4 VIVIENDAS AVERIADAS POR COLAPSO DE MURO DE CERRAMIENTO PERIMETRAL DEL HOSPITAL SAN CARLOS. 180 VIVIENDAS AFECTADAS EN TECHOS Y CUBIERTAS), 7 CENTROS EDUCATIVOS AFECTADOS, SIN CUBIERTAS Y CON IMPORTANTES PÉRDIDAS MATERIALES REPRESENTADAS EN EQUIPOS, MATERIAL LÚDICO Y LIBROS (CER MEMBRILLAL – NICOLÁS GAVIRIA, ESCUELA BOTIJA ARRIBA – IE BERNARDO SIERRA, ESCUELA DE CUMBARRÁ – IE BERNARDO SIERRA, ESCUELA GUAYABAL – IE BERNARDO SIERRA, ESCUELA EL CANELITO -IE BUENOS AIRES, ESCUELA PRIMARIA BERNARDO SIERRA – IE BERNARDO SIERRA, ESCUELA MEDIA CUESTA -IE NICOLÁS GAVIRIA Y ESCUELA LOS NARANJOS BUENOS AIRES)
ACCIONES: ATENDIDO POR PARTE DE CMGRD CON APOYO DEL DAGRAN.
ESTADO: CERRADO - 620
</t>
  </si>
  <si>
    <t>1 TERMOELECTRICA</t>
  </si>
  <si>
    <t xml:space="preserve">CDGRD ANTIOQUIA DAGRAN INFORMA:
MUNICIPIO: PUERTO NARE
EVENTO: INCENDIO ESTRUCTURAL 10/08/2021
AFECTACIÓN: DAÑOS EN LA TERMO ELÉCTRICA LA SIERRA, EL FUEGO SE PRODUJO EN EL CUARTO DE BATERÍAS
ACCIONES: ATENDIDO POR PARTE DE CMGRD CON APOYO DEL DAGRAN.
ESTADO: LIQUIDADO - 620
</t>
  </si>
  <si>
    <t xml:space="preserve">CDGRD ANTIOQUIA DAGRAN INFORMA:
MUNICIPIO: CARACOLÍ - VEREDAS EL BAGRE, SARDINAS, PITAL, QUEBRADONA, BOTIJAS Y ZONA URBANA
EVENTO: TEMPORAL  14/08/2021
AFECTACIÓN:  1 VIVIENDA AVERIADA, 2 FAMILIAS AFECTADAS, 6 PERSONAS. PERDIDAS EN GANADERÍA Y AGRICULTURA.
ACCIONES: ATENDIÓ CMGRD, APOYA CDGRD PARA LA FORMULACIÓN DE PROYECTOS DE INTERVENCIÓN CORRECTIVA O PREVENTIVA Y VISTA DE UN PROFESIONAL GEÓLOGO O INGENIERO CIVIL
ESTADO: CERRADO - 620
</t>
  </si>
  <si>
    <t xml:space="preserve">CDGRD ANTIOQUIA DAGRAN INFORMA:
MUNICIPIO: FREDONIA - VEREDAS AGUACATAL
EVENTO: AVENIDA TORRENCIAL 14/08/2021
AFECTACIÓN: 35 FAMILIAS AFECTADAS Y 70 PERSONAS, 1VIA SECUNDARIA CON PERDIDA BANCA.
ACCIONES: ATENDIÓ CMGRD
ESTADO: CERRADO - 620
</t>
  </si>
  <si>
    <t xml:space="preserve">CDGRD ANTIOQUIA DAGRAN INFORMA:
MUNICIPIO: COCORNÁ - VEREDA LAS PLAYAS
EVENTO: MOVIMIENTO EN MASA 15/08/2021
AFECTACIÓN: 1 VÍA TERCIARIA AFECTADA POR 7 DESLIZAMIENTOS.
ACCIONES: ATENDIÓ CMGRD
ESTADO: CERRADO - 620
</t>
  </si>
  <si>
    <t xml:space="preserve">CDGRD ANTIOQUIA DAGRAN INFORMA:
MUNICIPIO: COPACABANA - VEREDA GRANIZAL
EVENTO: MOVIMIENTO EN MASA 15/08/2021
AFECTACIÓN: 1 VIVIENDA AVERIADA, 1 FAMILIA AFECTADA
ACCIONES: ATENDIÓ CMGRD
ESTADO: CERRADO - 620
</t>
  </si>
  <si>
    <t xml:space="preserve">CDGRD ANTIOQUIA DAGRAN INFORMA:
MUNICIPIO: LA CEJA - VEREDA LA LOMA
EVENTO: VENDAVAL 15/08/2021
AFECTACIÓN: 2 VIVIENDAS AVERIADAS, 2 FAMILIAS AFECTADAS.
ACCIONES: ATENDIÓ CMGRD
ESTADO: CERRADO - 620
</t>
  </si>
  <si>
    <r>
      <t xml:space="preserve">CDGRD BOLÍVAR INFORMA:
MUNICIPIO:  BARRANCO DE LOBA - CORREGIMIENTO DE SAN ANTONIO.
EVENTO:  TORMENTA ELECTRICA  19/08/2021
AFECTACIÓN:   1 VIVIENDA DESTRUIDA POR  LA CAÍDA DE  1 RAYO, EL CUAL PROVOCÓ EL INCENDIO QUE CONSUMIÓ LA VIVIENDA Y DESTRUYO  LOS ELECTRODOMÉSTICOS, HERRAMIENTAS DEL CAMPO Y ENSERES DE LA VIVIENDA DE 1 FAMILIA, SIN AFECTACIONES HUMANAS.
AFECTACIÓN:   ATENDIÓ CMGRD
ESTADO: CERRADO - 620
</t>
    </r>
    <r>
      <rPr>
        <sz val="9"/>
        <color indexed="10"/>
        <rFont val="Arial"/>
        <family val="2"/>
      </rPr>
      <t>30/11/2021 SE APROBÓ APOYO CON AHE: 1344 KITS DE ALIMENTO, 1344 KITS DE ASEO, 5 ROLLOS PLÁSTICOS 4X100 CAL 6, 4032 TOLDILLOS, 3000 HAMACAS, 1500 COCLHONETAS, 4032 SÁBANAS</t>
    </r>
  </si>
  <si>
    <r>
      <t xml:space="preserve">CDGRD CAUCA INFORMA:
MUNICIPIO: EL TAMBO - CORREGIMIENTOS DE PIAGUA Y SAN JOAQUÍN, PERIFERIA URBANA, VEREDAS LA INDEPENDENCIA, EL PLACER, PUEBLO NUEVO PIAGUA, LAS GUACAS, LOMA ALTA Y PEPITAL
EVENTO: GRANIZADA 20/08/2021
AFECTACIÓN: 90 VIVIENDAS AVERIADAS EN TECHOS Y CUBIERTAS, 90  FAMILIAS AFECTADAS CON PÉRDIDA DE MUEBLES Y ENSERES. DAÑOS EN CULTIVOS DE CAFÉ, CAÑA YUCA PLÁTANO ENTRE OTROS.
ACCIONES: ATIENDE CMGRD REALIZAN EDAN
</t>
    </r>
    <r>
      <rPr>
        <b/>
        <sz val="9"/>
        <rFont val="Arial"/>
        <family val="2"/>
      </rPr>
      <t>ESTADO: CERRADO - 620</t>
    </r>
    <r>
      <rPr>
        <sz val="9"/>
        <rFont val="Arial"/>
        <family val="2"/>
      </rPr>
      <t xml:space="preserve">
CMGRD EL TAMBO ACTUALIZA INFORMACIÓN
MUNICIPIO TAMBO – CAUCA, VEREDAS AFECTADAS; LOMA ALTA, EL PLACER, LA INDEPENDENCIA, LOMA DE ASTUDILLO, LAS
GUACAS, PUEBLO NUEVO PIAGUA, PEPITAL, CASAS VIEJAS, EL PINO, LA CUCHILLA, BOJOLEO.
EVENTO GRANIZADA 20/08/2021
AFECTACIÓN 180 VIVIENDAS AVERIADAS, 336 FAMILIAS AFECTADAS (180 FAMILIAS EN VIVIENDAS Y 153 FAMILIAS AFECTADAS EN EL SECTOR AGROPECUARIO),636 PERSONAS, 25 HECTÁREAS DE CULTIVOS, 3 CENTROS EDUCATIVOS AFECTADOS (EL PLACER, LOMA DE ASTUDILLO Y LA INDEPENDENCIA)
ACCIONES ACTUALIZA INFORMACIÓN MEDIANTE ACTA #9 DEL 25 DE AGOSTO DE 2021, REUNION EXTRAORDINARIA DEL CONSEJO MUNICIPAL PARA LA GESTIÓN DEL RIESGO DE DESASTRES DEL MUNICIPIO DE EL TAMBO CAUCA - CMGRD.
</t>
    </r>
    <r>
      <rPr>
        <b/>
        <sz val="9"/>
        <rFont val="Arial"/>
        <family val="2"/>
      </rPr>
      <t>ESTADO CERRADO - 704</t>
    </r>
    <r>
      <rPr>
        <sz val="9"/>
        <rFont val="Arial"/>
        <family val="2"/>
      </rPr>
      <t xml:space="preserve">
</t>
    </r>
  </si>
  <si>
    <t>003-09-06-2021</t>
  </si>
  <si>
    <r>
      <t xml:space="preserve">CDGRD CALDAS INFORMA:
MUNICIPIO:  SALAMINA - CORREGIMIENTO DE SAN FÉLIX
EVENTO:  CRECIENTE SÚBITA  21/08/2021
AFECTACIÓN: 1 VIVIENDA AVERIADA CON DAÑOS EN BIENES Y ENSERES, 1 FAMILIA AFECTADA,  1 PUENTE PEATONAL DESTRUIDO Y 1 PUENTE VEHICULAR URBANO DESTRUIDO POR LA CRECIENTE DE LAS QUEBRADAS EL RECREO, LIBANÉS Y LA ARENOSA.
ACCIONES:  ATENDIÓ CMGRD. EN LAS HORAS DE LA MAÑANA SE ADELANTARÁ UN PMU PARA REVISAR LOS DEMÁS DAÑOS Y ANALIZAR LAS AYUDAS A LA POBLACIÓN AFECTADA.
ESTADO:  CERRADO - 620
</t>
    </r>
    <r>
      <rPr>
        <sz val="9"/>
        <color indexed="10"/>
        <rFont val="Arial"/>
        <family val="2"/>
      </rPr>
      <t>15/10/2021 SE APROBÓ APOYO CON BANCO DE MAQUINARIA AMARILLA POR VALOR TOTAL DE $1.281.384.355,44
15/10/2021 SE APROBÓ APOYO CON BANCO DE MAQUINARIA AMARILLA POR VALOR TOTAL DE $2.729.667.991,12
10/11/21 SE APROBÓ BANCO DE MAQUINARIA Y CONTROL Y SEGUIMIENTO POR VALOR DE $667.954.450,59
21/12/2021 SE APROBÓ APOYO CON BANCO DE MAQUINARIA AMARILLA POR VALOR TOTAL DE $1.447.661.541,17</t>
    </r>
  </si>
  <si>
    <t xml:space="preserve">CDGRD CASANARE Y ENLACE EJERCITO INFORMAN:
MUNICIPIO: AGUAZUL - KM 117+300 VÍA  SOGAMOSO - AGUAZUL 
EVENTO: MOVIMIENTO EN MASA 21/08/2021
AFECTACIÓN: 1 VÍA NACIONAL AFECTADA POR PERDIDA DE BANCADA. EN EL LUGAR QUEDÓ 1 TRACTO CAMIÓN ATASCADO, EL CUAL TRANSPORTA NAFTA, DADA LA INESTABILIDAD DEL TERRENO, NO SE ADELANTAN OBRAS DE NINGUNA ÍNDOLE NI CON EL VEHÍCULO NI CON LA VÍA, ZONA GEOLÓGICA INESTABLE Y EN CONSTANTE DESLIZAMIENTO.
ACCIONES: ATIENDE CMGRD,  INVIAS, CONSORCIO OPERADOR TRAMO VIAL Y POLICÍA
ESTADO:  CERRADO - 620
</t>
  </si>
  <si>
    <t xml:space="preserve">CDGRD CAUCA INFORMA:
MUNICIPIO: CALDONO – VEREDA EL CIDRAL
EVENTO: INCENDIO ESTRUCTURAL 21/08/2021
AFECTACIÓN:  1 VIVIENDA DESTRUIDA, 1 FAMILIA AFECTADA CON PÉRDIDA TOTAL DE BIENES Y ENSERES, SIN AFECTACIONES HUMANAS
ACCIONES: ATENDIÓ COMUNIDAD, APOYO BOMBEROS 
ESTADO: LIQUIDADO - 620
</t>
  </si>
  <si>
    <t xml:space="preserve">ENLACE UNGRD INFORMA:
MUNICIPIO: CUMARAL - META
EVENTO: INCENDIO ESTRUCTURAL 21/08/2021
AFECTACIÓN:  1 VIVIENDA AVERIADA, 1 FAMILIA AFECTADA CON DAÑOS EN BIENES Y ENSERES EN EL BARRIO EL GARCERO, AL PARECER POR CORTO CIRCUITO. SIN AFECTACIONES HUMANAS
ACCIONES: ATENDIÓ BOMBEROS 
ESTADO: LIQUIDADO - 620
</t>
  </si>
  <si>
    <t xml:space="preserve">ENLACE UNGRD INFORMA:
MUNICIPIO: GRANADA - META
EVENTO: INCENDIO ESTRUCTURAL 21/08/2021
AFECTACIÓN:  1 VIVIENDA AVERIADA, 1 FAMILIA AFECTADA CON DAÑOS EN BIENES Y ENSERES EN EL BARRIO VILLAS DE GRANADA, AL PARECER POR CORTO CIRCUITO. SIN AFECTACIONES HUMANAS
ACCIONES: ATENDIÓ BOMBEROS CON 10 UNIDADES Y 2 VEHÍCULOS DE ATAQUE RÁPIDO
ESTADO: LIQUIDADO - 620
</t>
  </si>
  <si>
    <t xml:space="preserve">CDGRD NORTE DE SANTANDER INFORMA:
MUNICIPIO:  LA ESPERANZA
EVENTO: MOVIMIENTO EN MASA 21/08/2021
AFECTACIÓN: 1 VÍA AFECTADA CON DESLIZAMIENTOS DE MATERIAL EN LA VÍA LA UNIÓN - PUEBLO NUEVO LA ESPERANZA
ACCIONES: ATENDIÓ CMGRD
ESTADO: CERRADO - 620
</t>
  </si>
  <si>
    <t>116 LOCALES COMERCIALES. 19 BARRIOS, 4 CORREGIMIENTOS, 13 VEREDAS, 1 JARILLÓN.</t>
  </si>
  <si>
    <r>
      <t xml:space="preserve">ENLACE TERRITORIAL UNGRD Y CDGRD ANTIOQUIA DAGRAN INFORMAN MUNICIPIO: NECHÍ – ZONA URBANA Y RURAL EVENTO: INUNDACIÓN  21/08/2021 AFECTACIÓN: PENDIENTE EN EVALUACIÓN, SE REPORTA DESBORDAMIENTO DEL RÍO NECHÍ (CORREGIMIENTO DE BIJAGUAL Y CARGUEROS, COMUNIDADES PUERTO ASPILLA, LAS FLORES, LA ESPERANZA, PUERTO LÍBANO, PUERTO GUAMO, TOBAGO, EL PARAÍSO, GALLINEROS Y SAN PEDRO) Y DEL RÍO CAUCA EN LA ZONA URBANA ACCIONES: ATIENDE CMGRD, REALIZAN EDAN, CDGRD DAGRAN EN SEGUIMIENTO ESTADO: </t>
    </r>
    <r>
      <rPr>
        <b/>
        <sz val="9"/>
        <rFont val="Arial"/>
        <family val="2"/>
      </rPr>
      <t>ABIERTO</t>
    </r>
    <r>
      <rPr>
        <sz val="9"/>
        <rFont val="Arial"/>
        <family val="2"/>
      </rPr>
      <t xml:space="preserve"> - 621
CDGRD DE ANTIOQUIA Y ENLACE TERRITORIAL UNGRD ACTUALIZAN, INFORMACIÓN
MUNICIPIO: NECHÍ, BARRIOS: MOJARRITA, CARACOLÍ, SAN NICOLÁS, EL CENTRO, EL BOSQUE, EL PRADO, EL BELÉN, CHISPERO, TARUYA, NUEVA ESPERANZA, LA MISERICORDIA, POPULAR, NUEVO CENTRO 1, NUEVO CENTRO 2, CATORCE DE SEPTIEMBRE, CORREGIMIENTOS: BIJAGUAL, CARGUEROS, LAS FLORES, VEREDAS: BELLA SOLA, PUERTO ASTILLA, PUERTO NUEVO, BARGUERI, CIÉNAGA SAPO, BUENOS AÍRES 14, LA ESPERANZA 4, PLAN BONITO, SAN PABLO, FLORES VIEJAS, EL 14.
EVENTO: INUNDACIÓN 21-08-2021.
AFECTACIÓN: SE PRESENTÓ DESBORDAMIENTO DE LOS RÍOS NECHÍ  Y CAUCA, DEJANDO: 121 VIVIENDAS, 121 FAMILIAS, 17 BARRIOS, 3 CORREGIMIENTOS, 12 VEREDAS, 4 COLEGIOS, 1 CDI, 5 CENTROS ADMINISTRATIVOS, SECTOR AGRÍCOLA POR EVALUAR- ARROZ, MAÍZ, YUCA Y PAN COGER, PASTOS, SIN LESIONADOS, CONTINÚAN REALIZANDO EDAN.
ACCIONES: ATIENDE CMGRD- MAQUINARIA AMARILLA, AHE, DAGRAN- 8 MIL COSTALES QUE SE TIENE EN EL MOMENTO QUE SE ESTÁN LLENANDO CON MATERIAL. SE ESTÁ APOYANDO LA INTERVENCIÓN EN LA VÍA CON CONTRATO DE VOLQUETAS, MATERIAL Y MANO DE OBRA NO CALIFICADA MATERIAL DE LLENÓ Y PIEDRA, COMBUSTIBLE, ALQUILER DE CHALUPA, ALIMENTACIÓN LOGÍSTICA, UNGRD- 10 MIL COSTALES AUTORIZADOS POR UNGRD, PRÓXIMOS A LLEGAR, BOMBEROS- MONITOREO PERMANENTE DEL RÍO CAUCA, DEFENSA CIVIL, POLICÍA, EJÉRCITO.
</t>
    </r>
    <r>
      <rPr>
        <b/>
        <sz val="9"/>
        <rFont val="Arial"/>
        <family val="2"/>
      </rPr>
      <t>ESTADO: ABIERTO. - 622</t>
    </r>
    <r>
      <rPr>
        <sz val="9"/>
        <rFont val="Arial"/>
        <family val="2"/>
      </rPr>
      <t xml:space="preserve">
ENLACE TERRITORIAL- UNGRD ACTUALIZA, INFORMACIÓN, DEPARTAMENTO DE ANTIOQUIA
MUNICIPIO: NECHÍ, BARRIOS: MOJARRITA, CARACOLÍ, SAN NICOLÁS, EL CENTRO, EL BOSQUE, EL PRADO, EL BELÉN, CHISPERO, TARUYA, NUEVA ESPERANZA, LA MISERICORDIA, POPULAR, NUEVO CENTRO 1, NUEVO CENTRO 2, CATORCE DE SEPTIEMBRE, LA PLAYA, CHAPARRO, CORREGIMIENTOS: BIJAGUAL, CARGUEROS, LAS FLORES, VEREDAS: BELLA SOLA, PUERTO ASTILLA, PUERTO NUEVO, BARGUERI, CIÉNAGA SAPO, BUENOS AÍRES 14, LA ESPERANZA 4, PLAN BONITO, SAN PABLO, FLORES VIEJAS, EL 14.
EVENTO: INUNDACIÓN 21-08-2021.
AFECTACIÓN: SE PRESENTÓ DESBORDAMIENTO DE LOS RÍOS NECHÍ Y CAUCA, DEJANDO: 121 VIVIENDAS, 1.057 FAMILIAS, 17 BARRIOS, 4 CORREGIMIENTOS, 12 VEREDAS, 4 COLEGIOS, 1 CDI, 5 CENTROS ADMINISTRATIVOS, SECTOR AGRÍCOLA POR EVALUAR- ARROZ, MAÍZ, YUCA Y PAN COGER, PASTOS, SIN LESIONADOS, DECRETO DE CALAMIDAD PÚBLICA 048 DEL 21 MAYO DE 2021, CONTINÚAN REALIZANDO EDAN.
ACCIONES: ATIENDE CMGRD- MAQUINARIA AMARILLA, AHE, DAGRAN- 8 MIL COSTALES QUE SE TIENE EN EL MOMENTO QUE SE ESTÁN LLENANDO CON MATERIAL. SE ESTÁ APOYANDO LA INTERVENCIÓN EN LA VÍA CON CONTRATO DE VOLQUETAS, MATERIAL Y MANO DE OBRA NO CALIFICADA MATERIAL DE LLENÓ Y PIEDRA, COMBUSTIBLE, ALQUILER DE CHALUPA, ALIMENTACIÓN LOGÍSTICA, UNGRD- 10 MIL COSTALES AUTORIZADOS POR UNGRD-  PRÓXIMOS A LLEGAR, BOMBEROS- MONITOREO PERMANENTE DEL RÍO CAUCA, DEFENSA CIVIL, POLICÍA, EJÉRCITO.
SE CUENTA CON MAQUINARIA AMARILLA DE LA SIF EN TERRENO ESTABILIZANDO LA VÍA. SE REALIZARÁ UN TRASLADO DE RECURSOS DAGRAN POR EVALUAR EL VALOR. SE CUENTA CON PROFESIONALES EN LA ZONA DEL DAGRAN Y UNGRD.
</t>
    </r>
    <r>
      <rPr>
        <b/>
        <sz val="9"/>
        <rFont val="Arial"/>
        <family val="2"/>
      </rPr>
      <t xml:space="preserve">ESTADO: ABIERTO. - 626
</t>
    </r>
    <r>
      <rPr>
        <sz val="9"/>
        <rFont val="Arial"/>
        <family val="2"/>
      </rPr>
      <t>CDGRD DE ANTIOQUIA ACTUALIZA, INFORMACIÓN
MUNICIPIO: NECHÍ, BARRIOS: MOJARRITA, CARACOLÍ, SAN NICOLÁS, EL CENTRO, EL BOSQUE, EL PRADO, EL BELÉN, CHISPERO, TARUYA, NUEVA ESPERANZA, LA MISERICORDIA, POPULAR, NUEVO CENTRO 1, NUEVO CENTRO 2, CATORCE DE SEPTIEMBRE, LA PLAYA, CHAPARRO, CORREGIMIENTOS: BIJAGUAL, CARGUEROS, LAS FLORES, VEREDAS: BELLA SOLA, PUERTO ASTILLA, PUERTO NUEVO, BARGUERI, CIÉNAGA SAPO, BUENOS AÍRES 14, LA ESPERANZA 4, PLAN BONITO, SAN PABLO, FLORES VIEJAS, EL 14.
EVENTO: INUNDACIÓN. - 21-08-2021.
AFECTACIÓN: SE PRESENTÓ DESBORDAMIENTO DE LOS RÍOS NECHÍ Y CAUCA, DEJANDO: 121 VIVIENDAS INUNDADAS, 1.307 FAMILIAS, 6.535 PERSONAS, 1 ALCANTARILLADO, 116 LOCALES COMERCIALES. 19 BARRIOS, 4 CORREGIMIENTOS, 13 VEREDAS, 4 COLEGIOS, 1 CDI, 5 CENTROS ADMINISTRATIVOS, 1 PUENTE PEATONAL, 1 JARILLÓN, SECTOR AGRÍCOLA: 1.525,65 HECTÁREAS- ARROZ, MAÍZ, YUCA Y PAN COGER, PASTOS, SIN LESIONADOS, DECRETO DE CALAMIDAD PÚBLICA 048 DEL 21 MAYO DE 2021, VIGENCIA 6 MESES, CON MODIFICACIÓN DECRETO 077 DEL 20-08-2021, CONTINÚAN REALIZANDO EDAN.
ACCIONES: ATIENDE CMGRD- MAQUINARIA AMARILLA, AHE, DAGRAN, UNGRD- 10 MIL COSTALES, BOMBEROS- MONITOREO PERMANENTE DEL RÍO CAUCA- 12 UNIDADES, DEFENSA CIVIL- 11 UNIDADES, POLICÍA- 23 UNIDADES, EJÉRCITO- 30 UNIDADES. SE CUENTA CON MAQUINARIA AMARILLA DE LA SIF EN TERRENO ESTABILIZANDO LA VÍA. SE REALIZARÁ UN TRASLADO DE RECURSOS DAGRAN. POR EVALUAR EL VALOR. SE CUENTA CON PROFESIONALES EN LA ZONA DEL DAGRAN Y UNGRD.</t>
    </r>
    <r>
      <rPr>
        <b/>
        <sz val="9"/>
        <rFont val="Arial"/>
        <family val="2"/>
      </rPr>
      <t xml:space="preserve">
ESTADO: ABIERTO. - 631
</t>
    </r>
    <r>
      <rPr>
        <b/>
        <sz val="9"/>
        <color indexed="10"/>
        <rFont val="Arial"/>
        <family val="2"/>
      </rPr>
      <t xml:space="preserve">30/08/2021 SE APORBÓ ENTREGA DE AHE Y BANCO DE MATERIALES POR VALOR TOTAL DE $488.400.000 - 1000 KITS DE ALIMENTO, ASEO, COCINA, FRAZADAS, COLCHONETAS, HAMACAS, TOLDILLOS, 50.000 SACOS DE POLIPROPILENO Y 100 ROLLOS DE PLÁSTICO DE 4X100 CALIBRE 6
</t>
    </r>
    <r>
      <rPr>
        <sz val="9"/>
        <color indexed="8"/>
        <rFont val="Arial"/>
        <family val="2"/>
      </rPr>
      <t xml:space="preserve">CDGRD DE ANTIOQUIA ACTUALIZA, INFORMACIÓN
MUNICIPIO NECHÍ, BARRIOS: MOJARRITA, CARACOLÍ, SAN NICOLÁS, EL CENTRO, EL BOSQUE, EL PRADO, EL BELÉN, CHISPERO, TARUYA, NUEVA ESPERANZA, LA MISERICORDIA, POPULAR, NUEVO CENTRO 1, NUEVO CENTRO 2, CATORCE DE SEPTIEMBRE, LA PLAYA, CHAPARRO, CORREGIMIENTOS: BIJAGUAL, CARGUEROS, LAS FLORES, VEREDAS: BELLA SOLA, PUERTO ASTILLA, PUERTO NUEVO, BARGUERI, CIÉNAGA SAPO, BUENOS AÍRES 14, LA ESPERANZA 4, PLAN BONITO, SAN PABLO, FLORES VIEJAS, EL 14.
EVENTO INUNDACIÓN. - 21-08-2021.
AFECTACIÓN SE PRESENTÓ DESBORDAMIENTO DE LOS RÍOS NECHÍ Y CAUCA, DEJANDO: 121 VIVIENDAS AVERIADAS, 1.307 FAMILIAS, 6.535 PERSONAS, 1 ALCANTARILLADO, 116 LOCALES COMERCIALES. 19 BARRIOS, 4 CORREGIMIENTOS, 13 VEREDAS, 4 COLEGIOS, 1 CDI, 5 CENTROS ADMINISTRATIVOS, 1 PUENTE PEATONAL, EDIFICACIONES PÚBLICAS: 5, 1 JARILLÓN, SECTOR AGRÍCOLA: 1.525,65 HECTÁREAS- ARROZ, MAÍZ, YUCA Y PAN COGER, PASTOS, SIN LESIONADOS, DECRETO DE CALAMIDAD PÚBLICA 048 DEL 21 MAYO DE 2021, VIGENCIA 6 MESES, CON MODIFICACIÓN DECRETO 077 DEL 20-08-2021.
ACCIONES APOYARON CMGRD- MAQUINARIA AMARILLA, AHE, DAGRAN, UNGRD- 10 MIL COSTALES, BOMBEROS- 12 UNIDADES, DEFENSA CIVIL- 11 UNIDADES, POLICÍA- 23 UNIDADES, EJÉRCITO- 30 UNIDADES. SE CUENTA CON MAQUINARIA AMARILLA DE LA SIF EN TERRENO.
</t>
    </r>
    <r>
      <rPr>
        <b/>
        <sz val="9"/>
        <color indexed="8"/>
        <rFont val="Arial"/>
        <family val="2"/>
      </rPr>
      <t xml:space="preserve">ESTADO CERRADO. - 683
</t>
    </r>
    <r>
      <rPr>
        <sz val="9"/>
        <color indexed="10"/>
        <rFont val="Arial"/>
        <family val="2"/>
      </rPr>
      <t>2/11/2021 SE APROBÓ LA ENTREGA DE 30.000 SACOS DE POLIPROPILENO</t>
    </r>
  </si>
  <si>
    <r>
      <t xml:space="preserve">CDGRD NORTE DE SANTANDER INFORMA MUNICIPIO: OCAÑA – CABECERA MUNICIPAL EVENTO: INUNDACIÓN – 21/08/2021 AFECTACIÓN: SE PRESENTAN FUERTES LLUVIAS CON AUMENTO DE CAUDAL DE LOS AFLUENTES NATURALES GENERANDO PERDIDA DE ENSERES EN VIVIENDAS ACCIONES: ATIENDE CMGRD, SE REALIZA EDAN. ESTADO: </t>
    </r>
    <r>
      <rPr>
        <b/>
        <sz val="9"/>
        <rFont val="Arial"/>
        <family val="2"/>
      </rPr>
      <t>ABIERTO  - 621</t>
    </r>
    <r>
      <rPr>
        <sz val="9"/>
        <rFont val="Arial"/>
        <family val="2"/>
      </rPr>
      <t xml:space="preserve">
CDGRD NORTE DE SANTANDER ACTUALIZA INFORMACIÓN SOBRE INUNDACIÓN REPORTADA EN OCAÑA, CABECERA MUNICIPAL. EL DÍA 21 DE AGOSTO. DEJANDO 12 VIVIENDAS CON AFECTACIÓN DE ENSERES, 12 FAMILIAS Y 48 PERSONAS AFECTADAS, NO SE REPORTARON LESIONADOS. ATENDIÓ PERSONAL DEL CMGRD. SE DA MANEJO LOCAL. </t>
    </r>
    <r>
      <rPr>
        <b/>
        <sz val="9"/>
        <rFont val="Arial"/>
        <family val="2"/>
      </rPr>
      <t>ESTADO: CERRADO - 625</t>
    </r>
  </si>
  <si>
    <r>
      <t xml:space="preserve">CDGRD ANTIOQUIA INFORMA MUNICIPIO: PEÑOL – SECTOR PALMIRA EVENTO: MOVIMIENTO EN MASA – 19/08/2021 AFECTACIÓN: 1 VIVIENDA POR DAÑO ESTRUCTURAL, 1 FAMILIAS, 4 PERSONAS ACCIONES: ATENDIDO POR CMGRD Y MAQUINARIA LOCAL ESTADO: </t>
    </r>
    <r>
      <rPr>
        <b/>
        <sz val="10"/>
        <rFont val="Arial"/>
        <family val="2"/>
      </rPr>
      <t>CERRADO - 621</t>
    </r>
  </si>
  <si>
    <r>
      <t xml:space="preserve">DCC INFORMA MUNCIPIO: BOGOTÁ, D.C – LOCALIDAD DE RAFAEL URIBE URIBE, BARRIO SAN JORGE PARTE ALTA, CALLE 41 A # 12 C- 54 EVENTO:  MOVIMIENTO EN MASA – 21/08/2021 AFECTACIÓN: 1 VIVIENDA, 1 FAMILIA, 5 PERSONAS ACCIONES: ATENDIDO POR IDIGER Y DCC. ESTADO: </t>
    </r>
    <r>
      <rPr>
        <b/>
        <sz val="10"/>
        <rFont val="Arial"/>
        <family val="2"/>
      </rPr>
      <t>CERRADO - 621</t>
    </r>
  </si>
  <si>
    <r>
      <t xml:space="preserve">
CDGRD DE SUCRE, INFORMA
MUNICIPIO GUARANDA, ZONA URBANA- SUBREGIÓN DE LA MOJANA SUCREÑA
EVENTO INUNDACIÓN- 22-08-2021
AFECTACIÓN SE PRESENTÓ DESBORDAMIENTO DEL RÍO CAUCA, SOBREPASARON EL NIVEL DE LA MURALLA DE CONTENCIÓN, REALIZAN EDAN
ACCIONES APOYA CMGRD, COMUNIDAD.
ESTADO ABIERTO. - 622
</t>
    </r>
    <r>
      <rPr>
        <sz val="9"/>
        <color indexed="10"/>
        <rFont val="Arial"/>
        <family val="2"/>
      </rPr>
      <t>30/08/2021 SE APORBÓ ENTREGA DE AHE Y BANCO DE MATERIALES POR VALOR TOTAL DE $1.146.800.000 - 2000 KITS DE ALIMENTO, ASEO, COCINA, FRAZADAS, COLCHONETAS, HAMACAS, TOLDILLOS, 200.000 SACOS DE POLIPROPILENO Y 100 ROLLOS DE PLÁSTICO DE 4X100 CALIBRE 6
28/09/2021 SE APORBÓ SEGUNDA ENTREGA DE AHE - 1979 KITS DE ALIMENTO Y 1979 KITS DE ASEO POR VALOR TOTAL DE $331.680.400
23/08/2021 SE APROBÓ APOPYO CON BANCO DE MAQUINARIA POR VALOR TOTAL DE $1.024.530.000
02/11/2021 SE APROBÓ APOYO CON LA ENTREGA DE 90.000 SACOS DE POLIPROPILENO
08/11/2021 SE APORBÓ TERCERA ENTREGA DE AHE - 2000 KITS DE ALIMENTO Y 2000 KITS DE ASEO 
27/12/2021 SE APROBÓ APOYO CON BANCO DE MAQUINARIA AMARILLA POR VALOR TOTAL DE $1.429.265.626,88</t>
    </r>
  </si>
  <si>
    <t>22
68</t>
  </si>
  <si>
    <t>26/2/21
26/08/21</t>
  </si>
  <si>
    <r>
      <t xml:space="preserve">CDGRD DE CUNDINAMARCA, INFORMA
MUNICIPIO CÁQUEZA. 
EVENTO MOVIMIENTO EN MASA- 22-08-2021
AFECTACIÓN 1 VIVIENDA EN ALTO RIESGO POR AGRIETAMIENTO EN SU ESTRUCTURA, 1 VÍA AFECTADA, SIN LESIONADOS, SE DA MANEJO LOCAL.
ACCIONES APOYA CMGRD- MAQUINARIA AMARILLA, BOMBEROS, DEFENSA CIVIL.
ESTADO CERRADO. - 622
</t>
    </r>
    <r>
      <rPr>
        <sz val="9"/>
        <color indexed="10"/>
        <rFont val="Arial"/>
        <family val="2"/>
      </rPr>
      <t>11/10/2021 SE APROBÓ BANCO DE MAQUINARIA AMARILLA POR VALOR TOTAL DE $384.841.873,08</t>
    </r>
  </si>
  <si>
    <t xml:space="preserve">CDGRD DE CUNDINAMARCA, INFORMA
MUNICIPIO PANDI, VEREDA: SAN MIGUEL, 
EVENTO MOVIMIENTO EN MASA- 22-08-2021
AFECTACIÓN HUNDIMIENTO DE LA VÍA QUEDANDO REDUCIDO A UN SOLO CARRIL, CON POSIBILIDAD DE QUEDAR INCOMUNICADO PANDI AL MUNICIPIO DE VENECIA, SEGÚN INFORME DEL CMGRD ESTA VÍA TIENE CONTRATO CON EL ICCU, SIN LESIONADOS, SE DA MANEJO LOCAL.
ACCIONES APOYA CMGRD, ICCU - MAQUINARIA AMARILLA.
ESTADO CERRADO. - 622
</t>
  </si>
  <si>
    <t>2 VEHICULOS AFECTADOS, 1 PLANTA DE ASFALTO</t>
  </si>
  <si>
    <t>DNBC  Y DCC INFORMAN:
MUNICIPIO: PAZ DEL RÍO – BOYACÁ,  PLANTA DE TRITURADOS PAZ DE RÍO,
EVENTO:  INCENDIO ESTRUCTURAL  22/08/2021
AFECTACIÓN: 2 VEHÍCULOS AFECTADOS Y 1 PLANTA DE TRITURADOS, SIN AFECTACIONES HUMANAS.
ACCIONES: ATENDIÓ BOMBEROS PAZ DE RIO CON 3 UNIDADES, BOMBEROS DUITAMA  CON 10 UNIDADES, 1 MÁQUINA Y 1 CARROTANQUE, 1 AMBULANCIA PAZ DE RÍO Y DCC CON 4 UNIDADES
ESTADO:  LIQUIDADO - 623</t>
  </si>
  <si>
    <t>DCC INFORMA:
MUNICIPIO: SANTAFÉ DE ANTIOQUIA -  ANTIOQUIA
EVENTO:  INCENDIO ESTRUCTURAL 22/08/2021
AFECTACIÓN: 1 VIVIENDA AVERIADA, 1 FAMILIA AFECTADA, DAÑOS EN BIENES Y ENSERES
ACCIONES: ATENDIÓ DCC Y COMUNIDAD
ESTADO: LIQUIDADO - 623</t>
  </si>
  <si>
    <r>
      <t xml:space="preserve">CMGRD VALLEDUPAR INFORMA ASENTAMIENTO LAS MERCEDES EVENTO CRECIENTE SÚBITA ACEQUIA LAS MERCEDES – 22 DE AGOSTO AFECTACIÓN 4 VIVIENDAS AVERIADAS, 4 FAMILIAS, ACCIONES HAY DESESTABILIZACIÓN DE SUELO, NECESIDAD IDENTIFICADA INTERVENCIÓN DE 3 ÁRBOLES POR RIESGO DE DESPLOME, SE REALIZA INSPECCIÓN DE LA ZONA QUE ES ASENTAMIENTO ILEGAL, POR PARTE DE CMGRD Y CRUZ ROJA, ESTADO </t>
    </r>
    <r>
      <rPr>
        <b/>
        <sz val="9"/>
        <rFont val="Arial"/>
        <family val="2"/>
      </rPr>
      <t>CERRADO - 624</t>
    </r>
  </si>
  <si>
    <r>
      <t xml:space="preserve">CDGRD CESAR INFORMA EN EL MUNICIPIO DE CURUMANÍ VEREDA LOS SERENOS EVENTO INUNDACIÓN POR INCREMENTO DEL RÍO ANIMITO – 20 DE AGOSTO AFECTACIÓN EN CULTIVOS DE PAN COGER CON APROX DE 32 FAMILIAS ACCIONES ATENDIDO POR CMGRD Y BOMBEROS ESTADO </t>
    </r>
    <r>
      <rPr>
        <b/>
        <sz val="9"/>
        <rFont val="Arial"/>
        <family val="2"/>
      </rPr>
      <t>CERRADO - 624</t>
    </r>
  </si>
  <si>
    <r>
      <t xml:space="preserve">CDGRD BOYACÁ INFORMA EN EL MUNICIPIO DE PAJARITO VÍA AGUAZUL SECTOR LAS LAJAS, EVENTO MOVIMIENTO EN MASA – 22 DE AGOSTO, AFECTACIÓN 1 VÍA NACIONAL (BLOQUEADA POR CAÍDA DE MATERIAL), ACCIONES ATENDIDO POR MAQUINARIA AMARILLA DE INVIAS Y EL MUNICIPIO, ESTADO </t>
    </r>
    <r>
      <rPr>
        <b/>
        <sz val="9"/>
        <rFont val="Arial"/>
        <family val="2"/>
      </rPr>
      <t>CERRADO  - 624</t>
    </r>
  </si>
  <si>
    <r>
      <t xml:space="preserve">CDGRD BOYACÁ INFORMA EN EL MUNICIPIO OTANCHE VÍA PUERTO BOYACÁ VEREDA LOS BANCOS, EVENTO MOVIMIENTO EN MASA – 22 DE AGOSTO, AFECTACIÓN 1 VÍA SECUNDARIA (BLOQUEADA POR CAÍDA DE MATERIAL), ACCIONES ATENDIDO POR MAQUINARIA AMARILLA DE INVIAS Y EL MUNICIPIO, ESTADO </t>
    </r>
    <r>
      <rPr>
        <b/>
        <sz val="9"/>
        <rFont val="Arial"/>
        <family val="2"/>
      </rPr>
      <t>CERRADO - 624</t>
    </r>
  </si>
  <si>
    <r>
      <t xml:space="preserve">CDGRD CAUCA INFORMA QUE, EN CALDONO, VEREDA EL PITAL. SE PRESENTÓ UN INCENDIO DE COBERTURA VEGETAL EL DÍA 23 DE AGOSTO. DEJANDO AFECTACIÓN EN 1.5 HECTÁREAS DE VEGETACIÓN MIXTA Y FAUNA LOCAL. ATENDIÓ PERSONAL DE BOMBEROS CON APOYO DEL CMGRD. </t>
    </r>
    <r>
      <rPr>
        <b/>
        <sz val="9"/>
        <rFont val="Arial"/>
        <family val="2"/>
      </rPr>
      <t>ESTADO: LIQUIDADO - 625</t>
    </r>
  </si>
  <si>
    <t xml:space="preserve">ENLACE TERRITORIAL UNGRD INFORMA, DEPARTAMENTO DE ANTIOQUIA
MUNICIPIO: CÁCERES, CORREGIMIENTOS: JARDÍN, PUERTO BÉLGICA, VEREDAS: ISLA LA AMARGURA, RÍO MAN, GUARUMO GALLO FINO,  PIAMONTE, PAMPAS, PUERTO SANTO.
EVENTO: INUNDACIÓN- 18-08-2021
AFECTACIÓN: SE PRESENTÓ DESBORDAMIENTO DEL RÍO CAUCA, DEJANDO: 200 VIVIENDAS, 200 FAMILIAS AFECTADAS, DAÑOS EN MUEBLES Y ENSERES, 376,75 HECTÁREAS DE CULTIVOS DE: YUCA, ARROZ, CACAO, PLÁTANO, MAÍZ, ÑAME, AJÍ, BERENJENA, PASTO, SIN LESIONADOS.
ACCIONES: APOYAN CMGRD, DAGRAN- AHE, SECRETARIA AGRICULTURA DEPARTAMENTAL.
ESTADO: CERRADO. - 626
</t>
  </si>
  <si>
    <t>ESTANQUES DE PECES, ANIMALES</t>
  </si>
  <si>
    <t xml:space="preserve">CDGRD DE CALDAS, INFORMA
MUNICIPIO: RIOSUCIO, COMUNIDAD BERMEJAL DEL RESGUARDO INDÍGENA DE SAN LORENZO
EVENTO: INUNDACIÓN- 23-08-2021
AFECTACIÓN: SE PRESENTÓ DESBORDAMIENTO DEL RÍO AGUAS CLARAS, DEJANDO: 2 VIVIENDAS, 2 FAMILIAS AFECTADAS, PÉRDIDA DE MUEBLES Y ENSERES, 1 ACUEDUCTO, AFECTACIÓN VIAL, VARIOS ESTANQUES DE PECES, ANIMALES, SIN LESIONADOS, SE DA MANEJO LOCAL.
ACCIONES: APOYA CMGRD.
ESTADO: CERRADO. - 626
</t>
  </si>
  <si>
    <t>23/08/2021 SE APORBÓ AHE POR VALOR TOTAL DE $530.336.200   - 1000 COLCHONETAS, 1483 KITS DE ALIMENTO, 1483 KITS DE ASEO, 1483 KITS DE COCINA, 2000 TOLDILLOS Y 2000 FRAZADAS
03/09/2021 CON BASE EN LAS CARGAS EN EL RUD, SE APORBÓ LA ENTREGA DE 2052 KITS DE ALIMENTO, 20502 KITS DE ASEO, 2502 KITS DE COCINA 2000 LÁMINAS DE ZINC, 1000 LISTONES 2X4X5, 1000 LISTONES 2X2X3 Y 1000 LISTONES 4X4X3 POR VALOR TOTAL DE $1.445.163.920
03/11/2021 SE APROBÓ 200.000 SACOS DE POLIPROPILENO</t>
  </si>
  <si>
    <t>LISTONES DE MADERA
1000- 2X4X5
1000- 2X2X3
1000-4X4X3</t>
  </si>
  <si>
    <t>23/08/2021 SE APORBÓ AHE POR VALOR TOTAL DE $ 85.000.000 - 50.000 SACOS DE POLIPROPILENO
19/11/2021 SE APROBÓ APOYO CON CARROTANQUES POR VALOR TOTAL DE $6.557.158.346,80</t>
  </si>
  <si>
    <r>
      <t xml:space="preserve">CDGRD NORTE DE SANTANDER INFORMA EN EL MUNICIPIO TIBÚ VEREDA LA LLANA SECTOR EL GARROTAZO EVENTO INUNDACIÓN DESBORDAMIENTO DEL RÍO SANDINATA -  24 DE AGOSTO, AFECTACIÓN POR ESTABLECER, ACCIONES CMGRD INSPECCIONANDO, ESPERAN CONTINUAR CON LAS EVALUACIONES DESPUÉS QUE LAS AGUAS BAJEN, ESTADO </t>
    </r>
    <r>
      <rPr>
        <b/>
        <sz val="9"/>
        <rFont val="Arial"/>
        <family val="2"/>
      </rPr>
      <t>CERRADO - 627</t>
    </r>
    <r>
      <rPr>
        <sz val="9"/>
        <rFont val="Arial"/>
        <family val="2"/>
      </rPr>
      <t xml:space="preserve">
CDGRD DE NORTE DE SANTANDER ACTUALIZA, INFORMACIÓN
MUNICIPIO TIBÚ, VEREDA: LA LLANA, SECTORES: EL GARROTAZO, VILLA NUEVA, AMBATO, LA ROCHELA, EL PORVENIR, CAMPO DOS, MATECOCO, KM 12, PUNTA DE PALO, SAN ISIDRO, PUERTO REYES, LA LIBERTAD.
EVENTO INUNDACIÓN- 24-08-2021.
AFECTACIÓN SE PRESENTÓ DESBORDAMIENTO DEL RÍO SARDINATA, DEJANDO: 370 VIVIENDAS INUNDADAS, DAÑOS EN MUEBLES Y ENSERES, 370 FAMILIAS, 1.850 PERSONAS AFECTADAS, SIN LESIONADOS, SE DA MANEJO LOCAL. 
ACCIONES APOYO CMGRD.
</t>
    </r>
    <r>
      <rPr>
        <b/>
        <sz val="9"/>
        <rFont val="Arial"/>
        <family val="2"/>
      </rPr>
      <t>ESTADO CERRADO. - 658</t>
    </r>
  </si>
  <si>
    <r>
      <t xml:space="preserve">CDGRD NORTE DE SANTANDER INFORMA EN EL MUNICIPIO DE DURANIA BARRIO LA TROJA, EVENTO MOVIMIENTO EN MASA – 24 DE AGOSTO AFECTACIÓN 1 VÍA OBSTRUIDA POR CAÍDA DE MATERIAL Y ÁRBOLES, ACCIONES ATENDIDO POR CMGRD CON MAQUINARIA AMARILLA, ESTADO </t>
    </r>
    <r>
      <rPr>
        <b/>
        <sz val="9"/>
        <rFont val="Arial"/>
        <family val="2"/>
      </rPr>
      <t>CERRADO - 627</t>
    </r>
  </si>
  <si>
    <r>
      <t xml:space="preserve">CDGRD NORTE DE SANTANDER EN EL MUNICIPIO SARDINATA CORREGIMIENTO SAN MARTÍN DE LOBA VEREDAS SANTA ANA Y PORVENIR EVENTO INUNDACIÓN POR DESBORDAMIENTO DEL RÍO SARDINATA – 23 DE AGOSTO, AFECTACIÓN 27 VIVIENDAS, 27 FAMILIAS, 108 PERSONAS ACCIONES ATENDIDO POR CMGRD, ESTADO </t>
    </r>
    <r>
      <rPr>
        <b/>
        <sz val="9"/>
        <rFont val="Arial"/>
        <family val="2"/>
      </rPr>
      <t>CERRADO - 627</t>
    </r>
  </si>
  <si>
    <r>
      <t xml:space="preserve">CDGRD CAUCA INFORMA EN EL MUNICIPIO DE TIMBIQUÍ CORREGIMIENTOS SAN JOSÉ, COTEJE Y CHETE, EVENTO CRECIENTE SÚBITA RÍO TIMBIQUÍ – 23 DE AGOSTO, AFECTACIÓN POR ESTABLECER, ACCIONES ATIENDEN LÍDERES DE LAS COMUNIDADES, SE DESPLAZA PERSONAL DEL CMGRD A LA ZONA, ESTADO </t>
    </r>
    <r>
      <rPr>
        <b/>
        <sz val="9"/>
        <rFont val="Arial"/>
        <family val="2"/>
      </rPr>
      <t xml:space="preserve">ABIERTO - 627
</t>
    </r>
    <r>
      <rPr>
        <sz val="9"/>
        <rFont val="Arial"/>
        <family val="2"/>
      </rPr>
      <t>CDGRD DE CAUCA ACTUALIZA, INFORMACIÓN
MUNICIPIO TIMBIQUÍ, CORREGIMIENTOS: SAN JOSÉ, COTEJE Y CHETE.
EVENTO CRECIENTE SÚBITA EN EL RÍO TIMBIQUÍ. – 23-08-2021.
AFECTACIÓN 476 VIVIENDAS AVERIADAS, DAÑOS EN MUEBLES Y ENSERES, 476 FAMILIAS, 2.380 PERSONAS AFECTADAS, SIN LESIONADOS.
ACCIONES APOYARON CMGRD, LÍDERES DE LAS COMUNIDADES.</t>
    </r>
    <r>
      <rPr>
        <b/>
        <sz val="9"/>
        <rFont val="Arial"/>
        <family val="2"/>
      </rPr>
      <t xml:space="preserve">
ESTADO CERRADO. - 691
</t>
    </r>
  </si>
  <si>
    <r>
      <t xml:space="preserve">CDGRD ANTIOQUIA INFORMA EN EL MUNICIPIO DE RETIRO VEREDAS LA AMAPOLA, TABACALES, PANTALIO, EVENTO TEMPORAL – 23 DE AGOSTO, AFECTACIÓN 3 VIVIENDAS DESTECHADAS, 1 INSTITUCIÓN EDUCATIVA, INFRAESTRUCTURA ELÉCTRICA, (1 VÍA EN APROX 4 Y 6 TRAMOS), ÁRBOLES CAÍDOS, ACCIONES SE ACTIVÓ EL CMGRD, EL CUERPO DE BOMBEROS SE DESPLAZÓ A LA ZONA CON MOTOSIERRAS Y 6 UNIDADES PARA AYUDAR A RETIRAR LOS ÁRBOLES QUE OBSTRUÍAN EL PASO DE VEHÍCULOS, SE MOVILIZÓ VOLQUETA Y MINICARGADOR PARA HABILITAR VÍA Y SE ENVIÓ PERSONAL TÉCNICO A EVALUAR LAS VIVIENDAS. REMITE INFORMACIÓN ENLACE TERRITORIAL UNGRD, ESTADO </t>
    </r>
    <r>
      <rPr>
        <b/>
        <sz val="9"/>
        <rFont val="Arial"/>
        <family val="2"/>
      </rPr>
      <t>CERRADO - 627</t>
    </r>
  </si>
  <si>
    <r>
      <t xml:space="preserve">CDGRD VAUPÉS INFORMA EN EL ÁREA NO MUNICIPALIZADA DE PACOA, EVENTO INCENDIO ESTRUCTURAL – 19 DE AGOSTO, AFECTACIÓN 1 VIVIENDA DESTRUIDA, 1 FAMILIA, 8 PERSONAS, ACCIONES CDGRD ENVÍA PARA LA FAMILIA AFECTADA KIT DE ALIMENTOS, KIT DE ASEO, KIT DE ROPA, KIT DE COCINA, ESTADO </t>
    </r>
    <r>
      <rPr>
        <b/>
        <sz val="9"/>
        <rFont val="Arial"/>
        <family val="2"/>
      </rPr>
      <t>CERRADO - 627</t>
    </r>
  </si>
  <si>
    <r>
      <t xml:space="preserve">CDGRD CAUCA INFORMA EN EL MUNICIPIO CALDONO VEREDA EL SOCORRO, CORREGIMIENTO DE PESCADOR, EVENTO VENDAVAL – 23 DE AGOSTO AFECTACIÓN 1 VIVIENDA AVERIADA, 1 FAMILIA, 4 PERSONAS, ACCIONES SIENDO LAS 9:00 PM REPORTO LA COMUNIDAD A DEFENSA CIVIL, QUE A SU VEZ TRANSMITE LA COMUNICACIÓN Y SOLICITA APOYÓ DE LA OFICINA DE GESTIÓN DEL RIESGO MUNICIPAL SOBRE ESTE INCIDENTE, CMGRD PROCEDE A PROGRAMAR VISITA PARA VERIFICAR LOS DAÑOS Y LEVANTAR CENSO, ESTADO </t>
    </r>
    <r>
      <rPr>
        <b/>
        <sz val="9"/>
        <rFont val="Arial"/>
        <family val="2"/>
      </rPr>
      <t>CERRADO - 627</t>
    </r>
  </si>
  <si>
    <r>
      <t>CDGRD VAUPÉS INFORMA EN EL ÁREA NO MUNICIPALIZADA DE PACOA COMUNIDAD DE SAN MIGUEL, EVENTO CASO FORTUITO – 21 DE AGOSTO AFECTACIÓN 1 PERSONA DESAPARECIDA (UNA MENOR DE EDAD), SITUACIÓN LA MENOR ES INTEGRANTE DE LA FAMILIA QUE PERDIÓ LA VIVIENDA EL 19 DE AGOSTO POR INCENDIO ESTRUCTURAL, ACCIONES CDGRD INDICA QUE EL EQUIPO QUE COORDINARÁ Y BRINDARÁ APOYO EN LA BÚSQUEDA Y RESCATE DE LA NIÑA DESAPARECIDA EN EL CAÑO TATÚ- ALTO PIRA ESTÁ INTEGRADO POR DCC, BOMBEROS Y CMGRD, LOS HABITANTES DE LA COMUNIDAD Y LOS PADRES DE LA MENOR LA HAN ESTADO BUSCANDO, PERO A LA FECHA NO HA APARECIDO, RAZÓN POR LA CUAL ENVIAMOS APOYOS PARA BÚSQUEDA, TENIENDO EN CUENTA LA DISTANCIA DE LA COMUNIDAD Y EL ÚNICO MEDIO EN EL QUE SE PUEDE DESPLAZAR ES POR AVIONETA A 45 MINUTOS DEL MUNICIPIO DE MITÚ, ESTADO</t>
    </r>
    <r>
      <rPr>
        <b/>
        <sz val="9"/>
        <rFont val="Arial"/>
        <family val="2"/>
      </rPr>
      <t xml:space="preserve"> ABIERTO - 627
</t>
    </r>
    <r>
      <rPr>
        <sz val="9"/>
        <rFont val="Arial"/>
        <family val="2"/>
      </rPr>
      <t>CDGRD VAUPÉS, ACTUALIZA INFORMACIÓN MUNICIPIO: ÁREA NO MUNICIPALIZADA DE PACOA EVENTO: CASO FORTUITO -21/08/2021 AFECTACIÓN: 1 MENOR QUE SE ENCUENTRA DESAPARECIDA ES UBICADA EN EL SECTOR DE SAN MIGUEL EL DÍA 26 DE AGOSTO EN HORAS DE LA MAÑANA, LA MENOR FUE VALORADA POR EL PERSONAL DE SALUD DEL DEPARTAMENTO ACCIONES: ATENDIDO POR CMGRD, BOMBEROS, DCC, Y HABITANTES DE LA ZONA</t>
    </r>
    <r>
      <rPr>
        <b/>
        <sz val="9"/>
        <rFont val="Arial"/>
        <family val="2"/>
      </rPr>
      <t xml:space="preserve"> ESTADO: CERRADO - 646</t>
    </r>
  </si>
  <si>
    <r>
      <t xml:space="preserve">CDGRD TOLIMA Y ENLACE TERRITORIAL INFORMAN EN EL MUNICIPIO DE FRESNO BARRIO SAN PEDRO, EVENTO INUNDACIÓN POR COLAPSO DE ALCANTARILLADO – 23 DE AGOSTO, AFECTACIÓN 22 VIVIENDAS AVERIADAS, 3 VIVIENDAS DESTRUIDAS, 25 FAMILIAS, PÉRDIDAS DE MUEBLES Y ENSERES, ACCIONES ATENDIDO POR COMUNIDAD, BOMBEROS VOLUNTARIOS, SECRETARIO DE PLANEACIÓN Y ACALDE COMO PRIMERA AUTORIDAD, SE ACTIVÓ CMGRD, ESTADO </t>
    </r>
    <r>
      <rPr>
        <b/>
        <sz val="9"/>
        <rFont val="Arial"/>
        <family val="2"/>
      </rPr>
      <t>CERRADO - 627</t>
    </r>
  </si>
  <si>
    <r>
      <t xml:space="preserve">CDGRD ANTIOQUIA INFORMA EN EL MUNICIPIO DE CHIGORODÓ SECTORES CHAPITAS, CARAMBOLOS, MALAGÓN, EVENTO VENDAVAL – 23 DE AGOSTO, AFECTACIÓN 30 VIVIENDAS DESTECHADAS, 2 VIVIENDAS DESTRUIDAS, 30 FAMILIAS, 150 PERSONAS, 1 CENTRO EDUCATIVO, VÍAS, PÉRDIDA DE CULTIVOS, ACCIONES SE SUPERÓ CAPACIDAD DE RESPUESTA Y SOLICITARON APOYO AL DAGRAN CON AHE, REMITE INFORMACIÓN ENLACE TERRITORIAL UNGRD, SE REVISA DOCUMENTO ENVIADO POR EL DEPARTAMENTO, ESTADO </t>
    </r>
    <r>
      <rPr>
        <b/>
        <sz val="9"/>
        <rFont val="Arial"/>
        <family val="2"/>
      </rPr>
      <t>CERRADO - 627</t>
    </r>
  </si>
  <si>
    <r>
      <t xml:space="preserve">CDGRD BOYACÁ INFORMA EN EL MUNICIPIO TÓPAGA SECTOR MATAYEGUAS LÍMITES CON EL MUNICIPIO DE MONGUÍ, EVENTO ACCIDENTE MINERO </t>
    </r>
    <r>
      <rPr>
        <b/>
        <sz val="9"/>
        <rFont val="Arial"/>
        <family val="2"/>
      </rPr>
      <t>09:15 HORAS</t>
    </r>
    <r>
      <rPr>
        <sz val="9"/>
        <rFont val="Arial"/>
        <family val="2"/>
      </rPr>
      <t xml:space="preserve"> MINA DE CARBÓN – 24 DE AGOSTO, AFECTACIÓN INFORMACIÓN INICIAL DE 10 PERSONAS ATRAPADAS, ACCIONES REPORTE INICIAL GENERADO POR LA UNIDAD MUNICIPAL DE CRUZ ROJA EN SOGAMOSO, EN EL SITIO SE ENCUENTRAN RESCATISTAS DE LA ANM CON SOCORREDORES MINEROS DE NOBSA, 1 AMBULANCIA CRC, 1 AMBULANCIA ESE TÓPAGA, BOMBEROS NOBSA, DCC, POLICÍA Y PERSONAL ALCALDÍA, EN DESPLAZAMIENTO EJÉRCITO CON 17 UNIDADES DEL BATALLÓN DE ARTILLERÍA #1 TARQUI, SE TIENE COMUNICACIÓN VÍA RADIO DESDE TUNJA CON EL MUNICIPIO QUE PRESENTA LA EMERGENCIA Y LOS MUNICIPIOS ALEDAÑOS, LAS ACCIONES SE ESTÁN COORDINANDO CON ACTIVACIÓN DE PMU EN EL MUNICIPIO, </t>
    </r>
    <r>
      <rPr>
        <b/>
        <sz val="9"/>
        <rFont val="Arial"/>
        <family val="2"/>
      </rPr>
      <t>10:13 HORAS</t>
    </r>
    <r>
      <rPr>
        <sz val="9"/>
        <rFont val="Arial"/>
        <family val="2"/>
      </rPr>
      <t xml:space="preserve"> CDGRD BOYACÁ REPORTA SE RECUPERA EL CUERPO SIN VIDA DE UNA PERSONA, </t>
    </r>
    <r>
      <rPr>
        <b/>
        <sz val="9"/>
        <rFont val="Arial"/>
        <family val="2"/>
      </rPr>
      <t>11:02 HORAS</t>
    </r>
    <r>
      <rPr>
        <sz val="9"/>
        <rFont val="Arial"/>
        <family val="2"/>
      </rPr>
      <t xml:space="preserve"> PONALSAR COMPARTE INFORMACIÓN: PERSONA E IDENTIDAD DE QUIEN REPORTA GUSTAVO MONTAÑEZ, INGENIERO DEL TÍTULO MINERO, MINERAL CARBÓN TIPO DE EXPLOTACIÓN SUBTERRÁNEA TITULO MINERO 01025-96, LUGAR VEREDA SAN JUAN, NOMBRE DE LA MINA CARBONERA, ESTADO JURÍDICO LEGAL, POR CONFIRMAR MEDIDAS PREVIAS, CAUSAS EXPLOSIÓN ASOCIADA A GAS METANO, DESCRIPCIÓN UNA EXPLOSIÓN ASOCIADA A GAS METANO Y POSIBLEMENTE POLVO DE CARBÓN, TOTAL 12 (DOCE) PERSONAS, DE LOS CUALES SE TIENE:1 LESIONADO, 1 FALLECIDO, 10 PERSONAS ATRAPADAS. IDENTIDADES POR CONFIRMAR, MEDIDAS TOMADAS SE REALIZÓ INGRESO Y RESCATE DEL CUERPO SIN VIDA DE UNO DE LOS TRABAJADORES, A ESTA HORA SE PRORROGA VENTILACIÓN, SE APOYARÁ LA BÚSQUEDA Y RESCATE CON EQUIPOS DE CIRCUITO CERRADO, </t>
    </r>
    <r>
      <rPr>
        <b/>
        <sz val="9"/>
        <rFont val="Arial"/>
        <family val="2"/>
      </rPr>
      <t>14:05 HORAS</t>
    </r>
    <r>
      <rPr>
        <sz val="9"/>
        <rFont val="Arial"/>
        <family val="2"/>
      </rPr>
      <t xml:space="preserve"> MINA LA CARBONERA 2 BOCA MINA 4, AFECTACIÓN 4 FALLECIDOS, 1 LESIONADO, 8 PERSONAS ATRAPADAS, FALLECIDOS 1. EMILIANO GONZÁLEZ CHAPARRO CC 9396160 DE SOGAMOSO, 50 AÑOS, 2. JOSÉ GUSTAVO DÍAZ TORRES CC 1058430558 DE TASCO, 31 AÑOS, 3. LUIS ERNESTO GARCÍA GUTIÉRREZ CC 74180263 DE SOGAMOSO, 50 AÑOS. 4.ELIECER PARRA GONZÁLEZ CC 1057594229 DE MONGUA, 26 AÑOS, SALIERON CON VIDA, POR SUS PROPIOS MEDIOS LOS SEÑORES, DANIEL HUMBERTO RODRÍGUEZ TIBAMOSCA CC 74433915 DE FIRAVITOBA, 38 AÑOS, JOSÉ MANUEL GANTIVAR CARRANZA CC 3185541 DE SIBATE, 43 AÑOS. ESTADO </t>
    </r>
    <r>
      <rPr>
        <b/>
        <sz val="9"/>
        <rFont val="Arial"/>
        <family val="2"/>
      </rPr>
      <t xml:space="preserve">ABIERTO - 627
</t>
    </r>
    <r>
      <rPr>
        <sz val="9"/>
        <rFont val="Arial"/>
        <family val="2"/>
      </rPr>
      <t>SOCORRO NACIONAL, ENLACE EJERCITO, ENLACE PONALSAR, DNBC Y CDGRD BOYACÁ, INFORMAN MUNICIPIO TÓPAGA SECTOR MATAYEGUAS LÍMITES CON EL MUNICIPIO DE MONGUÍ EVENTO ACCIDENTE MINERO 09:15 HORAS MINA DE CARBÓN – 24 DE AGOSTO AFECTACIÓN 8 FALLECIDOS, 2 LESIONADO, 3 PERSONAS ATRAPADAS  ACCIONES REPORTE INICIAL GENERADO POR LA UNIDAD MUNICIPAL DE CRUZ ROJA EN SOGAMOSO, EN EL SITIO SE ENCUENTRAN RESCATISTAS DE LA ANM CON SOCORREDORES MINEROS DE NOBSA, 1 AMBULANCIA CRC, 1 AMBULANCIA ESE TÓPAGA, BOMBEROS NOBSA, DCC, POLICÍA Y PERSONAL ALCALDÍA, EN DESPLAZAMIENTO EJÉRCITO CON 17 UNIDADES DEL BATALLÓN DE ARTILLERÍA #1 TARQUI, SE TIENE COMUNICACIÓN VÍA RADIO DESDE TUNJA CON EL MUNICIPIO QUE PRESENTA LA EMERGENCIA Y LOS MUNICIPIOS ALEDAÑOS, LAS ACCIONES SE ESTÁN COORDINANDO CON ACTIVACIÓN DE PMU EN EL MUNICIPIO 10:13 HORAS CDGRD BOYACÁ REPORTA SE RECUPERA EL CUERPO SIN VIDA DE UNA PERSONA 11:02 HORAS PONALSAR COMPARTE INFORMACIÓN: PERSONA E IDENTIDAD DE QUIEN REPORTA GUSTAVO MONTAÑEZ, INGENIERO DEL TÍTULO MINERO MINERAL CARBÓN TIPO DE EXPLOTACIÓN SUBTERRÁNEA TITULO MINERO 01025-96 LUGAR VEREDA SAN JUAN NOMBRE DE LA MINA CARBONERA ESTADO JURÍDICO LEGAL, POR CONFIRMAR MEDIDAS PREVIAS CAUSAS EXPLOSIÓN ASOCIADA A GAS METANO DESCRIPCIÓN UNA EXPLOSIÓN ASOCIADA A GAS METANO Y POSIBLEMENTE POLVO DE CARBÓN  TOTAL 12 (DOCE) PERSONAS, DE LOS CUALES SE TIENE: - 2 LESIONADO - 4 FALLECIDO - 6 PERSONAS ATRAPADAS APOYO DE 5 UNIDADES DE PONALSAR LAS CUALES SE DESPLAZAN AL MUNICIPIO PARA APOYO EN MANIOBRAS DE BÚSQUEDA Y RESCATE. MEDIDAS TOMADAS SE REALIZÓ INGRESO Y RESCATE DEL CUERPO SIN VIDA DE UNO DE LOS TRABAJADORES. A ESTA HORA SE PRORROGA VENTILACIÓN. SE APOYARÁ LA BÚSQUEDA Y RESCATE CON EQUIPOS DE CIRCUITO CERRADO. 15:00 HORAS DNBC INFORMA, QUE POR MEDIO DEL COMANDANTE DEL MUNICIPIO DE TÓPAGA - BOYACÁ, ACTUALIZA INFORMACIÓN, DE 4 PERSONAS FALLECIDAS Y DOS PERSONAS RESCATADAS CON VIDA, UNA DE ELLAS ESTÁ SIENDO TRASLADADA POR LA ESE DE MONGÚI A LA CLÍNICA DEL LAGUITO EN SOGAMOSO  18:00 HORAS CMGRD CONFIRMA QUE SE LOGRAN UBICAR 7 CUERPOS DENTRO DE LA MINA Y SE TRABAJA EN SU RECUPERACIÓN. 18:30 HORAS CDGRD CONFIRMA 8 CUERPOS RECUPERADOS, 2 LESIONADOS PENDIENTE POR VERIFICAR MÁS PERSONAS DENTRO. 18:32 HORAS SOCORRO NACIONAL CONFIRMA, A LA HORA SALE UN GRUPO DE 5 VOLUNTARIOS GAPS Y UNA AMBULANCIA TAB AL SITIO DE LA EMERGENCIA EN LA MINA DEL MUNICIPIO DE TÓPAGA</t>
    </r>
    <r>
      <rPr>
        <b/>
        <sz val="9"/>
        <rFont val="Arial"/>
        <family val="2"/>
      </rPr>
      <t xml:space="preserve"> ESTADO ABIERTO - 628
</t>
    </r>
    <r>
      <rPr>
        <sz val="9"/>
        <rFont val="Arial"/>
        <family val="2"/>
      </rPr>
      <t>CDGRD BOYACÁ ACTUALIZA INFORMACIÓN SOBRE ACCIDENTE MINERO REPORTADO EN TÓPAGA, VEREDA SAN JUAN, SECTOR MATAYEGUAS, MINA LA CARBONERA. EL DÍA 24 DE AGOSTO. DEJANDO 2 PERSONAS LESIONADAS, 12 PERSONAS SIN SIGNOS VITALES. NO SE REPORTAN DESAPARECIDOS. ATENDIÓ PERSONAL DE CRUZ ROJA CON 1 AMBULANCIA Y 5 UNIDADES DE APOYO PSICOSOCIAL, SALVAMENTO MINERO CON PERSONAL DE NOBSA, 1 AMBULANCIA ESE TÓPAGA, BOMBEROS NOBSA, DCC, POLICÍA Y PERSONAL ALCALDÍA, EJÉRCITO CON 17 UNIDADES DEL BATALLÓN DE ARTILLERÍA #1 TARQUI. SIENDO LAS 20:53 HORAS SE CONFIRMA LA RECUPERACIÓN DEL CUERPO #12, SE REALIZARÁ PMU EN EL SITIO PARA CONFIRMAR LOS DATOS DE LAS PERSONAS CON APOYO DE CTI. SE DA MANEJO LOCAL</t>
    </r>
    <r>
      <rPr>
        <b/>
        <sz val="9"/>
        <rFont val="Arial"/>
        <family val="2"/>
      </rPr>
      <t xml:space="preserve">. ESTADO: CERRADO - 629
</t>
    </r>
    <r>
      <rPr>
        <sz val="9"/>
        <rFont val="Arial"/>
        <family val="2"/>
      </rPr>
      <t>CDGRD BOYACÁ, ACTUALIZA INFORMACIÓN MUNICIPIO: TÓPAGA, VEREDA SAN JUAN, SECTOR MATAYEGUAS, MINA LA CARBONERA. EVENTO: ACCIDENTE MINERO. (EXPLOSIÓN POR ACUMULACIÓN DE GASES). 24/08/2021 AFECTACIÓN:  DESCRIPCIÓN DE LA EMERGENCIA:  UNA EXPLOSIÓN ASOCIADA A GAS METANO Y POSIBLEMENTE POLVO DE CARBÓN, OCURRIDA PROBABLEMENTE EN LA MINA CARBONERAS BM4, EXPLOSIÓN QUE AFECTA A LAS MINAS CON SALDO TOTAL DE 14 TRABAJADORES AFECTADAS QUE ESTABAN BAJO TIERRA. EL EQUIPO DE SALVAMENTO HA TRABAJO DESDE EL INICIO DEL RESCATE EN LA INSTALACIÓN DE VENTILACIÓN PARA MEJORAR CONDICIONES ATMOSFÉRICAS Y EN TAREAS DE BÚSQUEDA Y RESCATE CON APOYO DE EQUIPOS RESPIRATORIOS. EL RESCATE DE LA TOTALIDAD DE VÍCTIMAS FATALES (12) SE TERMINÓ HACIA 8:30 PM DEL 24 DE AGOSTO DE 2021. MINEROS AFECTADOS: CATORCE (14) PERSONAS AFECTADAS. DE LOS CUALES SE FINALMENTE SE TIENE QUE: - DOS LESIONADOS EN BUENAS CONDICIONES DE SALUD. 1. DANIEL HUMBERTO RODRÍGUEZ TIBAMOZCA 2. JOSÉ MANUEL GANTIVA CARRANZA - DOCE VÍCTIMAS MORTALES, CUERPOS RESCATADOS E IDENTIFICADOS 1. JOSÉ GUSTAVO DÍAZ TORRES  2. EMILIANO GONZÁLEZ CHAPARRO  3. LUIS ERNESTO GARCÍA GUTIÉRREZ  4. GERMÁN ELIECER PARRA GONZÁLEZ  5. EUSTACIO GUTIÉRREZ ALARCÓN 6. HÉCTOR NOVA AMAYA  7. CRISTIAN ALBERTO RODRÍGUEZ FONSECA  8. JAIR SALAZAR CORDERO  9. JOHN ALEXIS LEÓN ROJAS  10. JONATHAN RICARDO LEÓN GARZÓN  11 CRISTIAN ANDES NIÑO CÁRDENAS  12 CRISTIAN EDUARDO CORREDOR RINCÓN ACCIONES: ATENDIÓ PERSONAL DE CRUZ ROJA CON 1 AMBULANCIA Y 5 UNIDADES DE APOYO PSICOSOCIAL, SALVAMENTO MINERO CON PERSONAL DE NOBSA, 1 AMBULANCIA ESE TÓPAGA, BOMBEROS NOBSA, DCC, POLICÍA Y PERSONAL ALCALDÍA, EJÉRCITO CON 17 UNIDADES DEL BATALLÓN DE ARTILLERÍA #1 TARQUI</t>
    </r>
    <r>
      <rPr>
        <b/>
        <sz val="9"/>
        <rFont val="Arial"/>
        <family val="2"/>
      </rPr>
      <t>.  ESTADO: CERRADO - 632</t>
    </r>
  </si>
  <si>
    <r>
      <t xml:space="preserve">CDGRD CAUCA INFORMA MUNICIPIO: GUAPI - VEREDAS CONCEPCIÓN, SANTA ROSA, SAN ANTONIO EVENTO: INUNDACIÓN POR DESBORDAMIENTO DEL RÍO GUAJUI – 22/08/2021 AFECTACIÓN: 1 PERSONA FALLECIDA, POR ESTABLECER AFECTACIONES A VIVIENDAS Y CULTIVOS ACCIONES ATIENDE CMGRD Y ENTIDADES DEL SNGRD ESTADO </t>
    </r>
    <r>
      <rPr>
        <b/>
        <sz val="9"/>
        <color indexed="8"/>
        <rFont val="Arial"/>
        <family val="2"/>
      </rPr>
      <t>ABIERTO - 628</t>
    </r>
  </si>
  <si>
    <r>
      <t xml:space="preserve">CDGRD NORTE DE SANTANDER INFORMAMUNICIPIO: PAMPLONA - VEREDA TESCUA EVENTO: INUNDACIÓN – 24/08/2021 AFECTACIÓN: 1 VIVIENDA POR PERDIDA DE ENSERES, 1 FAMILIAS, 4 PERSONAS ACCIONES: ATENDIDO POR CMGRD ESTADO: </t>
    </r>
    <r>
      <rPr>
        <b/>
        <sz val="9"/>
        <rFont val="Arial"/>
        <family val="2"/>
      </rPr>
      <t>CERRADO - 628</t>
    </r>
  </si>
  <si>
    <r>
      <t xml:space="preserve">CDGRD SANTANDER INFORMA MUNICIPIO: BARRANCABERMEJA – BARRIO VILLANUEVA EVENTO: MOVIMIENTO EN MASA – 22/08/2021 AFECTACIÓN: 3 VIVIENDAS POR CAÍDA DE MURO DE CONTENCIÓN EL CUAL PONE EN RIESGO DE TAPONAMIENTO DE LAS MISMAS, 3 FAMILIAS, 15 PERSONAS ACCIONES: ATENDIDO POR CMGRD Y BOMBEROS ESTADO: </t>
    </r>
    <r>
      <rPr>
        <b/>
        <sz val="9"/>
        <rFont val="Arial"/>
        <family val="2"/>
      </rPr>
      <t>CERRADO  - 628</t>
    </r>
  </si>
  <si>
    <r>
      <t xml:space="preserve">CDGRD NARIÑO INFORMA MUNICIPIO: RICAURTE – SECTORES: CHUCUNES- SAN ISIDRO - EL ROLLO- SAN ISIDRO -LA PLANADA EVENTO: MOVIMIENTO EN MASA – 23/08/2021 AFECTACIÓN: 1 VÍA PRINCIPAL CON PÉRDIDA DE LA BANCA, QUE AFECTA LA MOVILIDAD DE LOS MUNICIPIOS DE MALLAMA Y RICAURTE. ACCIONES: EL CMGRD SOLICITA AL CDGRD VISITA TÉCNICA Y APOYO EN EL SITIO CON MAQUINARIA AMARILLA ESTADO: </t>
    </r>
    <r>
      <rPr>
        <b/>
        <sz val="9"/>
        <rFont val="Arial"/>
        <family val="2"/>
      </rPr>
      <t>CERRADO  - 628</t>
    </r>
  </si>
  <si>
    <r>
      <t xml:space="preserve">ENLACE TERRITORIAL UNGRD, LA GUAJIRA INFORMA MUNICIPIO: URIBÍA – CABECERA MUNICIPAL, ÁREA RURAL EVENTO: INUNDACIÓN – 24/08/2021 AFECTACIÓN: PENDIENTE EVALUACIÓN ACCIONES: ATIENDE CMGRD Y ENTIDADES DEL SNGRD, SE REALIZA EDAN. ESTADO: </t>
    </r>
    <r>
      <rPr>
        <b/>
        <sz val="9"/>
        <rFont val="Arial"/>
        <family val="2"/>
      </rPr>
      <t>ABIERTO- 628</t>
    </r>
  </si>
  <si>
    <r>
      <t xml:space="preserve">DCC INFORMA QUE, EN LORICA, CÓRDOBA. CORREGIMIENTOS ZARÁNDELO, PALO DE AGUA, TOCOCO Y CABECERA MUNICIPAL. SE PRESENTÓ UNA INUNDACIÓN POR AUMENTO DE NIVELES EN EL RÍO SINÚ EL DÍA 24 DE AGOSTO. DEJANDO 5 VIVIENDAS DESTRUIDAS, 105 VIVIENDAS CON AFECTACIONES EN VÍVERES Y ENSERES, 125 FAMILIAS Y 500 PERSONAS AFECTADAS, NO SE REPORTAN LESIONADOS O DESAPARECIDOS. ATIENDE PERSONAL DE LA DCC EN COORDINACIÓN DEL CMGRD Y CON APOYO DE ENTIDADES OPERATIVAS EN EL MUNICIPIO, SE ADELANTAN LABORES DE EDAN. </t>
    </r>
    <r>
      <rPr>
        <b/>
        <sz val="9"/>
        <rFont val="Arial"/>
        <family val="2"/>
      </rPr>
      <t>ESTADO: ABIERTO - 629
E</t>
    </r>
    <r>
      <rPr>
        <sz val="9"/>
        <rFont val="Arial"/>
        <family val="2"/>
      </rPr>
      <t>NLACE TERRITORIO Y CMGRD SANTA CRUZ DE LORICA – CÓRDOBA, ACTUALIZAN INFORMACIÓN SECTOR: -BARRIOS: ISLA SAN CARLOS, SAN CARLOS, SEIS DE ENERO, BAJO KENNEDY, NUEVO ORIENTE, SAN GABRIEL Y SANTA TERESITA. - CORREGIMIENTOS: LOS GÓMEZ, PALO DE AGUA, CATOCÁ ARRIBA, MATA DE CAÑA. - VEREDA: ISLA DE SABÁ, SARANDELO, LAS MERCEDES, MOMPÓS, SECTORES EL PLAYÓN Y LA PALMA. EVENTO: INUNDACIÓN POR DESBORDAMIENTO DEL RÍO SINÚ– 24/08/2021 AFECTACIÓN: SE MANTIENE CIFRAS YA GENERADAS CON ANTERIORIDAD.  ACCIONES: ATENDIDO POR CMGRD, EN ACOMPAÑAMIENTO DEL CDGRD Y UNGRD, “SE RECIBE DECRETO DE CALAMIDAD PUBLICA NO. 0753 DEL 23 DE AGOSTO DEL 2021”</t>
    </r>
    <r>
      <rPr>
        <b/>
        <sz val="9"/>
        <rFont val="Arial"/>
        <family val="2"/>
      </rPr>
      <t xml:space="preserve"> ESTADO: CERRADO - 726
</t>
    </r>
    <r>
      <rPr>
        <sz val="9"/>
        <color indexed="10"/>
        <rFont val="Arial"/>
        <family val="2"/>
      </rPr>
      <t>08/10/2021 SE APROBÓ AHE CON 2419 KIT DE ALIMENTO, 2419 KIT DE ASEO, 2419 KIT DE COCINA, 400 HAMACAS DOBLES, 3200 TOLDILLOS Y 350 LÁMINAS DE ZINC
16/11/2021 SE APROBÓ APOYO CON BANCO DE MAQUINARIA AMARILLA POR VALOR TOTAL DE $4.203.956.614,99
05/09/2021 SE APOYÓ CON AHE - 1493 KITS DE ALIMENTO</t>
    </r>
  </si>
  <si>
    <r>
      <t xml:space="preserve">DCC INFORMA QUE, EN COTORRA, CÓRDOBA. VEREDA LOS GÓMEZ. SE PRESENTÓ UNA INUNDACIÓN POR AUMENTO DE NIVELES EN EL RÍO SINÚ EL DÍA 24 DE AGOSTO. DEJANDO 25 FAMILIAS Y 100 PERSONAS AFECTADAS POR PERDIDA DE VÍVERES Y ENSERES. NO SE REPORTAN LESIONADOS O DESAPARECIDOS. ATENDIÓ PERSONAL DE LA DCC EN COORDINACIÓN DEL CMGRD. SE DA MANEJO LOCAL. </t>
    </r>
    <r>
      <rPr>
        <b/>
        <sz val="9"/>
        <rFont val="Arial"/>
        <family val="2"/>
      </rPr>
      <t>ESTADO: CERRADO - 629</t>
    </r>
  </si>
  <si>
    <r>
      <t xml:space="preserve">DCC INFORMA QUE, EN COPACABANA, ANTIOQUIA. VEREDAS ANCÓN II Y EL ZARZAL. SE PRESENTÓ UNA INUNDACIÓN EL DÍA 24 DE AGOSTO. DEJANDO 20 VIVIENDAS CON AFECTACIÓN DE VÍVERES Y ENSERES, 20 FAMILIAS Y 80 PERSONAS AFECTADAS, NO SE REPORTAN LESIONADOS. ATENDIÓ PERSONAL DE LA CRUZ ROJA, DCC Y CMGRD EN LABORES DE EDAN Y ENTREGA DE AHE. SE DA MANEJO LOCAL. </t>
    </r>
    <r>
      <rPr>
        <b/>
        <sz val="9"/>
        <rFont val="Arial"/>
        <family val="2"/>
      </rPr>
      <t>ESTADO: CERRADO - 629</t>
    </r>
  </si>
  <si>
    <r>
      <t xml:space="preserve">DELEGACIÓN BOMBEROS CUNDINAMARCA INFORMA QUE, EN FUSAGASUGÁ, CARRERA 1B #23-58, SECTOR SANTA BÁRBARA. SE PRESENTÓ UN INCENDIO ESTRUCTURAL EN LA MADRUGADA DEL 25 DE AGOSTO. DEJANDO 1 VIVIENDA DESTRUIDA, 1 FAMILIA DE 4 PERSONAS DAMNIFICADA. NO SE REPORTARON LESIONADOS. ATENDIÓ PERSONAL DE BOMBEROS CON 4 UNIDADES Y 1 VEHÍCULO, SE ENVIÓ INFORMACIÓN DE AFECTACIONES AL CMGRD PARA QUE REALICE ATENCIÓN CON AHE. SE DA MANEJO LOCAL. </t>
    </r>
    <r>
      <rPr>
        <b/>
        <sz val="9"/>
        <rFont val="Arial"/>
        <family val="2"/>
      </rPr>
      <t>ESTADO: CERRADO - 629</t>
    </r>
  </si>
  <si>
    <r>
      <t>CDGRD ANTIOQUIA INFORMA EN EL MUNICIPIO SAN JUAN DE URABÁ VEREDAS PACHACHAS, EL ARQUILLO, VOLCANES Y CORREGIMIENTO DAMAQUIEL, EVENTO COLAPSO ESTRUCTURAL – 24 DE AGOSTO, AFECTACIÓN 1 PUENTE VEHICULAR,1 VÍA SECUNDARIA, QUEDAN INCOMUNICADAS ALREDEDOR DE 1200 HABITANTES, ACCIONES SE REALIZÓ REUNIÓN CON LA COMUNIDAD Y BOMBEROS SEÑALIZO LA ZONA, HAY ALTO RIESGO EN PÉRDIDA DE COSECHAS YA QUE NINGÚN VEHÍCULO PUEDE TRANSITAR, SOLICITARON AL DAGRAN PERSONAL DE INGENIERÍA CIVIL, SE SOLICITÓ AL EJÉRCITO UN PUENTE MILITAR PARA MITIGAR LA SITUACIÓN Y SE REQUIERE APOYO O ACOMPAÑAMIENTO PARA ESTA INTERVENCIÓN, ESTADO</t>
    </r>
    <r>
      <rPr>
        <b/>
        <sz val="9"/>
        <rFont val="Arial"/>
        <family val="2"/>
      </rPr>
      <t xml:space="preserve"> CERRADO - 630</t>
    </r>
    <r>
      <rPr>
        <sz val="9"/>
        <rFont val="Arial"/>
        <family val="2"/>
      </rPr>
      <t xml:space="preserve">
</t>
    </r>
  </si>
  <si>
    <t>1 SISTEMA DE SUMINISTRO ELÉCTRICO AVERIADO</t>
  </si>
  <si>
    <r>
      <t xml:space="preserve">ENLACE TERRITORIAL LA GUAJIRA INFORMA EN EL MUNICIPIO MANAURE BARRIO BERLÍN, EVENTO ONDA TROPICAL – 24 DE AGOSTO, AFECTACIÓN POR ESTABLECER, ACCIONES EN EVALUACIÓN POR PARTE DEL CMGRD, ESTADO </t>
    </r>
    <r>
      <rPr>
        <b/>
        <sz val="9"/>
        <rFont val="Arial"/>
        <family val="2"/>
      </rPr>
      <t xml:space="preserve">ABIERTO - 630
</t>
    </r>
    <r>
      <rPr>
        <sz val="9"/>
        <rFont val="Arial"/>
        <family val="2"/>
      </rPr>
      <t>ENLACE UNGRD LA GUAJIRA ACTUALIZA INFORMACIÓN SOBRE ONDA TROPICAL REPORTADA EN MANAURE, BARRIOS BERLÍN Y ARROYO LIMÓN. EL DÍA 25 DE AGOSTO. DEJANDO 48 VIVIENDAS CON AFECTACIÓN EN CUBIERTAS Y PERDIDA DE VÍVERES Y ENSERES, 48 FAMILIAS Y 192 PERSONAS AFECTADAS, 1 SISTEMA DE SUMINISTRO ELÉCTRICO AVERIADO, NO SE REPORTARON LESIONADOS. ATENDIÓ PERSONAL DEL CMGRD EN LABORES DE EDAN, SE DESARROLLÓ SESIÓN DE CMGRD. SE REALIZÓ ATENCIÓN A AFECTADOS</t>
    </r>
    <r>
      <rPr>
        <b/>
        <sz val="9"/>
        <rFont val="Arial"/>
        <family val="2"/>
      </rPr>
      <t xml:space="preserve">. ESTADO: CERRADO - 644
</t>
    </r>
    <r>
      <rPr>
        <sz val="9"/>
        <rFont val="Arial"/>
        <family val="2"/>
      </rPr>
      <t xml:space="preserve">ENLACE UNGRD ACTUALIZA INFORMACIÓN:
MUNICIPIO: MANAURE – LA GUAJIRA, SECTOR LA UNIÓN, BERLÍN, ARROYO LIMÓN, CRISPÍN LÓPEZ
EVENTO:  INUNDACIÓN 25/08/2021
AFECTACIÓN: 48 VIVIENDAS AVERIADAS, 165 FAMILIAS AFECTADAS, 627 PERSONAS, 1 HECTÁREAS DE CULTIVOS, 1 SISTEMA DE SUMINISTRO ELÉCTRICO AVERIADO, INUNDACIONES POR DESBORDAMIENTO DEL ARROYO LIMÓN, ARROYO SHIRURIA
ACCIONES: ATENDIÓ PERSONAL DEL CMGRD EN LABORES DE EDAN, SE DESARROLLÓ SESIÓN DE CMGRD
</t>
    </r>
    <r>
      <rPr>
        <b/>
        <sz val="9"/>
        <rFont val="Arial"/>
        <family val="2"/>
      </rPr>
      <t>ESTADO:  CERRADO - 652</t>
    </r>
  </si>
  <si>
    <t>ONDA TROPICAL</t>
  </si>
  <si>
    <r>
      <t xml:space="preserve">ENLACE TERRITORIAL LA GUAJIRA INFORMA EN EL MUNICIPIO DE MAICAO COMUNIDAD INDÍGENA DE JEPIMANA Y ASENTAMIENTO LA PISTA EVENTO ONDA TROPICAL – 24 DE AGOSTO, AFECTACIÓN 1 VIVIENDA DESTRUIDA, 30 VIVIENDAS (INGRESO DE AGUA) 31 FAMILIAS, 154 PERSONAS ACCIONES ATIENDE CMGRD, REPORTE REALIZADO HOY 25 DE AGOSTO, ESTADO </t>
    </r>
    <r>
      <rPr>
        <b/>
        <sz val="9"/>
        <rFont val="Arial"/>
        <family val="2"/>
      </rPr>
      <t xml:space="preserve">ABIERTO - 630
</t>
    </r>
    <r>
      <rPr>
        <sz val="9"/>
        <rFont val="Arial"/>
        <family val="2"/>
      </rPr>
      <t>ENLACE UNGRD LA GUAJIRA ACTUALIZA INFORMACIÓN SOBRE ONDA TROPICAL REPORTADA EN MAICAO, CABECERA MUNICIPAL. EL DÍA 24 DE AGOSTO. DEJANDO 2 VIVIENDAS DESTRUIDAS, 146 VIVIENDAS CON AFECTACIÓN DE VÍVERES Y ENSERES, 148 FAMILIAS Y 592 PERSONAS AFECTADAS, NO SE REPORTARON LESIONADOS. ATENDIÓ PERSONAL DEL CMGRD CON APOYO DE ENTIDADES OPERATIVAS EN EL MUNICIPIO, INTERVENCIÓN CON MAQUINARIA AMARILLA, LIMPIEZA DE ARROYOS, ATENCIÓN A DAMNIFICADOS. SE DA MANEJO</t>
    </r>
    <r>
      <rPr>
        <b/>
        <sz val="9"/>
        <rFont val="Arial"/>
        <family val="2"/>
      </rPr>
      <t xml:space="preserve"> LOCAL. ESTADO: CERRADO - 644</t>
    </r>
  </si>
  <si>
    <r>
      <t xml:space="preserve">ENLACE TERRITORIAL LA GUAJIRA INFORMA
MUNICIPIO DIBULLA 
EVENTO ONDA TROPICAL (DESBORDAMIENTO DE LOS RÍOS JEREZ Y EL MAME)– 25 DE AGOSTO 
AFECTACIÓN POR ESTABLECER
ACCIONES SE INICIÓ VERIFICACIÓN DIRECTA CON CMGRD A LA ESPERA DE RESPUESTA; SE SOLICITÓ A ENTIDADES DEL SNGRD SEGUIMIENTO Y REPORTE SEGÚN CORRESPONDA, PENDIENTE, LAS IMÁGENES LAS COMPARTE LA COMUNIDAD
</t>
    </r>
    <r>
      <rPr>
        <b/>
        <sz val="9"/>
        <rFont val="Arial"/>
        <family val="2"/>
      </rPr>
      <t>ESTADO ABIERTO. - 631</t>
    </r>
    <r>
      <rPr>
        <sz val="9"/>
        <rFont val="Arial"/>
        <family val="2"/>
      </rPr>
      <t xml:space="preserve">
ENLACE UNGRD LA GUAJIRA ACTUALIZA INFORMACIÓN SOBRE ONDA TROPICAL REPORTADA EN URIBÍA, CABECERA MUNICIPAL Y ZONA RURAL. EL DÍA 24 DE AGOSTO. DEJANDO 472 VIVIENDAS AFECTADAS POR PERDIDA DE VÍVERES Y ENSERES, 472 FAMILIAS Y 1888 PERSONAS AFECTADAS, NO SE REPORTARON LESIONADOS. SE REALIZÓ UN RECORRIDO POR LAS ZONAS AFECTADAS Y EL RESPECTIVO LEVANTAMIENTO DE LA INFORMACIÓN POR PARTE DE LOS GRUPOS OPERATIVOS EN COORDINACIÓN DEL CMGRD, SE DA MANEJO LOCAL. </t>
    </r>
    <r>
      <rPr>
        <b/>
        <sz val="9"/>
        <rFont val="Arial"/>
        <family val="2"/>
      </rPr>
      <t>ESTADO: CERRADO - 644</t>
    </r>
    <r>
      <rPr>
        <sz val="9"/>
        <rFont val="Arial"/>
        <family val="2"/>
      </rPr>
      <t xml:space="preserve">
</t>
    </r>
  </si>
  <si>
    <r>
      <t xml:space="preserve">
CDGRD DE ARAUCA, INFORMA
MUNICIPIO TAME, BARRIO: LA ESPERANZA, VEREDAS ALEDAÑAS AL RÍO CRAVO NORTE, SECTOR EL CULEBRERO.
EVENTO INUNDACIÓN- 25-08-2021
AFECTACIÓN SE PRESENTÓ DESBORDAMIENTO DEL CAÑO GUALABAO, 1 FAMILIA EVACUADA DONDE UN FAMILIAR, REALIZAN EDAN.
ACCIONES APOYA CMGRD, BOMBEROS.
</t>
    </r>
    <r>
      <rPr>
        <b/>
        <sz val="9"/>
        <rFont val="Arial"/>
        <family val="2"/>
      </rPr>
      <t xml:space="preserve">ESTADO ABIERTO. - 631
</t>
    </r>
    <r>
      <rPr>
        <sz val="9"/>
        <rFont val="Arial"/>
        <family val="2"/>
      </rPr>
      <t>CDGRD DE ARAUCA, ACTUALIZA INFORMACIÓN
MUNICIPIO TAME, BARRIO: LA ESPERANZA, VEREDAS ALEDAÑAS AL RÍO CRAVO NORTE, SECTOR EL CULEBRERO
EVENTO INUNDACIÓN- 25-08-2021.
AFECTACIÓN SE PRESENTÓ DESBORDAMIENTO DEL CAÑO GUALABAO, DEJANDO: 1 FAMILIA, 7 PERSONAS AFECTADAS, LAS CUALES FUERON EVACUADOS DONDE UN FAMILIAR, SE DA MANEJO LOCAL.
ACCIONES APOYO CMGRD, BOMBEROS.</t>
    </r>
    <r>
      <rPr>
        <b/>
        <sz val="9"/>
        <rFont val="Arial"/>
        <family val="2"/>
      </rPr>
      <t xml:space="preserve">
ESTADO CERRADO. - 643
</t>
    </r>
    <r>
      <rPr>
        <sz val="9"/>
        <rFont val="Arial"/>
        <family val="2"/>
      </rPr>
      <t xml:space="preserve">
</t>
    </r>
  </si>
  <si>
    <t>1 AERONAVE</t>
  </si>
  <si>
    <t>1 BUS</t>
  </si>
  <si>
    <t>3 VIVIENDAS EN RIESGO</t>
  </si>
  <si>
    <t>8 VIVIENDAS EN RIESGO</t>
  </si>
  <si>
    <t>0037
0343</t>
  </si>
  <si>
    <r>
      <t>D.C.C. INFORMA, DEPARTAMENTO DE ARAUCA
MUNICIPIO: ARAUCA, VEREDA: LOS PECHOS
EVENTO: INUNDACIÓN- 13-07-2022.
AFECTACIÓN: 1 VIVIENDA DESTRUIDA, 22 VIVIENDAS INUNDADAS, DAÑOS EN MUEBLES Y ENSERES, 100 FAMILIAS, 260 PERSONAS AFECTADAS, SIN LESIONADOS.
ACCIONES: APOYARON CMGRD, D.C.C.
ESTADO: CERRADO. - 518</t>
    </r>
    <r>
      <rPr>
        <b/>
        <sz val="9"/>
        <color indexed="10"/>
        <rFont val="Arial"/>
        <family val="2"/>
      </rPr>
      <t xml:space="preserve">
31/03/2022 SE APOYO AL MUNICIPIO CON 454 UNIDADES DE ELEMENTOS DE TECNOLOGÍA POR VALOR DE $ 1.124.954.716,62</t>
    </r>
  </si>
  <si>
    <t>*CDGRD ANTIOQUIA*
*MUNICIPIO* BETANIA, VEREDAS PALENQUE Y LA CITA
*EVENTO* VENDAVAL, 13/07/2022
*AFECTACIÓN* SE AFECTÓ TECHOS DE 20 VIVIENDAS, DEJANDO UN TOTAL DE 20 FAMILIAS Y 80 PERSONAS AFECTADAS.
*ACCIONES* ATENDIÓ BOMBEROS VOLUNTARIOS Y TÉCNICO DE LA SECRETARIA DE PLANEACIÓN DEL MUNICIPIO. MUNICIPIO SOLICITÓ A DAGRAN APOYO PARA LA REPARACIÓN DE LOS TECHOS (120 TEJAS DE FIBROCEMENTO)
*ESTADO* CERRADO - 523</t>
  </si>
  <si>
    <t xml:space="preserve">CDGRD: ANTIOQUIA INFORMA MUNICIPIO: CAUCASIA -EVENTO: INUNDACION – 13/07/2022 - AFECTACIÓN: CONTINÚA EL RIESGO DE DAÑO EN 2 KILÓMETROS AGUAS ABAJO DESDE LA BASE DEL PUENTE CARLOS LLERAS RESTREPO A LA ALTURA DEL BARRIO DROMEDARIO O SECTOR MALVINAS, HASTA EL SECTOR PARCELAS LA URIBE Y PARAGUAY, CON AMENAZA DE COLAPSO MARGINAL POR RUPTURA, CON AFECTACIÓN A VIDAS HUMANAS, INFRAESTRUCTURA URBANA, PÉRDIDAS ECONÓMICAS IRREPARABLES Y DAÑOS MATERIALES GIGANTES A LAS PROPIEDADES DE LOS HABITANTES (SECTOR LA URIBE, PARAGUAY, MALVINAS, DROMEDARIO, VILLA GLORIA, VILLA SUAREZ), - ACCIONES: ATENDIDO POR CMGRD - ESTADO: ACTUALIZA - 516
</t>
  </si>
  <si>
    <t>El SANTUARIO</t>
  </si>
  <si>
    <t>*CDGRD ANTIOQUIA*
*MUNICIPIO* EL SANTUARIO, VEREDAS LA PAZ, VALLE LUNA Y GUADUALITO
*EVENTO* MOVIMIENTO EN MASA, 13/07/2022
*AFECTACIÓN* MOVIMIENTO EN MASA AFECTA VÍA QUE COMUNICA LAS VERADAS GUADUALITO, LA PAZ Y VALLE LUNA. 
*ACCIONES* ATENDIÓ EL CMGRD CON MAQUINARIA Y EL CUERPO DE BOMBEROS REALIZÓ RETIRO DE
MATERIAL VEGETAL.
*ESTADO* CERRADO - 523</t>
  </si>
  <si>
    <t xml:space="preserve"> 5 GALPONES DESTRUIDOS, PÉRDIDA APROXIMADA DE 4.000 POLLOS.</t>
  </si>
  <si>
    <r>
      <t xml:space="preserve">CDGRD DE ANTIOQUIA, ENLACE DE PONALSAR, ENLACE DE DNBC, MINISTERIO DE SALUD Y PROTECCIÓN SOCIAL  INFORMAN
MUNICIPIO: MEDELLÍN, CORREGIMIENTO: SAN ANTONIO DE PRADO, VEREDA: LAS PLAYAS.
EVENTO: MOVIMIENTO EN MASA- 13-07-2022.
AFECTACIÓN: 2 PERSONAS FALLECIDAS- 1 MENOR DE 2 AÑOS, 1 MUJER DE 30 AÑOS, 1 VIVIENDA DESTRUIDA, GALPONES DESTRUIDOS, MOVIMIENTO EN MASA DE GRAN MAGNITUD, CAE SOBRE QUEBRADA: DOÑA MARÍA, SE DESCONOCE SI HAY PERSONAS ATRAPADAS. SE REALIZA EVACUACIÓN PREVENTIVA EN LA VEREDA: SANTA RITA.
ACCIONES: APOYAN CMGRD- PMU INSTALADO, SE REALIZÓ SOBREVUELO EN COORDINACIÓN DE LA ALCALDÍA DE MEDELLÍN. DAGRAN, BOMBEROS OFICIALES- 15 UNIDADES, ITAGUÍ- 6 UNIDADES, SABANETA- INICIA BÚSQUEDA 5 BINOMIOS CANINOS- K9, POLICÍA- 5 UNIDADES, EJÉRCITO- 14 UNIDADES, 7 MOTOS, D.C.C. CRUZ ROJA- SAR- 8 UNIDADES, CRUE, USAR ENVIGADO EN ALISTAMIENTO.
ESTADO: ABIERTO.
</t>
    </r>
    <r>
      <rPr>
        <b/>
        <sz val="9"/>
        <rFont val="Arial"/>
        <family val="2"/>
      </rPr>
      <t>ELABORÓ CITEL- UNGRD - 517</t>
    </r>
    <r>
      <rPr>
        <sz val="9"/>
        <rFont val="Arial"/>
        <family val="2"/>
      </rPr>
      <t xml:space="preserve">
CDGRD DE ANTIOQUIA, ENLACE DE PONALSAR, ENLACE DE DNBC, MINISTERIO DE SALUD Y PROTECCIÓN SOCIAL ACTUALIZAN INFORMACIÓN
MUNICIPIO: MEDELLÍN, CORREGIMIENTO: SAN ANTONIO DE PRADO, VEREDA: LAS PLAYAS.
EVENTO: MOVIMIENTO EN MASA- 13-07-2022.
AFECTACIÓN: 2 PERSONAS FALLECIDAS- 1 MENOR DE 2 AÑOS, 1 MUJER DE 30 AÑOS, 1 VIVIENDA DESTRUIDA, GALPONES DESTRUIDOS, MOVIMIENTO EN MASA DE GRAN MAGNITUD, CAE SOBRE QUEBRADA: DOÑA MARÍA, SE DESCONOCE SI HAY PERSONAS ATRAPADAS. SE REALIZA EVACUACIÓN PREVENTIVA EN LA VEREDA: SANTA RITA. 20:44 HORAS, CONTINÚA LA SALA DE CRISIS EN CABEZA DEL SR. ALCALDE JOSÉ FERNANDO ESCOBAR, SECRETARIA DE GOBIERNO, GESTIÓN DEL RIESGO MUNICIPAL, COORDINADORES DE LOS GRUPOS DE SOCORRO: POLICÍA NACIONAL, TRÁNSITO, INGENIEROS Y GEÓLOGOS EN COMUNICACIÓN CON EL DAGRAN, SE ACUERDA LA REALIZACIÓN DE INSPECCIÓN Y VIGILANCIA DURANTE LA NOCHE, PARA MONITOREAR EL COMPORTAMIENTO DE LA QUEBRADA Y VERIFICAR CON SIATA CUALQUIER ALERTA QUEBRADA ABAJO EN LA JURISDICCIÓN DE ITAGÜÍ QUE REFLEJE LA PRESENCIA DE LLUVIAS.
LA QUEBRADA SE ENCUENTRA CON FLUJO NORMAL DE AGUA, LO QUE SIGNIFICA QUE DE FORMA NATURAL SE ESTÁ REMOVIENDO LA PALIZADA DE LA ZONA ALTA DONDE HUBO EL PRIMER IMPACTO POR TAPONAMIENTO. DE ACUERDO A LA INFORMACIÓN DEL PMU NO SE HAN REPORTADO PERSONAS DESAPARECIDAS HASTA EL MOMENTO, CBV SABANETA SE RETIRAN Y QUEDAN EN ALERTA DESDE LA ESTACIÓN.
ACCIONES: APOYAN CMGRD- PMU INSTALADO, SE REALIZÓ SOBREVUELO EN COORDINACIÓN DE LA ALCALDÍA DE MEDELLÍN. DAGRAN, BOMBEROS OFICIALES MEDELLÍN- 15 UNIDADES, ITAGUÍ- 6 UNIDADES, SABANETA- INICIA BÚSQUEDA 5 BINOMIOS CANINOS- K9, POLICÍA- 5 UNIDADES, EJÉRCITO- 14 UNIDADES, 7 MOTOS, D.C.C.- 4 UNIDADES, CRUZ ROJA- SAR- 8 UNIDADES, CRUE, USAR ENVIGADO EN ALISTAMIENTO.
ESTADO: ABIERTO.
</t>
    </r>
    <r>
      <rPr>
        <b/>
        <sz val="9"/>
        <rFont val="Arial"/>
        <family val="2"/>
      </rPr>
      <t>ELABORÓ CITEL- UNGRD. - 518</t>
    </r>
    <r>
      <rPr>
        <sz val="9"/>
        <rFont val="Arial"/>
        <family val="2"/>
      </rPr>
      <t xml:space="preserve">
CDGRD DE ANTIOQUIA, ENLACE DE DNBC, ACTUALIZAN INFORMACIÓN
MUNICIPIO MEDELLÍN, CORREGIMIENTO: SAN ANTONIO DE PRADO, VEREDA: LAS PLAYAS.
EVENTO MOVIMIENTO EN MASA- 13-07-2022.
AFECTACIÓN 2 PERSONAS FALLECIDAS- 1 MENOR DE 2 AÑOS, 1 MUJER DE 30 AÑOS, 1 VIVIENDA DESTRUIDA, 5 GALPONES DESTRUIDOS, PÉRDIDA APROXIMADA DE 4.000 POLLOS. MOVIMIENTO EN MASA DE TIPO ROTACIONAL, QUE GENERÓ EL TRANSPORTE DE APROXIMADAMENTE 100.000 MT3 DE MATERIAL EN EL COSTADO IZQUIERDO DE LA QUEBRADA DOÑA MARÍA. INICIALMENTE SE IDENTIFICÓ UN TAPONAMIENTO EN EL CAUCE DE LA QUEBRADA EN LOS LÍMITES DE MEDELLÍN Y EL MUNICIPIO DE ITAGÜÍ, POR LO FUE NECESARIO QUE LA CIUDADANÍA ACATARA DE MANERA URGENTE LA ALERTA DE EVACUACIÓN PREVENTIVA DE LOS PREDIOS UBICADOS EN LA ZONA DEL AFLUENTE.
UN SOBREVUELO DE EMERGENCIA EN HELICÓPTERO CON EQUIPO TÉCNICO DEL DAGRD, PERMITIÓ LA VERIFICACIÓN DEL CAUCE Y DESCARTAR QUE ESTE SE ENCONTRARA REPRESADO. SE CUMPLEN 81 HORAS DE MONITOREO CONTINUO DEL CAUCE DE LA QUEBRADA: DOÑA MARÍA DESDE EL PCA BOMBEROS ITAGÜÍ (PUESTO DE COMANDO DE ÁREA) EN ESTE SE ENCUENTRAN DESPLEGADOS 5 PUESTOS DE COMANDO EN LAS PRINCIPALES ESTRUCTURAS HIDRÁULICAS DEL MUNICIPIO SOBRE EL CAUCE DE LA QUEBRADA: DOÑA MARÍA. 
EN LA TARDE SE PRESENTARON PRECIPITACIONES DE MENOR INTENSIDAD EN EL TERRITORIO, LO CUAL NO GENERÓ CAMBIOS EN EL CAUCE DE LA QUEBRADA, SE MANTIENE SEGUIMIENTO A SENSOR DE NIVEL INSTALADO POR EL SIATA Y UNA CÁMARA EN TIEMPO REAL.
TODOS LOS PUESTOS DE COMANDO CUENTAN CON CAPACIDAD OPERATIVA, LAS TRIPULACIONES SE ENCUENTRAN REALIZANDO SENSIBILIZACIÓN A LA COMUNIDAD Y DANDO PARTE DE TRANQUILIDAD SOBRE EL ESTADO ACTUAL DE LA NOVEDAD GENERADA EN EL CORREGIMIENTO DE SAN ANTONIO DE PRADO DEL MUNICIPIO DE MEDELLÍN.
ACCIONES APOYAN CMGRD- PMU INSTALADO, DAGRAN, SECRETARIA DE GOBIERNO, BOMBEROS OFICIALES MEDELLÍN, ITAGUÍ- 22 UNIDADES, POLICÍA, D.C.C.- 5 UNIDADES, CRUZ ROJA- SAR- 3 UNIDADES.
</t>
    </r>
    <r>
      <rPr>
        <b/>
        <sz val="9"/>
        <rFont val="Arial"/>
        <family val="2"/>
      </rPr>
      <t>ESTADO ABIERTO. - 525</t>
    </r>
    <r>
      <rPr>
        <sz val="9"/>
        <rFont val="Arial"/>
        <family val="2"/>
      </rPr>
      <t xml:space="preserve">
CDGRD DE ANTIOQUIA, ENLACE DE DNBC, ACTUALIZAN INFORMACIÓN MUNICIPIO MEDELLÍN, CORREGIMIENTO: SAN ANTONIO DE PRADO, VEREDA: LAS PLAYAS. EVENTO MOVIMIENTO EN MASA- 13-07-2022. AFECTACIÓN 2 PERSONAS FALLECIDAS- 1 MENOR DE 2 AÑOS, 1 MUJER DE 30 AÑOS, 1 VIVIENDA DESTRUIDA, 5 GALPONES DESTRUIDOS, PÉRDIDA APROXIMADA DE 4.000 POLLOS. MOVIMIENTO EN MASA DE TIPO ROTACIONAL, QUE GENERÓ EL TRANSPORTE DE APROXIMADAMENTE 100.000 MT3 DE MATERIAL EN EL COSTADO IZQUIERDO DE LA QUEBRADA DOÑA MARÍA. -SEGUIMOS EN EL TERRITORIO CON EL MONITOREO CONTINUO E ININTERRUMPIDO DEL CAUCE DE LA QUEBRADA DOÑA MARÍA DESDE EL PCA BOMBEROS ITAGÜÍ (PUESTO DE COMANDO DE ÁREA) EN ESTE SE ENCUENTRAN DESPLEGADOS 5 PUESTOS DE COMANDO EN LAS PRINCIPALES ESTRUCTURAS HIDRÁULICAS DEL MUNICIPIO SOBRE EL CAUCE DE LA QUEBRADA DOÑA MARÍA.  LA NOCHE DEL 16 DE JULIO REALIZAMOS VERIFICACIÓN ANTE NOTIFICACIÓN DE DISMINUCIÓN DEL CAUCE POR PARTE DE SIATA. EN LA VERIFICACIÓN NO SE OBSERVÓ NINGUNA NOVEDAD. TODAS ESTOS PUESTOS DE COMANDO CUENTAN CON CAPACIDAD OPERATIVA, LAS TRIPULACIONES SE ENCUENTRAN REALIZANDO SENSIBILIZACIÓN A LA COMUNIDAD Y DANDO PARTE DE TRANQUILIDAD SOBRE EL ESTADO ACTUAL DE LA NOVEDAD GENERADA EN EL CORREGIMIENTO DE SAN ANTONIO DE PRADO DEL MUNICIPIO DE MEDELLÍN. ACCIONES APOYAN CMGRD- PMU INSTALADO, DAGRAN, SECRETARIA DE GOBIERNO, BOMBEROS OFICIALES MEDELLÍN, ITAGÜÍ, 22 UNIDADES, POLICÍA, D.C.C.- 5 UNIDADES, CRUZ ROJA- SAR- 3 UNIDADES. </t>
    </r>
    <r>
      <rPr>
        <b/>
        <sz val="9"/>
        <rFont val="Arial"/>
        <family val="2"/>
      </rPr>
      <t>ESTADO ABIERTO. - 527</t>
    </r>
    <r>
      <rPr>
        <sz val="9"/>
        <rFont val="Arial"/>
        <family val="2"/>
      </rPr>
      <t xml:space="preserve">
DNBC ACTUALIZA INFORMACIÓN MUNICIPIO:  MEDELLÍN, CORREGIMIENTO: SAN ANTONIO DE PRADO, VEREDA: LAS PLAYAS. EVENTO:  MOVIMIENTO EN MASA- 13-07-2022. AFECTACIÓN:  2 PERSONAS FALLECIDAS- 1 MENOR DE 2 AÑOS, 1 MUJER DE 30 AÑOS, 1 VIVIENDA DESTRUIDA, 5 GALPONES DESTRUIDOS, PÉRDIDA APROXIMADA DE 4.000 POLLOS. 2 GEÓLOGOS ACOMPAÑADOS CON LA CUADRILLA DE OBREROS REALIZARON INSPECCIÓN EN EL MOVIMIENTO EN MASA, PROGRAMAN UN RECORRIDO EN EL CAUCE PARA EL MIÉRCOLES, INICIAN EN LAS CABALLERIZAS Y LUEGO TROZARAN LOS ÁRBOLES, YA QUE SE ENCONTRÓ QUE 200 METROS TIENEN GRAN CANTIDAD DE ÁRBOLES, LA LABOR DE MAÑANA SERÍA SACARLOS HACIA EL MARGEN DE LA QUEBRADA PARA QUE LA MADERA SEA APROVECHADA. SECRETARÍA DE GOBIERNO: ACOMPAÑARON LA COMUNIDAD DE SANTA RITA, DONDE LES INFORMARON DE LA ACTIVIDAD DE MAÑANA CON MEDIO AMBIENTE PARA LA LIMPIEZA DEL CAUCE, ATENDIERON LA COMUNIDAD DE BARICHARA, DONDE DENUNCIAN QUE UN POSIBLE DESLIZAMIENTO EN LA LIMONA QUE NO HA SIDO ATENDIDO, SIN EMBARGO, NO FUE POSIBLE UBICARLO. SE PROPONE UNA FERIA DE SERVICIOS PARA EL SECTOR SANTA RITA EL PRÓXIMO FIN DE SEMANA. ARTICULACIÓN CON POLICÍA Y EJÉRCITO, NO SE DESCUIDARÁ LAS LABORES DE SEGURIDAD CIUDADANA, REFUERZAN LA IDEA DE LA FERIA DE SERVICIOS EN SANTA RITA. SE ACOMPAÑÓ CON 3 FUNCIONARIOS EL PMU DESDE LA ESTACIÓN CB8, REALIZANDO APOYO EN EL REGISTRO DEL PERSONAL, DISPOSICIÓN DE LA ALIMENTACIÓN Y GESTIÓN DOCUMENTAL, SE LE RECUERDA A LOS LIDERES EL REGISTRO Y REPORTE DE LAS ACTIVIDADES. SE CONTINUARÁ EL MONITOREO TECNOLÓGICO EN EL SECTOR, MIENTRAS SE MANTENGA LA ALERTA POR CONDICIONES CLIMÁTICAS Y DE PRECIPITACIONES EN LA ZONA. </t>
    </r>
    <r>
      <rPr>
        <b/>
        <sz val="9"/>
        <rFont val="Arial"/>
        <family val="2"/>
      </rPr>
      <t>ESTADO:  CERRADO - 535</t>
    </r>
  </si>
  <si>
    <t xml:space="preserve">CDGRD: ANTIOQUIA INFORMA MUNICIPIO: NARIÑO -EVENTO: VENDAVAL – 12/07/2022 - AFECTACIÓN: EN LAS HORAS DE LA NOCHE EN EL CORREGIMIENTO DE PUERTO VENUS SE PRESENTARON INTENSAS LLUVIAS ACOMPAÑADOS DE FUERTES VIENTOS QUE AFECTARON 10 VIVIENDAS EN SU CUBIERTA CON PÉRDIDA PARCIAL DE TECHO. AFECTANDO 10 VIVIENDAS QUE CORRESPONDE A 35 PERSONAS - ACCIONES: ATENDIDO POR CMGRD - ESTADO: ABIERTO -  516
</t>
  </si>
  <si>
    <r>
      <t xml:space="preserve">CDGRD BOYACÁ Y ENLACE EJERCITO INFORMAN:
MUNICIPIO PUERTO BOYACÁ - BARRIOS 7 DE JULIO, 10 DE ENERO, CRISTO REY, VILLA LUZ, ESMERALDA, LONDOÑO, TORCOROMA, PUEBLO NUEVO Y EL PROGRESO
EVENTO INUNDACIÓN 13/07/2022
AFECTACIÓN VARIAS VIVIENDAS INUNDADAS CON DAÑOS DE BIENES Y ENSERES. POR LAS FUERTES LLUVIAS QUE GENERARON EL DESBORDAMIENTO DEL CANAL EL PROGRESO Y EL HUMEDAL CRISTO REY.  SIN AFECTACIONES HUMANAS
ACCIONES ATIENDE CMGRD, BOMBEROS. EN PROCESO LEVANTAMIENTO EDAN
</t>
    </r>
    <r>
      <rPr>
        <b/>
        <sz val="9"/>
        <rFont val="Arial"/>
        <family val="2"/>
      </rPr>
      <t>ESTADO ABIERTO - 520</t>
    </r>
    <r>
      <rPr>
        <sz val="9"/>
        <rFont val="Arial"/>
        <family val="2"/>
      </rPr>
      <t xml:space="preserve">
CDGRD BOYACÁ, ACTUALIZA INFORMACIÓN: MUNICIPIO PUERTO BOYACÁ, BARRIOS 7 DE JULIO, 10 DE ENERO, CRISTO REY, VILLA LUZ, ESMERALDA, LONDOÑO, TORCOROMA, PUEBLO NUEVO Y EL PROGRESO, EVENTO INUNDACIÓN, DESBORDAMIENTO CANAL EL PROGRESO Y HUMEDAD CRISTO REY 13/07/2022, AFECTACIÓN 295 FAMILIAS, 866 PERSONAS, ACCIONES ATENDIDO POR CMGRD Y ENTIDADES DE GRD DEL MUNICIPIO, E</t>
    </r>
    <r>
      <rPr>
        <b/>
        <sz val="9"/>
        <rFont val="Arial"/>
        <family val="2"/>
      </rPr>
      <t>STADO CERRADO - 784</t>
    </r>
    <r>
      <rPr>
        <sz val="9"/>
        <rFont val="Arial"/>
        <family val="2"/>
      </rPr>
      <t xml:space="preserve">
</t>
    </r>
  </si>
  <si>
    <r>
      <t>CDGRD HUILA INFORMA EN EL MUNICIPIO DE SUAZA VEREDA HATO VIEJO, EVENTO CRECIENTE SÚBITA DEL RÍO SUAZA – 13 DE JULIO AFECTACIÓN 1 DESPARECIDO ABELARDO VILLAQUIRA DE 85 DE EDAD, ACCIONES SE ADELANTAN LABORES DE BÚSQUEDA POR PARTE DE PERSONAL DEL CUERPO DE BOMBEROS VOLUNTARIOS Y DE LA DEFENSA CIVIL. CONFIRMA DNBC CONTINÚAN LABORES CON APOYO DE UN GRUPO DE BÚSQUEDA Y RESCATE DEL EJÉRCITO NACIONAL ENVIADO DESDE LA BASE DE TOLEMAIDA CBV SUAZA 5 UNIDADES Y 1 VEHÍCULO 1 UIR, ESTADO</t>
    </r>
    <r>
      <rPr>
        <b/>
        <sz val="9"/>
        <rFont val="Arial"/>
        <family val="2"/>
      </rPr>
      <t xml:space="preserve"> ABIERTO - 519</t>
    </r>
    <r>
      <rPr>
        <sz val="9"/>
        <rFont val="Arial"/>
        <family val="2"/>
      </rPr>
      <t xml:space="preserve">
</t>
    </r>
  </si>
  <si>
    <t xml:space="preserve">CDGRD DE CUNDINAMARCA, INFORMA
MUNICIPIO: TIBIRITÁ, VEREDAS: SOATAMA, GUSTIVA, BARBOSA, CAÑADAS BAJO, RESGUARDO, LAGUNA, SOCUATA, FUGANTA, GUGANTA, SAN ANTONIO, RÁQUIRA, PÁRAMO, CAÑADAS, LLANOS.
EVENTO: MOVIMIENTO EN MASA- 13-07-2022.
AFECTACIÓN: 9 VÍAS, 2 PUENTES VEHICULARES, SIN LESIONADOS, SE DA MANEJO LOCAL.
ACCIONES: APOYAN CMGRD- MAQUINARIA AMARILLA.
ESTADO: CERRADO. - 517
</t>
  </si>
  <si>
    <r>
      <t xml:space="preserve">CDGRD ANTIOQUIA INFORMA EN EL MUNICIPIO ANDES CORREGIMIENTO TAPARTO VEREDA PORVENIR, EVENTO MOVIMIENTO EN MASA – 14 DE JULIO, AFECTACIÓN 19 NIÑOS RESCATADOS (NO REVISEN GRAVEDAD) Y CONTINUA LA BÚSQUEDA DE (3 NIÑOS ATRAPADOS) TOTAL 22 DE 25 MATRICULADOS, INSTITUCIÓN EDUCATIVA LA LEJÍA DESTRUIDA, ACCIONES ATIENDE BOMBEROS ANDES CON 8 UNIDADES. DNBC INDICA EN DESPLAZAMIENTO 3 UNIDADES DE BOMBEROS BETANIA, ALISTAMIENTO DE BOMBEROS JARDÍN CON 8 UNIDADES Y 10 MÁS DE BOMBEROS SABANETA (COMPONENTE KSAR 4 BINOMIOS 6 UNIDADES DE BREC, 2 VEHÍCULOS), 1 RETROEXCAVADORA DE LA ALCALDÍA, PONAL Y COMUNIDAD. MINSALUD INFORMA DESDE EL CRUE SE ALERTÓ A HOSPITALES CERCANOS BETANIA – HISPANIA – JARDÍN – BOLÍVAR – URRAO – BOLOMBOLO Y VENECIA. CDGRD ANTIOQUIA INDICA LA SECRETARIA DE INFRAESTRUCTURA ENVIÓ APOYO DE MAQUINARIA AMARILLA 2 VOLQUETAS, 2 RETROEXCAVADORAS, 1 EXCAVADORA SOBRE ORUGA. ENLACE EJÉRCITO REPORTA 50 UNIDADES DEL BATALLÓN NUTIBARA EN EL SITIO. 12:04 HORAS ENLACE EJÉRCITO REPORTA SALDRÁN 24 UNIDADES DE LA BRIGADA DE ATENCIÓN DE DESASTRES, 1 CANINO Y HERRAMIENTA MANUAL SALDRÁN EN APOYO AL MUNICIPIO, </t>
    </r>
    <r>
      <rPr>
        <b/>
        <sz val="9"/>
        <rFont val="Arial"/>
        <family val="2"/>
      </rPr>
      <t>14:09 HORAS</t>
    </r>
    <r>
      <rPr>
        <sz val="9"/>
        <rFont val="Arial"/>
        <family val="2"/>
      </rPr>
      <t xml:space="preserve"> MINSALUD REPORTA CRUE ANTIOQUIA INFORMA 1 MENOR FALLECIDO EN EL SITIO Y 1 MENOR FALLECIDO AL LLEGAR A LA INSTITUCIÓN, ESTADO</t>
    </r>
    <r>
      <rPr>
        <b/>
        <sz val="9"/>
        <rFont val="Arial"/>
        <family val="2"/>
      </rPr>
      <t xml:space="preserve"> ABIERTO - 519
</t>
    </r>
    <r>
      <rPr>
        <sz val="9"/>
        <rFont val="Arial"/>
        <family val="2"/>
      </rPr>
      <t>CDGRD ANTIOQUIA DAGRAN ACTUALIZA INFORMA:
MUNICIPIO ANDES - CORREGIMIENTO TAPARTÓ, VEREDA PORVENIR
EVENTO MOVIMIENTO EN MASA – 14/07/2022
AFECTACIÓN 3 MENORES FALLECIDOS (2 NIÑAS Y 1 NIÑO), 19 NIÑOS RESCATADOS (2 NIÑOS LESIONADOS ESTABLES QUE NO REVISTEN GRAVEDAD EN EL HOSPITAL SAN RAFAEL).  PARA UN TOTAL 24 PERSONAS: 22 MENORES Y 2 MAYORES (1 DOCENTE Y UNA MADRE QUE SALIERON SIN AFECTACIONES). 1 INSTITUCIÓN EDUCATIVA LA LEJÍA DESTRUIDA. 
ACCIONES ATENDIÓ BOMBEROS ANDES CON 12 UNIDADES, CBV BETANIA 3 UNIDADES, CBV HISPANIA 2 UNIDADES, POLICÍA NACIONAL 20 UNIDADES, DEFENSA CIVIL 5 UNIDADES, EJÉRCITO 50 UNIDADES DEL BATALLÓN NUTIBARA EN EL SITIO, GOBERNACIÓN Y LA COMUNIDAD,  APROXIMADAMENTE 200 PERSONAS.  MINSALUD INFORMA DESDE EL CRUE SE ALERTÓ A HOSPITALES CERCANOS BETANIA – HISPANIA – JARDÍN – BOLÍVAR – URRAO – BOLOMBOLO Y VENECIA. LA SECRETARIA DE INFRAESTRUCTURA APOYO CON MAQUINARIA AMARILLA (2 VOLQUETAS, 2 RETROEXCAVADORAS, 1 EXCAVADORA SOBRE ORUGA) Y 1 MAQUINA AMARILLA DE APOYO DE LA EMPRESA PRIVADA. 
SE INSTALÓ PMU EN EL HOSPITAL CON EL GOBERNADOR, SERES DE SEGURIDAD, EL SECRETARIO DE EDUCACIÓN, DAGRAN, ALCALDÍA MUNICIPAL Y BOMBEROS. SE DA ACOMPAÑAMIENTO PSICOSOCIAL POR PARTE DE LA ALCALDÍA.
ESTADO CERRADO – SE CIERRAN LAS OPERACIONES DE BÚSQUEDA Y RESCATE, SE DA MANEJO LOCAL.</t>
    </r>
    <r>
      <rPr>
        <b/>
        <sz val="9"/>
        <rFont val="Arial"/>
        <family val="2"/>
      </rPr>
      <t xml:space="preserve"> - 520
</t>
    </r>
  </si>
  <si>
    <t xml:space="preserve">CDGRD CALDAS Y CRUZ ROJA INFORMAN:
MUNICIPIO MARMATO – CALDAS, SECTOR 100 PESOS.
EVENTO ACCIDENTE MINERO 14/07/2022
AFECTACIÓN 1 PERSONA FALLECIDA, 1 PERSONA LESIONADA. POR ACCIDENTE AL INTERIOR DE LA MINA VILLONZA, GENERADA POR DETONACIÓN DE EXPLOSIVOS.
ACCIONES ATENDIÓ BOMBEROS MARMATO Y DEFENSA CIVIL MARMATO
ESTADO CERRADO - 520
</t>
  </si>
  <si>
    <r>
      <t xml:space="preserve">ENLACE TERRITORIAL UNGRD INFORMA
MUNICIPIO SIBUNDOY – PUTUMAYO, VEREDA CAMPOALEGRE PARTE ALTA
EVENTO MOVIMIENTO EN MASA 14/07/2022
AFECTACIÓN 2 VÍA CON DESLIZAMIENTOS Y LODOS.  EN RIESGO POR EL DESLIZAMIENTO EL ACUEDUCTO MUNICIPAL, LA PLANTA DE TRATAMIENTO DE AGUA POTABLE Y LOS BARRIOS ALEDAÑOS. 
ACCIONES ATIENDE CMGRD, SE SOLICITA APOYO AL DEPARTAMENTO
</t>
    </r>
    <r>
      <rPr>
        <b/>
        <sz val="9"/>
        <rFont val="Arial"/>
        <family val="2"/>
      </rPr>
      <t>ESTADO ABIERTO - 520</t>
    </r>
    <r>
      <rPr>
        <sz val="9"/>
        <rFont val="Arial"/>
        <family val="2"/>
      </rPr>
      <t xml:space="preserve">
ACTUALIZACIÓN ENLACE DNBC EN EL DEPARTAMENTO DE PUTUMAYO, MUNICIPIO SIBUNDOY VEREDA CAMPOALEGRE, EVENTO MOVIMIENTO EN MASA – 14 DE JULIO, AFECTACIÓN 2 VÍAS, (4 BARRIOS EN RIESGO) ACCIONES SALA DE CRISIS REALIZÓ SOLICITUD # 052 AL EJÉRCITO NACIONAL PARA APOYO CON MAQUINARIA AMARILLA. CDGRD INFORMA QUE SE REALIZÓ VISITA TÉCNICA HOY 4 DE AGOSTO CON PERSONAL DE CORPOAMAZONIA, CMGRD Y GEÓLOGOS, HACIA LAS 2 PM HARÁN REUNIÓN DE CONSEJO MUNICIPAL, PENDIENTE INFORME,</t>
    </r>
    <r>
      <rPr>
        <b/>
        <sz val="9"/>
        <rFont val="Arial"/>
        <family val="2"/>
      </rPr>
      <t xml:space="preserve"> ESTADO ABIERTO - 575</t>
    </r>
  </si>
  <si>
    <r>
      <t xml:space="preserve">CDGRD ANTIOQUIA INFORMA EN EL MUNICIPIO DE TÁMESIS VEREDA SAN LUIS, EVENTO MOVIMIENTO EN MASA – 14 DE JULIO, AFECTACIÓN 1 ACUEDUCTO, EMPRESA AGUA DE LA PEÑA (MUROS, PLANTA DE PROCESAMIENTO Y EMPAQUE DE AGUA, POSTES, CABLES Y TRANSFORMADOR ELÉCTRICO), ACCIONES VISITA AL SITIO Y RECOMENDACIONES PARA RESTABLECIMIENTO DEL SERVICIO, ESTADO </t>
    </r>
    <r>
      <rPr>
        <b/>
        <sz val="9"/>
        <rFont val="Arial"/>
        <family val="2"/>
      </rPr>
      <t>CERRADO - 522</t>
    </r>
  </si>
  <si>
    <t xml:space="preserve">DCC INFORMA:
MUNICIPIO: GUARANDA – SUCRE, VEREDA PUERTA AZUL
EVENTO: VENDAVAL 15/07/2022
AFECTACIÓN: 1 VIVIENDA DESTRUIDA, 1 FAMILIA, 7 PERSONAS
ACCIONES:  ATENDIÓ DCC CON 2 UNIDADES
ESTADO: CERRADO - 524
</t>
  </si>
  <si>
    <t>*CDGRD META*
*MUNICIPIO* PUERTO LÓPEZ
*EVENTO* INCENDIO ESTRUCTURAL
*AFECTACIÓN* UNA CASA AFECTADA.
*ACCIONES* ATENDIÓ 7 UNIDADES DE BOMBEROS PUERTO LÓPEZ Y 1 VEHÍCULO TIPO CISTERNA
*ESTADO* LIQUIDADO - 523</t>
  </si>
  <si>
    <t xml:space="preserve">DCC INFORMA:
MUNICIPIO: VILLAVICENCIO - META, SECTOR DE PUERTO COLOMBIA 
EVENTO: ACCIDENTE TRANSPORTE AÉREO 15/07/2022
AFECTACIÓN: 1 PERSONA FALLECIDA, 1 AERONAVE TIPO AVIONETA  CESSNA A 188 DE MATRÍCULA HK 1368 DE LA EMPRESA SAAC SERVICIO AGRÍCOLA DEL CASANARE, QUE PRACTICABA ACTIVIDADES DE FUMIGACIÓN EN CULTIVOS DE ARROZ DESDE VILLAVICENCIO HASTA PUERTO LÓPEZ
ACCIONES: ATENDIÓ DCC CON 5 UNIDADES, SE DESPLAZA COMISIÓN DE LA DIRECCIÓN TÉCNICA DE INVESTIGACIÓN DE ACCIDENTES
ESTADO: CERRADO - 524
</t>
  </si>
  <si>
    <t xml:space="preserve">CDGRD CASANARE INFORMA:
MUNICIPIO:  OROCUE 
EVENTO: VENDAVAL 17/07/2022
AFECTACIÓN: 1  VIVIENDA AVERIADA EN TECHO Y CUBIERTA, 1 FAMILIA.
ACCIONES: ATENDIÓ CMGRD
ESTADO: CERRADO - 528
</t>
  </si>
  <si>
    <t xml:space="preserve">CDGRD CASANARE INFORMA:
MUNICIPIO:  VILLANUEVA
EVENTO: TEMPORAL17/07/2022
AFECTACIÓN: 1 PERSONA LESIONADA, POR CAÍDA DE ÁRBOL, 3 VIVIENDAS AVERIADAS, 3 FAMILIAS
ACCIONES: ATENDIÓ CMGRD
ESTADO: CERRADO - 528
</t>
  </si>
  <si>
    <r>
      <t xml:space="preserve">CDGRD ANTIOQUIA INFORMA EN EL MUNICIPIO DE EL BAGRE VEREDA BOCA DE LA LLANA, EVENTO CRECIENTE SÚBITA – 18 DE JULIO, AFECTACIÓN 55 FAMILIAS, 100 PERSONAS, 1 VÍA TERCIARIA, LICEO EL BAGRE, ACCIONES SOLICITAN AL DEPARTAMENTO APOYO CON MAQUINARIA AMARILLA PARA LAS VÍAS TERCIARIAS, PARA LOS CULTIVOS QUE ESTÁN EN PERDIDA Y PARA ADECUAR LA INSTITUCIÓN EDUCATIVA, ESTADO </t>
    </r>
    <r>
      <rPr>
        <b/>
        <sz val="9"/>
        <rFont val="Arial"/>
        <family val="2"/>
      </rPr>
      <t>CERRADO - 529</t>
    </r>
  </si>
  <si>
    <t xml:space="preserve">  DNBC INFORMA ACTUALIZACIÓN   
 MUNICIPIO HUILA / SUAZA   
 EVENTO BÚSQUEDA Y RESCATE DE PERSONA / / 18-07-2022 / 12:29 
 AFECTACIÓN  1CUERPO RECUPERADO
 ACCIONES  EL CABO WILLIAM AUTOR, INFORMA SOBRE LA RECUPERACIÓN DEL CUERPO DEL SR. ABELARDO VILLAQUIRÁ QUIEN FUE ARRASTRADO POR LA CORRIENTE DE LA CRECIENTE DEL RIO SUAZA Y ENCONTRADO EN LA REPRESA DEL QUIMBO, VEREDA LA CAÑADA, DEL MUNICIPIO EL AGRADO, APROXIMADAMENTE A LAS 18:15 HORAS DE AYER DOMINGO 17 DE JULIO, POR UN PESCADOR DE LA ZONA (PEDRO NEL SUAREZ DE 33 AÑOS) QUE AL VER BAJAR EL CUERPO LO TOMA Y LO ACERCA A LA ORILLA. AL LUGAR SE DESPLAZAN 6 UNIDADES BOMBERILES EN EL VEHÍCULO M-03, POSTERIORMENTE INFORMAN A LOS FAMILIARES Y AUTORIDADES PARA EL RECONOCIMIENTO Y LEVANTAMIENTO RESPECTIVO.
 ESTADO  FINALIZADO - 530
</t>
  </si>
  <si>
    <r>
      <t xml:space="preserve">CDGRD ANTIOQUIA INFORMA MUNICIPIO:  SOPETRÁN – CORREGIMIENTO SAN NICOLAS EVENTO:  COLAPSO ESTRUCTURAL – 14/07/2022 AFECTACIÓN:  1 CEDE EDUCTIVA POR COLAPSO EN PARED POSTERIOR ACCIONES:  ATENDIDO POR CMGRD ESTADO.  </t>
    </r>
    <r>
      <rPr>
        <b/>
        <sz val="9"/>
        <rFont val="Arial"/>
        <family val="2"/>
      </rPr>
      <t>CERRADO - 531</t>
    </r>
  </si>
  <si>
    <r>
      <t xml:space="preserve"> CDGRD BOYACÁ INFORMA MUNICIPIO:  OTANCHE – VEREDA EL CARMEN EVENTO:  MOVIMIENTO EN MASA – 17/07/2022 AFECTACIÓN:  1 PERSONA FALLECIDA ACCIONES:  ATENDIDO POR CMGRD ESTADO  </t>
    </r>
    <r>
      <rPr>
        <b/>
        <sz val="9"/>
        <rFont val="Arial"/>
        <family val="2"/>
      </rPr>
      <t>CERRADO - 531</t>
    </r>
  </si>
  <si>
    <r>
      <t xml:space="preserve"> CDGRD NORTE DE SANTANDER INFORMA MUNICIPIO:  TOLEDO – CORREGIMIENTO GIBRALTAR EVENTO:  INUNDACIÓN – 18/07/2022 AFECTACIÓN:  5 VIVIENDAS POR PERDIDA DE MUEBLES Y ENSERES, 5 FAMILIAS, 25 PERSONAS ACCIONES.  ATENDIDO POR CMGRD ESTADO:  </t>
    </r>
    <r>
      <rPr>
        <b/>
        <sz val="9"/>
        <rFont val="Arial"/>
        <family val="2"/>
      </rPr>
      <t>CERRADO - 531</t>
    </r>
  </si>
  <si>
    <r>
      <t>CMGRD VILLAVICENCIO INFORMA AVENIDA TORRENCIAL QUEBRADA LA HONDA QUE DESEMBOCA EN EL RÍO GUATIQUIA – 11 DE JULIO, AFECTACIÓN 1 ACUEDUCTO (BOCATOMA), ACCIONES SUMINISTRAN AGUA MEDIANTE BOMBEO, PERO LA CAPACIDAD NO ES SUFICIENTE CON LA NECESIDAD DE LA CIUDAD, SOLICITARON APOYO DE CARROTANQUES, EMPRESA DE ACUEDUCTO ADELANTA LABORES DE RESTABLECIMIENTO, ESTADO</t>
    </r>
    <r>
      <rPr>
        <b/>
        <sz val="9"/>
        <rFont val="Arial"/>
        <family val="2"/>
      </rPr>
      <t xml:space="preserve"> CERRADO - 532</t>
    </r>
  </si>
  <si>
    <r>
      <t xml:space="preserve">CDGRD ANTIOQUIA INFORMA EN EL MUNICIPIO DE LIBORINA CORREGIMIENTO LA HONDA VEREDA SAN MIGUEL, LOS RECUERDOS Y BARRIO NUEVO, EVENTO MOVIMIENTO EN MASA – 18 DE JULIO, AFECTACIÓN 1 VÍA SECUNDARIA, ACCIONES REQUIEREN APOYO CON MAQUINARIA AMARILLA PARA REMOCIÓN DE MATERIAL, NO LESIONADOS U OTRO, ESTADO </t>
    </r>
    <r>
      <rPr>
        <b/>
        <sz val="9"/>
        <rFont val="Arial"/>
        <family val="2"/>
      </rPr>
      <t>CERRADO - 532</t>
    </r>
  </si>
  <si>
    <r>
      <t xml:space="preserve">CDGRD ANTIOQUIA INFORMA EN EL MUNICIPIO DE SANTAFE DE ANTIOQUIA VEREDA MORADITAS, EVENTO MOVIMIENTO EN MASA, AFECTACIÓN 1 INSTITUCIÓN EDUCATIVA, 1 POSTE DE ENERGÍA (RIESGO DE COLAPSO) – 11 DE JULIO, ACCIONES SOLICITARON APOYO CON PERSONAL GEÓLOGO E INGENIERO CIVIL
ESTADO </t>
    </r>
    <r>
      <rPr>
        <b/>
        <sz val="9"/>
        <rFont val="Arial"/>
        <family val="2"/>
      </rPr>
      <t>CERRADO - 532</t>
    </r>
    <r>
      <rPr>
        <sz val="9"/>
        <rFont val="Arial"/>
        <family val="2"/>
      </rPr>
      <t xml:space="preserve">
</t>
    </r>
  </si>
  <si>
    <r>
      <t xml:space="preserve">ENLACE DNBC INFORMA EN EL DEPARTAMENTO RISARALDA MUNICIPIO APIA VEREDA MIRA VALLE FINCA EL RODEO EVENTO INCENDIO DE COBERTURA VEGETAL – 18 DE JULIO, AFECTACIÓN 1 HECTÁREA DE CAFÉ 
ACCIONES ATENDIDO POR CBV APIA CON 10 UNIDADES, 1 VEHÍCULO, SE CONTÓ CON EL APOYO DE POLICÍA NACIONAL Y CARDER, ESTADO </t>
    </r>
    <r>
      <rPr>
        <b/>
        <sz val="9"/>
        <rFont val="Arial"/>
        <family val="2"/>
      </rPr>
      <t>LIQUIDADO - 532</t>
    </r>
    <r>
      <rPr>
        <sz val="9"/>
        <rFont val="Arial"/>
        <family val="2"/>
      </rPr>
      <t xml:space="preserve">
</t>
    </r>
  </si>
  <si>
    <r>
      <t xml:space="preserve">ENLACE DNBC INFORMA EN EL DEPARTAMENTO DE ANTIOQUIA MUNICIPIO SEGOVIA BARRIOS MARQUETALIA Y GUANANA 20 DE JULIO Y GALÁN EVENTO MOVIMIENTO EN MASA – 18 DE JULIO, AFECTACIÓN 1 VIVIENDA DESTRUIDA, 2 AVERIADAS, 3 FAMILIAS, 12 PERSONAS, ACCIONES ATENDIDO POR PERSONAL DE BOMBEROS SEGOVIA, ESTADO </t>
    </r>
    <r>
      <rPr>
        <b/>
        <sz val="9"/>
        <rFont val="Arial"/>
        <family val="2"/>
      </rPr>
      <t>CERRADO - 532</t>
    </r>
  </si>
  <si>
    <r>
      <t>CDGRD ANTIOQUIA INFORMA EN EL MUNICIPIO DE CAÑASGORDAS VEREDAS CANELO, LLORONA, LOMA DE LA ALEGRÍA, EL ROBLE, RUBICON, LA ALDEA, LA SOLEDAD, LA ESPERANZA Y PASO ARRIBA, EVENTO MOVIMIENTO EN MASA - 18 DE JULIO, AFECTACIÓN 400 FAMILIAS, PÉRDIDAS EN CULTIVOS, 4 PUENTES VEHICULARES AVERIADOS, DAÑOS EN VARIAS VÍAS TERCIARIAS, ACCIONES SE HAN ADELANTAN TRABAJOS CON MAQUINARIA AMARILLA, SE REQUIERE MÁS APOYO PARA LA ADECUACIÓN DE VÍAS, SUMINISTRO DE AYUDAS HUMANITARIAS PARA PERSONAS QUE SE LES MOJARON LOS ENSERES, APOYO EN LA ADECUACIÓN DE LOS PUENTES QUE ESTÁN EN RIESGO DE COLAPSO, APOYO CON SEMILLAS Y ABONOS EN LA PARTE AGROPECUARIA, ESTADO</t>
    </r>
    <r>
      <rPr>
        <b/>
        <sz val="9"/>
        <rFont val="Arial"/>
        <family val="2"/>
      </rPr>
      <t xml:space="preserve"> CERRADO - 532</t>
    </r>
  </si>
  <si>
    <t xml:space="preserve">ENLACE DNBC INFORMA, DEPARTAMENTO DE CUNDINAMARCA
MUNICIPIO BOGOTÁ, D.C. LOCALIDAD DE USAQUÉN- SECTOR: SANTA CECILIA- CARRERA 7 CON CALLE 165.
EVENTO INCENDIO ESTRUCTURAL- 19-07-2022.
AFECTACIÓN 16 VIVIENDAS DESTRUIDAS, CONSTRUCCIÓN CON MATERIAL DE RECUPERACIÓN, 16 FAMILIAS, 32 PERSONAS DAMNIFICADAS, SIN LESIONADOS.
ACCIONES APOYARON INSTITUTO DISTRITAL DE GESTIÓN DE RIESGO Y CAMBIO CLIMÁTICO (IDIGER) Y LAS SECRETARÍAS DE GOBIERNO E INTEGRACIÓN SOCIAL, BOMBEROS- ESTACIONES CAOBOS, BICENTENARIO, CHAPINERO Y PUENTE ARANDA, POLICÍA METROPOLITANA DE BOGOTÁ, LA BRIGADA 13 DEL EJÉRCITO, SE RETIRARON DEL SITIO 10 CILINDROS DE GLP (GAS) POR PREVENCIÓN.
ESTADO CERRADO. - 533
</t>
  </si>
  <si>
    <t xml:space="preserve"> DCC INFORMA 
 MUNICIPIO  SIBATÉ – CUNDINAMARCA, VEREDA SAN FORTUNATO
 EVENTO  VENDAVAL 18/07/2022
 AFECTACIÓN  4 VIVIENDAS AVERIADAS,4 FAMILIAS. POR FUERTES VIENTOS Y LLUVIAS QUE PRODUJO LA CAÍDA DE ÁRBOLES Y CUERDAS DE ELECTRICIDAD
 ACCIONES  ATENDIÓ CMGRD Y DCC CON 4 UNIDADES
 ESTADO  CERRADO - 534
</t>
  </si>
  <si>
    <r>
      <t xml:space="preserve">CDGRD CHOCÓ INFORMA MUNICIPIO:  ALTO BAUDO – CORREGIMIENTO DE BATATAL ZONA SUR EVENTO:  TEMPORAL – 20/07/2022 AFECTACIÓN:  5 VIVIENDAS POR PERDIDA DE TECHOS, 5 FAMILIAS, 25 PERSONAS ACCIONES:  ATENDIDO POR CMGRD ESTADO  </t>
    </r>
    <r>
      <rPr>
        <b/>
        <sz val="9"/>
        <rFont val="Arial"/>
        <family val="2"/>
      </rPr>
      <t>CERRADO - 535</t>
    </r>
  </si>
  <si>
    <r>
      <t xml:space="preserve">CDGRD VICHADA INFORMA MUNICIPIO:  PUERTO CARREÑO - BARRIOS: VILLA GLADYS, SIMÓN BOLÍVAR, SAN JOSÉ, SANTA TERESITA, PUNTA DE LAJA, INSPECCIÓN DE CASUARITO, MANGA DE COLEO, LA FLORIDA, EL PUERTO, VILLA ESPERANZA EVENTO:  INUNDACIÓN – 19/07/2022 AFECTACIÓN:  72 VIVIENDAS AFECTADAS DE PERDIDA Y MUEBLES, 72 FAMILIAS, 255 PERSONAS ACCIONES:  ATENDIDO POR CMGRD ESTADO </t>
    </r>
    <r>
      <rPr>
        <b/>
        <sz val="9"/>
        <rFont val="Arial"/>
        <family val="2"/>
      </rPr>
      <t>CERRADO - 535</t>
    </r>
  </si>
  <si>
    <r>
      <t xml:space="preserve"> CDGRD CHOCÓ INFORMA MUNICIPIO:  MEDIO BAUDO – CORREGIMIENTO DE BOCA DE PEPÉ   EVENTO:  VENDAVAL – 20/07/2022 AFECTACIÓN:  15 VIVIENDAS POR PERDIDA DE CUBIERTA DE TECHOS, 15 FAMILIAS, 60 PERSONAS ACCIONES:  ATENDIDO POR CMGRD ESTADO </t>
    </r>
    <r>
      <rPr>
        <b/>
        <sz val="9"/>
        <rFont val="Arial"/>
        <family val="2"/>
      </rPr>
      <t>CERRADO - 535</t>
    </r>
  </si>
  <si>
    <t xml:space="preserve">CDGRD DE CUNDINAMARCA, INFORMA
MUNICIPIO SAN FRANCISCO, VEREDA: ARRAYÁN BAJO.
EVENTO MOVIMIENTO EN MASA- 18-07-2022.
AFECTACIÓN 1 VIVIENDA DESTRUIDA, 1 FAMILIA, 3 PERSONAS AFECTADAS, SIN LESIONADOS, SE DA MANEJO LOCAL.
ACCIONES APOYARON CMGRD, BOMBEROS.
ESTADO CERRADO. - 536
</t>
  </si>
  <si>
    <t>1 BODEGA DE RECICLAJE, 11 VEHÍCULOS FAMILIARES DESTRUIDOS.</t>
  </si>
  <si>
    <t xml:space="preserve">CDGRD DE CUNDINAMARCA, INFORMA
MUNICIPIO MADRID, BARRIO: SAN JOSÉ.
EVENTO INCENDIO ESTRUCTURAL- 18-07-2022.
AFECTACIÓN 1 BODEGA DE RECICLAJE, 11 VEHÍCULOS FAMILIARES DESTRUIDOS, 30 FAMILIAS AFECTADAS, ERA EL SUSTENTO DIARIO DE CADA DÍA, SIN LESIONADOS.
ACCIONES ATENDIERON CMGRD, BOMBEROS DEL MUNICIPIO DE MADRID CON 7 UNIDADES, 2 MÁQUINAS, 1 CARRO COMANDO, MUNICIPIO DE MOSQUERA 2 UNIDADES Y 1 CARRO CISTERNA, BOMBEROS- FUERZA AÉREA- 6 UNIDADES Y 1 MÁQUINA, POLICÍA DE TRÁNSITO, POLICÍA NACIONAL.
ESTADO CERRADO. - 536
</t>
  </si>
  <si>
    <t xml:space="preserve">CDGRD DE CHOCÓ, SOCORRO NACIONAL, MINISTERIO DE SALUD Y PROTECCIÓN SOCIAL, ENLACE DE EJÉRCITO INFORMAN
MUNICIPIO TADÓ, CEMENTERIO SANBENABED.
EVENTO COLAPSO ESTRUCTURAL- 20-07-2022.
AFECTACIÓN POR IMPRUDENCIA, PERSONAS SE MONTARON EN LA ESTRUCTURA DE UN MAUSOLEO Y ESTÁ COLAPSÓ, DEBIDO AL SOBREPESO.
RESULTARON HERIDAS: 5 PERSONAS, CON HEMATOMAS, FRACTURAS ABIERTAS Y CERRADAS EN MIEMBROS SUPERIORES E INFERIORES; 3 DE LOS HERIDOS POR LA GRAVEDAD DE LAS HERIDAS Y COMPLICACIONES FUERON REMITIDOS A QUIBDÓ, POR FORTUNA NO HUBO PÉRDIDAS DE VIDAS HUMANAS.
ACCIONES APOYO CMGRD, CRUE, POLICÍA NACIONAL.
ESTADO CERRADO. - 536
</t>
  </si>
  <si>
    <r>
      <t xml:space="preserve">CMGRD PEREIRA INFORMA BARRIOS FUTURO BAJO, VILLA DEL PRADO Y CONJUNTO SERRAZUELA EVENTO TEMPORAL – 20 DE JULIO, AFECTACIÓN 17 VIVIENDAS (DESTECHADAS E INUNDADAS), 17 FAMILIAS, 54 PERSONAS, ACCIONES ATENDIDO POR CMGRD, NO LESIONADOS, ESTADO </t>
    </r>
    <r>
      <rPr>
        <b/>
        <sz val="9"/>
        <rFont val="Arial"/>
        <family val="2"/>
      </rPr>
      <t>CERRADO - 537</t>
    </r>
  </si>
  <si>
    <r>
      <t xml:space="preserve">CDGRD CAUCA INFORMA EN EL MUNICIPIO BALBOA BARRIO VILLA DEL SUR EVENTO INCENDIO ESTRUCTURAL – 20 DE JULIO AFECTACIÓN 1 VIVIENDA AVERIADA, 1 FAMILIA, 5 PERSONAS ACCIONES SE REALIZÓ VISITA POR PARTE DEL CMGRD, SE REQUIERE APOYO EN MATERIALES DE CONSTRUCCIÓN PARA LA REPARACIÓN DE LA VIVIENDA, ESTADO </t>
    </r>
    <r>
      <rPr>
        <b/>
        <sz val="9"/>
        <rFont val="Arial"/>
        <family val="2"/>
      </rPr>
      <t>CERRADO - 537</t>
    </r>
  </si>
  <si>
    <r>
      <t xml:space="preserve">CDGRD ANTIOQUIA INFORMA EN EL MUNICIPIO ARGELIA VEREDAS EL FRESNITO Y EL CAFÉ, EVENTO MOVIMIENTO EN MASA – 16 DE JULIO, AFECTACIÓN 2 VIVIENDAS AVERIADAS, 2 FAMILIAS, 8 PERSONAS ACCIONES CMGRD EJECUTA VERIFICACIÓN EN LA ZONA, SE REQUIERE PERSONAL PROFESIONAL PARA IDENTIFICAR EL ESTADO DEL TERRENO Y REALIZA, ESTADO </t>
    </r>
    <r>
      <rPr>
        <b/>
        <sz val="9"/>
        <rFont val="Arial"/>
        <family val="2"/>
      </rPr>
      <t>CERRADO - 537</t>
    </r>
    <r>
      <rPr>
        <sz val="9"/>
        <rFont val="Arial"/>
        <family val="2"/>
      </rPr>
      <t xml:space="preserve">
</t>
    </r>
  </si>
  <si>
    <t xml:space="preserve">CDGRD CUNDINAMARCA INFORMA:
MUNICIPIO FOSCA – VEREDA MESA DE CASTRO 
EVENTO MOVIMIENTO EN MASA 10/07/2022
AFECTACIÓN 1 VÍA CON PÉRDIDA DE LA BANCA EN SECTOR QUEBRADA COLORADA
ACCIONES ATENDIÓ CMGRD
ESTADO CERRADO - 538
</t>
  </si>
  <si>
    <r>
      <t xml:space="preserve">CDGRD CÓRDOBA INFORMA: MUNICIPIO: SAN JOSÉ URE - VEREDA ALTO DEL CRISTAL. EVENTO: INUNDACIÓN – 21/07/2022 AFECTACIÓN: 10 VIVIENDAS POR PERDIDA DE MUEBLES Y ENSERES, 10 FAMILIAS, 40 PERSONAS ACCIONES: ATENDIDO POR CMGRD ESTADO </t>
    </r>
    <r>
      <rPr>
        <b/>
        <sz val="9"/>
        <rFont val="Arial"/>
        <family val="2"/>
      </rPr>
      <t>CERRADO - 539</t>
    </r>
  </si>
  <si>
    <r>
      <t xml:space="preserve">CDGRD ANTIOQUIA INFORMA: MUNICIPIO: YONDÓ - VEREDA SAN JUAN DE ITÉ  EVENTO: CRECIENTE SÚBITA – 14/07/2022 AFECTACIÓN: 180 VIVIENDAS CON PÉRDIDA DE ENSERES, 180 FAMILIAS, 780 PERSONAS ACCIONES: ATENDIDO POR CMGRD, EN APOYO DE CDGRD, SE DA RESPUESTA LOCAL ESTADO </t>
    </r>
    <r>
      <rPr>
        <b/>
        <sz val="9"/>
        <rFont val="Arial"/>
        <family val="2"/>
      </rPr>
      <t>CERRADO - 539</t>
    </r>
  </si>
  <si>
    <r>
      <t xml:space="preserve">CDGRD ANTIOQUIA INFORMA EN EL MUNICIPIO DE TÁMESIS ZONA URBANA, EVENTO TEMPORAL – 21 DE JULIO, AFECTACIÓN 3 VIVIENDAS CON PÉRDIDA PARCIAL DE TECHOS, 4 FAMILIAS, 12 PERSONAS, ACCIONES SE REALIZÓ VISITA A LOS SITIOS REPORTADOS, REVISIÓN DE ESTRUCTURA Y ENTREGA DE RECOMENDACIONES, INDICAN QUE NO SUPERA LA CAPACIDAD DE RESPUESTA LOCAL, ESTADO </t>
    </r>
    <r>
      <rPr>
        <b/>
        <sz val="9"/>
        <rFont val="Arial"/>
        <family val="2"/>
      </rPr>
      <t>CERRADO - 540</t>
    </r>
    <r>
      <rPr>
        <sz val="9"/>
        <rFont val="Arial"/>
        <family val="2"/>
      </rPr>
      <t xml:space="preserve">
</t>
    </r>
  </si>
  <si>
    <r>
      <t xml:space="preserve">CDGRD ANTIOQUIA INFORMA EN EL MUNICIPIO DE DABEIBA BARRIOS LA CEIBAS, LAS BRISAS, LA MESETA, LA ARENERA Y LOS MANGOS, EVENTO MOVIMIENTO EN MASA – 20 DE JULIO, AFECTACIÓN 10 VIVIENDAS (INHABITABLES), 10 FAMILIAS, 40 PERSONAS, ACCIONES UN EQUIPO INTEGRADO POR FUNCIONARIOS DE LAS SECRETARÍAS DE PLANEACIÓN, INFRAESTRUCTURA Y DE LA OFICINA DE GESTIÓN DEL RIESGO DE DESASTRES DEL MUNICIPIO REALIZAN EVALUACIÓN DE LA ESTRUCTURA VIAL PARA DESCARTAR DAÑOS, SE ORDENÓ LA EVACUACIÓN DE ESTAS VIVIENDAS A SUS HABITANTES, ESTADO </t>
    </r>
    <r>
      <rPr>
        <b/>
        <sz val="9"/>
        <rFont val="Arial"/>
        <family val="2"/>
      </rPr>
      <t>CERRADO - 540</t>
    </r>
  </si>
  <si>
    <r>
      <t xml:space="preserve">CDGRD ANTIOQUIA INFORMA EN EL MUNICIPIO DABEIBA BARRIOS LA CEIBAS, LAS BRISAS, LA MESETA, LA ARENERA Y LOS MANGOS Y VEREDA ANTADÓ, EVENTO CRECIENTE SÚBITA (QUEBRADA LA CARACOL QUE DESCARGÓ EL ARRASTRE DE MATERIAL SOBRE EL RIO SUCIO) – 20 DE JULIO, AFECTACIÓN 30 VIVIENDAS, 30 FAMILIAS, 120 PERSONAS, 1 ACUEDUCTO, ACCIONES ATENDIDO POR FUNCIONARIOS DE LAS SECRETARÍAS DE PLANEACIÓN, INFRAESTRUCTURA Y DE LA OFICINA DE GESTIÓN DEL RIESGO DE DESASTRES, ESTADO </t>
    </r>
    <r>
      <rPr>
        <b/>
        <sz val="9"/>
        <rFont val="Arial"/>
        <family val="2"/>
      </rPr>
      <t>CERRADO</t>
    </r>
    <r>
      <rPr>
        <sz val="9"/>
        <rFont val="Arial"/>
        <family val="2"/>
      </rPr>
      <t xml:space="preserve">
 - 540</t>
    </r>
  </si>
  <si>
    <r>
      <t xml:space="preserve">*CDGRD TOLIMA INFORMA*
*MUNICIPIO* GUAMO
*EVENTO* INCENDIO DE COBERTURA VEGETAL, 21/07/2022
*AFECTACIÓN* POR ESTABLECER
*ACCIONES* ATIENDE CMGRD. DNBC Y UNGRD REALIZAN VERIFICACIÓN PARA SOLICITAR POSIBLE APOYO AÉREO.
</t>
    </r>
    <r>
      <rPr>
        <b/>
        <sz val="9"/>
        <rFont val="Arial"/>
        <family val="2"/>
      </rPr>
      <t>*ESTADO* ABIERTO - 541</t>
    </r>
    <r>
      <rPr>
        <sz val="9"/>
        <rFont val="Arial"/>
        <family val="2"/>
      </rPr>
      <t xml:space="preserve">
ENLACE DNBC ACTUALIZA INFORMACIÓN, DEPARTAMENTO TOLIMA
MUNICIPIO GUAMO, CERRO: EL INDIO.
EVENTO INCENDIO DE COBERTURA VEGETAL, 21-07-2022.
AFECTACIÓN EL INCENDIO SE EXTINGUIÓ EN HORAS DE LA NOCHE POR SÍ SOLO, EN LA ZONA LLOVIÓ, EL HELICÓPTERO SOBREVOLÓ EL CERRO Y NO VISUALIZÓ FOCOS PRENDIDOS, NI ZONAS CALIENTES. BOMBEROS SE RETIRA DEL SITIO SIN NOVEDAD, DANDO AVISO AL CORONEL DE LA FUERZA AÉREA PARA DESACTIVAR EL APOYO AÉREO, SIN EMBARGO, ÉL MANIFIESTA QUE SOBREVOLARÁ LA ZONA NUEVAMENTE EN HORAS DE LA TARDE. DE LA MISMA MANERA FUE AVISADO DE LA CANCELACIÓN DEL APOYO EL CT. YEPES.
ACCIONES APOYARON CMGRD, UNGRD- SALA DE CRISIS GESTIONÓ- SOLICITUD NO. 072 CON FAC-  APOYO AÉREO, CON SOBREVUELO, BOMBEROS- 5 UNIDADES, 1 MÓVIL FORESTAL
</t>
    </r>
    <r>
      <rPr>
        <b/>
        <sz val="9"/>
        <rFont val="Arial"/>
        <family val="2"/>
      </rPr>
      <t xml:space="preserve">ESTADO LIQUIDADO. - 543
</t>
    </r>
    <r>
      <rPr>
        <sz val="9"/>
        <rFont val="Arial"/>
        <family val="2"/>
      </rPr>
      <t>ACTUALIZACIÓN ENLACE DNBC EN EL DEPARTAMENTO TOLIMA EN EL MUNICIPIO GUAMO VEREDA CERRO GORDO PEÑONES / MERCEDES, CERRO EL INDIO EVENTO INCENDIO DE COBERTURA VEGETAL – 21 DE JULIO, AFECTACIÓN 2 HECTÁREAS DE VEGETACIÓN NATIVA, ACCIONES ATENDIDO LOCALMENTE, CON 12 UNIDADES DE BOMBEROS Y 2 VEHÍCULOS, FAC EN EL SOBREVUELO REALIZADO EVIDENCIO INCENDIO APAGADO</t>
    </r>
    <r>
      <rPr>
        <b/>
        <sz val="9"/>
        <rFont val="Arial"/>
        <family val="2"/>
      </rPr>
      <t>, ESTADO LIQUIDADO - 569</t>
    </r>
  </si>
  <si>
    <r>
      <t xml:space="preserve">CITEL DCC, MAGDALENA, INFORMA: MUNICIPIO: EL BANCO, CORREGIMIENTO EL SALTO, EVENTO: INUNDACIÓN, 21/11/2022, AFECTACIÓN: 150 PERSONAS, 30 FAMILIAS, 30 VIVIENDA AVERIADAS, ACCIONES: ATENDIDO POR CMGRD, ESTADO </t>
    </r>
    <r>
      <rPr>
        <b/>
        <sz val="9"/>
        <rFont val="Arial"/>
        <family val="2"/>
      </rPr>
      <t xml:space="preserve">CERRADO - 856
</t>
    </r>
    <r>
      <rPr>
        <b/>
        <sz val="9"/>
        <color indexed="10"/>
        <rFont val="Arial"/>
        <family val="2"/>
      </rPr>
      <t xml:space="preserve">
14/10/2022 SE APROBÓ APOYO CON 1.533 KIT DE ALIMENTO AL MUNICIPIO EL BANCO POR VALOR DE $191.625.000
25/11/2022 SE APROBÓ APOYO CON 500 KIT DE ALIMENTO AL MUNICIPIO EL BANCO POR VALOR DE $69.900.000
28/11/2022 SE APROBÓ APOYO CON 500 COLCHONETAS, 500 FRAZADAS, 500 SABANAS Y 500 TOLDILLOS AL MUNICIPIO EL BANCO POR VALOR DE $ 90.000.000</t>
    </r>
  </si>
  <si>
    <t xml:space="preserve">DNBC INFORMA
MUNICIPIO TELLO – HUILA, VEREDA SAN ISIDRO SECTOR QUEBRADA ARENOSO
EVENTO INCENDIO DE COBERTURA VEGETAL 22/07/2022
AFECTACIÓN 8 HECTÁREAS DE VEGETACIÓN NATIVA
ACCIONES ATENDIÓ BOMBEROS CON 3 UNIDADES Y UNA CAMIONETA VIR
ESTADO LIQUIDADO - 542
</t>
  </si>
  <si>
    <r>
      <t xml:space="preserve">DNBC INFORMA
MUNICIPIO SALAMINA - MAGDALENA
EVENTO INUNDACIÓN 22/07/2022
AFECTACIÓN 1 VIVIENDA AVERIADA, 1 FAMILIA. POR EL COLAPSO DEL ALCANTARILLADO EN EL SECTOR ANTIGUO FERRY, FINCA LAS 3 MARÍAS,
ACCIONES ATENDIÓ BOMBERO CON 4 UNIDADES Y LA M1. SE APOYA EN EL TRASLADO DE LAS PERSONAS Y ENSERES DONDE FAMILIARES.
ESTADO CERRADO - 542
</t>
    </r>
    <r>
      <rPr>
        <b/>
        <sz val="9"/>
        <color indexed="10"/>
        <rFont val="Arial"/>
        <family val="2"/>
      </rPr>
      <t xml:space="preserve">
25/11/2022 SE APROBÓ APOYO CON KIT DE ALIMENTO 60 AL MUNICIPIO DE SALAMINA POR VALOR DE $8.388.000 </t>
    </r>
  </si>
  <si>
    <t>1 CANINO</t>
  </si>
  <si>
    <t xml:space="preserve">DCC INFORMA
MUNICIPIO EL ROSAL – CUNDINAMARCA, BARRIO VILLA MÓNICA
EVENTO INCENDIO ESTRUCTURAL 22/07/2022
AFECTACIÓN 2 VIVIENDAS AVERIADAS, 2 FAMILIAS, 1 CANINO AFECTADO POR GASES
ACCIONES ATENDIÓ BOMBEROS Y DCC CON 2 UNIDADES
ESTADO LIQUIDADO -- 542
</t>
  </si>
  <si>
    <r>
      <t xml:space="preserve">SECRETARIO DE GOBIERNO DE AYAPEL INFORMA:, MUNICIPIO AYAPEL (CÓRDOBA), EVENTO CRECIENTE SÚBITA 13/08/2022, AFECTACIÓN COLAPSO TOTAL DE DOS PUENTES EN VÍA PRINCIPAL QUE COMUNICA AL MUNICIPIO APARTADA Y AYAPEL, POBLACIÓN DE AYAPEL QUEDA INCOMUNICADA LO CUAL AFECTA A MÁS DE 60 MIL HABITANTES, ACCIONES ATIENDE CMGRD, ALCALDE MUNICIPAL, BOMBEROS AYAPEL, DCC DE AYAPEL, GOBERNACIÓN CÓRDOBA. CUENTAS CON 4 VOLQUETAS 1 PAJARITA APOYANDO EL EVENTO PRESENTADO, ESTADO </t>
    </r>
    <r>
      <rPr>
        <b/>
        <sz val="9"/>
        <rFont val="Arial"/>
        <family val="2"/>
      </rPr>
      <t xml:space="preserve">ABIERTO - 600
</t>
    </r>
    <r>
      <rPr>
        <sz val="9"/>
        <rFont val="Arial"/>
        <family val="2"/>
      </rPr>
      <t>CDGRD CÓRDOBA INFORMA MUNICIPIO: AYAPEL – CABECERA MUNICIPAL EVENTO: CRECIENTE SÚBITA – 13/08/2022 AFECTACIÓN: 2 PUENES VEHICULARES, 1 VÍA  ACCIONES. ATEDIDO POR CMGRD</t>
    </r>
    <r>
      <rPr>
        <b/>
        <sz val="9"/>
        <rFont val="Arial"/>
        <family val="2"/>
      </rPr>
      <t xml:space="preserve"> ESTADO: CERRADO - 605
</t>
    </r>
    <r>
      <rPr>
        <b/>
        <sz val="9"/>
        <color indexed="10"/>
        <rFont val="Arial"/>
        <family val="2"/>
      </rPr>
      <t xml:space="preserve">26/09/2022 SE APROBÓ EL APOYO CON 1000 KITS DE ALIMENTO POR VALOR DE $117.000.000,00
</t>
    </r>
  </si>
  <si>
    <r>
      <t xml:space="preserve">DCC INFORMA DEPARTAMENTO: ARAUCA MUNICIPIO: ARAUCA – CABECERA MUNICIPAL, ÁREA RURAL EVENTO: INUNDACIÓN – 21/07/2022 AFECTACIÓN: 183 VIVIENDAS POR PERDIDA DE ENSERES, 183 FAMILIA, 360 PERSONAS ACCIONES: ATENDIDO POR CMGRD ESTADO: </t>
    </r>
    <r>
      <rPr>
        <b/>
        <sz val="9"/>
        <rFont val="Arial"/>
        <family val="2"/>
      </rPr>
      <t>CERRADO - 544</t>
    </r>
  </si>
  <si>
    <t xml:space="preserve">CDGRD CASANARE INFORMA
MUNICIPIO YOPAL - SECTOR BALCONCITOS
EVENTO MOVIMIENTO EN MASA 24/07/2022
AFECTACIÓN 1 VÍA URBANA CON DESLIZAMIENTO Y LODOS. 1 VIVIENDA EN RIESGO
ACCIONES ATIENDE CMGRD, SE REALIZA SEÑALIZACIÓN
ESTADO CERRADO - 545
 </t>
  </si>
  <si>
    <t xml:space="preserve">CDGRD ANTIOQUIA DAGRAN INFORMA
MUNICIPIO VEGACHÍ – BARRIO LA PLANTA
EVENTO INUNDACIÓN 23/07/2022
AFECTACIÓN 7 VIVIENDAS INUNDADAS, 7 FAMILIAS EVACUADAS PREVENTIVAMENTE POR EL AUMENTO DEL RÍO LA CRUZ Y QUEBRADA LA GALLINERA
ACCIONES ATENDIÓ CMGRD DE MANERA PREVENTIVA SE REALIZÓ LA ALERTA TEMPRANA Y LA COORDINACIÓN DE LA EVACUACIÓN PREVENTIVA DE LAS VIVIENDAS AFECTADAS
ESTADO CERRADO - 545
</t>
  </si>
  <si>
    <t xml:space="preserve">DNBC INFORMA
MUNICIPIO BUCARAMANGA –SANTANDER, SECTOR DE LA VIRGEN 
EVENTO INCENDIO ESTRUCTURAL 24/07/2022
AFECTACIÓN 2 VIVIENDAS DESTRUIDAS, 2 FAMILIAS AFECTADAS.
ACCIONES ATENDIÓ BOMBEROS CON 25 UNIDADES DE LAS ESTACIONES DE LA MUTUALIDAD, CENTRAL, PROVENZA Y CHIMITA CON 4 MÁQUINAS Y 2 CARROTANQUES DE BOMBEROS. APOYO DCC CON 5 UNIDADES
ESTADO LIQUIDADO - 545
</t>
  </si>
  <si>
    <t xml:space="preserve">
D.C.C. INFORMA, DEPARTAMENTO DE TOLIMA
MUNICIPIO LÍBANO, VEREDA: CAMPOALEGRE.
EVENTO INCENDIO ESTRUCTURAL- 24-07-2022.
AFECTACIÓN 1 VIVIENDA DESTRUIDA, 1 FAMILIA, 5 PERSONAS AFECTADAS, SIN LESIONADOS.
ACCIONES APOYARON BOMBEROS, D.C.C.
ESTADO CERRADO. - 546
</t>
  </si>
  <si>
    <r>
      <t xml:space="preserve">CDGRD CALDAS INFORMA EN EL MUNICIPIO DE PÁCORA CORREGIMIENTO CASTILLA (CENTRO POBLADO)
EVENTO MOVIMIENTO EN MASA – 25 DE JULIO, AFECTACIÓN 6 VIVIENDAS EN ALTO RIESGO (EVACUADAS), 6 FAMILIAS, ACCIONES ATENDIDO POR CMGRD Y POLICÍA NACIONAL, PENDIENTE DATO DE LUGAR HACIA DONDE EVACUARON, ESTADO </t>
    </r>
    <r>
      <rPr>
        <b/>
        <sz val="9"/>
        <rFont val="Arial"/>
        <family val="2"/>
      </rPr>
      <t>ABIERTO - 547</t>
    </r>
    <r>
      <rPr>
        <sz val="9"/>
        <rFont val="Arial"/>
        <family val="2"/>
      </rPr>
      <t xml:space="preserve">
ACTUALIZACIÓN CDGRD CALDAS EN EL MUNICIPIO DE PÁCORA CORREGIMIENTO CASTILLA, EVENTO MOVIMIENTO EN MASA – 19 DE JULIO, AFECTACIÓN 6 VIVIENDAS, 6 FAMILIAS, 24 PERSONAS ACCIONES FUERON EVACUADOS HACIA DONDE FAMILIARES EN OTRAS VEREDAS COMO ZURRUMBAL, ALTO DE LA CRUZ Y BARRIO CENTENARIO,</t>
    </r>
    <r>
      <rPr>
        <b/>
        <sz val="9"/>
        <rFont val="Arial"/>
        <family val="2"/>
      </rPr>
      <t xml:space="preserve"> ESTADO CERRADO - 559</t>
    </r>
  </si>
  <si>
    <r>
      <t xml:space="preserve">CDGRD ANTIOQUIA INFORMA EN EL MUNICIPIO DE OLAYA CORREGIMIENTO DE SUCRE SECTOR EL ESCONDIDO EVENTO MOVIMIENTO EN MASA – 23 DE JULIO, AFECTACIÓN 1 VÍA SECUNDARIA, 1 VÍA TERCIARIA, ACCIONES SE ACTIVÓ EL CMGRD, SE REPORTA ANTE EL DAGRAN Y LA SECRETARÍA DE INFRAESTRUCTURA FÍSICA, HABRÁ APERTURA DE VÍAS CON MAQUINARIA AMARILLA DE PROPIEDAD DEL MUNICIPIO.ESTADO </t>
    </r>
    <r>
      <rPr>
        <b/>
        <sz val="9"/>
        <rFont val="Arial"/>
        <family val="2"/>
      </rPr>
      <t>CERRADO - 547</t>
    </r>
  </si>
  <si>
    <r>
      <t>CDGRD ANTIOQUIA INFORMA EN EL MUNICIPIO ANZÁ CORREGIMIENTO DE GÜINTAR – CHUSCALITA EVENTO MOVIMIENTO EN MASA – 24 DE JULIO, AFECTACIÓN 1 VÍA TERCIARIA, ACCIONES ADEMÁS DEL DAÑO EN MATERIA DE MOVILIDAD, SE ENCUENTRA EN RIESGO LA INFRAESTRUCTURA EDUCATIVA ASCENSIÓN MONTOYA, LA MAQUINARIA AMARILLA PROPIEDAD DEL MUNICIPIO PRESENTA AFECTACIONES LO QUE HA IMPEDIDO QUE SE PUEDA ATENDER ESTE EVENTO, ESTADO</t>
    </r>
    <r>
      <rPr>
        <b/>
        <sz val="9"/>
        <rFont val="Arial"/>
        <family val="2"/>
      </rPr>
      <t xml:space="preserve"> CERRADO - 547</t>
    </r>
  </si>
  <si>
    <r>
      <t xml:space="preserve">CDGRD ANTIOQUIA INFORMA EN EL MUNICIPIO DE TÁMESIS CORREGIMIENTO DE PALERMO VEREDA EL LÍBANO, EVENTO CRECIENTE SÚBITA DE LA QUEBRADA LA MICA – 24 DE JULIO, AFECTACIÓN 1 PUENTE VEHICULAR, 1 VÍA SECUNDARIA, ACCIONES EL GRADO DE INCOMUNICACIÓN EN QUÉ QUEDA LA COMUNIDAD DE PALERMO, TIENE SERIAS AFECTACIONES SOBRE LA VIDA SOCIAL, ECONÓMICA Y PRODUCTIVA; ES URGENTE HACER EVALUACIÓN DEL ESTADO ACTUAL DE LA ESTRUCTURA DEL PUENTE, PARA DETERMINAR SI HAY QUE REPARARLO O RECONSTRUIRLO, ESTADO </t>
    </r>
    <r>
      <rPr>
        <b/>
        <sz val="9"/>
        <rFont val="Arial"/>
        <family val="2"/>
      </rPr>
      <t>CERRADO - 547</t>
    </r>
  </si>
  <si>
    <r>
      <t xml:space="preserve">SGC INFORMA SISMO EN REGIÓN: COLOMBIA-ECUADOR, REGIÓN FRONTERIZA, FECHA: 2022-07-25 08:33 HORA LOCAL (2022-07-25 13:33 UTC), LATITUD:0.60 GRADOS NORTE, LONGITUD: 77.85 GRADOS OESTE, MAGNITUD: 5.7, PROFUNDIDAD: SUPERFICIAL (MENOR A 30 KM), MUNICIPIOS CERCANOS: SAN GABRIEL (CARCHI, ECUADOR) A 1 KM, CRISTÓBAL COLÓN (CARCHI, ECUADOR) A 4 KM, PIARTAL (CARCHI, ECUADOR) A 9 KM. CRC INFORMA SENTIDO, SIN NOVEDAD, CDGRD INDICA REALIZANDO BARRIDO SE REPORTA SENTIDO EN VARIOS MUNICIPIOS SIN NOVEDAD. CRC: REPORTA SECCIONAL SISMO CON SENTIDO FUERTE Y DE DURACIÓN PROLONGADA EN IPIALES, CDGRD: INDICA SENTIDO EN LOS MUNICIPIOS DE IPIALES, CUMBAL, GUACHUCAL Y TÚQUERRES, CON CAÍDA DE OBJETOS (POR ESTABLECER SITIOS) CONTINÚAN REVISIÓN, ILES, CUASPUD, SAPUYES, TANGUA, OSPINA, POTOSÍ, PUERRES, GUALMATAN, GUAITARILLA, ALDANA, SAMANIEGO TAMBIÉN REPORTAN COMO SENTIDO </t>
    </r>
    <r>
      <rPr>
        <b/>
        <sz val="9"/>
        <rFont val="Arial"/>
        <family val="2"/>
      </rPr>
      <t>- 547</t>
    </r>
    <r>
      <rPr>
        <sz val="9"/>
        <rFont val="Arial"/>
        <family val="2"/>
      </rPr>
      <t xml:space="preserve">
SGC ACTUALIZA SISMO EN REGIÓN: COLOMBIA-ECUADOR, REGIÓN FRONTERIZA, FECHA: 2022-07-25 08:33 HORA LOCAL (2022-07-25 13:33 UTC), LATITUD:0.60 GRADOS NORTE, LONGITUD: 77.85 GRADOS OESTE, MAGNITUD: 5.7, PROFUNDIDAD: SUPERFICIAL (MENOR A 30 KM), MUNICIPIOS CERCANOS: SAN GABRIEL (CARCHI, ECUADOR) A 1 KM, CRISTÓBAL COLÓN (CARCHI, ECUADOR) A 4 KM, PIARTAL (CARCHI, ECUADOR) A 9 KM. CRC INFORMA SENTIDO, SIN NOVEDAD, CDGRD INDICA REALIZANDO BARRIDO SE REPORTA SENTIDO EN VARIOS MUNICIPIOS SIN NOVEDAD. CRC: REPORTA SECCIONAL SISMO CON SENTIDO FUERTE Y DE DURACIÓN PROLONGADA EN IPIALES, CDGRD: INDICA SENTIDO EN LOS MUNICIPIOS DE IPIALES, CUMBAL, GUACHUCAL Y TÚQUERRES, CON CAÍDA DE OBJETOS (POR ESTABLECER SITIOS) CONTINÚAN REVISIÓN, ILES, CUASPUD, SAPUYES, TANGUA, OSPINA, POTOSÍ, PUERRES, GUALMATAN, GUAITARILLA, ALDANA, SAMANIEGO TAMBIÉN REPORTAN COMO SENTIDO, AFECTACION 
1 VIVIENDA DESTRUIDA HABITADA POR DOS PERSONAS, SIN REPORTE DE LESIONADOS, ASI MISMO EN EL SECTOR DE LA GUARDIA INDÍGENA DE CHILES, AFECTACIÓN DE AGRIETAMIENTOS DE 5 VIVIENDAS, LA IPS EL CHILE, EL IED NUESTRO SEÑOR DEL RIO, Y AUMENTO EN LA TEMPERATURA DE LAS TERMALES DEL MUNICIPIO</t>
    </r>
    <r>
      <rPr>
        <b/>
        <sz val="9"/>
        <rFont val="Arial"/>
        <family val="2"/>
      </rPr>
      <t>. - 548</t>
    </r>
    <r>
      <rPr>
        <sz val="9"/>
        <rFont val="Arial"/>
        <family val="2"/>
      </rPr>
      <t xml:space="preserve">
</t>
    </r>
  </si>
  <si>
    <t>CMGRD INFORMA QUE EN LA NOCHE DEL 26-07-2022   SE PRESENTO EVENTO DE SOCAVACION EN TRAMO DE LA VIA QUE COMUNICA AL MUNICIPIO DE SUAREZ  CON EL MUNICIPIO DE PURIFICACION, LO CUAL TIENE INCOMUNICADOS A LA COMUNIDAD DE LA VEREDA AGUA BLANCA REALIZARON LA SOLICITUD PARA EL APOYO Y ACOMPAÑAMIENTO POR PARTE DE LA SAGER E INFRAESTRUCTURA PARA REALIZAR UNA VISITA TÉCNICA.   ABIERTO - 548</t>
  </si>
  <si>
    <t>CMGRD INFORMA MOVIMIENTO EN MASA EN LA ZONA URBANA 1 FAMILIA DAMNIFICADA, 1 PERSONA AFECTADA , PERDIDAD TOTAL DE UN PUENTE, EL CMGRD ADELANTO VISITAS DE EVALUACION. CERRADO - 548</t>
  </si>
  <si>
    <t xml:space="preserve">CDGRD CUNDINAMARCA INFORMA
MUNICIPIO VILLAGÓMEZ - VEREDA ARGENTINA SECTOR, SAN RAFAEL
EVENTO CRECIENTE SÚBITA 23/07/2022
AFECTACIÓN COLAPSO DE 1 PUENTE VEHICULAR. QUEDANDO INCOMUNICADO LOS MUNICIPIOS DE VILLAGÓMEZ, PAIME Y EL DEPARTAMENTO DE BOYACÁ Y TAMBIÉN LAS VEREDAS DEL MUNICIPIO DE VILLAGÓMEZ COMO ARGENTINA, MITACA, FOTOSIN, LA MARÍA, CAIFÁN, TERRAZUL, LAGUNA DE CORINTO, EL RETIRO Y LA UNIÓN
ACCIONES ATENDIÓ CMGRD
ESTADO CERRADO - 549
</t>
  </si>
  <si>
    <t xml:space="preserve">DAÑO </t>
  </si>
  <si>
    <t xml:space="preserve">CDGRD CUNDINAMARCA INFORMA
MUNICIPIO CHÍA – ZONA URBANA Y RURAL
EVENTO CASO FORTUITO 25/07/2022
AFECTACIÓN 1 ACUEDUCTO MUNICIPAL CON DAÑOS EN LA TUBERÍA MADRE POR RUPTURA. AL PARECER POR LA ANTIGÜEDAD DE LA TUBERÍA. EL MUNICIPIO SE QUEDÓ SIN AGUA POR DESABASTECIMIENTO EN UN 70% 
ACCIONES ATENDIÓ ALCALDÍA, CMGRD Y BOMBEROS
ESTADO CERRADO - 549
</t>
  </si>
  <si>
    <t xml:space="preserve">CDGRD CAUCA INFORMA
MUNICIPIO LÓPEZ DE MICAY – SECTOR GUÁLALA - SIGÜI
EVENTO AVENIDA TORRENCIAL 24/07/2022
AFECTACIÓN 1 VIVIENDA DESTRUIDA, 1 VIVIENDA AVERIADA, 2 FAMILIAS Y 1 ESCUELA EN RIESGO. PÉRDIDA DE VÍVERES, ENSERES, ANIMALES Y CULTIVOS DE PAN COGER. SIN AFECTACIONES HUMANAS. POR CRECIENTE SÚBITA DEL RÍO SIGÜI
ACCIONES ATENDIÓ CMGRD, REALIZA EDAN
ESTADO CERRADO - 549
</t>
  </si>
  <si>
    <t xml:space="preserve">CDGRD CAUCA INFORMA
MUNICIPIO TIMBÍO - VEREDA LA CABAÑA
EVENTO MOVIMIENTO EN MASA 25/07/2022
AFECTACIÓN 1 VIVIENDA AVERIADA, 1 FAMILIA Y 1 VÍA CON GRIETAS POR CUARTEAMIENTO DE TERRENO
ACCIONES ATENDIÓ CMGRD. SE COORDINA VISITA DE INSPECCIÓN Y VERIFICACIÓN DE AFECTACIONES Y CENSO DE DAMNIFICADOS EN LA ZONA
ESTADO CERRADO - 549
</t>
  </si>
  <si>
    <t xml:space="preserve">CDGRD CAUCA INFORMA
MUNICIPIO ARGELIA – VEREDA BOTAFOGO ALTO
EVENTO INCENDIO ESTRUCTURAL 25/07/2022
AFECTACIÓN 1 VIVIENDA AVERIADA, 1 FAMILIA. SIN AFECTACIONES HUMANAS.
ACCIONES ATENDIÓ CMGRD
ESTADO CERRADO - 549
</t>
  </si>
  <si>
    <r>
      <t>CIUDADANA LAURA PUPO INFORMA EN EL DEPARTAMENTO BOLIVAR, MUNICIPIO SANTA CRUZ DE MOMPÓS, EVENTO TEMPORAL – 26 DE JULIO, AFECTACIÓN 18 VIVIENDAS DESTECHADAS, 18 FAMILIAS, 71 ÁRBOLES CAÍDOS, ACCIONES CONFIRMA CDGRD E INDICA QUE EN HORAS DE LA NOCHE Y MADRUGADA HUBO FUERTES LLUVIAS Y VIENTOS, ATIENDE CMGRD. ENLACE DNBC CONFIRMA EL EVENTO, EL CUERPO DE BOMBEROS TRABAJA EN EL TRONZADO DE ÁRBOLES Y DESPEJE DE LAS VÍAS DESDE LAS 04:00 HORAS CON HERRAMIENTA MANUAL, 36 ÁRBOLES CAÍDOS EN LA VÍA MOMPOX MAGANGUÉ, 12 DE MOMPOX HACIA GUAMAL Y 23 DENTRO DEL CASCO URBANO</t>
    </r>
    <r>
      <rPr>
        <b/>
        <sz val="9"/>
        <rFont val="Arial"/>
        <family val="2"/>
      </rPr>
      <t>, ESTADO ABIERTO - 550</t>
    </r>
    <r>
      <rPr>
        <sz val="9"/>
        <rFont val="Arial"/>
        <family val="2"/>
      </rPr>
      <t xml:space="preserve">
ACTUALIZACIÓN CDGRD BOLÍVAR MUNICIPIO SANTA DE CRUZ DE MOMPÓS BARRIOS FACIO LINCE, PRIMERO DE MAYO, LA TERMINAL, 16 DE JULIO, PARAÍSO, LA VALEROSA, SAN CARLOS, LA ESPERANZA, LA VALEROSA, 7 DE SEPTIEMBRE, SAN MARTÍN, JUAN XXIII, DIVINO NIÑO, BARRIO NORTE, LOS JOVITOS, LA MAGDALENA, SANTA MARÍA EL SUÁN, PRIMERO DE JULIO, URBANIZACIÓN PRIMERO DE JULIO, LA PAZ, SANTA MARÍA, JAÉN, LA ESPERANZA, TRES CRUCES, SANTA BÁRBARA, SAN MIGUEL, JUAN JOSÉ, PRIMERO DE OCTUBRE, SANTA FE, EL MATADERO, SAN JUAN DE DIOS, VILLA DE DIOS, VILLA DE LEIVA, LA UNIÓN, BOCA GRANDE, LA GRANJA, LA ISLA VISTA HERMOSA, CENTRO HISTÓRICO, URIBE MORENO, LA HOYO, 6 DE AGOSTO, EL PROGRESO, LA TERRITORIAL, DON BLAS, PABLO SEXTO EVENTO TEMPORAL – 26 DE JULIO AFECTACIÓN 232 VIVIENDAS AVERIADAS, 232 FAMILIAS, 928 PERSONAS, ACCIONES ATIENDE CMGRD, INDICAN NECESIDADES PRIORITARIAS COMO AYUDA HUMANITARIA ALIMENTARIA, SUBSIDIOS DE ARRIENDO, LÁMINAS DE ZINC, LÁMINAS DE ETERNIT, MOTOSIERRAS, LADRILLOS (BLOQUES ARTESANALES), BLOQUES 3 HUECOS, CEMENTO, TUBERÍAS, MOTOBOMBAS, COSTALES, MAQUINARIA AMARILLA, ROLLOS DE PLÁSTICO NEGRO, ROLLOS DE POLISOMBRA VERDE O AZUL, </t>
    </r>
    <r>
      <rPr>
        <b/>
        <sz val="9"/>
        <rFont val="Arial"/>
        <family val="2"/>
      </rPr>
      <t>ESTADO CERRADO - 553</t>
    </r>
  </si>
  <si>
    <r>
      <t xml:space="preserve">CMGRD PUERTO CARREÑO INFORMA EN EL EVENTO INUNDACIÓN RÍO ORINOCO – 14 DE JULIO, AFECTACIÓN 140 FAMILIAS, 510 PERSONAS, ACCIONES EL MUNICIPIO EN ARAS DE DAR UNA RESPUESTA EFICIENTE Y OPORTUNA PARA CONTROLAR Y MITIGAR LA INUNDACIÓN GENERADA POR LOS ALTOS NIVELES EN LOS RÍOS META, BITA Y ORINOCO DECLARARON CALAMIDAD PÚBLICA # 078 DEL 22 DE JULIO DEL 2022, DADO QUE EL RÍO ORINOCO REGISTRA 14, 30 METROS SUPERANDO LA COTA DESBORDAMIENTO ESTABLECIDOS POR EL CMGRD Y LA UNGRD, ESTADO </t>
    </r>
    <r>
      <rPr>
        <b/>
        <sz val="9"/>
        <rFont val="Arial"/>
        <family val="2"/>
      </rPr>
      <t xml:space="preserve">CERRADO - 550
</t>
    </r>
    <r>
      <rPr>
        <sz val="9"/>
        <rFont val="Arial"/>
        <family val="2"/>
      </rPr>
      <t xml:space="preserve">ENLACE DNBC ACTUALIZA INFORMACIÓN, DEPARTAMENTO DE VICHADA
MUNICIPIO PUERTO CARREÑO, ZONA RURAL Y URBANA- SECTORES: SAN JOSÉ, EL ESTADIO, SANTA TERESITA, LA FLORIDA, LA ESPERANZA, SIMÓN BOLIVAR, GAITÁN.
EVENTO INUNDACIÓN- 14-07-2022. 
AFECTACIÓN SE PRESENTÓ DESBORDAMIENTO DE LOS RÍOS: ORINOCO, META, BITA, DEJANDO: 212 VIVIENDAS, 212 FAMILIAS, 774 PERSONAS AFECTADAS, SIN LESIONADOS. DECLARATORIA CALAMIDAD PÚBLICA NO. 078 DEL 22 DE JULIO DEL 2022
ACCIONES APOYAN CMGRD- AHE, BOMBEROS- 10 UNIDADES. </t>
    </r>
    <r>
      <rPr>
        <b/>
        <sz val="9"/>
        <rFont val="Arial"/>
        <family val="2"/>
      </rPr>
      <t xml:space="preserve">
ESTADO CERRADO. - 563</t>
    </r>
  </si>
  <si>
    <r>
      <t xml:space="preserve">CDGRD CALDAS INFORMA EN EL MUNICIPIO DE MARMATO SECTOR PUENTE DE LA VIRGEN Y MOLINOS, EVENTO AVENIDA TORRENCIAL QUEBRADA PANTANOS – 25 DE JULIO, AFECTACIÓN POR ESTABLECER, ACCIONES REALIZAN EVALUACIÓN DE VIVIENDAS, DNBC INDICA PERSONAL DE BOMBEROS SE ENCUENTRAN HACIENDO VISITAS EN LA CABECERA MUNICIPAL. SE ENCUENTRAN INCOMUNICADOS CON EL CENTRO POBLADO DEL LLANO AL IGUAL QUE EL CORREGIMIENTO DE SAN JUAN Y LAS VEREDAS DEL NORTE, ESTO DEBIDO A DERRUMBES EN LAS VÍAS Y PERDIDA DE LA BANCA EN PUNTOS ESPECÍFICOS. A LA HORA NO HAY REPORTE DE DAÑOS DE VIVIENDAS O PERSONAS, ESTADO </t>
    </r>
    <r>
      <rPr>
        <b/>
        <sz val="9"/>
        <rFont val="Arial"/>
        <family val="2"/>
      </rPr>
      <t xml:space="preserve">ABIERTO - 550
</t>
    </r>
    <r>
      <rPr>
        <sz val="9"/>
        <rFont val="Arial"/>
        <family val="2"/>
      </rPr>
      <t>ACTUALIZACIÓN CDGRD CALDAS EN EL MUNICIPIO DE MARMATO SECTOR PUENTE DE LA VIRGEN Y MOLINOS, EVENTO MOVIMIENTO EN MASA – 25 DE JULIO, AFECTACIÓN 12 VIVIENDAS (EN RIESGO), 12 FAMILIAS EVACUADAS, 48 PERSONAS, ACCIONES SE EVACUARON PREVENTIVAMENTE HACIA AUTO ALBERGUES, ATENDIDO POR CMGRD</t>
    </r>
    <r>
      <rPr>
        <b/>
        <sz val="9"/>
        <rFont val="Arial"/>
        <family val="2"/>
      </rPr>
      <t>, ESTADO CERRADO - 559</t>
    </r>
  </si>
  <si>
    <r>
      <t xml:space="preserve">ENLACE DNBC INFORMA, BOGOTÁ, D.C.
MUNICIPIO BOGOTÁ, D.C. LOCALIDAD BOSA- COLEGIO BRASILIA SEDE A
EVENTO FUGA- MATERIALES PELIGROSOS
AFECTACIÓN SE PRESENTÓ, INCIDENTE CON SUSTANCIAS PELIGROSAS, QUE INVOLUCRÓ UN COLEGIO, FUE NECESARIA LA EVACUACIÓN DE 1.100 PERSONAS, 58 PERSONAL ADMINISTRATIVO Y SE ATENDIERON 41 MENORES, SIENDO NECESARIO EL TRASLADO 5 MENORES A CENTROS MÉDICOS. SE DESCONOCE LA SUSTANCIA.
ACCIONES APOYARON COB KENNEDY, COB FONTIBÓN, GRUPO ESPECIALIZADO DE MATERIALES PELIGROSOS.
ESTADO CERRADO. </t>
    </r>
    <r>
      <rPr>
        <b/>
        <sz val="9"/>
        <rFont val="Arial"/>
        <family val="2"/>
      </rPr>
      <t>- 551</t>
    </r>
    <r>
      <rPr>
        <sz val="9"/>
        <rFont val="Arial"/>
        <family val="2"/>
      </rPr>
      <t xml:space="preserve">
</t>
    </r>
  </si>
  <si>
    <r>
      <t xml:space="preserve">ENLACE DNBC INFORMA EN EL DEPARTAMENTO DE ATLÁNTICO EN EL MUNICIPIO DE BARRANQUILLA CALLE 80 CARRERA 42, EVENTO INCENDIO ESTRUCTURAL – 26 DE JULIO, AFECTACIÓN 1 VIVIENDA DESTRUIDA, ACCIONES CTE. JAIME PÉREZ DE COB BARRANQUILLA INFORMA EN ESTA RESIDENCIA ALMACENABAN EQUIPOS DE SONIDO DE ALTA POTENCIA, CARPAS, TUBERÍAS, ROLLOS DE CABLES ENVUELTOS EN CAUCHO Y ELEMENTOS PARA LOS MONTAJES DE ESPECTÁCULOS, FUERON NECESARIAS 3 MÁQUINAS DE 1.000 GALONES PARA COMBATIR EL INCENDIO, QUE AMENAZÓ CON COMPROMETER UN EDIFICIO RESIDENCIAL EN LA PARTE DE POSTERIOR (ATRÁS), POR ELLO SE EVACUARON LOS RESIDENTES COMO MEDIDA PREVENTIVA. BOMBEROS FUERON INFORMADOS SOBRE UNA PERSONA LESIONADA CON QUEMADURAS EN UNA DE SUS PIERNAS QUIEN AL PARECER FUE TRASLADADA A UN CENTRO HOSPITALARIO. DESDE LAS 13:30 HORAS LA SITUACIÓN QUEDÓ TOTALMENTE CONTROLADA Y A LAS 14:00 HORAS YA SE HABÍAN RETIRADO LAS 22 UNIDADES QUE PARTICIPARON EN LA EXTINCIÓN Y CONTROL DEL INCENDIO. RECURSOS 22 UNIDADES COB BARRANQUILLA, 03 MÁQUINAS DE 1.000 GAL. ESTADO </t>
    </r>
    <r>
      <rPr>
        <b/>
        <sz val="9"/>
        <color indexed="8"/>
        <rFont val="Arial"/>
        <family val="2"/>
      </rPr>
      <t>CERRADO - 552</t>
    </r>
  </si>
  <si>
    <r>
      <t xml:space="preserve">CDGRD CAUCA INFORMA EN EL MUNICIPIO DE INZA SECTOR DEL VEGON Y CARMEN DE SAN ANTONIO, SAN ISIDRO, LAS LAJAS Y VALENCIA. EVENTO AVENIDA TORRENCIAL QUEBRADA LA MATA APORTANTE AL RÍO PÁEZ (HORAS DE LA NOCHE) – 26 DE JULIO AFECTACIÓN INICIALMENTE VÍAS TERCIARIAS, PÉRDIDA DE 1 PUENTE VEHICULAR, NO LESIONADOS U OTRO ACCIONES PREVENTIVAMENTE SE HA REALIZADO LA EVACUACIÓN DE LAS COMUNIDADES DE LAS VEREDAS SAN ANTONIO, CARMEN DE SAN ANTONIO, SAN ISIDRO, LAS LAJAS Y VALENCIA. SE HAN ACTIVADO LAS COMUNICACIONES CONSTANTES POR RADIO CON VIGÍAS COMUNITARIOS DE LA ZONA, PERO CON DIFICULTADES EN COMUNICACIÓN POR SEÑAL DÉBIL, COMUNICACIÓN CON COMUNIDAD CAMPESINA INFORMANDO LA SITUACIÓN Y ACTIVACIÓN DEL SISTEMA DE ALERTAS TEMPRANAS SAT COMUNITARIO DE LA ZONA. ATIENDE CMGRD Y BOMBEROS. ENLACE DNBC REPORTA LA COMANDANTE INFORMA FUERTES PRECIPITACIONES DESDE LA MADRUGADA DEL DÍA DE HOY CON REPORTE DE AFECTACIÓN DE VARIAS VEREDAS DEL MUNICIPIO ENTRE ELLAS VEREDA TOPA, SAN ISIDRO Y SAN ANTONIO POR POSIBLE DESBORDAMIENTO DE LA QUEBRADA MATA (RIO PÁEZ), SE SOLICITA APOYO PARA LA EVACUACIÓN DE FAMILIAS, A LA HORA SIN REPORTE DE AFECTACIÓN AL PUNTO SE DIRIGEN PONAL; DEFENSA CIVIL, CRUZ ROJA, GESTIÓN DE RIESGO Y BOMBEROS CON 6 UNIDADES Y 1 VEHÍCULO. </t>
    </r>
    <r>
      <rPr>
        <b/>
        <sz val="9"/>
        <rFont val="Arial"/>
        <family val="2"/>
      </rPr>
      <t>ACTUALIZACIÓN CDGRD CAUCA 11:12 HORAS</t>
    </r>
    <r>
      <rPr>
        <sz val="9"/>
        <rFont val="Arial"/>
        <family val="2"/>
      </rPr>
      <t xml:space="preserve"> MUNICIPIO INZA VEREDAS CARMEN DE SAN ANTONIO, SAN ISIDRO, LAS LAJAS, VALENCIA, SAN MIGUEL Y ALTO SAN MIGUEL, TOPA, SAN VICENTE, BAJO BELÉN, LAS MINAS SAN PEDRO, YARUMAL, YAQUIVÁ, CORREGIMIENTO PEDREGAL Y TURIMA, RESGUARDO INDÍGENA, YAQUIVÁ. EVENTO AVENIDA TORRENCIAL QUEBRADA LA MATA APORTANTE AL RÍO PÁEZ (HORAS DE LA NOCHE) – 26 DE JULIO AFECTACIÓN 40 VIVIENDAS AVERIADAS, 15 VIVIENDAS DESTRUIDAS, 55 FAMILIAS, PÉRDIDA DE 1 PUENTE PEATONAL, 2 PUENTES VEHICULARES, VÍAS TERCIARIAS, SECUNDARIAS Y NACIONAL (TRASVERSAL DEL LIBERTADOR, VÍA NACIONAL TURMINA - LA PLATA, VÍA TERCIARIA DESDE VEREDA PUERTO VALENCIA - SAN ANTONIO - BELÉN - LA PALMERA), 2 ACUEDUCTOS, 2 INSTITUCIONES EDUCATIVAS (IE SAN ISIDRO, IE SANTA TERESITA DE NIÑO JESÚS SEDE PRINCIPAL), PÉRDIDAS DE CAFÉ, CULTIVOS DE PAN COGER, FRUTALES, CAÑA, NO LESIONADOS U OTRO ACCIONES EL PMU SE ACTIVÓ A LAS 7:15 AM DE MANERA VIRTUAL. SE HA ACTIVADO LA SALA DE CRISIS DE MANERA PRESENCIAL DESDE LAS 8:30 AM, SE DESPLEGAROS TRES FRENTES PARA LA EVALUACIÓN, VERIFICACIÓN Y ATENCIÓN DE LA EMERGENCIA CON APOYO DE UNIDADES DE BOMBEROS, DEFENSA CIVIL, CRUZ ROJA Y PERSONAL DE ALCALDÍA LIDERADAS POR GESTIÓN DEL RIESGO Y PLANEACIÓN MUNICIPAL, OFICINA AGROAMBIENTAL, SE ESTÁ EVALUANDO LAS AFECTACIONES EN LAS VÍAS NACIONAL Y TERCIARIAS PARA LA NECESIDAD DE INTERVENCIÓN. HACIA LAS 9:00 HORAS SE REPORTA A LOS ORGANISMOS DE SOCORRO DE MUNICIPIOS DE PAÉZ Y LA PLATA HUILA SOBRE RIESGO POR REPRESAMIENTO DEL RÍO PÁEZ Y SITUACIÓN EVIDENCIADA EN VÍAS. SE ENVÍA COMUNICACIÓN 10:03 AM A LAS EMISORAS DE LA REGIÓN PARA SOLICITAR SUSPENSIÓN DE TRÁNSITO POR LAS VÍAS PRINCIPALMENTE LA TRANSVERSAL DEL LIBERTADOR, Y DEMÁS POR PREVENCIÓN Y PORQUE SE REPORTA CRECIENTE DE QUEBRADA LA TOPA, HAY RIESGO ALTO DE PÉRDIDA TOTAL DE BANCA EN MÚLTIPLES PUNTOS. SE TIENE COMUNICACIONES CONSTANTES POR RADIO CON VIGÍAS COMUNITARIOS DE LA ZONA, PERO CON DIFICULTADES POR SEÑAL DÉBIL, COMUNIDAD CAMPESINA INFORMANDO LA SITUACIÓN Y ACTIVACIÓN DE SAT COMUNITARIO. REPORTE URGENTE DE EVACUACIÓN EN VEREDA LAS LAJAS, SAN ANTONIO Y SAN ISIDRO. SE REQUIERE HABILITAR SITIOS DE ALBERGUE Y ELEMENTOS COMO FRAZADAS, CARPAS, KITS DE ASEO Y AGUA PARA ATENDER FAMILIAS AFECTADAS.CRC INFORMA BENALCÁZAR SALEN 4 VOLUNTARIOS HACIA PUERTO VALENCIA, VERIFICACIÓN DE POBLACIÓN, PUENTES, VIVIENDAS POR CRECIENTE SÚBITA. CRC INFORMA BENALCÁZAR SALEN 4 VOLUNTARIOS HACIA PUERTO VALENCIA, VERIFICACIÓN DE POBLACIÓN, PUENTES Y VIVIENDAS, ESTADO</t>
    </r>
    <r>
      <rPr>
        <b/>
        <sz val="9"/>
        <rFont val="Arial"/>
        <family val="2"/>
      </rPr>
      <t xml:space="preserve"> ABIERTO - 553
</t>
    </r>
    <r>
      <rPr>
        <sz val="9"/>
        <rFont val="Arial"/>
        <family val="2"/>
      </rPr>
      <t>CDGRD DE CAUCA, ACTUALIZA INFORMACIÓN
MUNICIPIO INZÁ, VEREDAS: CARMEN DE SAN ANTONIO, SAN ISIDRO, LAS LAJAS, PUERTO VALENCIA, SAN MIGUEL Y ALTO SAN MIGUEL, TOPA, SAN VICENTE, BAJO BELÉN, LAS MINAS SAN PEDRO, YARUMAL, YAQUIVÁ, CORREGIMIENTOS: PEDREGAL Y TURIMA, RESGUARDO INDÍGENA DE YAQUIVÁ, RESGUARDO INDÍGENA DE SAN ANDRÉS Y LA GAITANA.
EVENTO AVENIDA TORRENCIAL- QUEBRADA LA MATA APORTANTE AL RÍO PÁEZ- 26-07-2022. 
AFECTACIÓN 15 VIVIENDAS DESTRUIDAS, 40 VIVIENDAS AVERIADAS, 55 FAMILIAS, 7 PUENTES PEATONALES, 2 PUENTES VEHICULARES, 8 VÍAS TERCIARIAS, SECUNDARIAS Y NACIONAL-  VÍA NACIONAL TURMINA - LA PLATA, 8 ACUEDUCTOS, 6 INSTITUCIONES EDUCATIVAS, PÉRDIDAS DE CAFÉ, CULTIVOS DE PAN COGER, FRUTALES, CAÑA, POR CONFIRMAR 1 PERSONA DESAPARECIDA. 40 FAMILIAS, 212 PERSONAS EN ALBERGUES.
ACCIONES APOYAN CMGRD, CDGRD, PLANEACIÓN MUNICIPAL, OFICINA AGROAMBIENTAL, CRUZ ROJA, DEFENSA CIVIL, BOMBEROS VOLUNTARIOS, HUMANITY &amp; INCLUSIÓN, POLICÍA NACIONAL, EJÉRCITO NACIONAL, VIGÍAS COMUNITARIOS.
- EL PMU SE ACTIVÓ A LAS 7:15 AM DE MANERA VIRTUAL. SE HA ACTIVADO LA SALA DE CRISIS DE MANERA PRESENCIAL DESDE LAS 8:30 AM, SE DESPLEGARON TRES FRENTES PARA LA EVALUACIÓN.</t>
    </r>
    <r>
      <rPr>
        <b/>
        <sz val="9"/>
        <rFont val="Arial"/>
        <family val="2"/>
      </rPr>
      <t xml:space="preserve">
ESTADO ABIERTO. - 555
</t>
    </r>
    <r>
      <rPr>
        <sz val="9"/>
        <rFont val="Arial"/>
        <family val="2"/>
      </rPr>
      <t xml:space="preserve">ACTUALIZACIÓN CDGRD CAUCA EN EL MUNICIPIO DE INZÁ VEREDAS CARMEN DE SAN ANTONIO, SAN ISIDRO, LAS LAJAS, ENTRE OTRAS, EVENTO AVENIDA TORRENCIAL – 26 DE JULIO, AFECTACIÓN 114 VIVIENDAS DESTRUIDAS, 114 FAMILIAS, 12 SEDES EDUCATIVAS (662 NIÑOS (AS) SIN CLASES), 2 PUENTES VEHICULARES, 4 PUENTES PEATONALES, 15 ACUEDUCTOS, 13 ALCANTARILLADOS, 1 VÍA NACIONAL (270 MTS), 250 HECTÁREAS DE CULTIVOS PERDIDOS, ACCIONES SE ACTUALIZA DE ACUERDO A INFORMACIÓN BRINDADA DESDE EL CONSEJO MUNICIPAL, EL JEFE DE REDUCCIÓN A COORDINADOR DEPARTAMENTAL, </t>
    </r>
    <r>
      <rPr>
        <b/>
        <sz val="9"/>
        <rFont val="Arial"/>
        <family val="2"/>
      </rPr>
      <t>ESTADO CERRADO - 569</t>
    </r>
  </si>
  <si>
    <r>
      <t xml:space="preserve">CDGRD SANTANDER INFORMA EN EL MUNICIPIO DE SANTA HELENA DEL OPÓN CORREGIMIENTO SAN JUAN BOSCO EVENTO MOVIMIENTO EN MASA SOBRE LA QUEBRADA GALAPALES (REPRESAMIENTO)-25 DE JULIO AFECTACIÓN 100 FAMILIAS APROX, ACCIONES EL CORREGIMIENTO ESTÁ UBICADO A 40 KM DEL CASCO URBANO, VÍA TERCIARIA Y TIEMPO DE 2 HORAS 30 MIN; ES MÁS RÁPIDO EL INGRESO POR EL CORREGIMIENTO YARIMA DEL MUNICIPIO DE EL CARMEN DE CHUCURÍ POR LA VÍA PANAMERICANA. SE ACTIVÓ EL PLAN DE CONTINGENCIA Y SE COORDINA LA EVACUACIÓN DE FAMILIAS UBICADAS EN EL CORREGIMIENTO SAN JUAN HACIA SITIO SEGURO (FAMILIARES Y BASE MILITAR EN LA PARTE ALTA). DESDE EL CDGRD SE ENVÍAN AYUDAS HUMANITARIAS (KIT DE ALIMENTOS, COCINA Y ASEO, COMO CARPAS Y SE MANTIENE COMUNICACIÓN CONSTANTE CON EL CMGRD, SE COORDINA CON LA ALCALDÍA, POLICÍA NACIONAL Y EJÉRCITO MONITOREO PERMANENTE, ESTADO </t>
    </r>
    <r>
      <rPr>
        <b/>
        <sz val="9"/>
        <rFont val="Arial"/>
        <family val="2"/>
      </rPr>
      <t>ABIERTO - 553</t>
    </r>
    <r>
      <rPr>
        <sz val="9"/>
        <rFont val="Arial"/>
        <family val="2"/>
      </rPr>
      <t xml:space="preserve">
ACTUALIZACIÓN CDGRD SANTANDER EN EL MUNICIPIO DE SANTA HELENA DEL OPÓN, EVENTO MOVIMIENTO EN MASA – 25 DE JULIO, AFECTACIÓN SE MANTUVO, ACCIONES RETORNANDO A LA NORMALIDAD, YA BAJÓ EL NIVEL DE RIESGO Y LAS FAMILIAS EVACUADAS VIENEN RETORNANDO A SUS VIVIENDAS, </t>
    </r>
    <r>
      <rPr>
        <b/>
        <sz val="9"/>
        <rFont val="Arial"/>
        <family val="2"/>
      </rPr>
      <t>ESTADO CERRADO - 566</t>
    </r>
  </si>
  <si>
    <r>
      <t>CDGRD HUILA INFORMA EN EL MUNICIPIO LA PLATA SECTOR BAJO PATICO EVENTO MOVIMIENTO EN MASA – 27 DE JULIO AFECTACIÓN 1 VÍA NACIONAL CON PÉRDIDA TOTAL ACCIONES CMGRD DE LA PLATA, SE ENCUENTRA CON PERSONAL DE BOMBEROS, SOLICITAN INFORMA A INZÁ CAUCA PARA CERRAR LA VÍA PORQUE AÚN ESTÁN TRANSITANDO HACA HUILA, SE COMPARTE INFORMACIÓN CON EL CDGRD CAUCA; SE COORDINÓ CON INVIAS QUE ES LA RESPONSABLE DE LA VÍA Y SE ESTÁ EN ESPERA DE INFORMACIÓN DE POSIBLES SOLUCIONES Y VÍAS ALTERNAS REPORTA CDGRD HUILA, ESTADO</t>
    </r>
    <r>
      <rPr>
        <b/>
        <sz val="9"/>
        <rFont val="Arial"/>
        <family val="2"/>
      </rPr>
      <t xml:space="preserve"> CERRADO - 553</t>
    </r>
    <r>
      <rPr>
        <sz val="9"/>
        <rFont val="Arial"/>
        <family val="2"/>
      </rPr>
      <t xml:space="preserve">
</t>
    </r>
  </si>
  <si>
    <t xml:space="preserve">CDGRD INFORMA* JUAN DAVID PAZ APOYO CMGRD S/DER QUILICHAO *MUNICIPIO* SANTANDER DE QUILICHAO *EVENTO* EMERGENCIA MINERA, VEREDA SAN ANTONIO, 5:15 PM, 27 JULIO 2022 *AFECTACIÓN* SE PRESENTA EMERGENCIA EN LA MINA DE SAN ANTONIO DONDE AL PARECER HASTA EL MOMENTO SE ENCUENTRAN (2) DOS VÍCTIMAS ATRAPADAS AL INTERIOR DE UN CUBICO DE LA MIMA, EN LA MINA SE EVIDENCIA LA PRESENCIA DE GAS EN SU INTERIOR, GENERANDO LA PRESUNTA MUERTE DE LAS PERSONAS ATRAPADAS. *ACCIONES* REPORTE A AGENCIA NACIONAL DE MINERÍA Y ATENCIÓN CON APOYO DE LOS ORGANISMOS DE SOCORRO *ESTADO* ABIERTO - 554
</t>
  </si>
  <si>
    <t xml:space="preserve">
CDGRD CUNDINAMARCA INFORMA
MUNICIPIO CAPARRAPÍ – ÁREA RURAL.
EVENTO MOVIMIENTO EN MASA – 27-07-2022.
AFECTACIÓN 5 VIVIENDAS, 5 FAMILIAS, 25 PERSONAS AFECTADAS, SIN LESIONADOS.
ACCIONES ATENDIDO POR CMGRD
ESTADO CERRADO. - 555
</t>
  </si>
  <si>
    <t xml:space="preserve">CDGRD DE META, INFORMA
MUNICIPIO ACACIAS, VEREDA: EL ROSARIO.
EVENTO CRECIENTE SÚBITA- RÍOS: GUAYURIBA Y SARDINATA- 27-07-2022.
AFECTACIÓN REALIZAN EDAN, SE ENCUENTRA LA COMUNIDAD AISLADA.
ACCIONES APOYAN CMGRD, BOMBEROS, D.C.C.
ESTADO ABIERTO. - 555
</t>
  </si>
  <si>
    <r>
      <t xml:space="preserve">
CDGRD DE META, INFORMA
MUNICIPIO VILLAVICENCIO, SECTORES: SAN CIPRIANO, PORFIA, LA ISLA, CUNCIA BAJA, SAMÁN, PRIMERO DE MAYO, LOS TUBOS, LA UNIÓN, SANTA LIBRADA.
EVENTO CRECIENTE SÚBITA- RÍOS: OCOA, GUAYURIBA, NEGRITO- 27-07-2022.
AFECTACIÓN REALIZAN EDAN.
ACCIONES APOYAN CMGRD, BOMBEROS, D.C.C. POLICÍA.
</t>
    </r>
    <r>
      <rPr>
        <b/>
        <sz val="9"/>
        <rFont val="Arial"/>
        <family val="2"/>
      </rPr>
      <t>ESTADO ABIERTO. - 555</t>
    </r>
    <r>
      <rPr>
        <sz val="9"/>
        <rFont val="Arial"/>
        <family val="2"/>
      </rPr>
      <t xml:space="preserve">
ENLACE TERRITORIAL- UNGRD DEL META, ACTUALIZA INFORMACIÓN
MUNICIPIO VILLAVICENCIO, SECTORES: SAN CIPRIANO, PORFIA, LA ISLA, CUNCIA BAJA, SAMÁN, PRIMERO DE MAYO, LOS TUBOS, LA UNIÓN, SANTA LIBRADA.
EVENTO CRECIENTE SÚBITA- RÍOS: OCOA, GUAYURIBA, NEGRITO- 27-07-2022.
AFECTACIÓN 150 VIVIENDAS INUNDADAS, DAÑOS EN MUEBLES Y ENSERES, 150 FAMILIAS, 750 PERSONAS AFECTADAS, SIN LESIONADOS.
ACCIONES APOYARON CMGRD, BOMBEROS, D.C.C. POLICÍA.
</t>
    </r>
    <r>
      <rPr>
        <b/>
        <sz val="9"/>
        <rFont val="Arial"/>
        <family val="2"/>
      </rPr>
      <t>ESTADO CERRADO. - 567</t>
    </r>
  </si>
  <si>
    <r>
      <t xml:space="preserve">CDGRD CAUCA INFORMA EN EL MUNICIPIO DE ARGELIA VEREDA PUENTE TIERRA, EVENTO MOVIMIENTO EN MASA – 27 DE JULIO, AFECTACIÓN 1 VÍA TERCIARIA, ACCIONES DESDE EL CMGRD REPORTAN QUE SE COORDINA VISITA DE INSPECCIÓN, VERIFICACIÓN Y CENSO DE DAMNIFICADOS EN LA ZONA. ESTADO </t>
    </r>
    <r>
      <rPr>
        <b/>
        <sz val="9"/>
        <rFont val="Arial"/>
        <family val="2"/>
      </rPr>
      <t>CERRADO - 556</t>
    </r>
    <r>
      <rPr>
        <sz val="9"/>
        <rFont val="Arial"/>
        <family val="2"/>
      </rPr>
      <t xml:space="preserve">
</t>
    </r>
  </si>
  <si>
    <r>
      <t xml:space="preserve">ENLACE DNBC INFORMA EN EL MUNICIPIO PACHO CUNDINAMARCA VEREDA EL BOSQUE EVENTO ACCIDENTE MINERO, MINA DE CARBÓN DENOMINADA EL BOSQUE DE LA EMPRESA PEÑALIZA DEEPMININGCOAL SAS, BOCA LA PRIMAVERA – 27 DE JULIO AFECTACIÓN 1 PERSONA FALLECIDA, ACCIONES COMANDANTE CLARA SIERRA REPORTA HACIA LAS 17:52 HORAS SE RECIBE LLAMADA TELEFÓNICA DEL SR. ALFONSO FERNÁNDEZ INFORMANDO DE EXPLOSIÓN, A LAS 17:57 HORAS SALEN 5 UNIDADES BOMBERILES HACIA EL LUGAR, SOBRE LAS 18:09 HORAS REALIZARON LLAMADO AL HOSPITAL SAN RAFAEL DE PACHO PARA SU ALISTAMIENTO, ENCONTRANDO QUE YA HABÍAN RECIBIDO A LAS 16:00 HORAS UNA PERSONA QUE FUE TRASLADADA EN UNA DE SUS AMBULANCIAS Y ALLÍ FALLECE. RECURSOS: 5 UNIDADES CBV PACHO, 1 MÁQUINA D-MAX Y 1 MOTO XR150, ESTADO </t>
    </r>
    <r>
      <rPr>
        <b/>
        <sz val="9"/>
        <rFont val="Arial"/>
        <family val="2"/>
      </rPr>
      <t>CERRADO - 556</t>
    </r>
    <r>
      <rPr>
        <sz val="9"/>
        <rFont val="Arial"/>
        <family val="2"/>
      </rPr>
      <t xml:space="preserve">
</t>
    </r>
  </si>
  <si>
    <r>
      <t xml:space="preserve">CDGRD TOLIMA INFORMA EN EL MUNICIPIO DE SAN ANTONIO CORREGIMIENTO PLAYA RICA, EVENTO COLAPSO ESTRUCTURAL (JARILLÓN) – 28 DE JULIO, AFECTACIÓN MURO DE PROTECCIÓN SOBRE EL RÍO CUCUANA, ACCIONES REPORTA CMGRD, NO LESIONADOS U OTRO, ESTADO </t>
    </r>
    <r>
      <rPr>
        <b/>
        <sz val="9"/>
        <rFont val="Arial"/>
        <family val="2"/>
      </rPr>
      <t>CERRADO - 556</t>
    </r>
  </si>
  <si>
    <r>
      <t xml:space="preserve">CDGRD CALDAS INFORMA EN EL MUNICIPIO DE MARMATO VEREDA ECHANDÍA SECTOR LA PLATA PARTE ALTA DEL CERRO EL BURRO, EVENTO MOVIMIENTO EN MASA – 27 DE JULIO, AFECTACIÓN EN AFLUENTE ACCIONES REPORTAN DESDE EL ORDEN LOCAL PREOCUPACIÓN POR LA MAGNITUD DEL MOVIMIENTO Y LAS FUERTES LLUVIAS QUE SE ESTÁN PRESENTANDO EN LAS HORAS DE LA NOCHE, LO QUE PUEDE CAUSAR AVENIDA TORRENCIAL DE LA QUEBRADA PANTANOS CAUCE SOBRE EL CUÁL CAE GRAN CANTIDAD DE TIERRA, ESTADO </t>
    </r>
    <r>
      <rPr>
        <b/>
        <sz val="9"/>
        <rFont val="Arial"/>
        <family val="2"/>
      </rPr>
      <t xml:space="preserve">ABIERTO - 556
</t>
    </r>
    <r>
      <rPr>
        <sz val="9"/>
        <rFont val="Arial"/>
        <family val="2"/>
      </rPr>
      <t>ACTUALIZACIÓN CDGRD CALDAS EN EL MUNICIPIO DE MARMATO VEREDA ECHANDIA SECTOR LA PLATA, CIEN PIES, SECTOR LA BETULIA Y JIMÉNEZ ALTO, EVENTO MOVIMIENTO EN MASA – 27 DE JULIO AFECTACIÓN 2 VÍAS TERCIARIAS, ACCIONES TODOS LOS DESPRENDIMIENTOS DE LOS TRES SECTORES SE COMUNICAN A TRAVÉS DE LA QUEBRADA PANTANOS, SE REALIZARON EVACUACIONES PREVENTIVAS HACIA LA CASA DE LA CULTURA Y FAMILIARES, SE ESPERA INFORMACIÓN DE CUERPO DE BOMBEROS DE NÚMERO DE FAMILIAS EVACUADAS, SE HA DADO RESPUESTA DESDE LA ALCALDÍA MUNICIPAL (COORD. GESTIÓN DE RIESGO Y COORD. CASA DE LA CULTURA), BOMBEROS MARMATO, DEFENSA CIVIL, POLICÍA NACIONAL</t>
    </r>
    <r>
      <rPr>
        <b/>
        <sz val="9"/>
        <rFont val="Arial"/>
        <family val="2"/>
      </rPr>
      <t xml:space="preserve">. ESTADO CERRADO - 559
</t>
    </r>
    <r>
      <rPr>
        <sz val="9"/>
        <rFont val="Arial"/>
        <family val="2"/>
      </rPr>
      <t xml:space="preserve">
</t>
    </r>
  </si>
  <si>
    <t xml:space="preserve">CDGRD ANTIOQUIA DAGRAN INFORMA
MUNICIPIO TÁMESIS – ZONA URBANA
EVENTO COLAPSO ESTRUCTURAL 24/07/2022
AFECTACIÓN 1 VIVIENDA AVERIADA (COLAPSO DE MURO – TAPIA), 1 FAMILIA, SIN AFECTACIONES HUMANAS. LA CAÍDA DE ESTE MURO, INHABILITA PARTE DE UNA VIEJA CASA QUE PRESTA EL SERVICIO DE HOTEL Y RESTAURANTE
ACCIONES ATENDIÓ CMGRD
ESTADO CERRADO - 557
</t>
  </si>
  <si>
    <t xml:space="preserve">CDGRD ANTIOQUIA DAGRAN INFORMA
MUNICIPIO NECHÍ, BARRIO SAN NICOLÁS
EVENTO MOVIMIENTO EN MASA 24/07/2022
AFECTACIÓN 6 VIVIENDAS AVERIADAS, 6 FAMILIAS,14 PERSONAS. SOCAVACIÓN SOBRE EL RIO CAUCA, CON AFECTACIÓN DE GRIETAS Y DESPLOME PARCIAL, 1 ALCANTARILLADO, SIN AFECTACIONES HUMANAS. 
ACCIONES ATENDIÓ CMGRD, SE REALIZA DIAGNOSTICO CON ESPECIALISTA GEÓLOGO Y EDAN, ES PRIORIDAD LA REUBICACIÓN U OBRA DE MITIGACIÓN
ESTADO CERRADO - 557
</t>
  </si>
  <si>
    <t xml:space="preserve">CDGRD ANTIOQUIA DAGRAN INFORMA
MUNICIPIO URAMITA – BARRIOS LAS CABAÑAS - JESÚS MARÍA RÚA ARIAS, CABUYAL, SANTA ANA. VEREDA CENTRO POBLADO EL TIGRE, MURRAPAL, GUAYABAL, LIMÓN CHUPADERO, CHUPADERO, SAN BENITO, CHONTADURAL, NUDILLALES, EL CAUNCE, SAN FRANCISCO, MONOS, COMINAL, COROZO, PARAMILLO, MESETA, EL PALÓN, EL BALCÓN, ALTO DEL PITAL, LA AGUADA, CARACOLAR Y ENCALICHADA
EVENTO AVENIDA TORRENCIAL 28/07/2022
AFECTACIÓN 14 VIVIENDAS AVERIADAS, 14 FAMILIAS, 1 PLANTA DE SUMINISTRO DE ACUEDUCTO URBANO CON PÉRDIDA DE BOCATOMA Y LÍNEA DE ADUCCIÓN QUE ALIMENTA Y PRESTA SERVICIO A TRES BARRIOS DEL MUNICIPIO DE URAMITA.  6 VÍAS TERCIARIAS Y SECUNDARIAS (VEREDAS DE CARACOLAL, BARRIO SANTA ANA, VÍA DEPARTAMENTAL, LIMÓN CHUPADERO, SAN BENITO, CHONTADURAL). SIN AFECTACIONES HUMANAS. 
ACCIONES ATENDIÓ CMGRD, DESDE LA ADMINISTRACIÓN MUNICIPAL SE VIENEN REALIZANDO LAS ACCIONES PARA HABILITAR LAS PRINCIPALES VÍAS Y CAMINOS LOGRANDO CON ELLO DISMINUIR LAS PERDIDAS EN LOS PRINCIPALES SECTORES ECONÓMICOS Y EDUCATIVOS. DEBIDO A LA MAGNITUD DE LAS EMERGENCIAS EL MUNICIPIO NO CUENTA CON MAQUINARIA AMARILLA PARA SUPLIRLAS. DESDE LA EMPRESA DE SERVICIOS PÚBLICOS SE VIENE ATENDIENDO LA EMERGENCIA, MEDIANTE EL SUMINISTRO DE AGUA POTABLE A TRES BARRIOS, 
ESTADO CERRADO - 557
</t>
  </si>
  <si>
    <t xml:space="preserve">CDGRD ANTIOQUIA DAGRAN INFORMA
MUNICIPIO MURINDÓ – BARRIOS PURAS BRISAS, DIVINO NIÑO, PORVENIR, SAN BARTOLOMÉ, POBLADO, SAN JUDAS Y PARAÍSO, CORREGIMIENTOS CAMPO ALEGRE, OPOGADÓ Y BELLA LUZ, VEREDAS BEBARAMEÑO Y PRIMAVERA.
EVENTO INUNDACIÓN 27/07/2022
AFECTACIÓN 100 VIVIENDAS AVERIADAS, 798 FAMILIAS, 2228 PERSONAS, 1 HOSPITAL, 2 CENTROS EDUCATIVOS, 1 CENTRO ADMINISTRATIVO, 2 PUENTES PALAFITICOS. CULTIVOS INUNDADOS, DETERIORO DE INFRAESTRUCTURA. POR EL ALTO SEDIMENTO DEL RIO MURINDÓ Y LAS CRECIENTES SÚBITAS QUE SE ESTÁN PRESENTANDO EL RIO SE DESBORDA AFECTANDO 6 COMUNIDADES MESTIZAS.
ACCIONES ATENDIÓ CMGRD, SE HACE ENTREGA AHE, Y SE REALIZAN BRIGADAS DE SALUD. 
ESTADO CERRADO - 557
</t>
  </si>
  <si>
    <t xml:space="preserve">CDGRD ANTIOQUIA DAGRAN INFORMA
MUNICIPIO EL BAGRE – ZONA URBANA, CORREGIMIENTO DE PUERTO CLAVER, VEREDA CAÑO ÑEQUE, CAÑO CLARO, SAN CARLOS, LA CINCO, BOCAS DE LA LLANA
EVENTO INUNDACIÓN 28/07/2022
AFECTACIÓN 1 PERSONA LESIONADA, 700 VIVIENDAS INUNDADAS, 700 FAMILIAS, 2000 PERSONAS, 2 INSTITUCIONES EDUCATIVAS (BIJAO Y LICEO EL BAGRE), LAS OFICINAS AGUAS DEL BAGRE, LA SECRETARIA DE TRÁNSITO, INSTALACIONES FOVIS Y ALGUNOS ALMACENES DEL CENTRO COMO SON SUPERMERCADOS, ALMACENES DE ROPA Y CALZADO
ACCIONES EL COMITÉ DE GESTIÓN DEL RIESGO SE ACTIVA Y ORGANIZA CON LOS ORGANISMOS DE SOCORRO LA AYUDA Y RECUPERACIÓN DE BIENES Y ENSERES DE LAS FAMILIAS DAMNIFICADAS, TAMBIÉN SE REALIZAN BARRICADAS EN ALGUNOS PUNTOS DÓNDE SE DESBORDO EL RÍO NECHÍ. SE DECLARA CALAMIDAD PÚBLICA PARA AYUDAR A LAS FAMILIAS DAMNIFICADAS. REALIZAN EDAN
ESTADO ABIERTO - 557
</t>
  </si>
  <si>
    <r>
      <t xml:space="preserve">CDGRD ANTIOQUIA DAGRAN INFORMA
MUNICIPIO ITUANGO
EVENTO MOVIMIENTO EN MASA 28/07/2022
AFECTACIÓN 1 ACUEDUCTO AVERIADO, POR DESLIZAMIENTO DE TIERRA QUE AFECTÓ UN TRAMO DE LA RED DE CONDUCCIÓN PRINCIPAL QUE SE ENCONTRABA EN VIADUCTO, INTERRUMPIENDO DE MANERA TOTAL EL SUMINISTRO DEL SERVICIO DE AGUA PARA EL CONSUMO HUMANO EN LA ZONA URBANA Y PARTE DE LA POBLACIÓN DE DOS VEREDAS ALEDAÑAS.
ACCIONES ATIENDE CMGRD. -RACIONAMIENTO CON FUENTE ALTERNA DEFICIENTE. SE REALIZA DECRETO DECLARATORIA DE EMERGENCIA SANITARIA, PUBLICIDAD SOBRE MEDIDAS DE CONSUMO RACIONAL DEL AGUA, VISITA TÉCNICA AL SITIO AFECTADO PARA ESTUDIOS Y DISEÑOS. ESTADO CERRADO - 557
</t>
    </r>
    <r>
      <rPr>
        <sz val="9"/>
        <color indexed="10"/>
        <rFont val="Arial"/>
        <family val="2"/>
      </rPr>
      <t>SE BRINDO APOYO CON 11 SUBSIDUOS DE ARRIENDO POR VALOR DE $8.250.000</t>
    </r>
  </si>
  <si>
    <r>
      <t xml:space="preserve">CDGRD BOLÍVAR INFORMA MUNICIPIO: SAN MARTÍN DE LOBA – CORREGIMIENTO DE CHIMI, PLAN BONITO, PAPAYAL, PLAYITAS, VEREDA SAN PABLO EVENTO: INUNDACIÓN – 13/07/2022 AFECTACIÓN: 165 VIVIENDAS POR PERDIDA DE ENSERES, 165 FAMILIAS, 660 PERSONAS ACCIONES: ATENDIDO POR CMGRD ESTADO: </t>
    </r>
    <r>
      <rPr>
        <b/>
        <sz val="9"/>
        <rFont val="Arial"/>
        <family val="2"/>
      </rPr>
      <t>CERRADO - 558</t>
    </r>
  </si>
  <si>
    <r>
      <t xml:space="preserve">CDGRD VALLE DEL CAUCA INFORMA MUNICIPIO: EL TORO – CORREGIMIENTO SAN ANTONIO EVENTO: CRECIENTE SÚBITA DE LA QUEBRADA LA GRANDE – 28/07/2022 AFECTACIÓN: 25 VIVIENDAS POR PERDIDA DE ENSERES, 25 FAMILIAS, 100 PERSONAS ACCIONES: ATENDIDO POR CMGRD ESTADO: </t>
    </r>
    <r>
      <rPr>
        <b/>
        <sz val="9"/>
        <rFont val="Arial"/>
        <family val="2"/>
      </rPr>
      <t>CERRADO - 558</t>
    </r>
  </si>
  <si>
    <r>
      <t xml:space="preserve">DCC INFORMA DEPARTAMENTO: ATLÁNTICO MUNICIPIO: SABANALARGA – CABECERA MUNICIPAL EVENTO: INUNDACIÓN – 28/07/2022 AFECTACIÓN: 59 VIVIENDAS CON PÉRDIDA DE ENSERES, 80 FAMILIAS, 320 PERSONAS ACCIONES: ATENDIDO POR CMGRD Y DCC ESTADO: </t>
    </r>
    <r>
      <rPr>
        <b/>
        <sz val="9"/>
        <rFont val="Arial"/>
        <family val="2"/>
      </rPr>
      <t>CERRADO - 558</t>
    </r>
  </si>
  <si>
    <r>
      <t xml:space="preserve">CDGRD ANTIOQUIA INFORMA EN EL MUNICIPIO DE SAN FRANCISCO SECTOR LA VIRGEN, PAILANIA, LA MARAVILLA Y EL CASCO URBANO EN GENERAL, EVENTO MOVIMIENTO EN MASA – 29 DE JULIO AFECTACIÓN 1 VÍA NACIONAL OBSTRUYE TOTALMENTE EL FLUJO DE VEHICULAR, ACCIONES COMO MEDIDAS PARA CONTRARRESTAR LOS EFECTOS SE RETIRA EL MATERIAL CON AYUDA DE LA COMUNIDAD Y MAQUINARIA AMARILLA, ESTADO </t>
    </r>
    <r>
      <rPr>
        <b/>
        <sz val="9"/>
        <rFont val="Arial"/>
        <family val="2"/>
      </rPr>
      <t>CERRADO - 559</t>
    </r>
    <r>
      <rPr>
        <sz val="9"/>
        <rFont val="Arial"/>
        <family val="2"/>
      </rPr>
      <t xml:space="preserve">
</t>
    </r>
  </si>
  <si>
    <r>
      <t xml:space="preserve">CDGRD TOLIMA INFORMA EN EL MUNICIPIO DE RIOBLANCO CORREGIMIENTO DE LA HERRERA, EVENTO MOVIMIENTO EN MASA – 28 DE JULIO, AFECTACIÓN 1 ACUEDUCTO, VARIOS VEHÍCULOS, ACCIONES SE ENCUENTRAN VARIAS VIVIENDAS EN ALTO RIESGO, NO LESIONADOS, ATIENDE ALCALDÍA, ESTADO </t>
    </r>
    <r>
      <rPr>
        <b/>
        <sz val="9"/>
        <rFont val="Arial"/>
        <family val="2"/>
      </rPr>
      <t>CERRADO - 559</t>
    </r>
  </si>
  <si>
    <t xml:space="preserve">DCC INFORMA
MUNICIPIO PURÍSIMA - CÓRDOBA
EVENTO INUNDACIÓN 29/07/2022
AFECTACIÓN 60 VIVIENDAS INUNDADAS, 91 FAMILIAS, 455 PERSONAS. POR EL DESBORDAMIENTO DE ARROYOS Y LA CIÉNEGA GRANDE DEL BAJO SINÚ
ACCIONES ATIENDE ALCALDÍA, APOYA DEFENSA CIVIL CON 9 UNIDADES, SE REALIZA EL EDAN
ESTADO CERRADO - 561
</t>
  </si>
  <si>
    <t xml:space="preserve">DCC INFORMA
MUNICIPIO MANATÍ – ATLÁNTICO, BARRIO VILLA MATI
EVENTO INUNDACIÓN 28/07/2022
AFECTACIÓN 38 VIVIENDAS INUNDADAS, 38 FAMILIAS CON DAÑOS EN BIENES Y ENSERES, COLCHONES Y ALGUNOS ELECTRODOMÉSTICOS.
ACCIONES ATENDIÓ CMGRD Y DCC CON 6 UNIDADES
ESTADO CERRADO - 561
</t>
  </si>
  <si>
    <t xml:space="preserve">DCC INFORMA
MUNICIPIO USIACURÍ– ATLÁNTICO, BARRIO LA FLORESTA 
EVENTO MOVIMIENTO EN MASA 28/07/2022
AFECTACIÓN 13 VIVIENDAS, 13 FAMILIAS, 58 PERSONAS. 1 VÍA CERRADA
ACCIONES ATENDIÓ CMGRD Y DCC CON 4 UNIDADES
ESTADO CERRADO - 561
</t>
  </si>
  <si>
    <t>1 PARQUEADERO</t>
  </si>
  <si>
    <t xml:space="preserve">CDGRD TOLIMA INFORMA
MUNICIPIO RIOBLANCO - CORREGIMIENTO DE LA HERRERA  
EVENTO MOVIMIENTO EN MASA 28/07/2022
AFECTACIÓN 1 ACUEDUCTO VEREDAL, 1 PARQUEADERO DE VEHÍCULOS
ACCIONES ATIENDE CMGRD, SE EVALÚAN POSIBLES VIVIENDAS EN RIESGO
ESTADO CERRADO - 561
  </t>
  </si>
  <si>
    <t>1 FABRICA DE COLCHONES</t>
  </si>
  <si>
    <r>
      <t xml:space="preserve">CDGRD CUNDINAMARCA INFORMA MUNICIPIO: SOACHA – BARRIOS LLANOS EVENTO: INCENDIO ESTRUCTURAL – 30/07/2022 AFECTACIÓN: 1 FÁBRICA DE COLCHONES ACCIONES: ATENDIDO POR BOMBEROS OFICIALES SOACHA ESTADO </t>
    </r>
    <r>
      <rPr>
        <b/>
        <sz val="9"/>
        <rFont val="Arial"/>
        <family val="2"/>
      </rPr>
      <t>CERRADO - 562</t>
    </r>
  </si>
  <si>
    <r>
      <t xml:space="preserve">CDGRD HUILA INFORMA MUNICIPIO:  LA PLATA – VEREDA PATICO, ALTO PATICO, SAN ANTONIO EVENTO: MOVIMIENTO EN MASA – 29/07/2022 AFECTACIÓN: 6 VIVIENDAS POR PERDIDA DE ENSERES, 6 FAMILIAS, 30 PERSONAS, 2 PUENTES PEATONALES, 2 PUENTES VEHICULARES ACCIONES: ATENDIDO POR CMGRD ESTADO: </t>
    </r>
    <r>
      <rPr>
        <b/>
        <sz val="9"/>
        <rFont val="Arial"/>
        <family val="2"/>
      </rPr>
      <t>CERRADO - 562</t>
    </r>
  </si>
  <si>
    <t xml:space="preserve">CMGRD CÁQUEZA INFORMA:
MUNICIPIO CÁQUEZA - CUNDINAMARCA
EVENTO MOVIMIENTO EN MASA 31/07/2022
AFECTACIÓN 1 VÍA TERCIARIA OBSTRUIDA POR DESLIZAMIENTOS Y LODOS
ACCIONES ATIENDE CMGRD Y COMUNIDAD
ESTADO CERRADO - 564
</t>
  </si>
  <si>
    <t xml:space="preserve">CDGRD CUNDINAMARCA INFORMA:
MUNICIPIO CHOACHI – VEREDA EL RESGUARDO
EVENTO MOVIMIENTO EN MASA 31/07/2022
AFECTACIÓN 3 FAMILIAS, 3 VIVIENDAS EN RIESGO DEBIDO A DESLIZAMIENTOS GENERADOS POR FUERTES LLUVIAS
ACCIONES ATENDIÓ CMGRD
ESTADO CERRADO - 564
</t>
  </si>
  <si>
    <t>1 GALPON</t>
  </si>
  <si>
    <t xml:space="preserve">CDGRD CUNDINAMARCA INFORMA:
MUNICIPIO FUSAGASUGÁ -  VEREDA USATAMA
EVENTO VENDAVAL 30/07/2022
AFECTACIÓN 3 VIVIENDAS AVERIADAS EN TECHOS, 3 FAMILIAS, 1 GALPÓN. SE PRESENTÓ CAÍDAS DE ÁRBOLES EN LAS CUERDAS ELÉCTRICAS Y PORTONES DE LAS FINCAS VILLA QUINUA Y FINCA EL PERFIL
ACCIONES ATENDIÓ BOMBEROS Y COMUNIDAD
ESTADO CERRADO - 564
</t>
  </si>
  <si>
    <t>DNBC INFORMA DEPARTAMENTO: HUILA MUNICIPIO: OPORAPA – SECTOR EL CRUCE EVENTO: INCENDIO DE COBERTURA VEGETAL – 31/07/2022 AFECTACIÓN: 1 HECTÁREA DE VEGETACIÓN NATIVA ACCIONES: ATENDIDO POR BOMBEROS ESTADO LIQUIDADO - 565</t>
  </si>
  <si>
    <r>
      <t xml:space="preserve">ENLACE DNBC INFORMA EN EL DEPARTAMENTO HUILA MUNICIPIO DE YAGUARÁ VEREDA JAGUAL FINCA EL CAIRO, EVENTO INCENDIO DE COBERTURA VEGETAL – 30 DE JULIO, AFECTACIÓN 20 HECTÁREAS DE PASTO RASTROJO Y VEGETACIÓN NATIVA, ACCIONES COMANDANTE SOLÓRZANO CBV YAGUARÁ SE REPORTA CON LA NOVEDAD DE ATENCIÓN DE INCENDIO EN EL POTRERO EL VOLCÁN, DÓNDE SE HAN QUEMADO APROX 10 HECTÁREAS DE PASTO, RASTROJO Y VEGETACIÓN NATIVA, PORCENTAJE DE AVANCE DE LABORES 80%, SE ATENDIÓ CON 6 UNIDADES Y LA M2. ACTUALIZACIÓN 31 DE JULIO CBV YAGUARÁ INFORMA, QUE EL INCENDIO PRESENTADO EL DÍA DE AYER YA QUEDÓ TOTALMENTE LIQUIDADO. NO SE PRESENTAN NOVEDADES EN UNIDADES NI EQUIPOS, ESTADO </t>
    </r>
    <r>
      <rPr>
        <b/>
        <sz val="9"/>
        <rFont val="Arial"/>
        <family val="2"/>
      </rPr>
      <t>LIQUIDADO - 566</t>
    </r>
  </si>
  <si>
    <r>
      <t>CDGRD CAUCA INFORMA EN EL MUNICIPIO DE LA VEGA VEREDA LOMA GRANDE, EVENTO INCENDIO ESTRUCTURAL – 31 DE JULIO, AFECTACIÓN 1 VIVIENDA AVERIADA, 1 FAMILIA, 4 PERSONAS, ACCIONES EN HORAS DE LA TARDE SE PRESENTÓ UN INCENDIO, LAS RAZONES DEL INCIDENTE SON MATERIA DE INVESTIGACIÓN. SE ESTABLECE COMUNICACIÓN CON LÍDER COMUNITARIO DE LA ZONA, ÉL CUÁL CON EL APOYO DE LA COMUNIDAD ATIENDEN LA EMERGENCIA Y LOGRAN CONTENER EL INCENDIO. SE PROGRAMA VISITA PARA REALIZAR EDAN Y ENTREGAR ASISTENCIA AHE ALIMENTARIA, NO ALIMENTARIA Y MATERIALES PARA REHABILITACIÓN DE LA VIVIENDA, ESTADO</t>
    </r>
    <r>
      <rPr>
        <b/>
        <sz val="9"/>
        <rFont val="Arial"/>
        <family val="2"/>
      </rPr>
      <t xml:space="preserve"> CERRADO - 566</t>
    </r>
  </si>
  <si>
    <r>
      <t xml:space="preserve">CDGRD CHOCÓ INFORMA EN EL MUNICIPIO BOJAYÁ ZONA NORTE Y SUR DEL CASCO URBANO 13 VEREDAS Y CORREGIMIENTOS, EVENTO INUNDACIÓN POR INCREMENTO DEL NIVEL DE LOS RÍOS ATRATO, NAPIPI Y OPOGADO – 29 DE JULIO, AFECTACIÓN 234 VIVIENDAS AVERIADAS, 916 FAMILIAS DAMNIFICADAS, PÉRDIDA DE BIENES, ENSERES DE COCINA Y CAMAS, 187 PRODUCTORES, 403 HECTÁREAS DE CULTIVOS (PLÁTANO, CÚRCUMA, YUCA, BANANO, ARROZ, CAÑA Y ÁRBOLES FRUTALES), ACCIONES ATENCIÓN DE LA EMERGENCIA CON APOYO DE COMUNIDAD, CONSEJOS COMUNITARIOS Y CUERPO DE BOMBEROS. HASTA LA FECHA LOS NIVELES DE LOS RÍOS SIGUEN ELEVADOS. SE REALIZA VISITA DEL CMGRD A LAS COMUNIDADES DAMNIFICADAS DE LA ZONA NORTE Y SUR DEL MUNICIPIO, CON ACOMPAÑAMIENTO DEL CUERPO DE BOMBEROS, PARA REALIZAR EL LEVANTAMIENTO DE INFORMACIÓN Y REALIZAR LA EVALUACIÓN DE DAÑOS Y NECESIDADES (EDAN), REQUIEREN AYUDA HUMANITARIA INMEDIATA Y MATERIALES PARA LA CONSTRUCCIÓN Y MEJORAMIENTO DE VIVIENDAS, JOSÉ ELOY MENA MENA CMGRD, ESTADO </t>
    </r>
    <r>
      <rPr>
        <b/>
        <sz val="9"/>
        <rFont val="Arial"/>
        <family val="2"/>
      </rPr>
      <t>CERRADO - 566</t>
    </r>
    <r>
      <rPr>
        <sz val="9"/>
        <rFont val="Arial"/>
        <family val="2"/>
      </rPr>
      <t xml:space="preserve">
</t>
    </r>
  </si>
  <si>
    <r>
      <t xml:space="preserve">CDGRD CALDAS INFORMA EN EL MUNICIPIO DE NORCASIA VEREDA CADENALES, EVENTO VENDAVAL – 1 DE AGOSTO, AFECTACIÓN 1 VIVIENDA DESTECHADA, 1 FAMILIA, 4 PERSONAS, ACCIONES SE REALIZÓ VISITA DE INSPECCIÓN TÉCNICA POR PARTE DE BOMBEROS NORCASIA, ESTADO </t>
    </r>
    <r>
      <rPr>
        <b/>
        <sz val="9"/>
        <rFont val="Arial"/>
        <family val="2"/>
      </rPr>
      <t>CERRADO - 566</t>
    </r>
  </si>
  <si>
    <r>
      <t xml:space="preserve">CDGRD SANTANDER INFORMA EN EL MUNICIPIO DE MOGOTES ZONA RURAL Y URBANA, EVENTO GRANIZADA – 30 DE JULIO, AFECTACIÓN EN CULTIVOS DE CAFÉ, PLÁTANO, CÍTRICOS Y YUCA, ACCIONES ATIENDE CMGRD, REALIZAN EDAN, POR COLAPSO DE LA RED DE ALCANTARILLADO ALGUNAS VIVIENDAS SE INUNDARON, ESTADO </t>
    </r>
    <r>
      <rPr>
        <b/>
        <sz val="9"/>
        <rFont val="Arial"/>
        <family val="2"/>
      </rPr>
      <t>ABIERTO - 566</t>
    </r>
  </si>
  <si>
    <r>
      <t xml:space="preserve">CDGRD SANTANDER INFORMA EN EL MUNICIPIO DE JESÚS MARÍA ZONA RURAL Y URBANA, EVENTO GRANIZADA – 31 DE JULIO, AFECTACIÓN POR PÉRDIDA DE CULTIVOS DE PAN COGER Y PASTIZALES ACCIONES ATIENDE CMGRD, REALIZAN EDAN, NO LESIONADOS, ESTADO </t>
    </r>
    <r>
      <rPr>
        <b/>
        <sz val="9"/>
        <rFont val="Arial"/>
        <family val="2"/>
      </rPr>
      <t>ABIERTO - 566</t>
    </r>
    <r>
      <rPr>
        <sz val="9"/>
        <rFont val="Arial"/>
        <family val="2"/>
      </rPr>
      <t xml:space="preserve">
ACTUALIZACIÓN CDGRD SANTANDER EN EL MUNICIPIO DE JESÚS MARÍA ZONA RURAL Y URBANA EVENTO GRANIZADA – 31 DE JULIO, AFECTACIÓN 10 FAMILIAS, DAÑOS SOLO EN CULTIVOS DE PAN COGER ACCIONES EL DEPARTAMENTO INDICÓ QUE FUE REPORTADO A LA SECRETARIA DE AGRICULTURA PARA RESPECTIVA ATENCIÓN,</t>
    </r>
    <r>
      <rPr>
        <b/>
        <sz val="9"/>
        <rFont val="Arial"/>
        <family val="2"/>
      </rPr>
      <t xml:space="preserve"> ESTADO CERRADO - 578</t>
    </r>
  </si>
  <si>
    <t xml:space="preserve">CDGRD NORTE DE SANTANDER INFORMA
MUNICIPIO EL TARRA - VEREDA LAS TORRES
EVENTO CRECIENTE SÚBITA 31/07/2022
AFECTACIÓN 1 VIVIENDA AVERIADA EN LA PARTE POSTERIOR, 1 FAMILIA, 10 PERSONAS (CUATRO MENORES DE EDAD Y SEIS ADULTOS) CON PERDIDA Y DETERIORO DE ALGUNOS ENSERES
ACCIONES ATENDIÓ CMGRD
ESTADO CERRADO - 568
</t>
  </si>
  <si>
    <t xml:space="preserve">CMGRD VILLAVICENCIO INFORMA
MUNICIPIO VILLAVICENCIO – PEAJE PIPIRAL
EVENTO INCENDIO ESTRUCTURAL 01/08/2022
AFECTACIÓN 1 VIVIENDA DESTRUIDA, DONDE SE ALMACENABAN ACEITE QUEMADO Y LLANTAS, QUE FUE EL PRODUCTO PRINCIPAL QUE GENERÓ LA CONFLAGRACIÓN EN GRAN PROPORCIÓN, SIN AFECTACIONES HUMANAS
ACCIONES ATENDIÓ BOMBEROS GUAYABETAL Y VILLAVICENCIO CON 8 UNIDADES Y 3 MÓVILES, APOYO DCC, SISMEDICA Y SETRA POLICÍA
ESTADO LIQUIDADO - 568
</t>
  </si>
  <si>
    <r>
      <t xml:space="preserve">CMGRD MEDELLÍN INFORMA EN LAS COMUNAS - OCCIDENTAL: 5, 6 Y 7: CASTILLA, 12 DE OCTUBRE Y ROBLEDO, - ORIENTAL: 1, 2, 3 Y 4: POPULAR, MANRÍQUEZ Y ARANJUEZ EVENTO CRECIENTE SÚBITA DE LAS QUEBRADAS CULANTRILLO Y MALPASO, COLAPSO DE RED DE ALCANTARILLADO Y ALGUNOS MOVIMIENTOS EN MASA – 2 DE AGOSTO AFECTACIÓN 1 LESIONADO (MENOR DE 14 AÑOS), 1 IGLESIA, POR ESTABLECER # DE VIVIENDAS ACCIONES EL MENOR AMERITA TRASLADO, SE LESIONA POR LA CAÍDA DEL MURO CRA.31 CON 107ª, SE ATIENDE CON PERSONAL DE BOMBEROS PARA EL CORTE DE ÁRBOLES, DESPEJE DE VÍA, APOYAN EQUIPO DE GEÓLOGOS QUIENES REALIZAN VISITAS DE INSPECCIÓN POR RIESGO, ESTADO </t>
    </r>
    <r>
      <rPr>
        <b/>
        <sz val="9"/>
        <rFont val="Arial"/>
        <family val="2"/>
      </rPr>
      <t xml:space="preserve">ABIERTO - 56
</t>
    </r>
    <r>
      <rPr>
        <sz val="9"/>
        <rFont val="Arial"/>
        <family val="2"/>
      </rPr>
      <t xml:space="preserve">D.C.C. ACTUALIZA INFORMACIÓN, DEPARTAMENTO DE ANTIOQUIA
MUNICIPIO MEDELLÍN, COMUNAS: OCCIDENTAL: 5, 6 Y 7: CASTILLA, 12 DE OCTUBRE Y ROBLEDO- ORIENTAL: 1, 2, 3 Y 4: POPULAR, MANRÍQUEZ Y ARANJUEZ- SECTOR: LA ROSA DE SANTA CRUZ.
EVENTO CRECIENTE SÚBITA DE LAS QUEBRADAS: CULANTRILLO Y MALPASO – 02-08-2022.
AFECTACIÓN 1 MENOR LESIONADO, TRASLADADO A CENTRO ASISTENCIAL, 97 VIVIENDAS INUNDADAS, 98 FAMILIAS, 291 PERSONAS, 1 IGLESIA, 1.000 HECTÁREAS AFECTADAS, DAÑOS EN MUEBLES Y ENSERES, COLAPSO DE RED DE ALCANTARILLADO Y ALGUNOS MOVIMIENTOS EN MASA.
ACCIONES APOYARON CMGRD, D.C.C.- 14 UNIDADES, BOMBEROS, CRUE, GEÓLOGOS QUIENES REALIZARON VISITAS DE INSPECCIÓN POR RIESGO.  </t>
    </r>
    <r>
      <rPr>
        <b/>
        <sz val="9"/>
        <rFont val="Arial"/>
        <family val="2"/>
      </rPr>
      <t xml:space="preserve"> 
ESTADO CERRADO. - 571
</t>
    </r>
  </si>
  <si>
    <r>
      <t xml:space="preserve">ENLACE DNBC INFORMA EN EL DEPARTAMENTO CAUCA, MUNICIPIO PATÍA VÍA PANAMERICANA ENTRE EL BORDO Y PIEDRA SENTADA EVENTO INCENDIO DE COBERTURA VEGETAL – 22 DE JULIO AFECTACIÓN 1 HECTÁREA DE VEGETACIÓN NATIVA ACCIONES ATENDIDO POR PERSONAL DE BOMBEROS CON 7 UNIDADES Y 2 VEHÍCULOS, SE USARON BOMBAS DE PISTÓN, SOPLADORA, BATEFUEGOS Y MACHETES, LA M-6 MAQUINA EXTINTORA DE 800 GALONES Y M-4 PARA TRASLADO DE HERRAMIENTAS Y UNIDADES BOMBERILES, ESTADO </t>
    </r>
    <r>
      <rPr>
        <b/>
        <sz val="9"/>
        <rFont val="Arial"/>
        <family val="2"/>
      </rPr>
      <t>LIQUIDADO - 569</t>
    </r>
  </si>
  <si>
    <r>
      <t>ENLACE DNBC INFORMA EN EL DEPARTAMENTO ATLÁNTICO EN EL MUNICIPIO DE SABANAGRANDE FINCA MANUEL BERDEJO- VÍA PIÑERES EVENTO INCENDIO DE COBERTURA VEGETAL – 19 DE JULIO, AFECTACIÓN 1 HECTÁREA DE VEGETACIÓN NATIVA, ACCIONES SALE M - 01 CON BOMBEROS E. GONZÁLEZ, CANTILLO, PADILLA M, F. TRUYOL, BERRIO Y SALAZAR BOMBAS DE ESPALDAS Y DE MANO, ESTADO</t>
    </r>
    <r>
      <rPr>
        <b/>
        <sz val="9"/>
        <rFont val="Arial"/>
        <family val="2"/>
      </rPr>
      <t xml:space="preserve"> LIQUIDADO - 569</t>
    </r>
    <r>
      <rPr>
        <sz val="9"/>
        <rFont val="Arial"/>
        <family val="2"/>
      </rPr>
      <t xml:space="preserve">
</t>
    </r>
  </si>
  <si>
    <r>
      <t xml:space="preserve">ENLACE DNBC INFORMA EN EL DEPARTAMENTO DE NARIÑO MUNICIPIO DE SANTACRUZ VEREDA CHIPACUED, EVENTO INCENDIO DE COBERTURA VEGETAL – 19 DE JULIO, AFECTACIÓN 10 HECTÁREAS DE VEGETACIÓN NATIVA, ACCIONES ATENDIDO POR PERSONAL DE BOMBEROS CON 6 UNIDADES, 1 VEHÍCULO ESTADO </t>
    </r>
    <r>
      <rPr>
        <b/>
        <sz val="9"/>
        <rFont val="Arial"/>
        <family val="2"/>
      </rPr>
      <t>LIQUIDADO - 569</t>
    </r>
  </si>
  <si>
    <r>
      <t>ENLACE DNBC INFORMA EN EL DEPARTAMENTO DE SANTANDER EN EL MUNICIPIO DE SABANA DE TORRES ANTIGUA VÍA FÉRREA FINCA DEL SEÑOR DANILO ÁLZATE, EVENTO INCENDIO DE COBERTURA VEGETAL – 14 DE JULIO, AFECTACIÓN 15 HECTÁREAS DE VEGETACIÓN NATIVA, ACCIONES SE RECIBIÓ LLAMADA DE LA COMUNIDAD DE LA SEÑORA DEYANITH TARAZONA, SE TRATÓ DE UNA QUEMA PROHIBIDA QUE SE SALIÓ DE CONTROL, FUE ATENDIDO POR BOMBEROS CON 2 UNIDADES Y 1 VEHÍCULO, ESTADO</t>
    </r>
    <r>
      <rPr>
        <b/>
        <sz val="9"/>
        <rFont val="Arial"/>
        <family val="2"/>
      </rPr>
      <t xml:space="preserve"> LIQUIDADO - 569</t>
    </r>
  </si>
  <si>
    <r>
      <t xml:space="preserve">ENLACE DNBC INFORMA EN EL DEPARTAMENTO DE HUILA EN EL MUNICIPIO DE TELLO SAN ISIDRO BAJO
EVENTO INCENDIO DE COBERTURA VEGETAL – 7 DE JULIO, AFECTACIÓN 1 HECTÁREA DE VEGETACIÓN NATIVA, ACCIONES ATENDIDO POR BOMBEROS CON 2 UNIDADES, ESTADO </t>
    </r>
    <r>
      <rPr>
        <b/>
        <sz val="9"/>
        <rFont val="Arial"/>
        <family val="2"/>
      </rPr>
      <t>LIQUIDADO - 569</t>
    </r>
    <r>
      <rPr>
        <sz val="9"/>
        <rFont val="Arial"/>
        <family val="2"/>
      </rPr>
      <t xml:space="preserve">
</t>
    </r>
  </si>
  <si>
    <r>
      <t xml:space="preserve">ENLACE DNBC INFORMA EN EL DEPARTAMENTO DE HUILA EN EL MUNICIPIO DE CAMPOALEGRE VEREDA LOS ROSALES EVENTO INCENDIO DE COBERTURA VEGETAL – 7 DE JULIO, AFECTACIÓN 1.6 HECTÁREAS, ACCIONES SE RECIBIÓ LLAMADO DE LA COMANDANTE DEL CUERPO DE BOMBEROS DE HOBO SOBRE LAS 12:32 HORAS INFORMANDO SOBRE UN INCENDIO, EL CUAL SE ENCUENTRA PRÓXIMO A LA ESTACIÓN DE COMBUSTIBLE, SALIERON ATENDER TRES UNIDADES Y UN CONDUCTOR DE LA ADMINISTRACIÓN EN LA M-02, ESTADO </t>
    </r>
    <r>
      <rPr>
        <b/>
        <sz val="9"/>
        <rFont val="Arial"/>
        <family val="2"/>
      </rPr>
      <t>LIQUIDADO - 569</t>
    </r>
    <r>
      <rPr>
        <sz val="9"/>
        <rFont val="Arial"/>
        <family val="2"/>
      </rPr>
      <t xml:space="preserve">
</t>
    </r>
  </si>
  <si>
    <r>
      <t xml:space="preserve">ENLACE DNBC INFORMA EN EL DEPARTAMENTO CUNDINAMARCA EN EL MUNICIPIO CAPARRAPÍ VEREDA EL CHORRILLO EVENTO INCENDIO DE COBERTURA VEGETAL – 1 DE JULIO, AFECTACIÓN 1 HECTÁREA DE VEGETACIÓN NATIVA, ACCIONES SE RECIBE LLAMADO DE LA COMUNIDAD, SE EXTINGUE EN RONDAS NATURALES DE UN CULTIVO PEQUEÑO, ATENDIDO POR 4 UNIDADES Y 1 VEHÍCULO, ESTADO </t>
    </r>
    <r>
      <rPr>
        <b/>
        <sz val="9"/>
        <rFont val="Arial"/>
        <family val="2"/>
      </rPr>
      <t>LIQUIDADO - 569</t>
    </r>
  </si>
  <si>
    <r>
      <t xml:space="preserve">ENLACE DNBC INFORMA EN EL DEPARTAMENTO HUILA MUNICIPIO AIPE ZONA RURAL ALREDEDORES DE LA INSTITUCIÓN EDUCATIVA “CIUDADELA EDUCATIVA” EVENTO INCENDIO DE COBERTURA VEGETAL – 27 DE JUNIO AFECTACIÓN 2 HECTÁREAS DE HIERBAS Y MATORRALES ACCIONES ATENDIDO POR PERSONAL DE BOMBEROS CON 4 UNIDADES Y 1 VEHÍCULO, ESTADO </t>
    </r>
    <r>
      <rPr>
        <b/>
        <sz val="9"/>
        <rFont val="Arial"/>
        <family val="2"/>
      </rPr>
      <t>LIQUIDADO - 569</t>
    </r>
  </si>
  <si>
    <r>
      <t xml:space="preserve">ENLACE DNBC INFORMA EN EL DEPARTAMENTO DE SANTANDER MUNICIPIO ZAPATOCA VEREDA CARRIZAL 
EVENTO INCENDIO DE COBERTURA VEGETAL – 20 DE JUNIO AFECTACIÓN 2 HECTÁREAS DE VEGETACIÓN NATIVA ACCIONES SE ATENDIÓ LLAMADO DE INCENDIO POR EL CHOQUE DE DOS LÍNEAS ELÉCTRICAS QUE GENERAN LA CONFLAGRACIÓN, TRABAJARON 4 UNIDADES DE BOMBEROS Y 1 VEHÍCULO, ESTADO </t>
    </r>
    <r>
      <rPr>
        <b/>
        <sz val="9"/>
        <rFont val="Arial"/>
        <family val="2"/>
      </rPr>
      <t>LIQUIDADO - 569</t>
    </r>
    <r>
      <rPr>
        <sz val="9"/>
        <rFont val="Arial"/>
        <family val="2"/>
      </rPr>
      <t xml:space="preserve">
</t>
    </r>
  </si>
  <si>
    <r>
      <t xml:space="preserve">CDGRD CALDAS INFORMA EN EL MUNICIPIO SUPÍA VEREDA MATECAÑA EN EL EVENTO MOVIMIENTO EN MASA – 2 DE AGOSTO EN EL AFECTACIÓN 1 VIVIENDA AVERIADA, 1 FAMILIA, 8 PERSONAS, NO LESIONADOS
ACCIONES SE ATENDIÓ EN PRIMERA INSTANCIA POR PARTE DE LA DEFENSA CIVIL, POSTERIORMENTE ATENDIDO POR EL CUERPO DE BOMBEROS E INTEGRANTES DEL CONSEJO MUNICIPAL DE GESTIÓN DEL RIESGO. LA COMUNIDAD SE ENCUENTRA REALIZANDO LAS LABORES PERTINENTES PARA LIMPIAR LA VIVIENDA Y SUS ALREDEDORES, ESTADO </t>
    </r>
    <r>
      <rPr>
        <b/>
        <sz val="9"/>
        <rFont val="Arial"/>
        <family val="2"/>
      </rPr>
      <t>CERRADO - 569</t>
    </r>
    <r>
      <rPr>
        <sz val="9"/>
        <rFont val="Arial"/>
        <family val="2"/>
      </rPr>
      <t xml:space="preserve">
</t>
    </r>
  </si>
  <si>
    <r>
      <t xml:space="preserve">CDGRD TOLIMA INFORMA EN EL MUNICIPIO DE VENADILLO COFRADÍA GALLEGO, EL RODEO, LA CUBANA Y ÁREA URBANA, EVENTO TEMPORAL – 1 DE AGOSTO, AFECTACIÓN 25 VIVIENDAS DESTECHADAS E INUNDADAS, 25 FAMILIAS, NO LESIONADOS, PÉRDIDA DE REDES ELÉCTRICAS, 1 VÍA NACIONAL (CAÍDA DE ÁRBOLES), ACCIONES ATENDIDO POR ALCALDÍA MUNICIPAL, BOMBEROS, CRUZ ROJA Y DEFENSA CIVIL. SE REALIZÓ LIMPIEZA DE LA VÍA, ESTADO </t>
    </r>
    <r>
      <rPr>
        <b/>
        <sz val="9"/>
        <rFont val="Arial"/>
        <family val="2"/>
      </rPr>
      <t>CERRADO - 569</t>
    </r>
    <r>
      <rPr>
        <sz val="9"/>
        <rFont val="Arial"/>
        <family val="2"/>
      </rPr>
      <t xml:space="preserve">
</t>
    </r>
  </si>
  <si>
    <r>
      <t xml:space="preserve">CDGRD CAUCA INFORMA EN EL MUNICIPIO CALDONO VEREDA NARCISO EVENTO MOVIMIENTO EN MASA – 2 DE AGOSTO, AFECTACIÓN DAÑOS EN CULTIVOS DE CAFÉ Y PLÁTANO, ACCIONES SOLICITARON APOYO DESDE LA COORDINACIÓN DE GESTIÓN DEL RIESGO A LA OFICINA DE AGRICULTURA PARA REALIZAR UNA VISITA, QUE PERMITA CALCULAR EN CANTIDADES DE ÁRBOLES POR ÁREA Y CICLO DEL CULTIVO PARA DETERMINAR EN PESOS LAS PÉRDIDAS, APOYO SUBSIDIADO Y CONCURRENTE EN AHE, PARA LA ASISTENCIA DE FAMILIAS QUE PERMITA MITIGAR EL IMPACTO EN LA ECONOMÍA FAMILIAR, DEBIDO A QUE ESTÁ DIRECTAMENTE RELACIONADO A UNO DE LOS MEDIOS DE VIDA, ESTADO </t>
    </r>
    <r>
      <rPr>
        <b/>
        <sz val="10"/>
        <rFont val="Arial"/>
        <family val="2"/>
      </rPr>
      <t xml:space="preserve">ABIERTO - 569
</t>
    </r>
    <r>
      <rPr>
        <sz val="10"/>
        <rFont val="Arial"/>
        <family val="2"/>
      </rPr>
      <t>ACTUALIZACIÓN CDGRD CAUCA EN EL MUNICIPIO DE CALDONO VEREDA NARCISO, EVENTO MOVIMIENTO EN MASA – 2 DE AGOSTO, AFECTACIÓN 6 FAMILIAS POR PÉRDIDA DE CULTIVOS DE CAFÉ (900 A 100 PLANTAS EN ESTADO PRODUCTIVO), ACCIONES ATENDIDO POR LA OFICINA DE AGRICULTURA Y PERSONAL DE BOMBEROS. SOLICITAN AHE ALIMENTARIA PARA COMPENSAR EL DESEQUILIBRIO ECONÓMICO QUE SE GENERA EN LAS FAMILIAS, AL DEJAR DE PERCIBIR EL INGRESO PROVENIENTE DE SU MEDIO DE VIDA, RESPUESTA CMGRD,</t>
    </r>
    <r>
      <rPr>
        <b/>
        <sz val="10"/>
        <rFont val="Arial"/>
        <family val="2"/>
      </rPr>
      <t xml:space="preserve"> ESTADO CERRADO - 588</t>
    </r>
  </si>
  <si>
    <t>PANCOGER</t>
  </si>
  <si>
    <r>
      <t xml:space="preserve">CDGRD NORTE DE SANTANDER INFORMA MUNICIPIO: ARBOLEDAS – VEREDA EL ALMENDRO EVENTO: AVENIDA TORRENCIAL – 28 DE JUNIO AFECTACIÓN: 1 PERSONAS DESAPARECIDA (LUIS FERNANDO VEGA DE 26 AÑOS), 4 PERSONAS FALLECIDAS, (ROSMIRA VEGA DE 68 AÑOS, MARTHA GELVES DE 43 AÑOS, MERCEDES GELVES DE 25 AÑOS), 180 VIVIENDAS AVERIADAS, 180 FAMILIAS, 720 PERSONAS, 1 VÍA, 100 HECTÁREAS DE CULTIVOS DE PANCOGER ACCIONES: ATENDIDO POR CMGRD Y ENTIDADES DEL SNGRD, SE ACOGE A “DECRETO DE CALAMIDAD PUBLICA NO. 025 DEL 10 DE MAYO DE 2022” -SCN REALIZA SOLICITUD NO. 051 DE ACTIVACIÓN DE LA BRIGADA DE ATENCIÓN Y PREVENCIÓN A DESASTRES PARA ACCIONES DE BÚSQUEDA Y RESCATE EN EL MUNICIPIO DE ARBOLEDAS, NORTE DE SANTANDER ESTADO </t>
    </r>
    <r>
      <rPr>
        <b/>
        <sz val="9"/>
        <rFont val="Arial"/>
        <family val="2"/>
      </rPr>
      <t>CERRADO - 570</t>
    </r>
  </si>
  <si>
    <t>1 ESTACION DE SERVICIO</t>
  </si>
  <si>
    <r>
      <t xml:space="preserve">DNBC INFORMA DEPARTAMENTO: PUTUMAYO MUNICIPIO: SAN MIGUEL – BARRIO 9 DE ABRIL EVENTO: INCENDIO ESTRUCTURAL – 01/08/2022 AFECTACIÓN: 1 ESTACIÓN DE SERVICIO DE COMBUSTIBLE DENOMINADA EL POSO ACCIONES: ATENDIDO POR BOMBEROS LA DORADA ESTADO </t>
    </r>
    <r>
      <rPr>
        <b/>
        <sz val="9"/>
        <rFont val="Arial"/>
        <family val="2"/>
      </rPr>
      <t>CERRADO - 570</t>
    </r>
  </si>
  <si>
    <r>
      <t xml:space="preserve">CDGRD ANTIOQUIA INFORMA MUNICIPIO: NARIÑO – VEREDA UVITAL EVENTO: INUNDACIÓN – 02/08/2022 AFECTACIÓN: 17 VIVIENDAS CON PERDIDA DE ENSERES, 17 FAMILIAS, 65 PERSONAS ACCIONES: ATENDIDO POR CMGRD ESTADO </t>
    </r>
    <r>
      <rPr>
        <b/>
        <sz val="9"/>
        <rFont val="Arial"/>
        <family val="2"/>
      </rPr>
      <t>CERRADO - 570</t>
    </r>
  </si>
  <si>
    <r>
      <t xml:space="preserve">CDGRD VALLE DEL CAUCA INFORMA MUNICIPIO: CARTAGO – CABECERA MUNICIPAL EVENTO: INUNDACIÓN DE QUEBRADA CANALES – 02/08/2022 AFECTACIÓN: 22 VIVIENDAS POR PERDIDA DE ENSERES, 22 FAMILIAS, 88 PERSONAS ACCIONES: ATENDIDO POR CMGRD ESTADO </t>
    </r>
    <r>
      <rPr>
        <b/>
        <sz val="9"/>
        <rFont val="Arial"/>
        <family val="2"/>
      </rPr>
      <t>CERRADO - 570</t>
    </r>
  </si>
  <si>
    <r>
      <t xml:space="preserve">CDGRD RISARALDA INFORMA MUNICIPIO: SANTUARIO – VEREDA EL CORINTO EVENTO: INCENDIO DE COBERTURA VEGETAL – 02/08/2022 AFECTACIÓN: 5 HECTÁREAS DE VEGETACIÓN ACCIONES: ATENDIDO POR CMGRD Y BOMBEROS ESTADO </t>
    </r>
    <r>
      <rPr>
        <b/>
        <sz val="9"/>
        <rFont val="Arial"/>
        <family val="2"/>
      </rPr>
      <t>LIQUIDADO - 570</t>
    </r>
  </si>
  <si>
    <r>
      <t xml:space="preserve">ENLACE TERRITORIAL- UNGRD, DEPARTAMENTO DE ANTIOQUIA, INFORMA
MUNICIPIO CIUDAD BOLÍVAR, SECTOR: MANZANILLO.
EVENTO INUNDACIÓN- 02-08-2022.                                             AFECTACIÓN SE PRESENTA DESBORDAMIENTO DE LA QUEBRADA: LA SUCIA, REALIZAN EDAN.
ACCIONES APOYAN CMGRD, BOMBEROS.
</t>
    </r>
    <r>
      <rPr>
        <b/>
        <sz val="9"/>
        <rFont val="Arial"/>
        <family val="2"/>
      </rPr>
      <t>ESTADO ABIERTO. - 571</t>
    </r>
    <r>
      <rPr>
        <sz val="9"/>
        <rFont val="Arial"/>
        <family val="2"/>
      </rPr>
      <t xml:space="preserve">
ACTUALIZACIÓN CDGRD ANTIOQUIA EN EL MUNICIPIO DE CIUDAD BOLÍVAR SECTOR MANZANILLO Y BOLIVAR ARRIBA, EVENTO INUNDACIÓN POR DESBORDAMIENTO DE LAS QUEBRADAS EL MANZANILLO Y LOS RUÍZ – 2 DE AGOSTO, AFECTACIÓN 30 VIVIENDAS, 30 FAMILIAS, 120 PERSONAS, PÉRDIDA DE ENSERES, ACCIONES REALIZAN EDAN, APOYAN CMGRD Y BOMBEROS CON 12 UNIDADES Y 2 CAMIONETAS DE INTERVENCIÓN RÁPIDA, SE REALIZA MONITOREO AGUAS ARRIBA DE LOS AFLUENTES, </t>
    </r>
    <r>
      <rPr>
        <b/>
        <sz val="9"/>
        <rFont val="Arial"/>
        <family val="2"/>
      </rPr>
      <t>ESTADO ABIERTO - 572</t>
    </r>
    <r>
      <rPr>
        <sz val="9"/>
        <rFont val="Arial"/>
        <family val="2"/>
      </rPr>
      <t xml:space="preserve">
ACTUALIZACIÓN CDGRD ANTIOQUIA EN EL MUNICIPIO CIUDAD BOLIVAR VEREDAS EL MANZANILLO Y EL BOLÍVAR ARRIBA, SECTOR EL CABRERO EVENTO CRECIENTE SÚBITA QUEBRADAS EL MANZANILLO Y LOS RUÍZ – 2 DE AGOSTO AFECTACIÓN 36 VIVIENDAS DE LAS CUALES (30 TUVIERON PÉRDIDA TOTAL O PARCIAL DE ENSERES, 1 DE ELLAS SUFRIÓ DAÑOS ESTRUCTURALES EN EL MURO DE LA COCINA), 36 FAMILIAS, 120 PERSONAS ACCIONES SE REALIZÓ EVACUACIÓN DEFINITIVA, HASTA TANTO SE REALICEN LAS ACCIONES DE MITIGACIÓN DEL RIESGO EN EL MURO DE LA COCINA, DESDE EL CMGRD SE VIENEN REALIZANDO ACCIONES DE ATENCIÓN A DICHOS SECTORES, LAS CUALES CONSISTEN EN, APOYO CON MAQUINARIA, TIPO RETROEXCAVADORA, PARA LA CANALIZACIÓN DE LA QUEBRADA LOS RUIZ, SOBRE EL TRAMO AFECTADO; REMOCIÓN DE MATERIAL Y LIMPIEZA DE LA VÍA PRINCIPAL CON LA RETROEXCAVADORA DE LLANTAS Y LAS VOLQUETAS DEL MUNICIPIO; PERSONAL DE LA ADMINISTRACIÓN MUNICIPAL, E.S.E. HOSPITAL LA MERCED, CUERPO DE BOMBEROS VOLUNTARIOS, ACUEDUCTO AMBA Y COMUNIDAD EN GENERAL, REALIZÓ LIMPIEZA Y LAVADO DE LAS VIVIENDAS. LA UNIDAD AGROAMBIENTAL, EN CONJUNTO CON LOS OPERARIOS DE LA EMPRESA NUESTRO ASEO E.S.P., REALIZAN EL TROZADO Y TALA DE LOS ÁRBOLES AFECTADOS EN LOS AFLUENTES DE LA ZONA URBANA DEL MUNICIPIO, COMUNICADO OFICIAL LOCAL</t>
    </r>
    <r>
      <rPr>
        <b/>
        <sz val="9"/>
        <rFont val="Arial"/>
        <family val="2"/>
      </rPr>
      <t xml:space="preserve"> ESTADO CERRADO - 575
</t>
    </r>
    <r>
      <rPr>
        <sz val="9"/>
        <rFont val="Arial"/>
        <family val="2"/>
      </rPr>
      <t>CDGRD ANTIOQUIA ACTUALIZA, MUNICIPIO CIUDAD BOLIVAR SECTOR MANZANILLO Y BOLIVAR Y LOS RUIZ, EVENTO INUNDACIÓN, AFECTACIÓN 36 VIVIENDAS (30 TUVIERON PÉRDIDA TOTAL O PARCIAL DE ENSERES, 1 CON DAÑOS ESTRUCTURALES EN MURO COCINA), 36 FAMILIAS, ACCIONES APOYO DE MAQUINARIA POR PARTE DEL CMGRD Y CDGRD, ASISTE CUERPO DE BOMBEROS VOLUNTARIOS</t>
    </r>
    <r>
      <rPr>
        <b/>
        <sz val="9"/>
        <rFont val="Arial"/>
        <family val="2"/>
      </rPr>
      <t>, ESTADO CERRADO - 581</t>
    </r>
  </si>
  <si>
    <t xml:space="preserve">ENLACE TERRITORIAL- UNGRD, DEPARTAMENTO DE ANTIOQUIA, INFORMA
MUNICIPIO RIONEGRO, VEREDA: ABREO, SECTOR: CALLEJÓN DE POLO.
EVENTO MOVIMIENTO EN MASA- 02-08-2022.
AFECTACIÓN 1 PERSONA FALLECIDA- WILLIAM DE JESÚS JARAMILLO GRISALES DE 55 AÑOS, SE ENCONTRABA REMOVIENDO TIERRA DE UN PEQUEÑO DERRUMBE QUE HABÍA CAÍDO, DEBIDO A LAS FUERTES LLUVIAS Y LAMENTABLEMENTE EN ESE MOMENTO SE DESPRENDE UN ALUD DE TIERRA QUE OCASIONÓ EL TRÁGICO DESENLACE.
ACCIONES APOYARON CMGRD, EL ALCALDE RODRIGO HERNÁNDEZ, QUIEN HIZO PRESENCIA EN EL SITIO, FUE EL ENCARGADO DE COORDINAR LAS LABORES DE RESCATE JUNTO A LOS ORGANISMOS DE SOCORRO.
ESTADO CERRADO. - 571
</t>
  </si>
  <si>
    <t xml:space="preserve">D.C.C. INFORMA, DEPARTAMENTO DE VALLE DEL CAUCA
MUNICIPIO ANSERMANUEVO, BARRIO: LORENZO ÁNGEL.
EVENTO MOVIMIENTO EN MASA- 02-08-2022
AFECTACIÓN 7 VIVIENDAS AVERIADAS, 7 FAMILIAS, 35 PERSONAS AFECTADAS, LAS CUALES FUERON EVACUADAS, DONDE FAMILIARES, MIENTRAS SE LES DA UNA SOLUCIÓN DEFINITIVA, SIN LESIONADOS.
ACCIONES APOYARON CMGRD, D.C.C.
ESTADO CERRADO. - 571
</t>
  </si>
  <si>
    <t xml:space="preserve">D.C.C. INFORMA, DEPARTAMENTO DE CALDAS
MUNICIPIO VICTORIA, ZONA RURAL.
EVENTO CRECIENTE SÚBITA- QUEBRADA: LA LIBERTAD- 02-08-2022.
AFECTACIÓN 1 VIVIENDA, 1 FAMILIA, 4 PERSONAS AFECTADAS, SIN LESIONADOS.
ACCIONES APOYO D.C.C.
ESTADO CERRADO. - 571
</t>
  </si>
  <si>
    <r>
      <t xml:space="preserve">CDGRD ANTIOQUIA INFORMA EN EL MUNICIPIO DE SAN LUIS VEREDA MONTENEGRO SECTOR PUENTE CAÍDOS EVENTO MOVIMIENTO EN MASA – 2 DE AGOSTO, AFECTACIÓN 1 VÍA NACIONAL PR 49+300 ACCIONES SE EVACUARON PREVENTIVAMENTE 3 VIVIENDAS YA QUE SE DESCONOCE LA ESTABILIDAD DE LA MONTAÑA, SE HABILITO PASO A UN CARRIL, SE REALIZÓ RECORRIDO CON PERSONAL DE BOMBEROS SE DESCARTAN LESIONADOS O DESPARECIDOS, ESTADO </t>
    </r>
    <r>
      <rPr>
        <b/>
        <sz val="9"/>
        <rFont val="Arial"/>
        <family val="2"/>
      </rPr>
      <t>CERRADO - 572</t>
    </r>
  </si>
  <si>
    <r>
      <t xml:space="preserve">CDGRD PUTUMAYO INFORMA EN EL MUNICIPIO DE LEGUÍZAMO BARRIO 23 DE ABRIL, EVENTO INCENDIO DE COBERTURA VEGETAL – 16 DE JUNIO, AFECTACIÓN 1 HECTÁREA DE PASTO ROJO, ACCIONES ATENDIDO POR PERSONAL DE BOMBEROS CON 6 UNIDADES, 2 VEHÍCULOS, ESTADO </t>
    </r>
    <r>
      <rPr>
        <b/>
        <sz val="9"/>
        <rFont val="Arial"/>
        <family val="2"/>
      </rPr>
      <t>LIQUIDADO - 572</t>
    </r>
  </si>
  <si>
    <r>
      <t xml:space="preserve">CDGRD CAUCA INFORMA EN EL MUNICIPIO PATÍA VEREDA MULALÓ EVENTO CRECIENTE SÚBITA DE LA QUEBRADA PALOBOBO, AFECTACIÓN EN CULTIVOS, POR CUANTIFICAR, ACCIONES SE ESTÁ COORDINANDO EL DESPLAZAMIENTO A LA ZONA PARA LEVANTAR EL EDAN, SE REQUIERE APOYO CON ASISTENCIA HUMANITARIA DE EMERGENCIA ALIMENTARIA Y PARA RECUPERACIÓN DE LOS SISTEMAS DE PRODUCCIÓN, ASÍ COMO OBRAS PARA MITIGACIÓN DEL RIESGO, ESTADO </t>
    </r>
    <r>
      <rPr>
        <b/>
        <sz val="9"/>
        <rFont val="Arial"/>
        <family val="2"/>
      </rPr>
      <t>CERRADO - 572</t>
    </r>
  </si>
  <si>
    <r>
      <t xml:space="preserve">CDGRD NORTE DE SANTANDER INFORMA MUNICIPIO: HACARI, VEREDA SAN IGNACIO EVENTO CRECIENTE SÚBITA DESBORDAMIENTO QUEBRADA SAN CAYETANO – 31/07/2022 AFECTACIÓN 2 PERSONAS FALLECIDAS ACCIONES: ATENDIDO POR CMGRD Y ENTIDADES DEL SNGRD  ESTADO </t>
    </r>
    <r>
      <rPr>
        <b/>
        <sz val="9"/>
        <rFont val="Arial"/>
        <family val="2"/>
      </rPr>
      <t>CERRADO - 573</t>
    </r>
  </si>
  <si>
    <t xml:space="preserve"> MUERTE DE 320 CRÍAS DE PORCINO Y UNA HEMBRA ADULTA, DE LA GRANJA AGUALINDA, PÉRDIDAS DE MÁS DE 300 MILLONES DE PESOS A LA EMPRESA.</t>
  </si>
  <si>
    <r>
      <t xml:space="preserve">CDGRD ANTIOQUIA INFORMA MUNICIPIO: BETULIA – VEREDA CLARO, CUCHILLÓN, CIÉNAGA, CLARO VERDE, LECHERÍA, PURCO, ASOMADERA, EL ACEDRO, MERIELA EL CEDRO Y CORREGIMIENTO DE ALTAMIRA, EVENTO: MOVIMIENTO EN MASA – 25/07/2022 AFECTACIÓN: 1 VIVIENDAS POR PERDIDA DE ENSERES, 1 FAMILIA, 5 PERSONAS, 1 ACUEDUCTO, 1 CENTRO EDUCATIVO, 1 VÍA ACCIONES: ATENDIDO POR CMGRD ESTADO </t>
    </r>
    <r>
      <rPr>
        <b/>
        <sz val="9"/>
        <rFont val="Arial"/>
        <family val="2"/>
      </rPr>
      <t xml:space="preserve">CERRADO - 573
</t>
    </r>
    <r>
      <rPr>
        <sz val="9"/>
        <rFont val="Arial"/>
        <family val="2"/>
      </rPr>
      <t>CDGRD ANTIOQUIA, ACTUALIZA INFORMACIÓN
MUNICIPIO BETULIA, VEREDA: CLARO, CUCHILLÓN, CIÉNAGA, CLARO VERDE, LECHERÍA, PURCO, ASOMADERA, EL ACEDRO, MERIELA EL CEDRO Y CORREGIMIENTO: ALTAMIRA.
EVENTO MOVIMIENTO EN MASA – INUNDACIÓN- 25-07-2022.
AFECTACIÓN 1 VIVIENDA AVERIADA, PÉRDIDA DE ENSERES, 1 FAMILIA, 5 PERSONAS, 1 ACUEDUCTO, 1 CENTRO EDUCATIVO, 1 VÍA, DESBORDAMIENTO DE LA QUEBRADA: LAS PICAS, EN LA VÍA QUE DE PUERTOBOY CONDUCE AL CASCO URBANO DE BETANIA. LA SUBIDA DEL AGUA CAUSÓ LA MUERTE DE 320 CRÍAS DE PORCINO Y UNA HEMBRA ADULTA, DE LA GRANJA AGUALINDA, PÉRDIDAS DE MÁS DE 300 MILLONES DE PESOS A LA EMPRESA.
ACCIONES ATENDIDO POR CMGRD.</t>
    </r>
    <r>
      <rPr>
        <b/>
        <sz val="9"/>
        <rFont val="Arial"/>
        <family val="2"/>
      </rPr>
      <t xml:space="preserve">
ESTADO CERRADO. - 579</t>
    </r>
  </si>
  <si>
    <r>
      <t xml:space="preserve">CDGRD ANTIOQUIA INFORMA, MUNICIPIO: SAN LUIS – VEREDA MONTENEGRO SECTOR PUENTE CAÍDOS, EVENTO: MOVIMIENTO EN MASA – 02/08/2022, AFECTACIÓN: 3 VIVIENDAS POR DAÑOS ESTRUCTURALES, 3 FAMILIA, 10 PERSONAS, ACCIONES: ATENDIDO POR CMGRD Y INVIAS, ESTADO </t>
    </r>
    <r>
      <rPr>
        <b/>
        <sz val="10"/>
        <rFont val="Arial"/>
        <family val="2"/>
      </rPr>
      <t>CERRADO - 574</t>
    </r>
  </si>
  <si>
    <r>
      <t xml:space="preserve">CDGRD CUNDINAMARCA INFORMA, MUNICIPIO: PACHO – BARRIO KENNEDY, EVENTO: INUNDACIÓN – 02/08/2022, AFECTACIÓN: 1 VIVIENDA POR PERDIDA DE ENSERES, 1 FAMILIA, 5 PERSONAS, ACCIONES: ATENDIDO POR CMGRD, ESTADO </t>
    </r>
    <r>
      <rPr>
        <b/>
        <sz val="10"/>
        <rFont val="Arial"/>
        <family val="2"/>
      </rPr>
      <t>CERRADO - 574</t>
    </r>
  </si>
  <si>
    <r>
      <t>CDGRD BOYACÁ INFORMA EN EL MUNICIPIO DE PUERTO BOYACÁ CORREGIMIENTO PUERTO ROMERO EVENTO INUNDACIÓN DESBORDAMIENTO DEL RÍO GUAGUAQUI – 2 DE AGOSTO, AFECTACIÓN PENDIENTE ACCIONES ATIENDE CMGRD REALIZAN EDAN, REQUIEREN APOYO CON MAQUINARIA AMARILLA Y AHE, ESTADO</t>
    </r>
    <r>
      <rPr>
        <b/>
        <sz val="9"/>
        <rFont val="Arial"/>
        <family val="2"/>
      </rPr>
      <t xml:space="preserve"> ABIERTO - 575</t>
    </r>
    <r>
      <rPr>
        <sz val="9"/>
        <rFont val="Arial"/>
        <family val="2"/>
      </rPr>
      <t xml:space="preserve">
ACTUALIZACIÓN CDGRD BOYACÁ EN EL MUNICIPIO PUERTO BOYACÁ CORREGIMIENTO PUERTO ROMERO
EVENTO INUNDACIÓN POR DESBORAMIETNO DEL RÍO GUAGUAQUI – 2 DE AGOSTO, AFECTACIÓN 70 FAMILIAS, NO LESIONADOS U OTRO, ACCIONES ATENDIDO POR CMGRD Y EL DEPARTAMENTO,</t>
    </r>
    <r>
      <rPr>
        <b/>
        <sz val="9"/>
        <rFont val="Arial"/>
        <family val="2"/>
      </rPr>
      <t xml:space="preserve"> ESTADO CERRADO - 585</t>
    </r>
    <r>
      <rPr>
        <sz val="9"/>
        <rFont val="Arial"/>
        <family val="2"/>
      </rPr>
      <t xml:space="preserve">
</t>
    </r>
  </si>
  <si>
    <r>
      <t xml:space="preserve">ACTUALIZACIÓN CDGRD SANTANDER EN EL MUNICIPIO DE MOGOTES ZONA RURAL Y URBANA, EVENTO GRANIZADA – 30 DE JULIO, AFECTACIÓN 10 VIVIENDAS CON PÉRDIDAS DE CUBIERTAS, 10 FAMILIAS, 40 PERSONAS, ACCIONES ATENDIDO LOCALMENTE, NO LESIONADOS U OTRO, ESTADO </t>
    </r>
    <r>
      <rPr>
        <b/>
        <sz val="9"/>
        <rFont val="Arial"/>
        <family val="2"/>
      </rPr>
      <t>CERRADO - 575</t>
    </r>
  </si>
  <si>
    <t>1 GRANJA</t>
  </si>
  <si>
    <t xml:space="preserve">DNBC INFORMA
MUNICIPIO BETANIA – ANTIOQUIA, SECTOR LAS PICAS
EVENTO INUNDACIÓN 01/08/2022
AFECTACIÓN 1 VÍA AFECTADA, 1 GRANJA PORCINA CON PERDIDAS ENTRE ANIMALES Y ESTRUCTURA
ACCIONES ATENDIÓ BOMBEROS CON 3 UNIDADES, SE REALIZÓ UN CANALIZADO EN LA QUEBRADA LOGRANDO LA EVACUACIÓN DEL AGUA DE LAS CELDAS.
ESTADO CERRADO - 576
</t>
  </si>
  <si>
    <t xml:space="preserve">DNBC INFORMA
MUNICIPIO ALCALÁ – VALLE DEL CAUCA
EVENTO VENDAVAL 03/08/2022
AFECTACIÓN 1 LESIONADO, 3 VIVIENDAS EN RIESGO DE COLAPSO, 3 FAMILIAS CON DAÑOS EN BIENES Y ENSERES
ACCIONES ATENDIÓ BOMBEROS CON 4 UNIDADES 
ESTADO CERRADO - 576
 </t>
  </si>
  <si>
    <r>
      <t xml:space="preserve">CDGRD META INFORMA
MUNICIPIO  EL CASTILLO  – VEREDAS RIO VIEJO, REPOSO, PLAYA RICA, BENJAMÍN HERRERA, CARMEN UNO, EL JARDÍN, BAJO CUMARAL, MALABA
EVENTO INUNDACIÓN 04/08/2022
AFECTACIÓN SE REPORTAN AFECTACIONES EN VIVIENDAS, CULTIVOS, ENSERES Y MOVILIDAD DE LAS PERSONAS QUE HABITAN EN LAS ANTERIORES VEREDAS MENCIONADAS. POR EL DESBORDAMIENTO DEL RIO ARIARI HACIA CAÑO CLARO (PUENTE CAÍDO) Y DEL RIO CUMARAL EN JURISDICCIÓN DE LAS VEREDAS EL JARDÍN, BAJO CUMARAL, MALABA
ACCIONES ATIENDEN CMGRD, REALIZAN EDAN, SE HACE COMUNICACIÓN PERMANENTE CON LOS PRESIDENTES DE JUNTA DE ACCIÓN COMUNAL YA QUE EXISTEN ZONAS DE DIFÍCIL INGRESO DEBIDO A LA CRECIENTE DEL RIO.
</t>
    </r>
    <r>
      <rPr>
        <b/>
        <sz val="9"/>
        <rFont val="Arial"/>
        <family val="2"/>
      </rPr>
      <t>ESTADO ABIERTO - 576</t>
    </r>
    <r>
      <rPr>
        <sz val="9"/>
        <rFont val="Arial"/>
        <family val="2"/>
      </rPr>
      <t xml:space="preserve">
CDGRD META ACTUALIZA INFORMACIÓN: MUNICIPIO: EL CASTILLO – VEREDAS: RÍO VIEJO, REPOSO, PLAYA RICA, BENJAMIN, CARMEN UNO, EL JARDÍN, BAJO CUMARAL, MALABA EVENTO: INUNDACIÓN – 04/08/2022 AFECTACIÓN: 5 VIVIENDAS POR PERDIDA DE ENSERES, 5 FAMILIA, 25 PERSONAS ACCIONES: ATENDIDO POR </t>
    </r>
    <r>
      <rPr>
        <b/>
        <sz val="9"/>
        <rFont val="Arial"/>
        <family val="2"/>
      </rPr>
      <t>CMGRD ESTADO CERRADO - 602</t>
    </r>
  </si>
  <si>
    <t xml:space="preserve">CMGRD CÁQUEZA INFORMA
MUNICIPIO CÁQUEZA – CUNDINAMARCA, SANTUARIO DE MONRUTA
EVENTO MOVIMIENTO EN MASA 04/08/2022
AFECTACIÓN 1 VÍA MUNICIPAL CON DESLIZAMIENTOS Y LODOS
ACCIONES ATIENDE CMGRD, BOMBEROS Y MAQUINARIA AMARILLA
ESTADO CERRADO
</t>
  </si>
  <si>
    <t xml:space="preserve">CDGRD ANTIOQUIA INFORMA
MUNICIPIO MUTATÁ - CORREGIMIENTO PABARANDOCITO Y VEREDA MUNGUSO
EVENTO MOVIMIENTO EN MASA 04/08/2022
AFECTACIÓN 1 VÍA AFECTADA POR SOCAVACIÓN Y PERDIDA DE BANCA, ENTRE CORREGIMIENTO PABARANDOCITO Y VEREDA MUNGUSO
ACCIONES ATIENDE CMGRD, SE SOLICITA GESTIÓN DE APOYO DE MAQUINARIA AMARILLA PARA CONSTRUIR EL DESVIÓ DE LA VÍA
ESTADO CERRADO - 576
</t>
  </si>
  <si>
    <t xml:space="preserve">CDGRD ANTIOQUIA INFORMA
MUNICIPIO BRICEÑO – SECTOR SAN FERMÍN- BRICEÑO 
EVENTO MOVIMIENTO EN MASA 04/08/2022
AFECTACIÓN 1 VIVIENDA DESTRUIDA, 1 FAMILIA, 1 VÍA DEPARTAMENTAL PRINCIPAL SECTOR BRICEÑO - SAN FERMÍN CON DESLIZAMIENTOS EN 4 PUNTOS CERRADA Y 11 VÍAS TERCIARIAS RURALES CON DESLIZAMIENTOS, PERDIDA DE BANCA Y LODOS
ACCIONES ATIENDE CMGRD
ESTADO CERRADO - 576
</t>
  </si>
  <si>
    <t xml:space="preserve">CDGRD CUNDINAMARCA INFORMA
MUNICIPIO LA MESA
EVENTO INCENDIO ESTRUCTURAL 04/08/2022
AFECTACIÓN 2 PERSONAS LESIONADAS, 1 VIVIENDA AVERIADA (LOCAL DE MOTOS), 1 FAMILIA. POR MALA MANIPULACIÓN DE COMBUSTIBLES
ACCIONES ATENDIÓ BOMBEROS
ESTADO LIQUIDADO - 576
</t>
  </si>
  <si>
    <r>
      <t xml:space="preserve">CDGRD Y DAGRAN ANTIOQUIA INFORMA: MUNICIPIO: ANDES – ANTIOQUIA, EVENTO MOVIMIENTO EN MASA BARRIO SAN LUIS CARRERA 50 CON CALLE 45, AFECTACIÓN: CULTIVOS PERDIDOS, 29 VIVIENDAS CON AFECTACIÓN ESTRUCTURAL, 29 FAMILIAS, 91 PERSONAS (12 ADULTOS MAYORES Y 24 MENORES DE EDAD) QUIENES ESTÁN SIENDO EVACUADOS. SE VE AFECTADA LA VEREDA VALLEUMBRA, ACCIONES: ATENDIENDO CMGRD Y BOMBEROS VOLUNTARIOS, SE EVALÚA SI SE DECLARA CALAMIDAD PUBLICA, ESTADO </t>
    </r>
    <r>
      <rPr>
        <b/>
        <sz val="9"/>
        <rFont val="Arial"/>
        <family val="2"/>
      </rPr>
      <t xml:space="preserve">ABIERTO- 577
</t>
    </r>
    <r>
      <rPr>
        <sz val="9"/>
        <rFont val="Arial"/>
        <family val="2"/>
      </rPr>
      <t>ACTUALIZACIÓN ENLACE DNBC EN EL MUNICIPIO DE ANDES BARRIO SAN LUIS CARRERA 50 CON CALLE 45 Y VEREDA VALLEUMBRA, EVENTO MOVIMIENTO EN MASA – 31 DE JULIO, AFECTACIÓN SE MANTIENE LA REGISTRADA, PENDIENTE REPORTE ACTUAL DEL CDGRD, ACCIONES COMANDANTE LUIS CORREA DE CBV ANDES REPORTA, DURANTE LA NOCHE ANTERIOR Y MADRUGADA DE HOY SE TRASLADARON LAS PERSONAS HACIA LOS HOTELES DE FORMA PREVENTIVA. HOY LA COMISIÓN SOCIAL, SECRETARIA DE GOBIERNO Y ASUNTOS ADMINISTRATIVOS, ESTÁN EN EL PROCESO DE COORDINAR CON LAS PERSONAS EL LUGAR DE ALBERGUES TEMPORALES PARA LOS PROPIETARIOS E INQUILINOS QUE EN SU MAYORÍA SON CIUDADANOS VENEZOLANOS QUE DEBEN BUSCAR VIVIENDA EN OTRO LUGAR Y CONTINUAR CON EL PAGO DE ARRIENDOS COMO LO HAN VENIDO HACIENDO. CONTINUARÁN A LA ESPERA DE LA SOLICITUD DE APOYO, PARA TERMINAR DE EVACUAR EL ÁREA DE INFLUENCIA DEL MOVIMIENTO EN MASA</t>
    </r>
    <r>
      <rPr>
        <b/>
        <sz val="9"/>
        <rFont val="Arial"/>
        <family val="2"/>
      </rPr>
      <t>, ESTADO ABIERTO - 578</t>
    </r>
  </si>
  <si>
    <r>
      <t xml:space="preserve">CDGRD Y DAGRAN ANTIOQUIA INFORMA: MUNICIPIO: ANDES – ANTIOQUIA, EVENTO MOVIMIENTO EN MASA BARRIO SAN LUIS CARRERA 50 CON CALLE 45, AFECTACIÓN: CULTIVOS PERDIDOS, 29 VIVIENDAS CON AFECTACIÓN ESTRUCTURAL, 29 FAMILIAS, 91 PERSONAS (12 ADULTOS MAYORES Y 24 MENORES DE EDAD) QUIENES ESTÁN SIENDO EVACUADOS. SE VE AFECTADA LA VEREDA VALLEUMBRA, ACCIONES: ATENDIENDO CMGRD Y BOMBEROS VOLUNTARIOS, SE EVALÚA SI SE DECLARA CALAMIDAD PUBLICA, ESTADO </t>
    </r>
    <r>
      <rPr>
        <b/>
        <sz val="9"/>
        <rFont val="Arial"/>
        <family val="2"/>
      </rPr>
      <t xml:space="preserve">ABIERTO - 577 
</t>
    </r>
    <r>
      <rPr>
        <sz val="9"/>
        <rFont val="Arial"/>
        <family val="2"/>
      </rPr>
      <t>CDGRD SAN ANDRÉS ACTUALIZA: MUNICIPIO SAN ANDRES, EVENTO VENDAVAL 02/08/2022, AFECTACIÓN 100 FAMILIAS, 100 VIVIENDAS AVERIADAS, 400 PERSONAS, ACCIONES ATIENDE CDGRD, CMGRD Y ENTIDADES DE GESTIÓN DEL RIESGO</t>
    </r>
    <r>
      <rPr>
        <b/>
        <sz val="9"/>
        <rFont val="Arial"/>
        <family val="2"/>
      </rPr>
      <t xml:space="preserve">, ESTADO ABIERTO - 584
</t>
    </r>
    <r>
      <rPr>
        <sz val="9"/>
        <rFont val="Arial"/>
        <family val="2"/>
      </rPr>
      <t>ACTUALIZACIÓN CDGRD SAN ANDRÉS INFORMA 
MUNICIPIO SAN ANDRÉS.
EVENTO VENDAVAL 02-08-2022.
AFECTACIÓN 32 VIVIENDAS AVERIADAS EN TECHOS, 32 FAMILIAS, 130 PERSONAS AFECTADAS, SIN LESIONADOS
ACCIONES ATENDIENDO CMGRD Y CDGRD.</t>
    </r>
    <r>
      <rPr>
        <b/>
        <sz val="9"/>
        <rFont val="Arial"/>
        <family val="2"/>
      </rPr>
      <t xml:space="preserve">
ESTADO CERRADO - 604
</t>
    </r>
  </si>
  <si>
    <r>
      <t>CDGRD CUNDINAMARCA INFORMA: MUNICIPIO: GACHETA CUNDINAMARCA, EVENTO: MOVIMIENTO EN MASA EN VÍA TERCIARIA EN LAS VEREDAS MUCHINDOTE SECTOR LOS LOPEZ, AGUA BLANCA, AFECTACIÓN: 1 VÍA TERCIERIA, ACCIONES: ATIENDE CDGRD Y CMGRD, ESTADO:</t>
    </r>
    <r>
      <rPr>
        <b/>
        <sz val="9"/>
        <rFont val="Arial"/>
        <family val="2"/>
      </rPr>
      <t xml:space="preserve"> CERRADO - 577</t>
    </r>
  </si>
  <si>
    <r>
      <t xml:space="preserve">CDGRD Y DAGRAN ANTIOQUIA INFORMA: MUNICIPIO: ANDES – ANTIOQUIA, EVENTO MOVIMIENTO EN MASA BARRIO SAN LUIS CARRERA 50 CON CALLE 45, AFECTACIÓN: CULTIVOS PERDIDOS, 29 VIVIENDAS CON AFECTACIÓN ESTRUCTURAL, 29 FAMILIAS, 91 PERSONAS (12 ADULTOS MAYORES Y 24 MENORES DE EDAD) QUIENES ESTÁN SIENDO EVACUADOS. SE VE AFECTADA LA VEREDA VALLEUMBRA, ACCIONES: ATENDIENDO CMGRD Y BOMBEROS VOLUNTARIOS, SE EVALÚA SI SE DECLARA CALAMIDAD PUBLICA, ESTADO </t>
    </r>
    <r>
      <rPr>
        <b/>
        <sz val="9"/>
        <rFont val="Arial"/>
        <family val="2"/>
      </rPr>
      <t xml:space="preserve">ABIERTO - 577
</t>
    </r>
    <r>
      <rPr>
        <sz val="9"/>
        <rFont val="Arial"/>
        <family val="2"/>
      </rPr>
      <t xml:space="preserve">CDGRD ANTIOQUIA ACTUALIZA, INFORMACIÓN 
MUNICIPIO CISNEROS, SECTORES: LA YE, PUNTO ROJO Y CALLE BOLÍVAR.
EVENTO CRECIENTE SÚBITA E INUNDACIÓN- QUEBRADA: SAN GERMAN- 04-08-2022.
AFECTACIÓN 70 VIVIENDAS INUNDADAS, 70 FAMILIAS, 350 PERSONAS AFECTADAS, DAÑOS EN MUEBLES Y ENSERES, SIN LESIONADOS. 
ACCIONES ATENDIDO POR CMGRD- AHE  </t>
    </r>
    <r>
      <rPr>
        <b/>
        <sz val="9"/>
        <rFont val="Arial"/>
        <family val="2"/>
      </rPr>
      <t xml:space="preserve">
ESTADO CERRADO. - 579</t>
    </r>
  </si>
  <si>
    <r>
      <t xml:space="preserve">CDGRD Y DAGRAN ANTIOQUIA INFORMA: MUNICIPIO: ANDES – ANTIOQUIA, EVENTO MOVIMIENTO EN MASA BARRIO SAN LUIS CARRERA 50 CON CALLE 45, AFECTACIÓN: CULTIVOS PERDIDOS, 29 VIVIENDAS CON AFECTACIÓN ESTRUCTURAL, 29 FAMILIAS, 91 PERSONAS (12 ADULTOS MAYORES Y 24 MENORES DE EDAD) QUIENES ESTÁN SIENDO EVACUADOS. SE VE AFECTADA LA VEREDA VALLEUMBRA, ACCIONES: ATENDIENDO CMGRD Y BOMBEROS VOLUNTARIOS, SE EVALÚA SI SE DECLARA CALAMIDAD PUBLICA, ESTADO </t>
    </r>
    <r>
      <rPr>
        <b/>
        <sz val="9"/>
        <rFont val="Arial"/>
        <family val="2"/>
      </rPr>
      <t xml:space="preserve">ABIERTO - 577
</t>
    </r>
    <r>
      <rPr>
        <sz val="9"/>
        <rFont val="Arial"/>
        <family val="2"/>
      </rPr>
      <t>ACTUALIZACIÓN DAGRAN ANTIOQUIA, INFORMA 
MUNICIPIO SAN ROQUE – SECTORES: CARMELO, LA ÚLTIMA LÁGRIMA Y CEMENTERIO.
EVENTO CRECIENTE SÚBITA- QUEBRADA: SAN ROQUE- 04-08-2022.
AFECTACIÓN 5 VIVIENDAS INUNDADAS, 5 FAMILIAS, 20 PERSONAS AFECTADAS, PÉRDIDAS DE MUEBLES Y ENSERES, SIN LESIONADOS, SE DA MANEJO LOCAL.
ACCIONES ATENDIDO POR CMGRD.</t>
    </r>
    <r>
      <rPr>
        <b/>
        <sz val="9"/>
        <rFont val="Arial"/>
        <family val="2"/>
      </rPr>
      <t xml:space="preserve">
ESTADO CERRADO. - 604</t>
    </r>
  </si>
  <si>
    <r>
      <t xml:space="preserve">CDGRD BOYACÁ INFORMA EN EL DEPARTAMENTO DE SANTANDER, MUNICIPIO BARBOSA SOBRE EL RÍO SUAREZ, EVENTO CASO FORTUITO – 4 DE AGOSTO, AFECTACIÓN MENOR DE 13 AÑOS (GABRIELA CASTRO BAUTISTA DE 14 AÑOS), ACCIONES CUERPO DE BOMBEROS TUNJA CON AYUDA DE DRONES APOYA LABORES DE BÚSQUEDA DE UNA MENOR DE EDAD QUIEN APARENTEMENTE SE CAYÓ O SE LANZÓ AL RIO SUAREZ EN EL MUNICIPIO DE BARBOSA. HOY CONTINÚAN BÚSQUEDA CON EL APOYO DE BOMBEROS BARBOSA, TUNJA, COMUNIDAD Y ALCALDÍA DE SAN JOSÉ DE PARE. HOY SI LAS ALCALDÍAS LO CONSIDERAN Y APRUEBAN EN PMU, SE ACTIVARÁ GRUPO RECATE CANINO DE LA CRUZ ROJA SECC. BOYACÁ, ESTE AFLUENTE PASA POR LOS MUNICIPIOS DE BARBOSA GÚEPSA Y SAN JOSÉ DE PARE ESTADO </t>
    </r>
    <r>
      <rPr>
        <b/>
        <sz val="9"/>
        <rFont val="Arial"/>
        <family val="2"/>
      </rPr>
      <t xml:space="preserve">ABIERTO - 578
</t>
    </r>
    <r>
      <rPr>
        <sz val="9"/>
        <rFont val="Arial"/>
        <family val="2"/>
      </rPr>
      <t>CDGRD SANTANDER, ACTUALIZA INFORMACIÓN MUNICIPIO: BARBOSA – SECANIAS AL RÍO SUAREZ EVENTO: CASO FORTUITO – 04/08/2022 AFECTACIÓN: 1 PERSONAS FALLCIDA PERTENECIENTE A MENOR DE EDAD( EL CUERPO DEL MENOR FUE ENCONTRADO EN JURIDICCION DEL MUNICIPIO DE GUEPSA EL PASADO 10 DE AGOSTO) ACCIONES: ATENDIDO POR BOMBEROS, POLICÍA NACIONAL, DCC, CRUZ ROJA Y COMUNIDAD</t>
    </r>
    <r>
      <rPr>
        <b/>
        <sz val="9"/>
        <rFont val="Arial"/>
        <family val="2"/>
      </rPr>
      <t xml:space="preserve"> ESTADO: CERRADO   - 623</t>
    </r>
    <r>
      <rPr>
        <sz val="9"/>
        <rFont val="Arial"/>
        <family val="2"/>
      </rPr>
      <t xml:space="preserve">
</t>
    </r>
  </si>
  <si>
    <r>
      <t xml:space="preserve">ENLACE DNBC INFORMA EN EL DEPARTAMENTO DE NORTE DE SANTANDER, MUNICIPIO PAMPLONA BARRIO CRISTO REY PARTA ALTA, EVENTO INCENDIO DE COBERTURA – 15 DE JUNIO, AFECTACIÓN 2 HECTÁREAS DE VEGETACIÓN, ACCIONES SE REALIZÓ CONTROL Y EXTINCIÓN, ATENDIDO CON 3 UNIDADES Y 1 VEHÍCULO, ESTADO </t>
    </r>
    <r>
      <rPr>
        <b/>
        <sz val="9"/>
        <rFont val="Arial"/>
        <family val="2"/>
      </rPr>
      <t>LIQUIDADO - 578</t>
    </r>
    <r>
      <rPr>
        <sz val="9"/>
        <rFont val="Arial"/>
        <family val="2"/>
      </rPr>
      <t xml:space="preserve">
</t>
    </r>
  </si>
  <si>
    <t xml:space="preserve">CDGRD ANTIOQUIA, INFORMA
MUNICIPIO TITIRIBÍ, VEREDAS: EL BOSQUE, LOS MICOS, CORVOVADO.
EVENTO MOVIMIENTO EN MASA- 04-08-2022.
AFECTACIÓN 1 VÍA, DEJANDO INCOMUNICADAS 12 VEREDAS, AFECTANDO LA MOVILIDAD Y ECONOMÍA DEL MUNICIPIO, SIN LESIONADOS.
ACCIONES APOYAN CMGRD, SECRETARÍA DE PLANEACIÓN Y OBRAS PÚBLICAS- MAQUINARIA AMARILLA.
ESTADO CERRADO. - 579
</t>
  </si>
  <si>
    <t xml:space="preserve">CDGRD CAUCA INFORMA
MUNICIPIO BUENOS AIRES
EVENTO MOVIMIENTO EN MASA 05/08/2022
AFECTACIÓN 1 VÍA CON PERDIDA DE BANCA
ACCIONES ATIENDE CMGRD
ESTADO CERRADO - 580
</t>
  </si>
  <si>
    <t xml:space="preserve">DCC INFORMA
MUNICIPIO EL SANTUARIO – ANTIOQUIA, BARRIO EL VERGEL
EVENTO INUNDACIÓN 05/08/2022 
AFECTACIÓN 20 VIVIENDAS INUNDADAS, 20 FAMILIAS. POR COLAPSO DEL ALCANTARILLADO DESPUÉS DE INTENSAS LLUVIAS
ACCIONES ATENDIÓ CMGRD Y DCC CON 2 UNIDADES, SE REALIZA EDAN
ESTADO CERRADO - 580
</t>
  </si>
  <si>
    <r>
      <t xml:space="preserve">DCC INFORMA
MUNICIPIO EL DORADO – META, VEREDAS SANTA ROSA DEL ARIARÍ. ISLA SECTOR 1 Y 2 AGUA ZARCA SAN ISIDRO, SAN JOSÉ. PUEBLO SÁNCHEZ. LA BODEGA. DIAMANTE BAJO
EVENTO INUNDACIÓN 05/08/2022 
AFECTACIÓN 4 VIVIENDAS INUNDADAS, 4 FAMILIAS. EL RIO ARIARI A SU MARGEN DERECHA ESTÁ SOCAVANDO, Y TIENDE A UNIRSE CON EL CAÑO PAUJIL CON AMENAZAS CONSTANTE A LAS FAMILIAS RIVEREÑAS
ACCIONES ATENDIÓ CMGRD Y DCC CON 2 UNIDADES 
</t>
    </r>
    <r>
      <rPr>
        <b/>
        <sz val="9"/>
        <rFont val="Arial"/>
        <family val="2"/>
      </rPr>
      <t>ESTADO CERRADO - 580</t>
    </r>
    <r>
      <rPr>
        <sz val="9"/>
        <rFont val="Arial"/>
        <family val="2"/>
      </rPr>
      <t xml:space="preserve">
CDGRD DE META, ACTUALIZA INFORMACIÓN
MUNICIPIO EL DORADO, VEREDAS SANTA ROSA DEL ARIARÍ. ISLA SECTOR 1 Y 2 AGUA ZARCA SAN ISIDRO, SAN JOSÉ. PUEBLO SÁNCHEZ. LA BODEGA, DIAMANTE BAJO.
EVENTO INUNDACIÓN 05-08-2022. 
AFECTACIÓN SE PRESENTÓ DESBORDAMIENTO DEL RÍO ARIARI, DEJANDO: 50 VIVIENDAS INUNDADAS, 50 FAMILIAS, 250 PERSONAS AFECTADAS. 
ACCIONES ATENDIÓ CMGRD Y DCC. 
</t>
    </r>
    <r>
      <rPr>
        <b/>
        <sz val="9"/>
        <rFont val="Arial"/>
        <family val="2"/>
      </rPr>
      <t>ESTADO CERRADO. - 589</t>
    </r>
    <r>
      <rPr>
        <sz val="9"/>
        <rFont val="Arial"/>
        <family val="2"/>
      </rPr>
      <t xml:space="preserve">
</t>
    </r>
  </si>
  <si>
    <t xml:space="preserve">CDGRD CUNDINAMARCA INFORMA
MUNICIPIO EL ROSAL - CASCO URBANO
EVENTO GRANIZADA 04/08/2022
AFECTACIÓN 15 VIVIENDAS AVERIADAS CON AFECTACIONES EN CUBIERTAS, 15 FAMILIAS. AFECTACIONES DE CULTIVOS DE PAPA, FRESA Y ARVEJA
ACCIONES ATIENDE CMGRD, LA SECRETARIA DE DESARROLLO AGROPECUARIO REALIZA EDAN 
ESTADO CERRADO - 580
</t>
  </si>
  <si>
    <r>
      <t xml:space="preserve">ENLACE DNBC ANTIOQUIA INFORMA, MUNICIPIOENVIGADO, EL SALADO. ZONA 6, EVENTO MOVIMIENTO EN MASA, AFECTACIÓN 3 VIVIENDAS AFECTADAS, 3 FAMILIAS, 12 PERSONAS, ACCIONES ATIENDE CUERPO BOMBEROS VOLUNTARIOS DE ENVIGADO, ESTADO </t>
    </r>
    <r>
      <rPr>
        <b/>
        <sz val="9"/>
        <rFont val="Arial"/>
        <family val="2"/>
      </rPr>
      <t xml:space="preserve">ABIERTO - 581
</t>
    </r>
    <r>
      <rPr>
        <sz val="9"/>
        <rFont val="Arial"/>
        <family val="2"/>
      </rPr>
      <t>CDGRD ANTIOQUIA DAGRAN ACTUALIZA INFORMACIÓN
MUNICIPIO ENVIGADO – EL SALADO, ZONA 6 
EVENTO MOVIMIENTO EN MASA 06/08/2022
AFECTACIÓN 4 VIVIENDAS AVERIADAS, 4 FAMILIAS. SIN AFECTACIONES HUMANAS, SE RESTABLECIÓ EL SERVICIO DE GAS DOMICILIARIO.
ACCIONES ATENDIÓ CMGRD</t>
    </r>
    <r>
      <rPr>
        <b/>
        <sz val="9"/>
        <rFont val="Arial"/>
        <family val="2"/>
      </rPr>
      <t xml:space="preserve">
ESTADO CERRADO - 607</t>
    </r>
  </si>
  <si>
    <r>
      <t xml:space="preserve">DAGRAN Y ENLACE TERRITORIAL ANTIOQUIA INFORMA, MUNICIPIO BELLO, QUEBRADA LA GARCIA Y LA CHIQUITA, EVENTO INUNDACIÓN POR FUERTES LLUVIAS 06/08/2022
AFECTACIÓN 150 VIVIENDAS AFECTADAS, 35 FAMILIAS EVACUADAS, 200 FAMILIAS AFECTADAS CON PÉRDIDA DE ENSERES, ACCIONES ATIENDE CMGRD, DAGRAN, BOMBEROS BELLO Y OTRAS ENTIDADES DE GESTIÓN DEL RIESGO, ESTADO </t>
    </r>
    <r>
      <rPr>
        <b/>
        <sz val="9"/>
        <rFont val="Arial"/>
        <family val="2"/>
      </rPr>
      <t>ABIERTO - 581</t>
    </r>
    <r>
      <rPr>
        <sz val="9"/>
        <rFont val="Arial"/>
        <family val="2"/>
      </rPr>
      <t xml:space="preserve">
ACTUALIZACIÓN CDGRD ANTIOQUIA EN EL MUNICIPIO BELLO BARRIOS PLAYA RICA, HATO NUEVO, EL CAIRO, PANAMERICANO, EL TAPÓN, VEREDAS EL SALADO, VÍA LA BANCA QUE LLEVA AL CORREGIMIENTO DE SAN FÉLIX, EVENTO INUNDACIÓN POR DESBORDAMEINTO DE LAS QUEBRADAS LA GARCÍA Y LA CHIQUITA  – 6 DE AGOSTO, AFECTACIÓN 2 LESIONADOS, 70 VIVIENDAS COLAPSADAS, 280 FAMILIAS, 840 PERSONAS, 2 VÍAS SECUNDARIAS, 1 ACUEDUCTO, ALCANTARILLADO Y TELECOMUNICACIONES ACCIONES SE ACTIVO EVACUACIÓN Y RESCATE POR PARTE DE BOMBEROS BELLO, SE ACTIVA LA SECRETARIA DE GESTIÓN DEL RIESGO DE DESASTRES. SE DA INICIO DE LA CARACTERIZACIÓN DE DAÑOS Y SOLICITUD DE RECURSOS; DOS PERSONAS QUE RESULTARON LESIONADAS, POR INMERSIÓN LOS CUALES FUERON TRASLADADOS AL HOSPITAL MARCO FIDEL, UNA DE ELLAS ENCONTRADA EN EL SECTOR EL TAPÓN DE SEXO FEMENINO Y LA OTRA PERSONA ADULTO MAYOR DE SEXO MASCULINO. EN CUANTO A LAS VIVIENDAS SE REALIZA EVALUACIÓN TÉCNICA POR PARTE DE LOS INGENIEROS ESTRUCTURALES, SE RECIBE APOYO POR PARTE DEL DAGRAN Y SIATA. SE ACTIVA A LA SECRETARIA DE INFRAESTRUCTURA DEPARTAMENTAL PARA APOYAR LA ATENCIÓN DEL CORREDOR VIAL DEPARTAMENTAL, UN PROMEDIO DE 15 PUNTOS RECUPERADOS, CONTINUA LA VÍA CERRADA CON ATENCIÓN POR PARTE DE LA SIF DEPARTAMENTAL. EN CUANTO A LOS SERVICIOS PÚBLICOS SE ACTIVÓ LA EMPRESA DE SERVICIOS PÚBLICOS EPM A ESO DE LAS 03:00 HORAS. CDGRD INDICA QUE CUENTAN CON DECLARATORIA DE CALAMIDAD PÚBLICA CON ANTERIORIDAD, </t>
    </r>
    <r>
      <rPr>
        <b/>
        <sz val="9"/>
        <rFont val="Arial"/>
        <family val="2"/>
      </rPr>
      <t xml:space="preserve">ESTADO CERRADO - 585
</t>
    </r>
    <r>
      <rPr>
        <sz val="9"/>
        <rFont val="Arial"/>
        <family val="2"/>
      </rPr>
      <t xml:space="preserve">CDGRD ANTIOQUIA INFORMA  MUNICIPIO: BELLO – BARRIOS PLAYA RICA, HATO NUEVO, EL CAIRO, PANAMERICANO, EL TAPÓN, VEREDAS EL SALADO, VÍA LA BANCA QUE LLEVA AL CORREGIMIENTO DE SAN FÉLIX EVENTO: INUNDACIÓN – 06/08/2022 AFECTACIÓN: SE DEJA LA MISMA INFORMACIÓN REPORTADA CON ANTERIORIDAD ACCIONES: ATENDIDO POR CMGRD, EN APOYO DE DAGRAN, SE RECIBE “DECRETO DE CALAMIDAD PUBLICA, 0464 DEL 07 DE JULIO DE 2022” </t>
    </r>
    <r>
      <rPr>
        <b/>
        <sz val="9"/>
        <rFont val="Arial"/>
        <family val="2"/>
      </rPr>
      <t xml:space="preserve">ESTADO CERRADO - 586
</t>
    </r>
    <r>
      <rPr>
        <sz val="9"/>
        <rFont val="Arial"/>
        <family val="2"/>
      </rPr>
      <t>ACTUALIZACIÓN DE ACCIONES ENLACE EJÉRCITO EN EL DEPARTAMENTO DE ANTIOQUIA, MUNICIPIO BELLO, EVENTO INUNDACIÓN – 6 DE AGOSTO, ACCIONES SE MANTIENE REPORTE DE DAÑOS REPORTADO POR EL DEPARTAMENTO; LA BRIGADA DE INGENIEROS DE ATENCIÓN Y PREVENCIÓN DE DESASTRES EN EL CUARTO DÍA DE INTERVENCIÓN EN LA EMERGENCIA PRESENTADA EN EL SECTOR DEL TAPÓN, CONTINÚA CON LA LIMPIEZA MANUAL Y APOYO DE MAQUINARIA AMARILLA DEL BATALLÓN DE INGENIEROS N4 CON 01 VOLQUETAS, 01 RETROEXCAVADORA, REALIZANDO LABORES DE RECOLECCIÓN Y EVACUACIÓN DE ESCOMBROS, EN EL MOMENTO SE HA LOGRADO EVACUAR APROX 644  METROS CÚBICOS DE MATERIAL, ESCOMBROS Y LODO, BENEFICIANDO A MÁS DE 200 FAMILIAS</t>
    </r>
    <r>
      <rPr>
        <b/>
        <sz val="9"/>
        <rFont val="Arial"/>
        <family val="2"/>
      </rPr>
      <t>, ESTADO CERRADO - 588</t>
    </r>
  </si>
  <si>
    <r>
      <t xml:space="preserve">CDGRD - NORTE DE SANTANDER INFORMA, MUNICIPIO TEORAMA 06/08/2022, EVENTO INUNDACIÓN POR FUERTES LLUVIAS CON DESBORDAMIENTO DEL RIO CATATUMBO, AFECTACIÓN 1 VÍA PRINCIPAL QUE CONDUCE DE CONVENCIÓN AL TARRA, VÍA PRIMARIA PERDIDA DE LA BANCA, AFECTACIONES A CIMENTACIÓN DE PUENTES, 15 FAMILIAS AFECTADAS, 70 PERSONAS REUBICADAS, ACCIONES ATIENDE CMGRD, ESTADO </t>
    </r>
    <r>
      <rPr>
        <b/>
        <sz val="9"/>
        <rFont val="Arial"/>
        <family val="2"/>
      </rPr>
      <t>ABIERTO - 581</t>
    </r>
  </si>
  <si>
    <r>
      <t xml:space="preserve">DAGRAN Y ANTIOQUIA INFORMA, MUNICIPIO FREDONIA, VEREDA CHUMASCADOS, EVENTO MOVIMIENTO EN MASA 05/08/2022, AFECTACIÓN 3 VIVIENDAS AFECTADAS, 2 FAMILIAS DAMNIFICADAS, 4 PERSONAS DAMNIFICADAS, 1 FAMILIA AFECTADA, 2 PERSONAS AFECTADAS, ACCIONES ATIENDE CMGRD, CDGRD Y ENTIDADES DE GESTIÓN DEL RIESGO, ESTADO </t>
    </r>
    <r>
      <rPr>
        <b/>
        <sz val="9"/>
        <rFont val="Arial"/>
        <family val="2"/>
      </rPr>
      <t>CERRADO - 581</t>
    </r>
  </si>
  <si>
    <r>
      <t xml:space="preserve">CMGRD CASANARE INFORMA, MUNICIPIO SABANALARGA, SECTOR LA FINIPERA, EVENTO CRECIENTE SÚBITA 05/08/2022, AFECTACIÓN PERDIDA DE BANCA TOTAL VÍA TERCIARIA INCOMUNICANDO VEREDAS DE PLANADAS, CAÑO BLANCO, PALMERAL, ACCIONES ATIENDE CMGRD, ESTADO </t>
    </r>
    <r>
      <rPr>
        <b/>
        <sz val="9"/>
        <rFont val="Arial"/>
        <family val="2"/>
      </rPr>
      <t>CERRADO - 581</t>
    </r>
    <r>
      <rPr>
        <sz val="9"/>
        <rFont val="Arial"/>
        <family val="2"/>
      </rPr>
      <t xml:space="preserve">
</t>
    </r>
  </si>
  <si>
    <r>
      <t xml:space="preserve">CITEL NORTE DE SANTANDER INFORMA, MUNICIPIO HACARI, CORREGIMIENTO DE MESITAS Y CORREGIMIENTO DE SAN MIGUEL 05/08/2022, EVENTO MOVIMIENTO EN MASA, AFECTACIÓN VÍA TERCIARIA CON PERDIDA DE BANDA DE UNA CALZADA, ACCIONES ATIENDE CMGRD, CDGRD, ESTADO </t>
    </r>
    <r>
      <rPr>
        <b/>
        <sz val="9"/>
        <rFont val="Arial"/>
        <family val="2"/>
      </rPr>
      <t>CERRADO - 581</t>
    </r>
  </si>
  <si>
    <r>
      <t xml:space="preserve">CITEL SOCORRO NACIONAL INFORMA, MUNICIPIO CALDAS, ARANZAZU – MANIZALES 06/08/2022, EVENTO INUNDACIÓN POR FUERTES LLUVIAS, AFECTACIÓN 4 FAMILIAS AFECTADAS CON PERDIDA DE ENSERES, 4 VIVIENDAS, 16 PERSONAS, ACCIONES ATIENDE CMGRD Y BOMBEROS DEL SECTOR, ESTADO </t>
    </r>
    <r>
      <rPr>
        <b/>
        <sz val="9"/>
        <rFont val="Arial"/>
        <family val="2"/>
      </rPr>
      <t xml:space="preserve">ABIERTO - 581
</t>
    </r>
    <r>
      <rPr>
        <sz val="9"/>
        <rFont val="Arial"/>
        <family val="2"/>
      </rPr>
      <t>CDGRD CALDAS, ACTUALIZA INFORMACIÓN MUNICIPIO: ARANZAZU – CABECERA MUNICIPAL EVENTO: INUNANCIÓN – 06/08/2022 AFECTACIÓN: 5 VIVIENDAS POR PERDIDA DE ENSERES, 5 FAMILIAS, 25 PERSONAS ACCIONES: ATENDIDO POR CMGRD</t>
    </r>
    <r>
      <rPr>
        <b/>
        <sz val="9"/>
        <rFont val="Arial"/>
        <family val="2"/>
      </rPr>
      <t xml:space="preserve"> ESTADO CERRADO - 602</t>
    </r>
  </si>
  <si>
    <r>
      <t xml:space="preserve">DAGRAN Y CMGRD ANTIOQUIA INFORMAN, MUNICIPIO CAÑASGORDAS, AFECTANDO EL CORREGIMIENTO DE CESTILLAL, CORREGIMIENTO SAN PASCUAL, VEREDA RUBICON, VEREDA SAN MIGUELITO, VEREDA LA ALDEA, VEREDA LA CURVA, VEREDA LA CUSUTI, VEREDA LA ESTRELLA, VEREDA LA BALSA Y VEREDA MOROTO, EVENTO AVENIDA TORRENCIAL 05/08/2022, AFECTACIÓN 100 FAMILIAS DAMNIFICADAS, 1500 PERSONAS AFECTADAS, 5 VIVIENDAS AFECTADAS, 01 PUENTE VEHICULAR, 01 PUENTE PEATONAL. OTROS: AGRICULTURA, GANADERÍA, COMERCIO, ACCIONES ATIENDE CMGRD, CDGRD Y ENTIDADES DE GESTIÓN DEL RIESGO, ESTADO </t>
    </r>
    <r>
      <rPr>
        <b/>
        <sz val="9"/>
        <rFont val="Arial"/>
        <family val="2"/>
      </rPr>
      <t xml:space="preserve">ABIERTO - 581
</t>
    </r>
    <r>
      <rPr>
        <sz val="9"/>
        <rFont val="Arial"/>
        <family val="2"/>
      </rPr>
      <t>CDGRD ANTIOQUIA, ACTUALIZA INFORMACIÓN MUNICIPIO: CAÑASGORDAS – EL CORREGIMIENTO DE CESTILLAL, SAN PASCUAL, VEREDAS RUBICON, SAN MIGUELITO, LA ALDEA, LA CURVA, LA CUSITI, LA ESTRELLA, LA BALSA Y MOROTO EVENTO: AVENIDA TORRENCIAL – 05/08/2022 AFECTACIÓN: 5 VIVIENDAS AVERIADAS, 100 FAMILIAS, 1500 PERSONAS, 1 PUENTE VEHICULAR, 1 PUENTE PEATONAL ACCIONES: ATENDIDO POR CMGRD</t>
    </r>
    <r>
      <rPr>
        <b/>
        <sz val="9"/>
        <rFont val="Arial"/>
        <family val="2"/>
      </rPr>
      <t xml:space="preserve"> ESTADO: CERRADO - 620</t>
    </r>
  </si>
  <si>
    <t xml:space="preserve">200 FAMILIAS, 600 PERSONAS INCOMUNICADAS. </t>
  </si>
  <si>
    <r>
      <t xml:space="preserve">DAGRAN Y CMGRD ANTIOQUIA INFORMAN, MUNICIPIO SAN CARLOS, VEREDAS LA GACHURRA, LA CIÉNAGA, GUADUALITO Y CORREGIMIENTO PUERTO GARZA, EVENTO MOVIMIENTO EN MASA 06/08/2022, AFECTACIÓN 1 VÍA SECUNDARIA, 1 FAMILIA DAMNIFICADA, 1 VIVIENDA DESTRUIDA, 04 PERSONAS DAMNIFICADAS, 200 FAMILIAS AFECTADAS Y 600 PERSONAS AFECTADAS, ACCIONES ATIENDE CMGRD, CDGRD Y ENTIDADES DE GESTIÓN DEL RIESGO, ESTADO </t>
    </r>
    <r>
      <rPr>
        <b/>
        <sz val="9"/>
        <rFont val="Arial"/>
        <family val="2"/>
      </rPr>
      <t xml:space="preserve">ABIERTO - 581
</t>
    </r>
    <r>
      <rPr>
        <sz val="9"/>
        <rFont val="Arial"/>
        <family val="2"/>
      </rPr>
      <t>ACTUALIZACIÓN DAGRAN ANTIOQUIA, INFORMA
MUNICIPIO SAN CARLOS, VEREDAS: LA GACHURRA, LA CIÉNAGA, GUADUALITO Y CORREGIMIENTO PUERTO GARZA
EVENTO MOVIMIENTO EN MASA 06-08-2022
AFECTACIÓN 1 VIVIENDA DESTRUIDA, 1 FAMILIA, 4 PERSONAS DAMNIFICADAS,  1 VÍA SECUNDARIA, 200 FAMILIAS, 600 PERSONAS INCOMUNICADAS. 
ACCIONES APOYARON CMGRD, CDGRD- MAQUINARIA AMARILLA, SECRETARÍA DE INFRAESTRUCTURA VIAL.</t>
    </r>
    <r>
      <rPr>
        <b/>
        <sz val="9"/>
        <rFont val="Arial"/>
        <family val="2"/>
      </rPr>
      <t xml:space="preserve">
ESTADO CERRADO. - 604</t>
    </r>
  </si>
  <si>
    <t>127 FAMILIAS, 350 PERSONAS AFECTADAS EN CULTIVOS, CENTROS ADMINISTRATIVOS.</t>
  </si>
  <si>
    <r>
      <t xml:space="preserve">DAGRAN Y CMGRD ANTIOQUIA INFORMA, MUNICIPIO URAMITA, BARRIOS CABUYAL, LOURDES, SAN JOSÉ, SANTA ANA. VEREDAS OROBAJO, CHUPADERO, SAN BENITO, LIMON, LA AGUADA, EL BALCÓN, LA CUMBRE, PARAMILLO, ALTO DEL PITAL Y AMBALEMA, EVENTO INUNDACIÓN POR FUERTES LLUVIAS QUE GENERA CRECIENTE SÚBITA 06/08/2022, AFECTACIÓN 6 VÍAS TERCIARIAS, 85 FAMILIAS DAMNIFICADAS, 1259 PERSONAS DAMNIFICADAS, 127 FAMILIAS AFECTADAS, 350 PERSONAS AFECTADAS, 12 VIVIENDAS AFECTADAS. OTROS: PUENTE VEHICULAR, PUENTE PEATONAL, ACUEDUCTO, HOSPITALES Y CENTROS ADMINISTRATIVOS, ACCIONES ATIENDE CMGRD, CDGRD Y ENTIDADES DE GESTIÓN DEL RIESGO DEL MUNICIPIO, ESTADO </t>
    </r>
    <r>
      <rPr>
        <b/>
        <sz val="9"/>
        <rFont val="Arial"/>
        <family val="2"/>
      </rPr>
      <t xml:space="preserve">ABIERTO - 581
</t>
    </r>
    <r>
      <rPr>
        <sz val="9"/>
        <rFont val="Arial"/>
        <family val="2"/>
      </rPr>
      <t>CDGRD DE ANTIOQUIA ACTUALIZA, INFORMACIÓN
MUNICIPIO URAMITA, BARRIOS: CABUYAL, LOURDES, SAN JOSÉ, SANTA ANA. VEREDAS OROBAJO, CHUPADERO, SAN BENITO, LIMÓN, LA AGUADA, EL BALCÓN, LA CUMBRE, PARAMILLO, ALTO DEL PITAL Y AMBALEMA
EVENTO CRECIENTE SÚBITA- RÍO SUCIO- 06-08-2022
AFECTACIÓN 12 VIVIENDAS INUNDADAS, 85 FAMILIAS,1259 PERSONAS AFECTADAS, 6 VÍAS TERCIARIAS, PÉRDIDA DE LA BANCADA, 127 FAMILIAS, 350 PERSONAS AFECTADAS EN CULTIVOS, 1 PUENTE VEHICULAR, 1 PUENTE PEATONAL, POBLACIÓN INCOMUNICADA, 1 ACUEDUCTO, 1 HOSPITAL, CENTROS ADMINISTRATIVOS, SIN LESIONADOS. SE ATENDIÓ LAS AFECTACIONES DESCRITAS, LOGRANDO CON ELLO MITIGAR EL RIESGO DURANTE EL EVENTO. SE PASA REVISTA CON AYUDA DEL EQUIPO DE PLANEACIÓN Y SE EVALÚAN LAS POSIBLES ATENCIONES DE CARÁCTER INMEDIATO O EN SU EFECTO LA PROGRAMACIÓN PARA REALIZAR LAS OBRAS DE MITIGACIÓN, REHABILITACIÓN Y ASEGURAMIENTO DE LOS PUNTOS CRÍTICOS. SEÑALIZACIÓN DE PUNTOS CRÍTICOS. SEGUIMIENTO Y MONITOREO DE LOS PRINCIPALES AFLUENTES ESTABILIZACIÓN DE TALUDES. REMOCIÓN DE MATERIAL Y HABILITACIÓN TOTAL O PARCIAL DE LAS VÍAS.
ACCIONES APOYAN CMGRD- AHE, CDGRD- MAQUINARIA AMARILLA, SECRETARÍA DE INFRAESTRUCTURA VIAL.</t>
    </r>
    <r>
      <rPr>
        <b/>
        <sz val="9"/>
        <rFont val="Arial"/>
        <family val="2"/>
      </rPr>
      <t xml:space="preserve">
ESTADO CERRADO. - 593</t>
    </r>
  </si>
  <si>
    <t xml:space="preserve"> INCOMUNICADAS: 80 FAMILIAS, 320 PERSONAS OTROS: AGRICULTURA</t>
  </si>
  <si>
    <r>
      <t xml:space="preserve">DAGRAN Y CMGRD ANTIOQUIA INFORMA, MUNICIPIO BETULIA, VEREDA LA QUIEBRA, EVENTO MOVIMIENTO EN MASA 06/08/2022, AFECTACIÓN 80 FAMILIA, AFECTADAS, 320 PERSONAS AFECTADAS, 01 ACUEDUCTO, 2 VÍAS TERCIARIAS. OTROS: AGRICULTURA, ACCIONES ATIENDE CMGRD, CDGRD Y ENTIDADES DE GESTIÓN DEL RIESGO DEL MUNICIPIO, ESTADO </t>
    </r>
    <r>
      <rPr>
        <b/>
        <sz val="10"/>
        <rFont val="Arial"/>
        <family val="2"/>
      </rPr>
      <t>ABIERTO - 581</t>
    </r>
    <r>
      <rPr>
        <sz val="10"/>
        <rFont val="Arial"/>
        <family val="2"/>
      </rPr>
      <t xml:space="preserve">
ACTUALIZACIÓN DAGRAN ANTIOQUIA, INFORMA
MUNICIPIO BETULIA, VEREDA: LA QUIEBRA. 
EVENTO MOVIMIENTO EN MASA 06-08-2022.
AFECTACIÓN 1 ACUEDUCTO, 2 VÍAS TERCIARIAS, DEJANDO INCOMUNICADAS: 80 FAMILIAS, 320 PERSONAS OTROS: AGRICULTURA, SIN LESIONADOS, SE DA MANEJO LOCAL.
ACCIONES APOYARON CMGRD, CDGRD- MAQUINARIA AMARILLA, SECRETARÍA DE INFRAESTRUCTURA VIAL.
</t>
    </r>
    <r>
      <rPr>
        <b/>
        <sz val="10"/>
        <rFont val="Arial"/>
        <family val="2"/>
      </rPr>
      <t>ESTADO CERRADO. - 604</t>
    </r>
  </si>
  <si>
    <t xml:space="preserve">CDGRD CASANARE, INFORMA
MUNICIPIO PORE, VEREDAS: BRISAS DEL PAUTO, LA PLATA, EL GARZÓN, MIRALINDO Y MACOLLA.
EVENTO INUNDACIÓN- 06-08-2022.
AFECTACIÓN SE PRESENTÓ DESBORDAMIENTO DE LOS RÍOS: LA CURAMA Y PAUTO, DEJANDO: 35 VIVIENDAS INUNDADAS, 35 FAMILIAS, 175 PERSONAS AFECTADAS, PÉRDIDA DE CULTIVOS, SIN LESIONADOS, SE DA MANEJO LOCAL.
ACCIONES APOYAN CMGRD, BOMBEROS.
ESTADO CERRADO. - 582
</t>
  </si>
  <si>
    <r>
      <t xml:space="preserve">CDGRD CASANARE, INFORMA
MUNICIPIO TRINIDAD, VEREDA: MATAPALO.
EVENTO INUNDACIÓN- 06-08-2022.
AFECTACIÓN SE PRESENTÓ DESBORDAMIENTO DEL RÍO: PAUTO, REALIZAN EDAN. 
ACCIONES APOYAN CMGRD, BOMBEROS.
</t>
    </r>
    <r>
      <rPr>
        <b/>
        <sz val="9"/>
        <rFont val="Arial"/>
        <family val="2"/>
      </rPr>
      <t>ESTADO ABIERTO. - 582</t>
    </r>
    <r>
      <rPr>
        <sz val="9"/>
        <rFont val="Arial"/>
        <family val="2"/>
      </rPr>
      <t xml:space="preserve">
ACTUALIZACIÓN CDGRD CASANARE EN EL MUNICIPIO DE TRINIDAD VEREDA MATAPALO EVENTO INUNDACIÓN – 6 DE AGOSTO AFECTACIÓN 63 VIVIENDAS, 63 FAMILIAS, PÉRDIDA DE CULTIVOS DE PLÁTANO, YUCA Y MAÍZ ACCIONES ATENDIDO POR CMGRD EL DÍA 7, NO LESIONADOS U OTRO, NO FUE NECESARIA LA EVACUACIÓN, </t>
    </r>
    <r>
      <rPr>
        <b/>
        <sz val="9"/>
        <rFont val="Arial"/>
        <family val="2"/>
      </rPr>
      <t>ESTADO CERRADO - 597</t>
    </r>
    <r>
      <rPr>
        <sz val="9"/>
        <rFont val="Arial"/>
        <family val="2"/>
      </rPr>
      <t xml:space="preserve">
</t>
    </r>
  </si>
  <si>
    <t>70 CERDOS PERDIDOS, Y 8 RECES</t>
  </si>
  <si>
    <r>
      <t xml:space="preserve">
ENLACE DNBC, DEPARTAMENTO DE CASANARE, INFORMA
MUNICIPIO VILLANUEVA, VEREDAS: ORTEGÓN, LA VEGA, CARIBAYONA, LOS GEMELOS, BUENOS AIRES, SAN MARCOS, PUERTO ROSALES, PUEBLO NUEVO.
EVENTO INUNDACIÓN- 05-08-2022.
AFECTACIÓN SE PRESENTÓ DESBORDAMIENTO DE LOS RÍOS: UPIA Y TUA, REALIZAN EDAN.
APROXIMADAMENTE: 280 FAMILIAS AFECTADAS, 18 PERSONAS FUERON EVACUADAS EN LA LANCHA DEL CB, SE SOLICITA APOYO AÉREO ESTO CON EL FIN DE EVALUAR LA SITUACIÓN Y DE SER POSIBLE LA EVACUACIÓN DE LAS PERSONAS QUE QUEDARON ATRAPADAS EN LAS DISTINTAS VEREDAS, YA QUE EL ACCESO A ESA ZONA ES IMPOSIBLE EN VEHÍCULOS O A PIE, EL RÍO ESTÁ BAJANDO DEMASIADA SEDIMENTACIÓN POR LO CUAL SE DIFICULTA SU NAVEGAR.
ACCIONES APOYAN CMGRD, CDGRD, BOMBEROS VILLANUEVA- 12 UNIDADES, D.C.C.- 4 UNIDADES, CRUZ ROJA- 6 UNIDADES. SALA SITUACIONAL DNBC, GESTIONA LA AUTORIZACIÓN DE HORAS DE VUELO, APROBACIÓN QUE PERMITIRÁ REALIZAR LA SALIDA DE LA AERONAVE MAÑANA DOMINGO 7 DE AGOSTO A LAS 6:00 HORAS, PREVIA ACTUALIZACIÓN DE COORDENADAS POR PARTE DEL COMANDANTE DE BOMBEROS VILLANUEVA, SE CONSOLIDARÁ INFORMACIÓN SOBRE LA OPERACIÓN Y REGISTRO FOTOGRÁFICO PARA DETERMINAR POSTERIOR PLAN DE ACCIÓN A LLEVAR A CABO EN LOS SECTORES DE DIFÍCIL ACCESO POR FALTA DE VÍAS TRANSITABLES.
</t>
    </r>
    <r>
      <rPr>
        <b/>
        <sz val="9"/>
        <rFont val="Arial"/>
        <family val="2"/>
      </rPr>
      <t>ESTADO ABIERTO. - 582</t>
    </r>
    <r>
      <rPr>
        <sz val="9"/>
        <rFont val="Arial"/>
        <family val="2"/>
      </rPr>
      <t xml:space="preserve">
CDGRD CASANARE, ACTUALIZA INFORMACIÓN MUNICIPIO: VILLANUEVA – VEREDAS: ORTEGÓN, LA VEGA, CARIBAYONA, EL HORQUETON, EL ENCANTO, CARACOLI, EL FICAL, BUENOS AIRES BAJO, BUENOS AIRES ALTO, CAIMÁN BAJO, CAIMÁN ALTO, PUERTO ROSALES, PUERTO MIRIAM  EVENTO: INUNDACIÓN – 05/08/2022 AFECTACIÓN: 280 VIVIENDAS POR PERDIDA DE ENSERES, 280 FAMILIAS, 1120 PERSONAS, 1196 HECTÁREAS DE PLÁTANO, CACAO, MAÍZ, YUCA, ARROZ, PASTO, 70 CERDOS PERDIDOS, Y 8 RECES ACCIONES: ATENDIDO POR CMGRD Y ENTIDADES DEL SNGRD SE DA RESPUESTA LOCAL</t>
    </r>
    <r>
      <rPr>
        <b/>
        <sz val="9"/>
        <rFont val="Arial"/>
        <family val="2"/>
      </rPr>
      <t xml:space="preserve"> ESTADO: CERRADO  - 623</t>
    </r>
    <r>
      <rPr>
        <sz val="9"/>
        <rFont val="Arial"/>
        <family val="2"/>
      </rPr>
      <t xml:space="preserve">
</t>
    </r>
  </si>
  <si>
    <r>
      <t xml:space="preserve">
CDGRD CUNDINAMARCA, INFORMA
MUNICIPIO TOPAIPÍ, ZONA RURAL Y URBANA.
EVENTO TEMPORAL- 05-08-2022.
AFECTACIÓN SE PRESENTARON FUERTES LLUVIAS, ACOMPAÑADAS DE VIENTOS, REALIZAN EDAN.
ACCIONES APOYAN CMGRD, SECRETARÍA DE PLANEACIÓN, SERVICIOS PÚBLICOS, DEFENSA CIVIL
</t>
    </r>
    <r>
      <rPr>
        <b/>
        <sz val="9"/>
        <rFont val="Arial"/>
        <family val="2"/>
      </rPr>
      <t>ESTADO ABIERTO. - 582</t>
    </r>
    <r>
      <rPr>
        <sz val="9"/>
        <rFont val="Arial"/>
        <family val="2"/>
      </rPr>
      <t xml:space="preserve">
CDGRD CUNDINAMARCA ACTUALIZA INFORMACIÓN:
MUNICIPIO TOPAIPI - CASCO URBANO Y ZONA RURAL
EVENTO TEMPORAL  06/08/2022
AFECTACIÓN 35 VIVIENDAS AVERIADAS, 35 FAMILIAS, 100 PERSONAS
ACCIONES ATENDIÓ CMGRD, PLANEACIÓN, SERVICIOS PÚBLICOS, DEFENSA CIVIL, SE REALIZO EDAN Y ACTA, SE ESPERA APOYO CON AYUDA HUMANITARIA POR PARTE DEL DEPARTAMENTO.
</t>
    </r>
    <r>
      <rPr>
        <b/>
        <sz val="9"/>
        <rFont val="Arial"/>
        <family val="2"/>
      </rPr>
      <t>ESTADO CERRADO - 601</t>
    </r>
    <r>
      <rPr>
        <sz val="9"/>
        <rFont val="Arial"/>
        <family val="2"/>
      </rPr>
      <t xml:space="preserve">
</t>
    </r>
  </si>
  <si>
    <t>15 VIVIENDAS EN ALTO RIESGO</t>
  </si>
  <si>
    <t xml:space="preserve">CDGRD CUNDINAMARCA, INFORMA
MUNICIPIO GACHALÁ, SECTOR: GUALI, VEREDA: VEGA DE SAN JUAN.
EVENTO MOVIMIENTO EN MASA- 06-08-2022.
AFECTACIÓN 1 VÍA-  AL MUNICIPIO DE UBALÁ EN EL LUGAR SE ENCONTRABAN 2 PERSONAS, QUEDANDO ATRAPADAS, LOS BOMBEROS RESCATARON LAS 2 PERSONAS CON VIDA. ES UNA ZONA DE DIFÍCIL ACCESO POR LA TOPOGRAFÍA. NO SE PRESENTÓ VÍCTIMAS HUMANAS, SE CONFIRMA EN EL LUGAR HAY 15 VIVIENDAS EN ALTO RIESGO, SE DA MANEJO LOCAL CON PROFESIONALES DEL CDGRD.
ACCIONES APOYAN CMGRD, CDGRD, BOMBEROS.
ESTADO CERRADO. - 582
</t>
  </si>
  <si>
    <t xml:space="preserve">
D.C.C. INFORMA DEPARTAMENTO DE PUTUMAYO
MUNICIPIO PUERTO ASÍS, ZONA URBANA.
EVENTO TEMPORAL- 05-08-2022.
AFECTACIÓN SE PRESENTARON FUERTES LLUVIAS, ACOMPAÑADAS DE VIENTOS, DEJANDO: 85 VIVIENDAS AVERIADAS EN TECHOS, 85 FAMILIAS, 425 PERSONAS AFECTADAS, SIN LESIONADOS.
ACCIONES APOYAN CMGRD, CDGRD- AHE, EJÉRCITO NACIONAL, BOMBEROS, DEFENSA CIVIL, ACCIÓN COMUNAL.
ESTADO CERRADO.  - 582
</t>
  </si>
  <si>
    <t xml:space="preserve">
D.C.C. INFORMA DEPARTAMENTO DE META
MUNICIPIO VILLAVICENCIO, SECTOR: RIONEGRITO.
EVENTO INUNDACIÓN- 06-08-2022.
AFECTACIÓN SE PRESENTÓ DESBORDAMIENTO DE RÍO GUAYURIBA, DEJANDO: 2 VIVIENDAS INUNDADAS, 2 FAMILIAS, 8 PERSONAS AFECTADAS, SIN LESIONADOS.
ACCIONES APOYARON CMGRD, DEFENSA CIVIL.
ESTADO CERRADO. - 582
</t>
  </si>
  <si>
    <t xml:space="preserve">
D.C.C. INFORMA DEPARTAMENTO DE META
MUNICIPIO BARRANCA DE UPÍA, SECTOR: CEMENTERIO- CASCO URBANO.
EVENTO INUNDACIÓN- 06-08-2022.
AFECTACIÓN SE PRESENTÓ DESBORDAMIENTO DE RÍO GUACAVÍA, DEJANDO: 45 VIVIENDAS INUNDADAS, 45 FAMILIAS, 160 PERSONAS AFECTADAS, SIN LESIONADOS.
ACCIONES APOYARON CMGRD, DEFENSA CIVIL.
ESTADO CERRADO. - 582
</t>
  </si>
  <si>
    <t xml:space="preserve">CDGRD RISARALDA INFORMA:
MUNICIPIO PEREIRA – SECTOR LA DULCERA
EVENTO INCENDIO ESTRUCTURAL 07/08/2022
AFECTACIÓN 1 VIVIENDA DESTRUIDA, 1 FAMILIA CON PERDIDA DE BIENES Y ENSERES, SIN LESIONADOS
ACCIONES ATENDIÓ BOMBEROS
ESTADO LIQUIDADO - 583
</t>
  </si>
  <si>
    <t xml:space="preserve">CDGRD CALDAS Y DNBC INFORMAN:
MUNICIPIO MARMATO - SECTOR CIEN PESOS, CERRO EL BURRO, SECTORES LA QUEBRADA, CASCAJERO Y COLLAREJO
EVENTO AVENIDA TORRENCIAL 06/08/2022
AFECTACIÓN 2 VÍAS AFECTADAS (PÉRDIDA TOTAL DE BANCA SECTOR CIEN PESOS), POR PIEDRAS, LODOS Y PALIZADA. SIN AFECTACIONES EN VIVIENDAS, NI PERSONAS.
ACCIONES ATENDIÓ CMGRD, BOMBEROS CON 5 UNIDADES Y COMUNIDAD 
ESTADO CERRADO - 583
</t>
  </si>
  <si>
    <r>
      <t xml:space="preserve">CDGRD META INFORMA EN EL MUNICIPIO DE VILLAVICENCIO SECTOR GUATIQUIA LA LAMBADA EVENTO INCENDIO ESTRUCTURAL – 8 DE AGOSTO, AFECTACIÓN 10 VIVIENDAS (RANCHOS DE TEJA Y MATERIAL RECICLABLE), 10 FAMILIAS, ACCIONES CABO JOSÉ ANTONIO HERNÁNDEZ REPORTA QUE AL LLEGAR AL SITIO SE EVIDENCIA LLAMAS DE ALTA PROPORCIÓN Y VARIAS VIVIENDAS QUEMADAS, SE PROCEDE A CONTROLAR CON ATAQUE DIRECTO CON MÁQUINAS EXTINTORAS DE ATAQUE RÁPIDO M#10, SE SOLICITA APOYO DE OTRA MÁQUINA EXTINTORES Y UN CARROTANQUE, SE REALIZA REMOCIÓN DE ESCOMBROS Y CONTROL DEL INCENDIO EN SU TOTALIDAD Y SE HACE ENFRIAMIENTO. APOYO DE ENTIDADES POLICÍA NACIONAL, ACUEDUCTO Y ALCANTARILLADO, DEFENSA CIVIL Y COMUNIDAD DEL SECTOR. EQUIPOS UTILIZADOS AUTOCONTENIDOS, TRAMOS DE MANGUERAS, EPP, 2 MÁQUINAS EXTINTORAS, 2 CARROTANQUES DE BOMBEROS Y MÓVIL 5 QUE TRASLADO EQUIPOS E HIDRATACIÓN, ESTADO </t>
    </r>
    <r>
      <rPr>
        <b/>
        <sz val="9"/>
        <rFont val="Arial"/>
        <family val="2"/>
      </rPr>
      <t>CERRADO - 585</t>
    </r>
  </si>
  <si>
    <r>
      <t xml:space="preserve">CDGRD BOYACÁ INFORMA EN EL MUNICIPIO QUIPAMA VÍA A LA VICTORIA, EVENTO MOVIMIENTO EN MASA – 6 DE AGOSTO, AFECTACIÓN 1 VÍA SECUNDARIA (20 PUNTOS, DAÑO EN LAS OBRAS DE ARTE) ACCIONES SE ATIENDE CON MAQUINARIA AMARILLA POR PARTE DEL CMGRD, EVENTO GENRADO POR INTENSAS LLUVIAS, ESTADO </t>
    </r>
    <r>
      <rPr>
        <b/>
        <sz val="9"/>
        <rFont val="Arial"/>
        <family val="2"/>
      </rPr>
      <t>CERRADO - 585</t>
    </r>
    <r>
      <rPr>
        <sz val="9"/>
        <rFont val="Arial"/>
        <family val="2"/>
      </rPr>
      <t xml:space="preserve">
</t>
    </r>
  </si>
  <si>
    <r>
      <t xml:space="preserve">CDGRD BOYACÁ INFORMA EN EL MUNICIPIO DE CAMPOHERMOSO VÍA A PAEZ, EVENTO MOVIMIENTO EN MASA – 6 DE AGOSTO, AFECTACIÓN VÍA SECUNDARIA (EN VARIOS SITIOS), ACCIONES ATENDIDO POR CMGRD CON MAQUINARIA AMARILLA LOCAL, ESTADO </t>
    </r>
    <r>
      <rPr>
        <b/>
        <sz val="9"/>
        <rFont val="Arial"/>
        <family val="2"/>
      </rPr>
      <t>CERRADO - 585</t>
    </r>
    <r>
      <rPr>
        <sz val="9"/>
        <rFont val="Arial"/>
        <family val="2"/>
      </rPr>
      <t xml:space="preserve">
</t>
    </r>
  </si>
  <si>
    <r>
      <t xml:space="preserve">CDGRD BOYACÁ INFORMA EN EL MUNICIPIO SANTA MARÍA SECTORES CACHIPAY, LA CRISTALINA, QUEBRADA HONDA EVENTO MOVIMIENTO EN MASA – 6 DE AGOSTO AFECTACIÓN 3 VÍAS TERCIARIAS, ACCIONES ATENDIDO POR CMGRD CON MAQUINARIA AMARILLA LOCAL, ESTADO </t>
    </r>
    <r>
      <rPr>
        <b/>
        <sz val="9"/>
        <rFont val="Arial"/>
        <family val="2"/>
      </rPr>
      <t>CERRADO - 585</t>
    </r>
    <r>
      <rPr>
        <sz val="9"/>
        <rFont val="Arial"/>
        <family val="2"/>
      </rPr>
      <t xml:space="preserve">
</t>
    </r>
  </si>
  <si>
    <r>
      <t>CDGRD BOYACÁ INFORMA EN EL MUNICIPIO DE QUÍPAMA SECTORES VARIOS, EVENTO INUNDACIÓN (FUERTES LLUVIAS E INSUFICIENCIA DE ALCANTARILLADO) – 6 DE AGOSTO, AFECTACIÓN EN VIVIENDAS Y VÍAS, ACUEDUCTO Y ALCANTARILLADO, POR CUANTIFICAR, ACCIONES ATIENDE CMGRD, REALIZAN EDAN, REQUIEREN MAQUINARIA AMARILLA, ESTADO</t>
    </r>
    <r>
      <rPr>
        <b/>
        <sz val="9"/>
        <rFont val="Arial"/>
        <family val="2"/>
      </rPr>
      <t xml:space="preserve"> ABIERTO - 585
</t>
    </r>
    <r>
      <rPr>
        <sz val="9"/>
        <rFont val="Arial"/>
        <family val="2"/>
      </rPr>
      <t>ACTUALIZACIÓN CDGRD BOYACÁ EN EL MUNICIPIO QUIPAMA VARIOS SECTORES EVENTO INUNDACIÓN – 6 DE AGOSTO AFECTACIÓN EN VÍAS ACCIONES LA GOBERNACIÓN ESTA TRABAJANDO EN ESO, A ELLOS YA SE LES ATENDIÓ CON AHE PROVENIENTES DE LA FEDERACION NACIONAL DE DEPARTAMENTOS</t>
    </r>
    <r>
      <rPr>
        <b/>
        <sz val="9"/>
        <rFont val="Arial"/>
        <family val="2"/>
      </rPr>
      <t xml:space="preserve"> ESTADO CERRADO - 625</t>
    </r>
  </si>
  <si>
    <r>
      <t xml:space="preserve">CDGRD BOYACÁ INFORMA EN EL MUNICIPIO EL COCUY VARIOS SECTORES, EVENTO MOVIMIENTO EN MASA – 6 DE AGOSTO, AFECTACIÓN VÍAS Y PUENTES (POR ESTABLECER SI PEATONALES U OTRO) ACCIONES ATIENDE CMGRD, REALIZAN EDAN Y REQUIEREN MAQUINARIA AMARILLA, ESTADO </t>
    </r>
    <r>
      <rPr>
        <b/>
        <sz val="9"/>
        <rFont val="Arial"/>
        <family val="2"/>
      </rPr>
      <t xml:space="preserve">ABIERTO - 585
</t>
    </r>
    <r>
      <rPr>
        <sz val="9"/>
        <rFont val="Arial"/>
        <family val="2"/>
      </rPr>
      <t>CDGRD BOYACÁ ACTUALIZA INFORMACIÓN MUNICIPIO: EL COCUY – CABECERA MUNICIPAL  EVENTO: MOVIMIENTO EN MASA – 06/08/2022 AFECTACIÓN: 3 VÍAS CON DAÑOS EN SU ESTRUCTURA, 2 PUENTES VEHICULARES  ACCIONES: ATENDIDO POR CMGRD</t>
    </r>
    <r>
      <rPr>
        <b/>
        <sz val="9"/>
        <rFont val="Arial"/>
        <family val="2"/>
      </rPr>
      <t xml:space="preserve">  ESTADO CERRADO - 595</t>
    </r>
  </si>
  <si>
    <r>
      <t xml:space="preserve">CDGRD TOLIMA INFORMA MUNICIPIO: NATAGAIMA – VEREDA TAMIRCO EVENTO: INCENDIO DE COBERTURA VEGETAL – 07/08/2022 AFECTACIÓN: 1 HECTAREA DE VEGETACIÓN NATIVA ACCIONES: ATIENDE CMGRD Y BOMBEROS NATAGAIMA ESTADO: </t>
    </r>
    <r>
      <rPr>
        <b/>
        <sz val="10"/>
        <rFont val="Arial"/>
        <family val="2"/>
      </rPr>
      <t>LIQUIDADO - 586</t>
    </r>
  </si>
  <si>
    <r>
      <t xml:space="preserve">CDGRD ANTIOQUIA INFORMA MUNICIPIO: COCORNÁ – ZONA RURAL EVENTO: CRECIENTE SÚBITA – 31/07/2022 AFECTACIÓN: 1 PESONAS FALLECIDA ACCIONES: ATENDIDO POR CMGRD Y BOMBEROS ESTADO </t>
    </r>
    <r>
      <rPr>
        <b/>
        <sz val="9"/>
        <rFont val="Arial"/>
        <family val="2"/>
      </rPr>
      <t>CERRADO - 586</t>
    </r>
  </si>
  <si>
    <r>
      <t xml:space="preserve">CDGRD ANTIOQUIA INFORMA  MUNICIPIO: EL BAGRE – BARRIOS: PORTUGAL SECTOR PIEDRAS BLANCAS, LAURELES, LA VEGA, LA VEGA SECTOR KENNEDY, BIJAO, CASA LOMA, DELICIAS SECTOR LA PLAYITA, PUERTO GLORIA, LA ESMERALDA, NUEVA GRANDA, PLAN DE VIVIENDA, VILLA ECHEVERRY, PLAYA RICA, PRO VIVIENDA, SAN JOSÉ, CASAS ROJAS, LAURELES, PRIMERO DE MAYO, CORNALISA Y EL CORREGIMIENTOS DE PUERTO CLAVER, CAÑO ÑEQUE Y CAÑO CLARO, VEREDAS EL TIGRE, BOCA DE LA LLANA, EL PITAL, SAN CARLOS, LA CINCO EVENTO: INUNDACIÓN – 07/08/2022 AFECTACIÓN: 12 VIVIENDAS CON PERDIDA DE ENSERES, 12 FAMILIAS, 48 PERSONAS ACCIONES: ATENDIDO POR CMGRD ESTADO </t>
    </r>
    <r>
      <rPr>
        <b/>
        <sz val="9"/>
        <rFont val="Arial"/>
        <family val="2"/>
      </rPr>
      <t>CERRADO - 586</t>
    </r>
  </si>
  <si>
    <t xml:space="preserve">CMGRD, ENLACE TERRITORIAL UNGRD Y DCC INFORMAN 
MUNICIPIO VILLAVICENCIO – META, SECTOR EL GUAYABAL (DIQUE)
EVENTO INCENDIO ESTRUCTURAL 08/08/2022
AFECTACIÓN 3 PERSONAS LESIONADAS, 4 VIVIENDAS DESTRUIDAS (CONSTRUCCIÓN DE MADERA Y MATERIAL RECICLABLE), 6 FAMILIAS, 20 PERSONAS
ACCIONES ATENDIÓ CUERPO DE BOMBEROS DE VILLAVICENCIO, 5 UNIDADES, 1 MAQUINA DE ATAQUE, APOYO ENTIDADES: POLICÍA NACIONAL, ACUEDUCTO Y ALCANTARILLADO, DEFENSA CIVIL, Y. COMUNIDAD DEL SECTOR. EQUIPOS UTILIZADOS: 2 MÁQUINAS EXTINTORES 2 CARROTANQUES BOMBEROS ,ACUEDUCTO Y MÓVIL 5 QUIEN NOS TRASLADO EQUIPOS E HIDRATACIÓN.
ESTADO LIQUIDADO - 587
</t>
  </si>
  <si>
    <t xml:space="preserve">DCC INFORMA 
MUNICIPIO USIACURÍ - ATLÁNTICO
EVENTO MOVIMIENTO EN MASA 06/08/2022
AFECTACIÓN 3 VIVIENDAS AVERIADAS, 10 FAMILIAS. POR DESLIZAMIENTO DE LA PENDIENTE, DEBIDO A LAS ESCORRENTÍAS DERIVADAS POR LAS LLUVIAS
ACCIONES ATENDIO  CMGRD Y DCC, SE REALIZAN OBRAS DE ESTABILIZACIÓN, CON LA COMUNIDAD DEL BARRIO PARA PREVENIR QUE LA ESCORRENTÍA ENTRE LAS VIVIENDAS.
ESTADO CERRADO - 587
</t>
  </si>
  <si>
    <r>
      <t xml:space="preserve">ENLACE META LUIS FERNANDO VILLAMIL INFORMA EN EL MUNICIPIO DE RESTREPO ZONA URBANA EVENTO VENDAVAL – 9 DE AGOSTO, AFECTACIÓN 6 VIVIENDAS DESTECHADAS, 6 FAMILIAS, 1 VÍA TERCIARIA, RED ELÉCTRICA, ACCIONES ATENDIDO POR BOMBEROS CON 7 UNIDADES DE BOMBEROS, 1 MÁQUINA, CMGRD REALIZÓ CENSO. ACTUALIZACIÓN ENLACE DNBC INFORMA EL CUERPO DE BOMBEROS DE RESTREPO REPORTA FUERTE VENDAVAL EL 09 DE AGOSTO CON AFECTACIÓN DE LA VÍA PRINCIPAL POR CAÍDA DE ÁRBOL EN LA VEREDA LOS MEDIOS Y VEREDA CANEY ALTO EN EL SECTOR UNIVERSIDAD DE LOS LLANOS, EN LA FINCA LOS MICOS CAÍDA DE ÁRBOL CON AFECTACIÓN DE LA RED LÍNEAS DE ENERGÍA, LOS TECHOS DE VIVIENDAS, DE IGUAL FORMA EN OTRA VIVIENDA EN LA VEREDA CANEY BAJO SECTOR AGUA LLANOS, ATENDIDO CON 03 UNIDADES SIN REPORTE DE VICTIMAS NI LESIONADOS, ESTADO </t>
    </r>
    <r>
      <rPr>
        <b/>
        <sz val="9"/>
        <rFont val="Arial"/>
        <family val="2"/>
      </rPr>
      <t>CERRADO - 588</t>
    </r>
  </si>
  <si>
    <t xml:space="preserve">CDGRD DE CASANARE, INFORMA 
MUNICIPIO CHÁMEZA
EVENTO VENDAVAL- 06-08-2022
AFECTACIÓN 50 VIVIENDAS AVERIADAS EN TECHOS, 50 FAMILIAS, 250 PERSONAS AFECTADAS, SIN LESIONADOS, SE DA MANEJO LOCAL.
ACCIONES APOYO CMGRD
ESTADO CERRADO. - 589
</t>
  </si>
  <si>
    <r>
      <t xml:space="preserve">CDGRD DE TOLIMA, INFORMA 
MUNICIPIO MELGAR, VEREDA: BUENA VISTA LÍMITES CUNDAY  - ICONZO
EVENTO INCENDIO DE COBERTURA VEGETAL- 09-08-2022.
AFECTACIÓN EN VERIFICACIÓN.
ACCIONES APOYAN CMGRD, BOMBEROS- 6 UNIDADES, 
</t>
    </r>
    <r>
      <rPr>
        <b/>
        <sz val="9"/>
        <rFont val="Arial"/>
        <family val="2"/>
      </rPr>
      <t>ESTADO ACTIVO. - 589</t>
    </r>
    <r>
      <rPr>
        <sz val="9"/>
        <rFont val="Arial"/>
        <family val="2"/>
      </rPr>
      <t xml:space="preserve">
ACTUALIZACIÓN CDGRD TOLIMA EN EL MUNICIPIO DE MELGAR VEREDAS BUENAVISTA E INALÍ COORDENADAS N 4°7´3.18’’ W 74°39?26.67’’, EVENTO INCENDIO DE COBERTURA VEGETAL – 9 DE AGOSTO AFECTACIÓN POR ESTABLECER, ACCIONES ATIENDE BOMBEROS VOLUNTARIOS, CDGRD SOLICITA APOYO AÉREO DADO QUE EL ORDEN MUNICIPAL HACE EL REQUERIMIENTO, SE SOLICITÓ INDICAR CON QUE CAPACIDADES SE CUENTA EN TERRENO E IMÁGENES; SE COPIA SOLICITUD A DNBC, </t>
    </r>
    <r>
      <rPr>
        <b/>
        <sz val="9"/>
        <rFont val="Arial"/>
        <family val="2"/>
      </rPr>
      <t xml:space="preserve">ESTADO ACTIVO - 591
</t>
    </r>
    <r>
      <rPr>
        <sz val="9"/>
        <rFont val="Arial"/>
        <family val="2"/>
      </rPr>
      <t>ACTUALIZACIÓN CDGRD TOLIMA 
MUNICIPIO MELGAR- CUNDAY- VEREDAS: BUENAVISTA E INALÍ, AGUA BLANCA. 
EVENTO INCENDIO DE COBERTURA VEGETAL – 09-08-2022.
AFECTACIÓN POR ESTABLECER, ZONA DE DIFÍCIL ACCESO.
ACCIONES APOYAN CMGRD, CDGRD, UNGRD- SALA DE CRISIS GESTIONÓ- SOLICITUD NO. 077. APOYO AÉREO PARA LA ATENCIÓN DE INCENDIO FORESTAL EN EL MUNICIPIO DE CUNDAY. BOMBEROS VOLUNTARIOS.</t>
    </r>
    <r>
      <rPr>
        <b/>
        <sz val="9"/>
        <rFont val="Arial"/>
        <family val="2"/>
      </rPr>
      <t xml:space="preserve">
ESTADO ACTIVO. - 593
</t>
    </r>
    <r>
      <rPr>
        <sz val="9"/>
        <rFont val="Arial"/>
        <family val="2"/>
      </rPr>
      <t>ACTUALIZACIÓN SCN Y DNBC MUNICIPIO MELGAR- CUNDAY VEREDAS BUENAVISTA E INALÍ, AGUA BLANCA. 
EVENTO INCENDIO DE COBERTURA VEGETAL – 9 DE AGOSTO, AFECTACIÓN 200 A 250 HECTÁREAS APROX
ACCIONES DISPONIBLE DEL CNRP INFORMA QUE YA SE REALIZÓ EL SOBREVUELO, SE ESTÁ A LA ESPERA DE QUE ENVIEN EL REGISTRO FOTOGRÁFICO E INDIQUEN LAS ACCIONES A DESARROLLAR PARA INICIAR DESCARGAS. PERSONAL EN TERRENO APOYA HASTA DONDE SEA POSIBLE EL ACCESO. DELEGADO DEPARTAMENTAL CT. YEPES INFORMA: SE REALIZAN TRABAJOS DE CONTROL DEL INCENDIO EN DOS FRENTES DE TRABAJO: PRIMER FRENTE CUNDAY 10 UNIDADES TRANSPORTADAS CON APOYO AÉREO A LA PARTE ALTA DEL INCENDIO, SE REALIZAN TRABAJOS DE CONTROL CON UNIDADES DEL CBV DE CARMEN DE APICALÁ Y CBV CUNDAY. SEGUNDO FRENTE MELGAR, LABORES DE CONTROL SE REALIZA CON 6 UNIDADES,</t>
    </r>
    <r>
      <rPr>
        <b/>
        <sz val="9"/>
        <rFont val="Arial"/>
        <family val="2"/>
      </rPr>
      <t xml:space="preserve"> ESTADO ACTIVO - 594
</t>
    </r>
    <r>
      <rPr>
        <sz val="9"/>
        <rFont val="Arial"/>
        <family val="2"/>
      </rPr>
      <t>ACTUALIZACIÓN SCN Y DNBC MUNICIPIO MELGAR- CUNDAY VEREDAS BUENAVISTA E INALÍ, AGUA BLANCA. EVENTO INCENDIO DE COBERTURA VEGETAL – 9/08/2022AFECTACIÓN 200 A 250 HECTÁREAS APROX ACCIONES: SALA SITUACIONA DNBC, INFORMA QUE AL MOMENTO SE HAN REALIZADO 14 DESCARGAS, UTILIZANDO 13300 LT DE AGUA, CONTINÚAN LOS TRABAJOS COMPLEMENTARIOS EN TERRENO, EL FORESTAL SE REPORTA AL MOMENTO ACTIVO. SE SOLICITA LA REITERACIÓN  DEL APOYO AÉREO PARA EL DÍA DE MAÑANA  PARA SOBREVUELO, TRASLADO DE PERSONAL Y DESCARGAS</t>
    </r>
    <r>
      <rPr>
        <b/>
        <sz val="9"/>
        <rFont val="Arial"/>
        <family val="2"/>
      </rPr>
      <t xml:space="preserve">. ESTADO: ACTIVO - 595
</t>
    </r>
    <r>
      <rPr>
        <sz val="9"/>
        <rFont val="Arial"/>
        <family val="2"/>
      </rPr>
      <t>ACTUALIZACIÓN SCN Y DNBC EN EL MUNICIPIO MELGAR- CUNDAY VEREDAS BUENAVISTA E INALÍ, AGUA BLANCA EVENTO INCENDIO DE COBERTURA VEGETAL – 9 DE AGOSTO, AFECTACIÓN SIN CAMBIO ACCIONES: LA COMANDANTE DEL CBV DE CUNDAY REPORTA, A LA HORA SE REALIZÓ SOBREVUELO POR PARTE DE FUERZA AÉREA, DÓNDE SE EVIDENCIA QUE NO HAY FOCOS NI COLUMNAS DE HUMO, POR LO QUE SE DA POR LIQUIDADO,</t>
    </r>
    <r>
      <rPr>
        <b/>
        <sz val="9"/>
        <rFont val="Arial"/>
        <family val="2"/>
      </rPr>
      <t xml:space="preserve"> ESTADO LIQUIDADO - 597</t>
    </r>
  </si>
  <si>
    <r>
      <t xml:space="preserve">CDGRD CUNDINAMARCA INFORMA MUNICIPIO: SOACHA – BARRIO DUCALES, SECTOR SANTA ANA EVENTO: INCENDIO ESTRUCTURAL – 09/08/2022 AFECTACIÓN: 1 VIVIENDA CON DAÑOS MATERIALES, 1 FAMILIA, 4 PERSONAS ACCIONES: ATENDIDO POR BOMBEROS ESTADO </t>
    </r>
    <r>
      <rPr>
        <b/>
        <sz val="9"/>
        <rFont val="Arial"/>
        <family val="2"/>
      </rPr>
      <t>CERRADO - 590</t>
    </r>
  </si>
  <si>
    <r>
      <t xml:space="preserve">DCC INFORMA DEPARTAMENTO: NARIÑO MUNICIPIO: LA CRUZ – VEREDA LLANO GRANDE EVENTO: INCENDIO DE COBERTURA VEGETAL – 08/08/2022 AFECTACIÓN: 2 HECTARES DE VEGETACIÓN NATIVA ACCIONES: ATENDIDO POR BOMBEROS Y DCC ESTADO. </t>
    </r>
    <r>
      <rPr>
        <b/>
        <sz val="9"/>
        <rFont val="Arial"/>
        <family val="2"/>
      </rPr>
      <t>LIQUIDADO - 590</t>
    </r>
  </si>
  <si>
    <r>
      <t xml:space="preserve">CDGRD CALDAS INFORMA EN EL MUNICIPIO PENSILVANIA VEREDAS LA CABAÑA, EL POPAL, LA QUIEBRA, EL SALADO EVENTO AVENIDA TORRENCIAL DE LOS RÍOS EL SALADO Y PENSILVANIA – 6 DE AGOSTO AFECTACIÓN 35 FAMILIAS, 2 PUENTES PEATONALES, REDES DE ACUEDUCTO VEREDAL, 1 VÍA TERCIARIA, 1 VIVIENDA AVERIADA (MOVIMIENTO EN MASA) ACCIONES SE REALIZÓ VACUACIÓN PREVENTIVA DE 35 FAMILIAS DEL BARRIO CHIQUINQUIRA, HUBO PÉRDIDA DE 2 PUENTES PEATONALES, ATENDIDO POR ORGANISMOS DE SOCORRO, POLICÍA NACIONAL, PERSONAL OFICINA DE GESTIÓN DE RIESGO, ES NECESARIO LA RECONSTRUCCIÓN DE PUENTES Y SUMINISTROS DE TANQUES Y MANGUERAS, ESTADO </t>
    </r>
    <r>
      <rPr>
        <b/>
        <sz val="9"/>
        <rFont val="Arial"/>
        <family val="2"/>
      </rPr>
      <t>CERRADO - 591</t>
    </r>
  </si>
  <si>
    <r>
      <t xml:space="preserve">CDGRD CASANARE INFORMA EN EL MUNICIPIO DE CHAMEZA VEREDAS CHUYAGUA Y JORDANES EVENTO MOVIMIENTO EN MASA – 6 DE AGOSTO, AFECTACIÓN 1 VÍA TERCIARIA, 1 SECUNDARIA ACCIONES ATENDIDO LOCALMENTE NO LESIONADOS U OTRO, ESTADO </t>
    </r>
    <r>
      <rPr>
        <b/>
        <sz val="9"/>
        <rFont val="Arial"/>
        <family val="2"/>
      </rPr>
      <t>CERRADO - 591</t>
    </r>
    <r>
      <rPr>
        <sz val="9"/>
        <rFont val="Arial"/>
        <family val="2"/>
      </rPr>
      <t xml:space="preserve">
</t>
    </r>
  </si>
  <si>
    <r>
      <t xml:space="preserve">CDGRD SANTANDER INFORMA EN EL MUNICIPIO DE CEPITA ZONA URBANA, EVENTO TEMPORAL – 9 DE AGOSTO, AFECTACIÓN EN TECHOS DE VIVIENDAS Y REDES DE ENERGÍA, ACCIONES CMGRD JUNTO A DEFENSA CIVIL ADELANTA LA EDAN, SE REQUIRIÓ A LA ESSA PARA REESTABLECER EL SERVICIO DE ENERGIA, ESTADO </t>
    </r>
    <r>
      <rPr>
        <b/>
        <sz val="9"/>
        <rFont val="Arial"/>
        <family val="2"/>
      </rPr>
      <t>ABIERTO - 591</t>
    </r>
  </si>
  <si>
    <r>
      <t>CDGRD SANTANDER INFORMA EN EL MUNICIPIO DE PIEDECUESTA SECTOR LA CRISTALINA (VÍA HACIA LA MESA DE LOS SANTOS), EVENTO TEMPORAL – 9 DE AGOSTO, AFECTACIÓN 1 VÍA SECUNDARIA, ACCIONES CMGRD COORDINÓ CON LA CONCESIÓN DEL PEAJE EL RETIRO DEL ÁRBOL PARA REHABILITACIÓN DEL PASO, ESTADO</t>
    </r>
    <r>
      <rPr>
        <b/>
        <sz val="9"/>
        <rFont val="Arial"/>
        <family val="2"/>
      </rPr>
      <t xml:space="preserve"> CERRADO - 591</t>
    </r>
  </si>
  <si>
    <r>
      <t xml:space="preserve">CDGRD SANTANDER INFORMA EN EL MUNICIPIO DE SABANA DE TORRES ZONA URBANA EVENTO TEMPORAL – 9 DE AGOSTO AFECTACIÓN EN TECHOS DE ALGUNAS VIVIENDAS Y LOCALES COMERCIALES ACCIONES CMGRD ADELANTA EDAN, NO LESIONADOS U OTRO, ESTADO </t>
    </r>
    <r>
      <rPr>
        <b/>
        <sz val="9"/>
        <rFont val="Arial"/>
        <family val="2"/>
      </rPr>
      <t>ABIERTO - 591</t>
    </r>
    <r>
      <rPr>
        <sz val="9"/>
        <rFont val="Arial"/>
        <family val="2"/>
      </rPr>
      <t xml:space="preserve">
</t>
    </r>
  </si>
  <si>
    <r>
      <t xml:space="preserve">CDGRD SANTANDER INFORMA EN EL MUNICIPIO DE BUCARAMANGA CALLE 45 VÍA A CHIMITÁ EVENTO TEMPORAL – 9 DE AGOSTO, AFECTACIÓN EN TECHOS DE ALGUNAS VIVIENDAS, CENTRO COMERCIAL ACROPOLIS, 1 VEHICULO (TAXI POR CAÍDA DE ÁRBOL), COLAPSO RED DE ALCANTARILLADO, ACCIONES ATIENDEN BOMBEROS BUCARAMANGA Y CMGRD, ESTADO </t>
    </r>
    <r>
      <rPr>
        <b/>
        <sz val="9"/>
        <rFont val="Arial"/>
        <family val="2"/>
      </rPr>
      <t>ABIERTO - 591</t>
    </r>
    <r>
      <rPr>
        <sz val="9"/>
        <rFont val="Arial"/>
        <family val="2"/>
      </rPr>
      <t xml:space="preserve">
</t>
    </r>
  </si>
  <si>
    <r>
      <t>DAGRAN ANTIOQUIA INFORMA, MUNICIPIO PEÑOL, VEREDA GUAMITO
EVENTO MOVIMIENTO EN MASA 09/08/2022, AFECTACIÓN 3 VIVIENDAS AVERIADAS, 3 FAMILIAS AFECTADAS, 8 PERSONAS DAMNIFICADAS, ACCIONES ATIENDE CMGRD Y ENTIDADES MUNICIPALES DE GESTIÓN DEL RIESGO, ESTADO</t>
    </r>
    <r>
      <rPr>
        <b/>
        <sz val="9"/>
        <rFont val="Arial"/>
        <family val="2"/>
      </rPr>
      <t xml:space="preserve"> ABIERTO  - 592</t>
    </r>
    <r>
      <rPr>
        <sz val="9"/>
        <rFont val="Arial"/>
        <family val="2"/>
      </rPr>
      <t xml:space="preserve">
</t>
    </r>
    <r>
      <rPr>
        <b/>
        <sz val="9"/>
        <rFont val="Arial"/>
        <family val="2"/>
      </rPr>
      <t>ACTUALIZACIÓN CDGRD ANTIOQUIA EN EL MUNICIPIO PEÑOL VEREDA GUAMITO EVENTO MOVIMIENTO EN MASA – 9 DE AGOSTO AFECTACIÓN 3 VIVIENDAS EN RIESGO, 2 DE ELLAS (REPARABLES), 3 FAMILIAS, 8 PERSONAS ACCIONES ATENDIDO POR CMGRD, NO LESIONADOS U OTRO</t>
    </r>
    <r>
      <rPr>
        <sz val="9"/>
        <rFont val="Arial"/>
        <family val="2"/>
      </rPr>
      <t xml:space="preserve"> ESTADO CERRADO - 594</t>
    </r>
  </si>
  <si>
    <r>
      <t>CDGRD CUNDINAMARCA INFORMA, MUNICIPIO SAN CAYETANO, EVENTO INCENDIO DE COBERTURA VEGETAL 09/08/2022, AFECTACIÓN 4 HECTAREAS DE PASTIZALES,  ACCIONES ATIENDE CMGRD Y BOMBEROS SAN CAYETANO, ESTADO</t>
    </r>
    <r>
      <rPr>
        <b/>
        <sz val="9"/>
        <rFont val="Arial"/>
        <family val="2"/>
      </rPr>
      <t xml:space="preserve"> LIQUIDADO - 592</t>
    </r>
  </si>
  <si>
    <r>
      <t xml:space="preserve">CDGRD BOYACA INFORMA, MUNICIPIO QUIPAMA, EVENTO MOVIMIENTO EN MASA 06/08/2022, AFECTACIÓN 1 VIA, DE LA CUAL SE REPORTAN 20 DERRUMBES Y DAÑOS EN LAS OBRAS DE ARTE DE LA VIA, ACCIONES ATIENDE CMGRD, ESTADO </t>
    </r>
    <r>
      <rPr>
        <b/>
        <sz val="9"/>
        <rFont val="Arial"/>
        <family val="2"/>
      </rPr>
      <t>CERRADO - 592</t>
    </r>
    <r>
      <rPr>
        <sz val="9"/>
        <rFont val="Arial"/>
        <family val="2"/>
      </rPr>
      <t xml:space="preserve"> </t>
    </r>
  </si>
  <si>
    <r>
      <t xml:space="preserve">CDGRD ANTIOQUIA INFORMA EN EL MUNICIPIO DE SANTAFE VEREDAS MORADITAS Y EL PLAN, EVENTO MOVIMIENTO EN MASA – 1 DE AGOSTO, AFECTACIÓN 6 VIVIENDAS AVERIADAS, 4 VIVIENDAS (INHABITABLES), 10 FAMILIAS, 30 PERSONAS, 1 VÍA Y PLANTACIONES DE CAFÉ, ACCIONES SITUACIÓN PROGRESIVA POR PAVIMENTACIÓN DE LA VÍA DEPARTAMENTAL LA CUAL ESTÁ AFECTANDO A LA VIVIENDAS QUE SE ENCUENTRAN CERCA DE ELLA, SE REALIZÓ EVACUACIÓN DE ALGUNAS CASAS EN RIESGO DE COLAPSO Y SE HA REALIZADO VISITA AL SITIO. SE PASÓ LOS DIFERENTES INFORMES A LA INTERVENTORÍA DE LA VÍA CAICEDO. SE REQUIERE AYUDA POR PARTE DE GEÓLOGOS PARA VERIFICAR SI EL PROBLEMA ES POR LA VÍA O POR FALLAS GEOLÓGICAS Y APOYO DEL INGENIERO CIVIL ESTADO </t>
    </r>
    <r>
      <rPr>
        <b/>
        <sz val="9"/>
        <rFont val="Arial"/>
        <family val="2"/>
      </rPr>
      <t>CERRADO - 594</t>
    </r>
    <r>
      <rPr>
        <sz val="9"/>
        <rFont val="Arial"/>
        <family val="2"/>
      </rPr>
      <t xml:space="preserve">
</t>
    </r>
  </si>
  <si>
    <t>6.572 PERSONAS, INCOMUNICADAS Y SIN SUMINISTRO DE AGUA POTABLE, Y GAS. FLUIDO ELÉCTRICO, INFRAESTRUCTURA VIAL, CULTIVOS AFECTADOS: NARANJA, MANDARINA.</t>
  </si>
  <si>
    <r>
      <t xml:space="preserve">CDGRD ANTIOQUIA INFORMA EN EL MUNICIPIO VALPARAÍSO VEREDAS SABALETAS, COMUNA LA VIRGEN, LA MESETA, EL BOSQUE Y EL PALMAR EVENTO 10 DE AGOSTO AFECTACIÓN 2 VIVIENDAS DESTRUIDAS, 1 AVERIADA, 4 FAMILAS, 8 PERSONAS, 1 VÍA SECUNDARIA ACCIONES SE REALIZA EVACUACIÓN DE LAS FAMILIAS CON VIVIENDAS EN RIESGO, SE REQUIERE APOYO SOCIAL PARA ATENCIÓN A LAS FAMILIAS, PERSONAL TÉCNICO ESPECIALISTAS EN GEOLOGÍA, INGENIERI CIVIL, MAQUINARIA AMARILLA, INTERVENCIÓN VIAL Y AYUDAS PARA FAMILIAS QUE PERDIERON LAS VIVIENDAS ESTADO </t>
    </r>
    <r>
      <rPr>
        <b/>
        <sz val="9"/>
        <rFont val="Arial"/>
        <family val="2"/>
      </rPr>
      <t xml:space="preserve">CERRADO - 594
</t>
    </r>
    <r>
      <rPr>
        <sz val="9"/>
        <rFont val="Arial"/>
        <family val="2"/>
      </rPr>
      <t>ACTUALIZACION DAGRAN Y ENLACE TERRITORIAL ANTIOQUIA, MUNICIPIO VALPARAISO, SECTOR CEMENTERIO, SABALETA, EL CAMPESTRE, EL BOSQUECITO, EL MOTOR, LA FLORESTA, LA ARBOLEDA, LA JULIA, EL  CANDADO, EVENTO MOVIMIENTO EN MASA 10/08/2022, AFECTACIÓN DESABASTECIMIENTO EN GAS, COMBUSTIBLE, FLUIDO ELÉCTRICO, ACUEDUCTO, INFRAESTRUCTURA VIAL, SALUD, VIVIENDA, SANEAMIENTO BÁSICO, COMERCIO, TRANSPORTE, ALBERGUES Y AYUDAS HUMANITARIAS, SEGURIDAD Y CONVIVENCIA, EDUCACIÓN. NÚMERO DE FAMILIAS EVACUADAS: 20, FAMILIAS DAMNIFICADAS: 20 HASTA EL MOMENTO, NÚMERO DE PERSONAS DAMNIFICADAS: 70, FAMILIAS AUTO ALBERGUE: 15 DONDE FAMILIARES Y AMIGOS. FAMILIAS EN ALBERGUE: 5 FAMILIAS EN EL HOTEL LAS VEGAS EN TOTAL 18 PERSONAS. POBLACIÓN AFECTADA: 6572 HABITANTES DEL MUNICIPIO DE VALPARAÍSO, PERO TAMBIÉN SE VE AFECTADO EL MUNICIPIO DE CARAMANTA. VIVIENDAS AFECTADAS SIN COLAPSO: 17 VIVIENDAS COLAPSADAS: 1 INFRAESTRUCTURA VIAL: SE AFECTA EL CORREDOR VIAL QUE CONDUCE MONTENEGRO, VALPARAISO, CARAMANTA, CODIGO 25AN01 EN EL PR 19+500. SE ACTIVA LA SECRETARIA DE INFRAESTRUCTURA DEPARTAMENTAL PARA ACTIVAR VÍAS ALTERNAS YA QUE EL MUNICIPIO SE ENCUENTRA INCOMUNICADO POR LA VÍA PRINCIPAL. POSIBLES VÍAS ALTERNAS: 
- SAN PABLO – VALPARAÍSO
- VALPARAÍSO - CARAMANTA – SUPIA 
- LA MACHONTA – LA LEY – LA PINTADA 
SERVICIOS PÚBLICOS:  ACUEDUCTO: (EMPRESA DE SERVICIOS PÚBLICOS DOMICILIARIOS) SE PERDIÓ LA BOCATOMA MUNICIPAL, RED DE ADUCCIÓN QUE CONDUCE EL AGUA A LA PLANTA DE TRATAMIENTO. 
NOTA: EN EL MOMENTO SE CUENTA CON SERVICIO DE AGUA POTABLE, TENIENDO EN CUENTA QUE ES UNA FUENTE PROVISIONAL, EN EL MOMENTO SE CAPTA EL AGUA DE LA QUEBRADA LA PALMICHALA LA CUAL CUENTA CON UNA CAPACIDAD DE 5 LITROS POR SEGUNDO LO QUE LA HACE INSUFICIENTE PARA EL ABASTECIMIENTO DEL MUNICIPIO. SE REALIZA COMUNICADO OFICIAL AL MUNICIPIO EN GENERAL PARA PROMOVER Y RACIONAR EL CONSUMO DE AGUA.  SE CUENTA CON UN CARRO TANQUE CON CAPACIDAD DE TRANSPORTAR 2 METROS CÚBICOS DE AGUA DEL CUERPO DE BOMBEROS. ACCIONES ATIENDE CMGRD Y CDGRD, CUERPO DE BOMBEROS Y OTRAS ENTIDADES DEL SISTEMA</t>
    </r>
    <r>
      <rPr>
        <b/>
        <sz val="9"/>
        <rFont val="Arial"/>
        <family val="2"/>
      </rPr>
      <t xml:space="preserve">, ESTADO CERRADO - 600
</t>
    </r>
    <r>
      <rPr>
        <sz val="9"/>
        <rFont val="Arial"/>
        <family val="2"/>
      </rPr>
      <t>ACTUALIZACIÓN DAGRAN- ANTIOQUIA 
MUNICIPIO VALPARAÍSO, SECTORES: CEMENTERIO, SABALETA, EL CAMPESTRE, EL BOSQUECITO, EL MOTOR, LA FLORESTA, LA ARBOLEDA, LA JULIA, EL  CANDADO
EVENTO MOVIMIENTO EN MASA 10-08-2022.
AFECTACIÓN SE PRESENTÓ MOVIMIENTO EN MASA DE GRAN MAGNITUD, DEJANDO: 6 VIVIENDAS DESTRUIDAS, 31 VIVIENDAS AVERIADAS, 37 FAMILIAS, 102 PERSONAS AFECTADAS, 6.572 PERSONAS, INCOMUNICADAS Y SIN SUMINISTRO DE AGUA POTABLE, Y GAS, COMBUSTIBLE, 1 ACUEDUCTO, VÍA PRINCIPAL Y PUENTE VEHICULAR, FLUIDO ELÉCTRICO, INFRAESTRUCTURA VIAL, CULTIVOS AFECTADOS: NARANJA, MANDARINA, SIN LESIONADOS. SE RECIBE DECRETO DE CALAMIDAD PÚBLICA NO. 29 DEL 10-08-2022.
ACCIONES ATIENDE CMGRD Y DAGRAN- GEÓLOGO-INGENIERO- PSICÓLOGO- ASESORIA ADMINISTRACIÓN DE LA EMERGENCIA- AYUDA HUMANITARIA- TRASLADO DE RECURSOS, PARA LOGISTICA DE OPERACIONES, CUERPO DE BOMBEROS, CRUE, SECRETARÍA DE EDUCACIÓN, SECRETARÍA DE MINAS, SECRETARÍA DE PLANEACIÓN Y DESARROLLO TERRITORIAL, CORANTIOQUIA, EPM,  SIF.</t>
    </r>
    <r>
      <rPr>
        <b/>
        <sz val="9"/>
        <rFont val="Arial"/>
        <family val="2"/>
      </rPr>
      <t xml:space="preserve">
ESTADO CERRADO. - 604</t>
    </r>
  </si>
  <si>
    <r>
      <t xml:space="preserve">CDGRD GUAVIARE INFORMA MUNICIPIO: SAN JOSE DEL GUAVIARE – CABECERA MUNICIPAL  EVENTO: INUNDACIÓN – 11/08/2022  AFECTACIÓN: 37 VIVIENDAS POR PERDIDA DE ENSERES, 37 FAMILIAS, 148 PERSONAS  ACCIONES: ATENDIDO POR CMGRD  ESTADO </t>
    </r>
    <r>
      <rPr>
        <b/>
        <sz val="9"/>
        <rFont val="Arial"/>
        <family val="2"/>
      </rPr>
      <t>CERRADO - 595</t>
    </r>
  </si>
  <si>
    <r>
      <t xml:space="preserve">CDGD ANTIOQUIA INFORMA MUNICIPIO: SOPETRÁN – VEREDA HORIZONTE EVENTO: MOVIMIENTO EN MASA – 01/08/2022 AFECTACIÓN: 20 VIVIENDAS POR PERDIDA DE ENSERES, 20 FAMILIAS, 80 PERSONAS, CENTRO EDUCATIVO ACCIONES: ATENDIDO POR CMGRD ESTADO: </t>
    </r>
    <r>
      <rPr>
        <b/>
        <sz val="9"/>
        <rFont val="Arial"/>
        <family val="2"/>
      </rPr>
      <t>CERRADO - 595</t>
    </r>
  </si>
  <si>
    <r>
      <t xml:space="preserve">CMGRD CUNDINAMARCA INFORMA, MUNICIPIO: CHIPAQUE, VEREDA RINCON DEL MULAR, EVENTO: MOVIMIENTO EN MASA 10/08/2022, AFECTACIÓN: 2 VIVIENDAS AVERIADAS, 2 FAMILIAS, 8 PERSONAS, ACCIONES: ATIENDE CMGRD Y ENTIDADES DE GESTIÓN DEL RIESGO DEL MUNICIPIO, ESTADO: </t>
    </r>
    <r>
      <rPr>
        <b/>
        <sz val="9"/>
        <rFont val="Arial"/>
        <family val="2"/>
      </rPr>
      <t>CERRADO - 596</t>
    </r>
  </si>
  <si>
    <r>
      <t xml:space="preserve">CDGRD META INFORMA, MUNICIPIO: VILLAVICENCIO, BARRIO LA MADRID, EVENTO: CASO FORTUITO FUERTES VIENTOS 11/08/2022, AFECTACIÓN: 8 VIVIENDAS AVERIADAS POR DESTECHAMIENTO, 8 FAMILIAS AFECTADAS,  32 PERSONAS, ACCIONES: ATIENDE CMGRD, CMGRD Y DEFENSA CIVIL COLOMBIANA DE VILLAVICENCIO, ESTADO: </t>
    </r>
    <r>
      <rPr>
        <b/>
        <sz val="9"/>
        <rFont val="Arial"/>
        <family val="2"/>
      </rPr>
      <t>CERRADO - 596</t>
    </r>
  </si>
  <si>
    <r>
      <t xml:space="preserve">ENLACE DNBC INFORMA, MUNICIPIO: TESALIA (HUILA), VEREDA ESPINAL, FINCA EL VICHE, EVENTO: INCENDIO DE COBERTURA VEGETAL 11/08/2022, AFECTACIÓN: 10 HECTAREAS, ACCIONES: ATIENDE CMGRD Y CBV DE TESALIA, ESTADO: </t>
    </r>
    <r>
      <rPr>
        <b/>
        <sz val="9"/>
        <rFont val="Arial"/>
        <family val="2"/>
      </rPr>
      <t xml:space="preserve">ACTIVO - 596
</t>
    </r>
    <r>
      <rPr>
        <sz val="9"/>
        <rFont val="Arial"/>
        <family val="2"/>
      </rPr>
      <t>ACTUALIZACIÓN CDGRD HUILA EN EL MUNICIPIO TESALIA VEREDA ESPINAL FINCA EL VICHE / DINDE EVENTO INCENDIO DE COBERTURA VEGETAL – 10 DE AGOSTO, AFECTACIÓN 10 HECTÁREAS (SE MANTIENE DATO INICIAL), ACCIONES ATENDIDO POR CMGRD Y CBV DE TESALIA, NO LESIONADOS U OTRO</t>
    </r>
    <r>
      <rPr>
        <b/>
        <sz val="9"/>
        <rFont val="Arial"/>
        <family val="2"/>
      </rPr>
      <t xml:space="preserve"> ESTADO LIQUIDADO - 597</t>
    </r>
  </si>
  <si>
    <t>1 HOTEL</t>
  </si>
  <si>
    <r>
      <t xml:space="preserve">CDGRD INFORMA EN EL MUNICIPIO: BARRANQUILLA (ATLANTICO), HOTEL DASANTO CALLE 35 NO 38-92  EVENTO: INCENDIO ESTRUCTURAL POR CORTO CIRCUITO - 12 DE AGOSTO AFECTACIÓN: 22 PERSONAS (INHALACIÓN DE HUMO, CORTES POR LA CAÍDA DE VIDRIOS Y QUEMADURAS DE PRIMER NIVEL), HOTEL DASANTO EN UN 80% DESDE EL PISO 2 HASTA EL PISO 4, CON PERDIDAS DE ENSERES ACCIONES: ATENDIDO POR CMGRD, UNIDADES DE POLICÍA MUNICIPAL LA CONFLAGRACIÓN FUE CONTROLADA Y LIQUIDADA A LAS 23:30 HORAS CON 25 UNIDADES COB BARRANQUILLA, 04 MÁQUINAS Y AMBULANCIAS, PERSONAL POLICÍA NACIONAL, PERSONAL DEFENSA CIVIL ESTADO: </t>
    </r>
    <r>
      <rPr>
        <b/>
        <sz val="9"/>
        <rFont val="Arial"/>
        <family val="2"/>
      </rPr>
      <t>CERRADO - 597</t>
    </r>
  </si>
  <si>
    <r>
      <t xml:space="preserve">CDGRD DE TOLIMA INFORMA EN EL MUNICIPIO DE IBAGUE BARRIO MODELIA EVENTO INCENDIO ESTRUCTURAL – 12 DE AGOSTO AFECTACIÓN 1 VIVIENDA AVERIADA, 1 FAMILIA, 4 PERSONAS ACCIONES ATENDIDO POR BOMBEROS VOLUNTARIOS Y OFICIALES ESTADO </t>
    </r>
    <r>
      <rPr>
        <b/>
        <sz val="9"/>
        <rFont val="Arial"/>
        <family val="2"/>
      </rPr>
      <t>CERRADO - 597</t>
    </r>
  </si>
  <si>
    <t>1 BODEGA EMPRESA</t>
  </si>
  <si>
    <t xml:space="preserve">IDIGER SIRE INFORMA 
MUNICIPIO BOGOTÁ D.C. - LOCALIDAD DE FONTIBÓN, BARRIO EL RECODO 
EVENTO: INCENDIO ESTRUCTURAL 12/08/2022
AFECTACIÓN 4 LESIONADOS LEVES REPORTADOS (3 TRASLADADOS EN VEHÍCULO PARTICULAR A MEDICENTRO FONTIBÓN), AL PARECER ES UNA EMPRESA DE RECOLECCIÓN DE RESIDUOS 
ACCIONES  ATIENDE BOMBEROS CON 22 UNIDADES,  VEHÍCULOS ME43 - ME47 - MLI02, MA04, CO 0-0-2, CT-04 CT-09  Y  X-1, X-31, LA SDS, SECRETARIA DE AMBIENTE, IDIGER, DCC Y CODENSA.
ESTADO CONTROLADO - 598
</t>
  </si>
  <si>
    <t xml:space="preserve">CDGRD CUNDINAMARCA 
MUNICIPIO  EL COLEGIO
EVENTO:  INCENDIO ESTRUCTURAL 12/08/2022
AFECTACIÓN  1 VIVIENDA AVERIADA, 1 FAMILIA CON PERDIDA DE MUEBLES Y ENSERES. SIN AFECTACIONES HUMANAS
ACCIONES ATENDIERON BOMBEROS, CMGRD Y POLICIA NACIONAL.
ESTADO  LIQUIDADO - 598
</t>
  </si>
  <si>
    <t>DNBC ACTUALIZA INFORMACION 
MUNICIPIO  SANTANDER DE QUILICHAO / SECTOR PIEDRA BLANCA
EVENTO: INCENDIO DE COBERTURA VEGETAL 11/08/2022
AFECTACIÓN 3 HECTAREAS DE VEGETACIÓN NATIVA
ACCIONES  ATENDIO BOMBEROS CON 7 UNIDADES, BOMBAS, DEBIDO A LA PROPAGACIÓN DEL INCENDIO, AL NOTAR PRESENCIA DE LA COMUNIDAD SE ORIENTA PARA TRABAJAR EN CONJUNTO,
ESTADO  LIQUIDADO - 598</t>
  </si>
  <si>
    <r>
      <t xml:space="preserve">CDGRD CAUCA INFORMA: MUNICIPIO: LÓPEZ DE MICAY – COMUNIDAD DE IGUANA EVENTO: INUNDACIÓN – 12/08/2022 AFECTACIÓN: 19 VIVIENDAS CON DAÑOS EN ENSERES, 62 FAMILIAS, 276 PERSONAS ACCIONES: ATENDIDO POR CMGRD ESTADO </t>
    </r>
    <r>
      <rPr>
        <b/>
        <sz val="9"/>
        <rFont val="Arial"/>
        <family val="2"/>
      </rPr>
      <t>CERRADO - 599</t>
    </r>
  </si>
  <si>
    <r>
      <t xml:space="preserve">IDIGER SIRE INFORMA MUNICIPIO: BOGOTÁ D.C. - LOCALIDAD DE FONTIBÓN, BARRIO EL RECODO EVENTO: INCENDIO ESTRUCTURAL 12/08/2022 AFECTACIÓN: 9 LESIONADOS LEVES, AL PARECER ES UNA EMPRESA DE RECOLECCIÓN DE RESIDUOS  ACCIONES: -ATENDIDO POR BOMBEROS CON 55 UNIDADES,  VEHÍCULOS ME43 - ME47 - MLI02, MA04, CO 0-0-2, CT-04 CT-09  Y  X-1, X-31, LA SDS, SECRETARIA DE AMBIENTE, IDIGER, DCC Y CODENSA. -APOYO DE POLICÍA, ALCALDÍA LOCAL DE FONTIBON, SECRETARIA DE SALUD, SECRETARIA DE MOVILIDAD ESTADO: </t>
    </r>
    <r>
      <rPr>
        <b/>
        <sz val="9"/>
        <rFont val="Arial"/>
        <family val="2"/>
      </rPr>
      <t>CERRADO - 599</t>
    </r>
  </si>
  <si>
    <t>PERDIDA DE ENCERES, CULTIVOS DE PLATANO, CITRICOS Y ANIMALES</t>
  </si>
  <si>
    <r>
      <t xml:space="preserve">ENLACE TERRITORIAL META INFORMA:, MUNICIPIO VILLAVICENCIO, RIO GUATIQUIA, SECTOR VEREDA MI LLANITO, EVENTO CRECIENTE SÚBITA 13/08/2022, AFECTACIÓN 66 FAMILIAS, 132 PERSONAS, CON PERDIDA DE ENCERES, CULTIVOS DE PLÁTANO, CÍTRICOS Y ANIMALES, ACCIONES ATIENDE CMGRD Y DDC DE VILLAVICENCIO, ESTADO </t>
    </r>
    <r>
      <rPr>
        <b/>
        <sz val="9"/>
        <rFont val="Arial"/>
        <family val="2"/>
      </rPr>
      <t xml:space="preserve">ABIERTO - 600
</t>
    </r>
    <r>
      <rPr>
        <sz val="9"/>
        <rFont val="Arial"/>
        <family val="2"/>
      </rPr>
      <t>CDGRD META, ACTUALIZA INFORMACIÓN MUNICIPIO: VILLAVICENCIO – VEREDA MI LLANITO  EVENTO: CRECIENTE SÚBITA DEL RÍO GUATIQUIA – 13/08/2022  AFECTACIÓN: 66 VIVIENDAS POR PERDIDA DE ENSERES, 66 FAMILIA, 132 PERSONAS  ACCIONES: ATENDIDO POR CMGRD</t>
    </r>
    <r>
      <rPr>
        <b/>
        <sz val="9"/>
        <rFont val="Arial"/>
        <family val="2"/>
      </rPr>
      <t xml:space="preserve">  ESTADO CERRADO - 613
</t>
    </r>
    <r>
      <rPr>
        <sz val="9"/>
        <rFont val="Arial"/>
        <family val="2"/>
      </rPr>
      <t>ENLACE TERRITORIAL META INFORMA: MUNICIPIO VILLAVICENCIO, EVENTO CRECIENTE SÚBITA 20/08/2022, AFECTACIÓN SE REPORTA CRECIENTE SÚBITA RÍO GUAYURIBA, SECTOR VEREDA RIO NEGRITO, DONDE SE LLEVA 1 CASA QUE YA SE ENCONTRABA DESHABITADA,  NO HAY VÍCTIMAS FATALES,  NI PERSONAS HERIDAS, ACCIONES ATIENDE OFICINA DE GESTIÓN DEL RIESGO</t>
    </r>
    <r>
      <rPr>
        <b/>
        <sz val="9"/>
        <rFont val="Arial"/>
        <family val="2"/>
      </rPr>
      <t xml:space="preserve">, ESTADO CERRADO - 618
</t>
    </r>
  </si>
  <si>
    <r>
      <t xml:space="preserve">CDGRD CÓRDOBA INFORMA MUNICIPIO: CIENAGA DE ORO – CABECERA MUNICIPAL
EVENTO: INUNDACIÓN POR DESBORDAMIENTO DE CIENAGA DE ORO – 14/08/2022 AFECTACIÓN: 50 VIVIENDAS POR PERDIDA DE ENSERES, 50 FAMILIAS, 250 PERSONAS
ACCIONES: ATENDIDO POR CMGRD EN APOYO DEL CDGRD ESTADO: </t>
    </r>
    <r>
      <rPr>
        <b/>
        <sz val="9"/>
        <rFont val="Arial"/>
        <family val="2"/>
      </rPr>
      <t xml:space="preserve">CERRADO  - 602
</t>
    </r>
    <r>
      <rPr>
        <b/>
        <sz val="9"/>
        <color indexed="10"/>
        <rFont val="Arial"/>
        <family val="2"/>
      </rPr>
      <t>26/09/2022 SE APROBÓ APOYO CON 700 KITS DE ALIMENTO POR VALOR DE $81.900.000
28/11/2022 SE APROBÓ APOYO CON 2.500 TEJAS DE ZINC 3,05, 400 TOLDILLOS, 400 FRAZADAS Y 400 HAMACAS MTS AL MUNICIPIO CIENAGA DE ORO POR VALOR DE $208.250.000
29/11/2022 SE APROBÓ APOYO CON 200 CARPAS  PARA 6 PERSONAS AL MUNICIPIO CIENAGA DE ORO POR VALOR DE $124.800.000</t>
    </r>
  </si>
  <si>
    <r>
      <t xml:space="preserve">CMGRD CURUMANI – CESAR INFORMA: MUNICIPIO CURUMANI, DESBORDAMIENTO DE LOS CAÑOS SAN IGNACIO Y LA CUBANA, EVENTO  INUNDACIÓN 13/08/2022, AFECTACIÓN 150 VIVIENDAS COMPLETAMENTE INUNDADAS, 150 FAMILIAS, 600 PERSONAS, ACCIONES ATIENDE CMGRD, CUERPO DE BOMBEROS Y ALCALDÍA MUNICIPAL, ESTADO </t>
    </r>
    <r>
      <rPr>
        <b/>
        <sz val="9"/>
        <rFont val="Arial"/>
        <family val="2"/>
      </rPr>
      <t xml:space="preserve">ABIERTO  - 600
</t>
    </r>
    <r>
      <rPr>
        <sz val="9"/>
        <rFont val="Arial"/>
        <family val="2"/>
      </rPr>
      <t>CDGRD CESAR, ACTUALIZA INFORMACIÓN MUNICIPIO: CURUMANI – CABECERA MUNICIPAL EVENTO: INUNDACIÓN – 13/08/2022 AFECTACIÓN: 150 VIVIENDAS CON PERDIDA DE ENSERES, 150 FAMILIAS, 600 PERSONAS ACCIONES: ATENDIDO POR CMGRD</t>
    </r>
    <r>
      <rPr>
        <b/>
        <sz val="9"/>
        <rFont val="Arial"/>
        <family val="2"/>
      </rPr>
      <t xml:space="preserve"> ESTADO: CERRADO - 605</t>
    </r>
  </si>
  <si>
    <r>
      <t xml:space="preserve">COORDINADORES CALDAS INFORMA: MUNICIPIO NORCASIA, VEREDA MONTEBELLO, VÍA NORCASIA – BERLÍN,  EVENTO INUNDACION POR FUERTES LLUVIAS, AFECTACIÓN 5 VIVIENDAS AVERIADAS, 5 FAMILIAS AFECTADAS, 20 PERSONAS AFECTADAS, ACCIONES ATIENDE CMGRD, BOMBEROS NORCASIA, ESTADO </t>
    </r>
    <r>
      <rPr>
        <b/>
        <sz val="9"/>
        <rFont val="Arial"/>
        <family val="2"/>
      </rPr>
      <t>CERRADO</t>
    </r>
    <r>
      <rPr>
        <sz val="9"/>
        <rFont val="Arial"/>
        <family val="2"/>
      </rPr>
      <t xml:space="preserve">  - 600</t>
    </r>
  </si>
  <si>
    <t xml:space="preserve">CDGRD CUNDINAMARCA INFORMA:
MUNICIPIO YACOPÍ - INSPECCIÓN DE TERÁN
EVENTO INUNDACIÓN 13/08/2022
AFECTACIÓN 1 INSTITUCIÓN EDUCATIVA INUNDADA (ESCUELA CAÑO HONDA), LAS INSTALACIONES ESTÁN TOTALMENTE INUNDADAS, AL MOMENTO LOS ESTUDIANTES NO HAN PODIDO RECIBIR CLASES, SE ESPERA PODER AYUDAR A LA INSTITUCIÓN CON AYUDA DEL MUNICIPIO
ACCIONES ATENDIÓ CMGRD Y RECTOR DE LA INSTITUCIÓN
ESTADO CERRADO - 601
</t>
  </si>
  <si>
    <t xml:space="preserve">DCC INFORMA:
MUNICIPIO PUEBLO RICO - RISARALDA
EVENTO INCENDIO ESTRUCTURAL 12/08/2022
AFECTACIÓN 3 VIVIENDAS DESTRUIDAS, 3 FAMILIAS, 12 PERSONAS
ACCIONES ATENDIÓ BOMBEROS Y DCC CON 4 UNIDADES
ESTADO LIQUIDADO - 601
</t>
  </si>
  <si>
    <r>
      <t xml:space="preserve">CDGRD CAUCA INFORMA:
MUNICIPIO PURACE
EVENTO HELADA 13/08/2022
AFECTACIÓN MULTIPLES CULTIVOS EN DIFERENTES SECTORES.
ACCIONES ATENDIO OAGRD; SE COORDINARA EL DESPLAZAMIENTO A LA ZONA PARA LEVANTAR EL EDAN
</t>
    </r>
    <r>
      <rPr>
        <b/>
        <sz val="9"/>
        <rFont val="Arial"/>
        <family val="2"/>
      </rPr>
      <t>ESTADO ABIERTO - 601</t>
    </r>
    <r>
      <rPr>
        <sz val="9"/>
        <rFont val="Arial"/>
        <family val="2"/>
      </rPr>
      <t xml:space="preserve">
CDGRD CAUCA, ACTUALIZA INFORMACIÓN MUNICIPIO: PURACE – SECTOR GUILLERMO VALENCIA PALETARÁ EVENTO: HELADA – 13/08/2022 AFECTACIÓN: 13 HECTAREAS CON DAÑOS EN CULTIVOS COMO SON, PAPA, FRESA Y PASTO PARA GANADO ACCIONES: ATENDIDO POR CMGRD EN APOYO DEL CDGRD </t>
    </r>
    <r>
      <rPr>
        <b/>
        <sz val="9"/>
        <rFont val="Arial"/>
        <family val="2"/>
      </rPr>
      <t>ESTADO: CERRADO - 613</t>
    </r>
  </si>
  <si>
    <r>
      <t xml:space="preserve">CDGRD CÓRDOBA INFORMA MUNICIPIO: LORICA – CABECERA MUNICIPAL, ZONA RURAL EVENTO: INUNDACIÓN POR DESBORDAMIENTO DEL RÍO SINÚ – 22/07/2022 AFECTACIÓN: 180 VIVIENDAS CON PÉRDIDA DE MUEBLES Y ENSERES, 180 FAMILIAS, 300 PERSONAS ACCIONES: ATENDIDO POR CMGRD ESTADO: </t>
    </r>
    <r>
      <rPr>
        <b/>
        <sz val="9"/>
        <rFont val="Arial"/>
        <family val="2"/>
      </rPr>
      <t xml:space="preserve">CERRADO - 544
</t>
    </r>
    <r>
      <rPr>
        <sz val="9"/>
        <rFont val="Arial"/>
        <family val="2"/>
      </rPr>
      <t>D.C.C. ACTUALIZA INFORMACIÓN, DEPARTAMENTO DE CÓRDOBA
MUNICIPIO LORICA – CABECERA MUNICIPAL, ZONA RURAL- CORREGIMIENTO: SAN SEBASTIÁN.
EVENTO INUNDACIÓN- 22-07-2022
AFECTACIÓN SE PRESENTÓ DESBORDAMIENTO DEL RÍO: SINÚ, DEJANDO: 356 VIVIENDAS INUNDADAS, CON PÉRDIDA DE MUEBLES Y ENSERES, 356 FAMILIAS, 1.780 PERSONAS AFECTADAS, SIN LESIONADOS
ACCIONES ATENDIDO POR CMGRD, D.C.C.</t>
    </r>
    <r>
      <rPr>
        <b/>
        <sz val="9"/>
        <rFont val="Arial"/>
        <family val="2"/>
      </rPr>
      <t xml:space="preserve">
ESTADO CERRADO. - 555
</t>
    </r>
    <r>
      <rPr>
        <b/>
        <sz val="9"/>
        <color indexed="10"/>
        <rFont val="Arial"/>
        <family val="2"/>
      </rPr>
      <t xml:space="preserve">
28/11/2022 SE APROBÓ APOYO CON 30.000 SACOS DE POLIPROPILENO, 300 TEJAS DE ZINC 3,05 MTS, 1.000 TOLDILLOS, 1.000 FRAZADAS Y 1.000 HAMACAS AL MUNICIPIO DE LORICA POR VALOR DE $197.370.000</t>
    </r>
  </si>
  <si>
    <r>
      <t xml:space="preserve">CDGRD CAUCA INFORMA MUNICIPIO: PATÍA – CABECERA MUNICIPAL EVENTO: VENDAVAL – 13/08/2022 AFECTACIÓN: 13 VIVIENDAS POR PERDIDA DE TECHO, 13 FAMILIAS, 52 PERSONAS ACCIONES: ATENDIDO POR CMGRD ESTADO: </t>
    </r>
    <r>
      <rPr>
        <b/>
        <sz val="9"/>
        <rFont val="Arial"/>
        <family val="2"/>
      </rPr>
      <t>CERRADO - 602</t>
    </r>
  </si>
  <si>
    <r>
      <t xml:space="preserve">CDGRD ANTIOQUIA INFORMA MUNICIPIO: NARIÑO – VEREDA EL ROBLE EVENTO: AVENIDA TORRENCIAL – 12/08/2022 AFECTACIÓN: 20 VIVIENDAS CON PERDIDA DE MUEBLES Y ENESERES, 20 FAMILIAS, 80 PERSONAS ACCIONES: ATENDIDO POR CMGRD ESTADO: </t>
    </r>
    <r>
      <rPr>
        <b/>
        <sz val="9"/>
        <rFont val="Arial"/>
        <family val="2"/>
      </rPr>
      <t>CERRADO - 602</t>
    </r>
  </si>
  <si>
    <r>
      <t xml:space="preserve">CITEL TOLIMA INFORMA: MUNICIPIO IBAGUE, BARRIO BOSCONIA RESERVADO, EVENTO TEMPORAL 14/08/2022, AFECTACIÓN REPORTAN CAIDA DE PARED A UNAS PERSONAS EN UNA VIVIENDA, SE SOLICITÓ AMBULANCIA Y BOMBEROS PARA ATENDER LA EMERGENCIA, 3 PERSONAS, 1 FAMILIA, ACCIONES ATENDIO CMGRD JUNTO A ENTIDADES DE GESTIÓN DEL RIESGO DEL MUNICIPIO, ESTADO </t>
    </r>
    <r>
      <rPr>
        <b/>
        <sz val="9"/>
        <rFont val="Arial"/>
        <family val="2"/>
      </rPr>
      <t xml:space="preserve">CERRADO - 603
</t>
    </r>
    <r>
      <rPr>
        <sz val="9"/>
        <rFont val="Arial"/>
        <family val="2"/>
      </rPr>
      <t>ACTUALIZACIÓN CITEL TOLIMA INFORMA   
MUNICIPIO IBAGUÉ, BARRIO: VASCONIA RESERVADO.
EVENTO COLAPSO ESTRUCTURAL- 14-08-2022.
AFECTACIÓN 3 PERSONAS HERIDAS POR CAÍDA DE PARED EN UNA VIVIENDA, FUERON TRASLADADOS Y ATENDIDOS EN LA CLÍNICA NUESTRA SEÑORA DEL ROSARIO, SE DA MANEJO LOCAL.
ACCIONES ATENDIÓ CMGRD, CRUE, BOMBEROS</t>
    </r>
    <r>
      <rPr>
        <b/>
        <sz val="9"/>
        <rFont val="Arial"/>
        <family val="2"/>
      </rPr>
      <t xml:space="preserve">
ESTADO CERRADO. - 604</t>
    </r>
  </si>
  <si>
    <r>
      <t xml:space="preserve">CMGRD MITU OPEATIVO INFORMA: MUNICIPIO MITU, COMUNIDAD DEN YURUPARI, MEDIO VAUPES, RIO VAUPES, EVENTO INMERSION 12/08/2022, AFECTACIÓN  MUERTE DE DOS MUJERES, CUERPOS RECUPERADOS EN COMUNIDAD INDÍGENA DE YURUPARI
ACCIONES ATENDIO CMGRD JUNTO A ENTIDADES DE GESTIÓN DEL RIESGO DEL MUNICIPIO, ESTADO </t>
    </r>
    <r>
      <rPr>
        <b/>
        <sz val="9"/>
        <rFont val="Arial"/>
        <family val="2"/>
      </rPr>
      <t>CERRADO - 603</t>
    </r>
    <r>
      <rPr>
        <sz val="9"/>
        <rFont val="Arial"/>
        <family val="2"/>
      </rPr>
      <t xml:space="preserve">
ACTUALIZACIÓN CMGRD MITÚ- VAUPÉS- OPEATIVO INFORMA   
MUNICIPIO MITÚ, COMUNIDAD INDÍGENA DE YURUPARI, MEDIO VAUPÉS, RÍO VAUPÉS 
EVENTO ACCIDENTE TRANSPORTE MARÍTIMO O FLUVIAL- 12-08-2022.
AFECTACIÓN SE PRESENTÓ NAUFRAGIO DE EMBARCACIÓN PEQUEÑA, RÍO ARRIBA DE LA CACHIVERA DE YURUPARI Y FUERON ARRASTRADAS POR LAS FUERTES CORRIENTES DE ESTE RAUDAL, DEJANDO: 2 PERSONAS FALLECIDAS- MARGARITA ZULUAGA BANDERA (MADRE) 60 AÑOS- ROSALBA BANDERA ZULUAGA (HIJA) 43 AÑOS. CUERPOS RECUPERADOS EN COMUNIDAD INDÍGENA DE YURUPARI.
ACCIONES ATENDIÓ CMGRD, D.C.C., POLICÍA, COMUNIDAD.
</t>
    </r>
    <r>
      <rPr>
        <b/>
        <sz val="9"/>
        <rFont val="Arial"/>
        <family val="2"/>
      </rPr>
      <t xml:space="preserve">ESTADO CERRADO - 604
</t>
    </r>
  </si>
  <si>
    <r>
      <t xml:space="preserve">CUERPO DE BOMBEROS VOLUNTARIOS CUNDINAMARCA INFORMAN: MUNICIPIO CHOACHI, URBANIZACION SAN CARLOS, EVENTO INCENDIO ESTRUCTURAL 14/08/2022
AFECTACIÓN  1 VIVIENDA AVERIADA CON PERDIDA DE ENSERES, 1 FAMILIA, 4 PERSONAS, ACCIONES ATENDIO CMGRD JUNTO A BVC DEL MUNICIPIO, ESTADO </t>
    </r>
    <r>
      <rPr>
        <b/>
        <sz val="9"/>
        <rFont val="Arial"/>
        <family val="2"/>
      </rPr>
      <t>CERRADO - 603</t>
    </r>
  </si>
  <si>
    <t xml:space="preserve">
D.C.C. INFORMA, DEPARTAMENTO DE ANTIOQUIA   
MUNICIPIO BELLO, VEREDA: LOS ESPEJOS.
EVENTO INUNDACIÓN- 14-08-2022.
AFECTACIÓN SE PRESENTÓ DESBORDAMIENTO DE LA QUEBRADA: LOS ESPEJOS, DEJANDO: 20 VIVIENDAS INUNDADAS, 20 FAMILIAS, 80 PERSONAS AFECTADAS, SIN LESIONADOS. 
ACCIONES APOYARON CMGRD, D.C.C. BOMBEROS
ESTADO CERRADO. - 604
</t>
  </si>
  <si>
    <t>CDGRD DE CALDAS, INFORMA                                                  MUNICIPIO NEIRA, VEREDA: SAN JOSÉ.                                                  EVENTO MOVIMIENTO EN MASA- 14-08-2022.                                  AFECTACIÓN 1 VÍA, PÉRDIDA PARCIAL DE LA VÍA QUE DA ACCESO A LA ZONA RURAL, SIN LESIONADOS.                                                                        ACCIONES APOYAN CMGRD- VISITA TÉCNICA POR PARTE DE GESTIÓN DEL RIESGO Y BOMBEROS PARA ANALIZAR CÓMO SE PUEDE REMOVER EL MATERIAL QUE SE ENCUENTRA DEPOSITADO EN LA QUEBRADA Y RESTAURAR LA VÍA.                                                                                     ESTADO CERRADO. - 604</t>
  </si>
  <si>
    <t xml:space="preserve">
CDGRD DE CALDAS, INFORMA                                                       MUNICIPIO MARMATO, SECTORES: CIEN PESOS, CERRO EL BURRO, LA QUEBRADA, CASACAJERO Y COLLAREJO.                                                           EVENTO AVENIDA TORRENCIAL-  QUEBRADA PANTANOS- 15-08-2022.                                                                              AFECTACIÓN SE PRESENTÓ PERDIDA TOTAL DE LA BANCA, DEJANDO INCOMUNICADA LA POBLACIÓN, SIN LESIONADOS.                                                                           ACCIONES APOYA CMGRD- MAQUINARIA AMARILLA, BOMBEROS MARMATO, POLICÍA NACIONAL.                                                                                        ESTADO CERRADO. - 604
</t>
  </si>
  <si>
    <t xml:space="preserve">CDGRD DE CUNDINAMARCA, INFORMA   
MUNICIPIO LA CALERA, SECTOR: CAMINO A LA MINA LA ESPERANZA, VEREDA: EL MANZANO.
EVENTO MOVIMIENTO EN MASA- 15-08-2022
AFECTACIÓN  1 VÍA, SIN LESIONADOS, SE DA MANEJO LOCAL
ACCIONES APOYARON CMGRD, BOMBEROS.
ESTADO CERRADO. - 604
</t>
  </si>
  <si>
    <r>
      <t xml:space="preserve">CDGRD GUAVIARE Y ENLACE DNBC INFORMAN EN EL MUNICIPIO CALAMAR BARRIO CENTRO CALLE 6 EVENTO  INCENDIO ESTRUCTURAL – 16 DE AGOSTO, AFECTACIÓN 8 LOCALES COMERCIALES, NO LESIONADOS, ACCIONES BOMBERA ANGGY PERDOMO INFORMA SOBRE INCENDIO NOTIFICADO POR UNIDADES DE LA POLICÍA, HACIA DONDE SE DIRIGIERON 16 UNIDADES DE BOMBEROS CALAMAR. EN EL LUGAR RESULTARON AFECTADOS 8 ESTABLECIMIENTOS: 2 DISCOTECAS, 1 LICORERA, 1 ALMACÉN DE ROPA Y CALZADO, 1 PAPELERÍA, 1 FRUVER, 1 SUCURSAL DE CLARO CON BANCOLOMBIA, 1 ESTABLECIMIENTO DE VENTA DE ELECTRODOMÉSTICOS, TODOS CON DAÑOS MATERIALES, LOCATIVOS, SIN PÉRDIDAS O AFECTACIONES HUMANAS. EL CONTROL TOTAL DE LA CONFLAGRACIÓN SE LOGRÓ A LAS 5:00 HORAS, AL MOMENTO REALIZABAN REMOCIÓN DE ESCOMBROS Y LABORES DE EXTINCIÓN DE PUNTOS CALIENTES, PARA RETIRARSE DE LA ESCENA DEJANDO EL EVENTO TOTALMENTE LIQUIDADO, RECURSOS ADICIONALES 02 VEHÍCULOS (MÁQUINA M-02 Y CAMIONETA M-01), ESTADO </t>
    </r>
    <r>
      <rPr>
        <b/>
        <sz val="9"/>
        <rFont val="Arial"/>
        <family val="2"/>
      </rPr>
      <t>CERRADO - 606</t>
    </r>
    <r>
      <rPr>
        <sz val="9"/>
        <rFont val="Arial"/>
        <family val="2"/>
      </rPr>
      <t xml:space="preserve">
</t>
    </r>
  </si>
  <si>
    <r>
      <t xml:space="preserve">ENLACE META LUIS FERNANDO VILLAMIL INFORMA EN EL MUNICIPIO DE ACACIAS KM 17 SECTOR CEMEX EVENTO INUNDACIÓN (RUPTURA DE JARILLÓN) TRASVASE DEL RÍO GUAYURIBA – 15 DE AGOSTO AFECTACIÓN VÍA NACIONAL A SAN JOSÉ DEL GUAVIARE ACCIONES  HACE PRESENCIA POLICÍA DE CARRETERAS, LA CONCESIÓN NO HA HECHO PRESENCIA ESTADO </t>
    </r>
    <r>
      <rPr>
        <b/>
        <sz val="9"/>
        <rFont val="Arial"/>
        <family val="2"/>
      </rPr>
      <t>CERRADO - 606</t>
    </r>
    <r>
      <rPr>
        <sz val="9"/>
        <rFont val="Arial"/>
        <family val="2"/>
      </rPr>
      <t xml:space="preserve">
</t>
    </r>
  </si>
  <si>
    <r>
      <t xml:space="preserve">DEPARTAMENTO GUAVIARE EN EL MUNICIPIO SAN JOSÉ DEL GUAVIARE COMO PUERTO NUEVO, CAÑO TIGRE, CHARCÓN, LA CARPA, CAÑO DORADO, EL RAUDAL, LOS NARANJOS, LOS CÁMBULOS, EL LIMÓN BARRIOS PRIMERO DE OCTUBRE, EL PORVENIR, EL MODELO, EL PROGRESO, LOS COMUNEROS ENTRE OTROS EVENTO INUNDACIÓN POR DESBORDAMIENTO DEL RIO GUAVIARE Y GUAYABERO – 18 DE MAYO AFECTACIÓN 2.589 FAMILIAS, 4.444 PERSONAS ACCIONES COPIAN DECRETO DE CALAMIDAD PÚBLICA # 041 DEL 27 DE MAYO, EN EL CONSIDERANDO INDICAN UN NIVEL DE 9.86 METROS COMO UNA DE LAS COTAS MÁS ALTAS Y DESBORDAMIENTO DEL RÍO GUAVIARE, AFLUENTES Y HUMEDALES, ANEGACIÓN DE CULTIVOS, VIVIENDAS, PÉRDIDAS DE MATERIALES, DECLARATORIA POR UN TÉRMINO DE 6 MESES, ACTA # 04 DEL 27 DE MAYO, ATENDIDO POR CMGRD, CRC, APOYO A 10 FAMILIAS COMPUESTAS POR 50 PERSONAS, DE LA ETNIA SIKUANI UBICADAS EN LA VEREDA BUENA VISTA CON ALIMENTOS NO PERECEDEROS Y GAS PROPANO, REALIZARON REGISTRO RUD; SOLICITAN APOYO CON AHE, KITS DE ASEO, FRAZADAS, PLÁSTICO, TEJAS, ESTADO </t>
    </r>
    <r>
      <rPr>
        <b/>
        <sz val="9"/>
        <rFont val="Arial"/>
        <family val="2"/>
      </rPr>
      <t xml:space="preserve">CERRADO - 606
</t>
    </r>
    <r>
      <rPr>
        <b/>
        <sz val="9"/>
        <color indexed="10"/>
        <rFont val="Arial"/>
        <family val="2"/>
      </rPr>
      <t xml:space="preserve">
28/11/2022 SE APROBÓ APOYO CON TOLDILLOS 1.100, FRAZADAS 1.100 Y HAMACAS 1.100 AL MUNICIPIO DE SAN JOSE DEL GUAVIARE POR VALOR DE $ 140.250.000</t>
    </r>
    <r>
      <rPr>
        <sz val="9"/>
        <rFont val="Arial"/>
        <family val="2"/>
      </rPr>
      <t xml:space="preserve">
</t>
    </r>
  </si>
  <si>
    <r>
      <t xml:space="preserve">CDGRD BOYACÁ INFORMA EN EL MUNICIPIO DE SUSACÓN VEREDA GUAYACÁN EVENTO INCENDIO DE COBERTURA VEGETAL – 15 DE AGOSTO, AFECTACIÓN 3 HECTÁREAS DE VEGETACIÓN NATIVA, ACCIONES ATENDIDO POR BOMBEROS SOATÁ Y DCC, ESTADO </t>
    </r>
    <r>
      <rPr>
        <b/>
        <sz val="9"/>
        <rFont val="Arial"/>
        <family val="2"/>
      </rPr>
      <t>LIQUIDADO - 606</t>
    </r>
  </si>
  <si>
    <r>
      <t xml:space="preserve">CDGRD ANTIOQUIA INFORMA EN EL MUNICIPIO CAREPA BARRIO LA CADENA, VEREDAS BOCAS DE CHIGORODÓ, LAS FLORES Y EUCALIPTO EVENTO INUNDACIÓN, LOS RÍOS LEÓN Y CAREPA GENERAN RUPTURA DE JARILLÓN - 15 DE AGOSTO AFECTACIÓN 1 VIVIENDA INHABITABLE, 1 FAMILIA, 5 PERSONAS, 1 VÍA TERCIARIA Y CULTIVOS ACCIONES SE REALIZÓ EVACUACIÓN PEVENTIVA Y ENTREGA DE AYUDAS A UNA FAMILIA QUE LUEGO DE LA RUPTURA DEL JARILLON HUBO MOVIMIENTO EN MASA QUE AFECTO LA VIVIENDA; SE REQUIEREN 108 KITS ALMENTARIOS, DE ASEO Y COLCHONETAS, NO LESIONADOS U OTRO ESTADO </t>
    </r>
    <r>
      <rPr>
        <b/>
        <sz val="9"/>
        <rFont val="Arial"/>
        <family val="2"/>
      </rPr>
      <t>CERRADO - 606</t>
    </r>
  </si>
  <si>
    <r>
      <t xml:space="preserve">CDGRD ANTIOQUIA INFORMA EN EL MUNICIPIO DE BURITICÁ CORREGIMIENTOS TABACAL, LLANOS DE URARCO Y 17 VEREDAS, EVENTO MOVIMIENTO EN MASA – 15 DE AGOSTO, AFECTACIÓN 1 VÍA SECUNDARIA EN DOS TRAMOS, ACCIONES SE ENCUENTRAN SIN SERVICIO DE TRANSPORTE HACIA LA ZOAN RURAL; SE REALIZÓ VISITA A LOS SITIOS Y SE ESTA CONSIGUIENDO MAQUINARIA AMARILLA PERO NO SE HA FACILITADO POR EL PARO MINERO Y POR EL CIERRE DE LA VÍA BURITICA – PINGUR, SI HAY NECESIDAD DE VOLQUETAS Y RETROEXCAVADORA, ESTADO </t>
    </r>
    <r>
      <rPr>
        <b/>
        <sz val="9"/>
        <rFont val="Arial"/>
        <family val="2"/>
      </rPr>
      <t>CERRADO - 606</t>
    </r>
    <r>
      <rPr>
        <sz val="9"/>
        <rFont val="Arial"/>
        <family val="2"/>
      </rPr>
      <t xml:space="preserve">
</t>
    </r>
  </si>
  <si>
    <t xml:space="preserve">CDGRD CUNDINAMARCA INFORMA:
MUNICIPIO GAMA -  VEREDA SINTALA
EVENTO  MOVIMIENTO EN MASA 16/08/2022
AFECTACIÓN  1 VIA AFECTADA POR AGRIETAMIENTO QUE COMUNICA GAMA-GACHALA POR SATURACIÓN DEL SUELO CON ALTO RIESGO
ACCIONES  ATENDIO CMGRD
ESTADO CERRADO - 607
</t>
  </si>
  <si>
    <t>7 JARILLONES</t>
  </si>
  <si>
    <r>
      <t xml:space="preserve">CDGRD BOLIVAR INFORMA
MUNICIPIO  MARGARITA – ZONA RURAL Y URBANA
EVENTO INUNDACION 14/08/2022
AFECTACIÓN  AL MOMENTO 200 FAMILIAS AFECTADAS EN LA CABECERA MUNICIPAL POR LA RUPTURA DEL JARILLON A LA ALTURA DEL CORREGIMIENTO DE CAÑO MONO, JURISDICCIÓN DE MARGARITA EN EL BRAZO DEL RIO CAÑO MONO, SOBRE ZODES LOBAS EL CUAL TIENE UNA AMPLITUD APROX 120 MT AFECTANDO A LA ZONA RURAL
ACCIONES  ATIENDE CMGDR, REALIZA EDAN
</t>
    </r>
    <r>
      <rPr>
        <b/>
        <sz val="9"/>
        <rFont val="Arial"/>
        <family val="2"/>
      </rPr>
      <t>ESTADO ABIERTO - 607</t>
    </r>
    <r>
      <rPr>
        <sz val="9"/>
        <rFont val="Arial"/>
        <family val="2"/>
      </rPr>
      <t xml:space="preserve">
CDGRD BOLÍVAR, ACTUALIZA INFORMACIÓN: MUNICIPIO: MARGARITA – CORREGIMIENTOS DE CAÑO MONO, BOTÓN DE LEYVA, CHILLOA, CANTERA, SANDOVAL Y LAS VEREDAS SANTA LUCIA, LA LUCHA Y SANDOVALITO EVENTO: INUNDACIÓN – 14/08/2022 AFECTACIÓN: 105 VIVIENDAS CON PERDIDA DE ENSERES, 105 FAMILIAS, 420 PERSONAS, 1 ACUEDUCTO, 7 VÍAS TERCEARIAS, 2 CEDES EDUCATIVAS, 50 HECTAREAS DE CULTIVOS DE YUCA, MAÍZ Y PASTO Y 7 JARILLONES ACCIONES: ATENDIDO POR CMGRD, EN APOYO DEL CDGRD Y UNGRD </t>
    </r>
    <r>
      <rPr>
        <b/>
        <sz val="9"/>
        <rFont val="Arial"/>
        <family val="2"/>
      </rPr>
      <t>ESTADO: CERRADO - 623</t>
    </r>
  </si>
  <si>
    <t xml:space="preserve">
CDGRD DE NORTE DE SANTANDER, INFORMA
MUNICIPIO TEORAMA, VEREDA: JURISDICCIÓN.
EVENTO INUNDACIÓN- 16-08-2022.
AFECTACIÓN 1 PERSONA FALLECIDA- CONTRATISTA DEL ICBF. SE PRESENTAN FUERTES LLUVIAS CON DESBORDAMIENTO DE LA QUEBRADA: JURISDICCIONES, OCASIONANDO INMERSIÓN DE UNA PERSONA QUE TRANSITABA EN ESE MOMENTO.
ACCIONES APOYARON CMGRD, POLICÍA, CTI.
ESTADO CERRADO. - 608
</t>
  </si>
  <si>
    <t xml:space="preserve">
D.C.C. INFORMA, DEPARTAMENTO DE ANTIOQUIA
MUNICIPIO GUADALUPE, SECTOR: LA CUMBRE.
EVENTO INUNDACIÓN- 15-08-2022.
AFECTACIÓN 10 VIVIENDAS INUNDADAS, 10 FAMILIAS, 40 PERSONAS AFECTADAS, DAÑOS EN MUEBLES Y ENSERES, SIN LESIONADOS, SE DA MANEJO LOCAL.
ACCIONES APOYARON CMGRD, D.C.C.
ESTADO CERRADO. - 608
</t>
  </si>
  <si>
    <r>
      <t xml:space="preserve">
CDGRD DE SANTANDER, INFORMA
MUNICIPIO LANDÁZURI, CORREGIMIENTO: LA INDIA.
EVENTO TEMPORAL- 15-08-2022.
AFECTACIÓN SE PRESENTARON FUERTES LLUVIAS, ACOMPAÑADAS DE VIENTOS, AFECTANDO VIVIENDAS Y UN COLEGIO, REALIZAN EDAN.
ACCIONES APOYA CMGRD.
</t>
    </r>
    <r>
      <rPr>
        <b/>
        <sz val="9"/>
        <rFont val="Arial"/>
        <family val="2"/>
      </rPr>
      <t>ESTADO ABIERTO. - 608</t>
    </r>
    <r>
      <rPr>
        <sz val="9"/>
        <rFont val="Arial"/>
        <family val="2"/>
      </rPr>
      <t xml:space="preserve">
ACTUALIZACIÓN CDGRD SANTANDER EN EL MUNICIPIO DE LANDÁZURÍ CORREGIMIENTO LA INDIA EVENTO TEMPORAL – 15 DE AGOSTO AFECTACIÓN 60 VIVIENDAS, 60 FAMILIAS ACCIONES ATENDIDO POR CMGRD, COMPARTIRÁN FORMATO EDAN </t>
    </r>
    <r>
      <rPr>
        <b/>
        <sz val="9"/>
        <rFont val="Arial"/>
        <family val="2"/>
      </rPr>
      <t>ESTADO CERRADO - 612</t>
    </r>
  </si>
  <si>
    <r>
      <t xml:space="preserve">CDGRD ANTIOQUIA INFORMA EN EL MUNICIPIO APARTADÓ CENTRO URBANO EL REPOSO, SECTORES DE EL BOSQUE, LA ESMERALDA Y ESMERALDA / PUENTE EVENTO INUNDACIÓN POR DESBORDAMIENTO DEL RÍO VIJAGUAL - 16 DE AGOSTO AFECTACIÓN POR ESTABLECER VIVIENDAS, EN LA MOVILIDAD VÍA AL AEROPUERTO ACCIONES SE ACTIVARON PROTOCOLOS DE ATENCIÓN DE ORGANISMOS DE SOCORRO BOMBEROS, DEFENSA CIVIL, CRUZ ROJA, POLICÍA Y DEMÁS AUTORIDADES DEL CMGRD, ASÍ COMO LAS BRIGADAS COMUNITARIAS DE EMERGENCIA, CON QUIÉNES SE ADELANTARON TAREAS DE MONITOREO HASTA CERCA DE LA MEDIA NOCHE, PARTICULARMENTE EN LA CABECERA MUNICIPAL DÓNDE LA SITUACIÓN EXIGIÓ EL ENCENDIDO DE ALARMAS COMUNITARIAS Y  POSTERIOR EVACUACIÓN DE PERSONAS, MUEBLES Y ENSERES DE LAS ZONAS DE MAYOR COMPROMISO, ESTADO </t>
    </r>
    <r>
      <rPr>
        <b/>
        <sz val="9"/>
        <rFont val="Arial"/>
        <family val="2"/>
      </rPr>
      <t xml:space="preserve">ABIERTO - 609
</t>
    </r>
    <r>
      <rPr>
        <sz val="9"/>
        <rFont val="Arial"/>
        <family val="2"/>
      </rPr>
      <t>ACTUALIZACIÓN CDGRD ANTIOQUIA EN EL MUNICIPIO DE APARTADÓ CENTRO EL REPOSO Y LA ESMERALDA, EVENTO INUNDACIÓN POR DESBORADMIENTO DEL RÍO VIJAGUAL – 16 DE AGOSTO AFECTACIÓN SIN REPORTE DE DAÑOS DE MAGNITUD O CONSIDERACIÓN, ACCIONES LABORES DE MONITOREO PERMITIERON ACCIONES DE OPORTUNAS DE LOS ORGANISMOS DE SOCORRO</t>
    </r>
    <r>
      <rPr>
        <b/>
        <sz val="9"/>
        <rFont val="Arial"/>
        <family val="2"/>
      </rPr>
      <t>, ESTADO CERRADO - 641</t>
    </r>
  </si>
  <si>
    <r>
      <t>CDGRD ANTIOQUIA INFORMA EN EL MUNICIPIO APARTADÓ VEREDA LA UNIÓN EVENTO CRECIENTE SÚBITA RÍO APARTADÓ – 15 AGOSTO AFECTACIÓN 1 PERSONA FALLECIDA ACCIONES EL SEÑOR QUE PERDIÓ LA VIDA RESPONDÍA AL NOMBRE DE CRISTÓBAL MEZA, VIVÍA EN LA VEREDA LA ESPERANZA, SU EDAD APROX 45 AÑOS. LOS HECHOS OCURRIERON CUANDO ESTABA DESPLAZÁNDOSE POR EL RIO Y LA FUERTE CRECIENTE LO ARRASTRO Y SE AHOGO, SU RESCATE SE HIZO EL DÍA LUNES EN HORAS DE LA MAÑANA, EL CADÁVER SE ENCUENTRA EN LA MORGUE DEL HOSPITAL ANTONIO ROLDÁN BETANCOURT PARA DEBIDO PROCESO Y ENTREGA A SUS FAMILIARES, ATENDIDO POR BOMBEROS Y COMUNIDAD, ESTADO</t>
    </r>
    <r>
      <rPr>
        <b/>
        <sz val="9"/>
        <rFont val="Arial"/>
        <family val="2"/>
      </rPr>
      <t xml:space="preserve"> CERRADO - 609</t>
    </r>
  </si>
  <si>
    <t xml:space="preserve">CULTIVOS DE PAPAYAS, CÍTRICOS, PLÁTANO,YUCA Y REDES ELÉCTRICAS </t>
  </si>
  <si>
    <r>
      <t xml:space="preserve">CDGRD CESAR INFORMA: MUNICIPIO CHIRIGUANA, EVENTO VENDAVAL 13/08/2022, AFECTACIÓN 9 HECTÁREAS DE CULTIVOS COMO PAPAYAS, CÍTRICOS, PLÁTANO,YUCA Y REDES ELÉCTRICAS DE LA VEREDA EN MENCIÓN, ACCIONES ATIENDE CMGRD Y SECRETARIO DE PLANEACIÓN, ESTADO </t>
    </r>
    <r>
      <rPr>
        <b/>
        <sz val="9"/>
        <rFont val="Arial"/>
        <family val="2"/>
      </rPr>
      <t>CERRADO - 610</t>
    </r>
  </si>
  <si>
    <r>
      <t xml:space="preserve">CDGRD GUAVIARE INFORMA: MUNICIPIO SAN JOSÉ DEL GUAVIARE, BARRIO EL CENTRO, EVENTO INCENDIO ESTRUCTURAL 16/08/2022, AFECTACIÓN 8 LOCALES COMERCIALES CON PÉRDIDAS TOTALES DE INSTALACIONES Y ENSERES, 32 PERSONAS AFECTADAS, 12 FAMILIAS AFECTATADAS, ACCIONES ATIENDE CDGRD JUNTO CON EL CMGRD Y CBV DEL MUNICIPIO, ESTADO </t>
    </r>
    <r>
      <rPr>
        <b/>
        <sz val="9"/>
        <rFont val="Arial"/>
        <family val="2"/>
      </rPr>
      <t>LIQUIDADO - 610</t>
    </r>
  </si>
  <si>
    <r>
      <t xml:space="preserve">CUERPO BOMBEROS VOLUNTARIOS CHOCONTÁ INFORMA: MUNICIPIO LENGUAZAQUE – CUNDINAMARCA, EVENTO ACCIDENTE MINERO 17/08/2022, AFECTACIÓN 9 PERSONAS QUEDAN ATRAPADAS POR DERRUMBE DEL SOCAVÓN, SE INICIAN MANIOBRAS DE VENTILACIÓN E INYECCIÓN DE AIRE, EXTRACCIÓN DEL MATERIAL Y APUNTALAMIENTO DEL TALUD. SE TIENE INFORMACIÓN QUE LAS PERSONAS ATRAPADAS SE ENCUENTRAN A 40MTS DE PROFUNDIDAD AÚN CON VIDA, ACCIONES ATIENDE CMGRD Y  CBV DE CHOCONTÁ CON 5 UNIDADES Y CARRO DE RESCATE, INICIANDO LABORES DE RESCATE, ESTADO </t>
    </r>
    <r>
      <rPr>
        <b/>
        <sz val="9"/>
        <rFont val="Arial"/>
        <family val="2"/>
      </rPr>
      <t xml:space="preserve">ABIERTO - 610
</t>
    </r>
    <r>
      <rPr>
        <sz val="9"/>
        <rFont val="Arial"/>
        <family val="2"/>
      </rPr>
      <t>DNBC ACTUALIZA INFORMACIÓN 
MUNICIPIO LENGUAZAQUE - CUNDINAMACRA
EVENTO ACCIDENTE MINERO 17/08/2022
AFECTACIÓN SE REALIZA EL RESCATE DE LOS 9 MINEROS QUE ESTABAN ATRAPADOS EN LA MINA, TODOS ESTÁN ILESOS.
ACCIONES  DESCRIPCIÓN: 
20:56 A LA HORA SE CONTINÚAN OPERACIONES DE RESCATE DE LOS  MINEROS ATRAPADOS EN EL SOCAVÓN, SE LOGRA ESTABLECER COMUNICACIÓN CON LOS MINEROS QUIENES SE ENCUENTRAN EN BUENAS CONDICIONES DE SALUD, ASÍ MISMO SE ENVÍO HIDRATACIÓN A TRAVÉS DEL MISMO CONDUCTO DE AIRE. 
LAS MANIOBRAS ADELANTADAS CONSISTEN EN LA REMOCIÓN Y APUNTALAMIENTO DEL SOCAVÓN. 
23:35 SE REALIZA EL RESCATE DE LOS  MINEROS ATRAPADOS EN EL SOCAVÓN, SE LOGRA ESTABLECER SE ENCUENTRAN EN BUENAS CONDICIONES DE SALUD. 6 DE ELLOS SON TRASLADADOS HACIA LA ESE HOSPITAL EL SALVADOR DEL MUNICIPIO DE UBATÉ PARA RESPECTIVA VALORACIÓN MÉDICA, Y 3 NO ACEPTAN TRASLADO.
01:20 AM. SE TERMINAN LABORES DE RESCATE.
ATENDIÓ BOMBEROS CHOCONTÁ, POLICÍA, DEFENSA CIVIL, ADMINISTRACIÓN MUNICIPAL Y RESCATE MINERO.</t>
    </r>
    <r>
      <rPr>
        <b/>
        <sz val="9"/>
        <rFont val="Arial"/>
        <family val="2"/>
      </rPr>
      <t xml:space="preserve">
ESTADO CERRADO - 611
</t>
    </r>
  </si>
  <si>
    <t>CULTIVO DE FLORISTERIA</t>
  </si>
  <si>
    <r>
      <t xml:space="preserve">CDGRD CUNDINAMARCA INFORMA: MUNICIPIO EL ROSAL, SECTOR SANTANDER Y BARRIO CAMPO ALEGRE, EVENTO VENDAVAL 16/08/2022, AFECTACIÓN 200 PERSONAS AFECTADAS, 41 FAMILIAS, 41 VIVIENDAS AVERIADAS Y 1  HECTAREA CON CULTIVO DE FLORISTERIA, ACCIONES ATIENDE CMGRD, Y ENTIDADES DE GESTION DEL RIESGO DEL MUNICIPIO, ESTADO </t>
    </r>
    <r>
      <rPr>
        <b/>
        <sz val="9"/>
        <rFont val="Arial"/>
        <family val="2"/>
      </rPr>
      <t>CERRADO - 610</t>
    </r>
  </si>
  <si>
    <t xml:space="preserve">CDGRD CASANARE INFORMA 
MUNICIPIO HATO COROZAL – VEREDA EL ZAMUCO
EVENTO VENDAVAL 17/08/2022
AFECTACIÓN 1 ENTIDAD EDUCATIVA. CON DAÑOS EN 1 PARED Y EL TEJADO DE LA INSTITUCIÓN
ACCIONES  ATENDIÓ CMGRD
ESTADO CERRADO - 611
</t>
  </si>
  <si>
    <t xml:space="preserve">CDGRD ARAUCA INFORMA:
MUNICIPIO SARAVENA - VEREDA CALAFITAS
EVENTO: MOVIMIENTO EN MASA 17/08/2022 
AFECTACION GRAN REMOCIÓN EN MASA EN LA PARTE ALTA DE UNA MONTAÑA EN LA VEREDA CALAFITAS
ACCIONES: ATIENDE CMGRD, SE SOLICITARA UN SOBRE VUELO YA QUE EL ACCESO POR TIERRA ES CASI IMPOSIBLE. LA COMUNIDAD DE LA VEREDA LOS ANDES, CALAFITAS Y CAMPO HERMOSO NOS INFORMAN QUE MANIFIESTAN PREOCUPACIÓN POR LA SITUACIÓN DEBIDO AL ANTECEDENTE DE LA AVALANCHA QUE SE PRESENTÓ EN EL AÑO 1971, INDICAN QUE LLEGAR AL LUGAR DONDE SUCEDIO ESTE EVENTO LLEVA 6 HORAS SUBIENDO Y 8 HORAS BAJANDO, SE ESTÁN ADELANTANDO GESTIONES PARA SOLICITAR UN DESPLIEGUE AÉREO QUE PERMITA VISUALIZAR EL PANORAMA DE LA SITUACIÓN. NO SE REPORTAN PERSONAS AFECTADAS.
ESTADO ABIERTO - 611
</t>
  </si>
  <si>
    <t xml:space="preserve">DCC INFORMA 
MUNICIPIO  TUQUERRES - NARIÑO
EVENTO  INUNDACIÓN 17/08/2022
AFECTACIÓN  1 VIVIENDA AVERIADA, 1 FAMILIA, 5 PERSONAS
ACCIONES ATENDIÓ CMGRD Y DCC, SE REALIZO EVACUACIÓN PREVENTIVA DE LA FAMILIA
ESTADO CERRADO - 611
</t>
  </si>
  <si>
    <r>
      <t xml:space="preserve">ENALCE DNBC Y CDGRD HUILA INFORMAN EN EL MUNICIPIO DE PALERMO HACIENDA BUENA VISTA SECTOR JUNCAL FINCA MIRADOS LA PÍTA EVENTO INCENDIO DE COBERTURA VEGETAL - 17 DE AGOSTO AFECTACIÓN 8 HECTÁREAS DE PASTO Y RASTROJO ACCIONES COMANDANTE ELVER RODRIGUEZ CBV PALERMO INFORMA ATENDIDO CON 8 UNIDADES Y MÁQUINA M 01, ESTADO </t>
    </r>
    <r>
      <rPr>
        <b/>
        <sz val="9"/>
        <rFont val="Arial"/>
        <family val="2"/>
      </rPr>
      <t>LIQUIDADO - 612</t>
    </r>
  </si>
  <si>
    <r>
      <t xml:space="preserve">CRUE RISARALDA INFORMA  EN EL MUNICIPIO DE QUINCHÍA VEREDA EL CALLAO EVENTO MOVIMIENTO EN MASA – 17 DE JUNIO AFECTACIÓN 1 ACUEDUCTO, 60 FAMILIAS SIN SERVICIO DE AGUA POTABLE, ACCIONES ATENDIDO POR CMGRD; SE REALIZÓ ABASTECIMIENTO CON APOYO DE LA MÓVIL DE IRRA ESTADO </t>
    </r>
    <r>
      <rPr>
        <b/>
        <sz val="9"/>
        <rFont val="Arial"/>
        <family val="2"/>
      </rPr>
      <t>CERRADO - 612</t>
    </r>
  </si>
  <si>
    <r>
      <t xml:space="preserve">CDGRD CAUCA INFORMA MUNICIPIO: CORINTO – VEREDA BOQUERÓN  EVENTO: INUNDACION POR DESBORDAMIENTO DEL RÍO PAILA Y QUEBRADA CHICHARRAL – 17/08/2022 AFECTACIÓN: 1 RED DE ALCANTARILLADO, 1 ACUEDUCTO  ACCIONES: ATENDIDO POR CMGRD  ESTADO </t>
    </r>
    <r>
      <rPr>
        <b/>
        <sz val="10"/>
        <color indexed="8"/>
        <rFont val="Arial"/>
        <family val="2"/>
      </rPr>
      <t>CERRADO - 613</t>
    </r>
  </si>
  <si>
    <r>
      <t xml:space="preserve">CDGRD ANTIOQUIA INFORMA MUNICIPIO: LA PINTADA – BARRIO EL CARMELO Y SAN JORGE  EVENTO: AVENDIDA TORRENCIAL DE LA QUEBRADA ARREMANGOS – 16/08/2022 AFECTACIÓN: 3 VIVIENDAS POR PERDIDA DE ENSERES, 3 FAMILIAS, 12 PERSONAS  ACCIONES: ATENDIDO POR CMGRD  ESTADO </t>
    </r>
    <r>
      <rPr>
        <b/>
        <sz val="9"/>
        <rFont val="Arial"/>
        <family val="2"/>
      </rPr>
      <t xml:space="preserve">CERRADO  - 613
</t>
    </r>
  </si>
  <si>
    <r>
      <t xml:space="preserve">CDGRD CAUCA INFORMA  MUNICIPIO: EL TAMBO - VEREDAS; MIRAFLORES, RIO HONDO, PASO MALO DEL CORREGIMIENTO DE LOS ANAYES.  EVENTO: VENDAVAL – 17/08/2022 AFECTACIÓN: 10 VIVIENDAS POR PERDIDA DE CUBIERTA DE TECHOS, 10 FAMILIAS, 40 PERSONAS  ACCIONES: ATENDIDO POR CMGRD  ESTADO </t>
    </r>
    <r>
      <rPr>
        <b/>
        <sz val="9"/>
        <rFont val="Arial"/>
        <family val="2"/>
      </rPr>
      <t xml:space="preserve">CERRADO - 613
</t>
    </r>
  </si>
  <si>
    <r>
      <t xml:space="preserve"> ENLACE DNBC INFORMA 
MUNICIPIO NATAGAIMA – TOLIMA 
EVENTO INCENDIO DE COBERTURA VEGETAL 18/08/2022
AFECTACIÓN EL CTE DEL CBV NATAGAIMA INFORMA, SE REPORTA INCENDIO FORESTAL EN LA VARIANTE POR EL SECTOR LOS CORRALES DE LOS MORALES, AL MOMENTO NO ATIENDEN UNIDADES DEL CBV POR FALTA DE CONTRATO Y VEHÍCULO PARA LA ATENCIÓN, 10 HECTÁREAS QUEMADAS
ACCIONES ATIENDE CMGRD Y SECRETARIA DE OBRAS
ESTADO </t>
    </r>
    <r>
      <rPr>
        <b/>
        <sz val="9"/>
        <rFont val="Arial"/>
        <family val="2"/>
      </rPr>
      <t>LIQUIDADO - 614</t>
    </r>
    <r>
      <rPr>
        <sz val="9"/>
        <rFont val="Arial"/>
        <family val="2"/>
      </rPr>
      <t xml:space="preserve">
</t>
    </r>
  </si>
  <si>
    <r>
      <t xml:space="preserve">ENLACE DNBC INFORMA EN EL DEPARTAMENTO CAUCA MUNICIPIO INZÁ VEREDA SAN JOSE SECTOR LA ESPERANZA EVENTO INCENDIO DE COBERTURA VEGETAL - 18 DE AGOSTO AFECTACIÓN EN VEGETACIÓN NATIVA “VIRGEN” QUE DA A NACIMIENTOS DE AGUA ACCIONES SUBCOMANDANTE JORGE LUIS ANGEL CBV INZÁ REPORTA QUE LA COMUNIDAD DIÓ AVISO Y ATENDIÓ, NO SE TIENE REPORTE DE AFECTACIÓN, LOS BOMBEROS ESTUVIERON EN ACUARTELAMIENTO DESDE LA ESTACIÓN DEBIDO A QUE EL DESPLAZAMIENTO ES MUY EXTENSO Y NO SE CUENTA CON TRANSPORTE ESTADO </t>
    </r>
    <r>
      <rPr>
        <b/>
        <sz val="9"/>
        <rFont val="Arial"/>
        <family val="2"/>
      </rPr>
      <t>LIQUIDADO - 615</t>
    </r>
  </si>
  <si>
    <r>
      <t xml:space="preserve">CDGRD CAUCA INFORMA EN EL MUNICIPIO DE EL TAMBO VEREDA SEGUENGUE, EVENTO CRECIENTE SÚBITA DE LA QUEBRADA SEGUENGUE – 18 DE AGOSTO AFECTACIÓN 1 VIVIENDA, 1 FAMILIA, 3 PERSONAS, PÉRDIDA DE MUEBLES Y ENSERES, 1 PUENTE VEHICULAR  ACCIONES SE COORDINA UN EQUIPO PARA REALIZAR LA VISITA AL SITIO Y DETERMINAR LA EVALUACIÓN DE DAÑOS Y ANÁLISIS DE NECESIDADES, RESPONSABLE DEL REPORTE ZULY CAMPO VELASCO APOYO PROFESIONAL AL CMGRD ESTADO </t>
    </r>
    <r>
      <rPr>
        <b/>
        <sz val="9"/>
        <rFont val="Arial"/>
        <family val="2"/>
      </rPr>
      <t>CERRADO - 615</t>
    </r>
  </si>
  <si>
    <r>
      <t xml:space="preserve">CDGRD CAUCA INFORMA EN EL MUNICIPIO DE PATÍA VEREDA LA PARAMILLA EVENTO VENDAVAL – 17 DE AGOSTO AFECTACIÓN 1 VIVIENDA DESTECHADA, 1 FAMILIA, 4 PERSONAS, PÉRDIDA DE ENSERES ACCIONES ATENDIDO POR CMGRD SE REQUIERE APOYO CON MATERIALES PARA REHABILITACIÓN DE LA CUBIERTA Y ASISTENCIA HUMANITARIA ALIMENTARIA Y NO ALIMENTARIA, REPORTA DANIELA GRIJALBA-CONTRATISTA APOYO CMGRD ESTADO </t>
    </r>
    <r>
      <rPr>
        <b/>
        <sz val="9"/>
        <rFont val="Arial"/>
        <family val="2"/>
      </rPr>
      <t>CERRADO - 615</t>
    </r>
  </si>
  <si>
    <t xml:space="preserve">
CDGRD CAUCA, INFORMA 
MUNICIPIO PATÍA, VEREDA: LA AGUADA. 
EVENTO VENDAVAL – 18-08-2022.
AFECTACIÓN 10 VIVIENDAS DESTECHADAS, 10 FAMILIAS, 50 PERSONAS AFECTADAS, PÉRDIDA DE ENSERES, SIN LESIONADOS. 
ACCIONES ATENDIDO POR CMGRD, SE REQUIERE APOYO CON MATERIALES PARA REHABILITACIÓN DE LA CUBIERTA Y ASISTENCIA HUMANITARIA ALIMENTARIA Y NO ALIMENTARIA, REPORTA DANIELA GRIJALBA-CONTRATISTA APOYO CMGRD.
ESTADO CERRADO. - 616
</t>
  </si>
  <si>
    <t xml:space="preserve">
CDGRD CAUCA, INFORMA 
MUNICIPIO PATÍA, VEREDA: FLORALIA. 
EVENTO VENDAVAL Y GRANIZADA-- 18-09-2022.
AFECTACIÓN 8 VIVIENDAS DESTECHADAS, 8 FAMILIAS, 40 PERSONAS AFECTADAS, PÉRDIDA DE ENSERES, SIN LESIONADOS. 
ACCIONES ATENDIDO POR CMGRD, SE REQUIERE APOYO CON MATERIALES PARA REHABILITACIÓN DE LA CUBIERTA Y ASISTENCIA HUMANITARIA ALIMENTARIA Y NO ALIMENTARIA, REPORTA DANIELA GRIJALBA-CONTRATISTA APOYO CMGRD.
ESTADO CERRADO. - 616
</t>
  </si>
  <si>
    <t xml:space="preserve">CDGRD CAUCA, INFORMA 
MUNICIPIO ARGELIA, VEREDAS: VILLA NUEVA, EL PLAN, SECTOR: POLIDEPORTIVO, CABECERA MUNICIPAL. 
EVENTO MOVIMIENTO EN MASA - 19-09-2022.
AFECTACIÓN 4 VÍAS, DEJANDO LA COMUNIDAD INCOMUNICADA, ESTUDIANTES SIN PODER ASISTIR A CLASES, SIN LESIONADOS. 
ACCIONES ATENDIDO POR CMGRD, SECRETARÍA DE INFRAESTRUCTURA- MAQUINARIA AMARILLA.
REPORTA: ROBINSON ALEXIS CAICEDO--CONTRATISTA APOYO CMGRD.
ESTADO CERRADO. - 616
</t>
  </si>
  <si>
    <t xml:space="preserve"> 7 ÁRBOLES CAÍDOS EN VÍA PÚBLICA</t>
  </si>
  <si>
    <t xml:space="preserve">CMGRD PUERTO CARREÑO- VICHADA, INFORMA                                     
MUNICIPIO PUERTO CARREÑO, SECTORES: SANTA TERESITA, SAN JOSÉ, VILLA ESPERANZA, CERRO BITA,  SAMPER, CAMILO CORTES.                                        
EVENTO VENDAVAL- 19-08-2022.                                                              
AFECTACIÓN 14 VIVIENDAS AVERIADAS EN TECHOS, 14 FAMILIAS, 70 PERSONAS, 7 ÁRBOLES CAÍDOS EN VÍA PÚBLICA, SIN LESIONADOS.                                                    
ACCIONES APOYAN CMGRD, EMPCA, ELECTROVICHADA, CRUZ ROJA, D.C.C. BOMBEROS.                                                                                                                ESTADO CERRADO. - 616
</t>
  </si>
  <si>
    <t xml:space="preserve">CDGRD BOYACÁ, INFORMA 
MUNICIPIO TIBASOSA, VEREDA: VIRAVITA ALTO.
EVENTO INCENDIO DE COBERTURA VEGETAL- 19-08-2022.
AFECTACIÓN 1 HECTÁREA DE VEGETACIÓN NATIVA.
ACCIONES APOYARON BOMBEROS.
ESTADO LIQUIDADO. - 616
</t>
  </si>
  <si>
    <t xml:space="preserve">CDGRD CUNDINAMARCA, INFORMA 
MUNICIPIO PANDI, BARRIO: LA PRIMAVERA, VEREDAS: SABANALARGA, CENTRO, SAN MIGUEL, CARACOL LA LOMA, MERCADILLO, EL CAUCHO STA HELENA ALTO Y BAJO, GUACANOSO ALTO Y BAJO, BUENOS AIRES ALTO Y BAJO.
EVENTO VENDAVAL- 17-08-2022.
AFECTACIÓN 41 VIVIENDAS AVERIADAS EN TECHOS, 41 FAMILIAS, 205 PERSONAS AFECTADAS, SIN LESIONADOS.
ACCIONES APOYARON CMGRD, BOMBEROS.
ESTADO CERRADO. - 616
</t>
  </si>
  <si>
    <r>
      <t xml:space="preserve">CDGRD CUNDINAMARCA INFORMA MUNICIPIO: LA MESA - VEREDA UNGRIA FINCA DON MARTIN  EVENTO: INCENDIO DE COBERTURA VEGETAL – 18/08/2022  AFECTACIÓN: 1 HECTAREA DE VEGETACIÓN NATIVA  ACCIONES: ATENDIDO POR CMGRD Y BOMBEROS ESTADO </t>
    </r>
    <r>
      <rPr>
        <b/>
        <sz val="9"/>
        <rFont val="Arial"/>
        <family val="2"/>
      </rPr>
      <t>LIQUIDADO - 617</t>
    </r>
  </si>
  <si>
    <r>
      <t xml:space="preserve">DCC INFORMA DEPARTAMENTO: ATLÁNTICO  MUNICIPIO: MALAMBO – VEREDA CAIMITA 
EVENTO: INUNDACIÓN – 16/08/2022 AFECTACIÓN: 10 VIVIENDAS POR PERDIDA DE ENSERES, 66 FAMILIAS, 156 PERSONAS  ACCIONES: ATENDIDO POR CMGRD Y DCC  ESTADO </t>
    </r>
    <r>
      <rPr>
        <b/>
        <sz val="9"/>
        <rFont val="Arial"/>
        <family val="2"/>
      </rPr>
      <t>CERRADO - 617</t>
    </r>
  </si>
  <si>
    <r>
      <t xml:space="preserve">COORDINADORES CALDAS INFORMAN, MUNICIPIO SAMANÁ, CORREGIMIENTO DE FLORENCIA, EVENTO VENDAVAL 20/08/2022, AFECTACIÓN LLUVIAS FUERTES ACOMPAÑADAS DE FUERTES VIENTOS, OCASIONAN EL DESTECHAMIENTO DE 05 VIVIENDAS, DEJANDO 05 FAMILIAS AFECTADAS Y 20 PERSONAS AFECTADAS CON PÉRDIDAS DE ENSERES, ACCIONES ATIENDE CMGRD, ENTIDADES DE GRD DEL MUNICIPIO Y ALCALDÍA MUNICIPAL, ESTADO </t>
    </r>
    <r>
      <rPr>
        <b/>
        <sz val="9"/>
        <rFont val="Arial"/>
        <family val="2"/>
      </rPr>
      <t>CERRADO</t>
    </r>
    <r>
      <rPr>
        <sz val="9"/>
        <rFont val="Arial"/>
        <family val="2"/>
      </rPr>
      <t xml:space="preserve">  - 618
</t>
    </r>
  </si>
  <si>
    <r>
      <t xml:space="preserve">COORDINADORES CALDAS INFORMAN: MUNICIPIO MANZANARES, VEREDAS LAS MERCEDES, EL VERGEL, LA ESMERALDA, EVENTO VENDAVAL 20/08/2022, AFECTACIÓN FUERTES LLUVIAS ACOMPAÑADAS DE FUERTES VIENTOS GENERAN AFECTACIÓN DE 5 VIVIENDAS, DEJANDO 5 FAMILIAS AFECTADAS Y 20 PERSONAS, ACCIONES ATIENDE CMGRD, ESTADO </t>
    </r>
    <r>
      <rPr>
        <b/>
        <sz val="9"/>
        <rFont val="Arial"/>
        <family val="2"/>
      </rPr>
      <t>CERRADO - 618</t>
    </r>
  </si>
  <si>
    <r>
      <t xml:space="preserve">COORDINADORES CALDAS INFORMAN: MUNICIPIO MARQUETALIA, EVENTO VENDAVAL 20/08/2022, AFECTACIÓN FUERTES LLUVIAS ACOMPAÑADAS DE FUERTES VIENTOS CAUSAN DESTECHAMIENTO DE 04 VIVIENDAS REPORTADAS INICIALMENTE, 04 FAMILIAS SON, AFECTADAS Y 16 PERSONAS, POR PARTE DE BOMBEROS SE INICIA CENSO A LAS FAMILIAS Y VERIFICACIÓN, EN LOS DIFERENTES SECTORES DEL MUNICIPIO, ACCIONES ATIENDE CMGRD, SECRETARIA DE PLANEACIÓN Y CBV MARQUETALIA, ESTADO </t>
    </r>
    <r>
      <rPr>
        <b/>
        <sz val="9"/>
        <color indexed="30"/>
        <rFont val="Arial"/>
        <family val="2"/>
      </rPr>
      <t>ABIERTO - 618</t>
    </r>
    <r>
      <rPr>
        <sz val="9"/>
        <rFont val="Arial"/>
        <family val="2"/>
      </rPr>
      <t xml:space="preserve">
</t>
    </r>
  </si>
  <si>
    <r>
      <t xml:space="preserve">ENLACE DNBC INFORMAN: DEPARTAMENTO VALLE DEL CAUCA, MUNICIPIO GUADALAJARA DE BUGA, BODEGA LA PALMA, EVENTO INCENDIO ESTRUCTURAL, AFECTACIÓN OPERADOR EN TURNO DEL CBV GUADALAJARA DE BUGA INFORMA, DESDE EL DÍA JUEVES 18 DE AGOSTO SE PRESENTA INCENDIO EN LA BODEGA LA PALMA SECTOR NORTE CON QUÍMICO NITROMAX, QUE ES REACTIVO AL AGUA, AL MOMENTO SE DESCONOCEN LAS CAUSAS QUE ORIGINO ESTE EVENTO, EN LA JORNADA DE HOY SE ENCUENTRAN 8 UNIDADES REALIZANDO LABORES Y MONITOREO EN EL LUGAR, ÁREA SE ENCUENTRA ASEGURADA, ACCIONES ATIENDE CBV DE BUGA, ESTADO </t>
    </r>
    <r>
      <rPr>
        <b/>
        <sz val="9"/>
        <color indexed="30"/>
        <rFont val="Arial"/>
        <family val="2"/>
      </rPr>
      <t>CERRADO - 618</t>
    </r>
  </si>
  <si>
    <t xml:space="preserve">CITEL TOLIMA INFORMA 
MUNICIPIO CASABIANCA
EVENTO VENDAVAL 20/08/2022
AFECTACIÓN 21 VIVIENDAS CON AFECTACION DE TECHOS, 21 FAMILIAS, 84 PERSONAS AFECTADAS, SIN LESIONADOS.
ACCIONES ATIENDE CMGRD Y ENTIDADES DE GRD DEL MUNICIPIO 
ESTADO CERRADO. - 619
</t>
  </si>
  <si>
    <r>
      <t xml:space="preserve">CDGRD SUCRE, ENLACES DE DNBC, EJÉRCITO, TERRITORIAL- UNGRD INFORMAN                                                                                            MUNICIPIO SAN BENITO ABAD, VEREDA: PARCELAS DE SANTA FE  - KM 22 CON 200 METROS.                                                                                          EVENTO COLAPSO ESTRUCTURAL- 20-08-2022.                                          AFECTACIÓN 1 PUENTE VEHICULAR- CAÑO CAIMÁN- VÍA NACIONAL QUE COMUNICA A SAN MARCOS CON GUARANDÁ, SOBRE EL CAÑO RABÓN, CIERRE TOTAL- EN LA VÍA GUAYEPO- MAJAGUAL- ACHÍ- KM: 22, INTERRUPCIÓN DEL TRÁFICO POR SOCAVACION DEL PUENTE, DEJANDO LA POBLACIÓN INCOMUNICADA, SIN LESIONADOS.                                                                                            ACCIONES APOYAN CDGRD, CMGRD, INVÍAS, SECRETARÍA DE INFRAESTRUCTURA, SUB DIVISIÓN DE RIESGOS DE BOGOTÁ, BOMBEROS- SAN MARCOS.                                                                                                                                                    </t>
    </r>
    <r>
      <rPr>
        <b/>
        <sz val="9"/>
        <rFont val="Arial"/>
        <family val="2"/>
      </rPr>
      <t>ESTADO ABIERTO. - 619</t>
    </r>
    <r>
      <rPr>
        <sz val="9"/>
        <rFont val="Arial"/>
        <family val="2"/>
      </rPr>
      <t xml:space="preserve">
CDGRD SUCRE, ENLACES TERRITORIAL- UNGRD, ACTUALIZAN INFORMACIÓN  MUNICIPIO SAN BENITO ABAD, VEREDA: PARCELAS DE SANTA FE  - KM 22 CON 200 METROS. EVENTO COLAPSO ESTRUCTURAL- 20-08-2022. AFECTACIÓN -1 PUENTE VEHICULAR- CAÑO CAIMÁN- VÍA NACIONAL QUE COMUNICA A SAN MARCOS CON GUARANDÁ, SOBRE EL CAÑO RABÓN, CIERRE TOTAL- EN LA VÍA GUAYEPO- MAJAGUAL- ACHÍ- KM: 22, INTERRUPCIÓN DEL TRÁFICO POR SOCAVACION DEL PUENTE, DEJANDO LA POBLACIÓN INCOMUNICADA -ACTUALIZACION 21 DE AGOSTO VÍA DE SAN MARCOS A MAJAGUAL YA SE ENCUENTRA TRABAJANDO INVIAS CON LA COMPAÑIA DUMAR INGENIEROS SAS CONTRATISTAS DE INVIAS ESTAN TRABAJANDO EN UN COSTADO DE LA VIA QUE CONDUCE DE SAN MARCOS A MAJAGUAL ACCIONES ATENDIDO CDGRD, CMGRD, INVÍAS, SECRETARÍA DE INFRAESTRUCTURA, BOMBEROS- SAN MARCOS Y AMQUINARA AMARILLA </t>
    </r>
    <r>
      <rPr>
        <b/>
        <sz val="9"/>
        <rFont val="Arial"/>
        <family val="2"/>
      </rPr>
      <t>ESTADO CERRADO - 620</t>
    </r>
  </si>
  <si>
    <r>
      <t xml:space="preserve">CDGRD CHOCÓ, ENLACE DE EJÉRCITO, SOCORRO NACIONAL, MINISTERIO DE SALUD Y PROTECCIÓN SOCIAL, DNBC, D.C.C. INFORMAN
MUNICIPIO EL CARMEN DE ATRATO, SECTOR: EL DIEZ Y SEIS- VÍA QUIBDÓ- MEDELLÍN- KM. 16 AGUAS DEL RÍO ATRATO.
EVENTO MOVIMIENTO EN MASA- 19-08-2022
AFECTACIÓN 1 PERSONA FALLECIDA, 2 PERSONAS DESAPARECIDAS, LAS CUALES FUERON ARRASTRADAS HASTA EL RÍO ATRATO, ALUD CAÉ SOBRE CARAVANA DE MOTOCICLISTAS, LLEVÁNDOSE 3 PERSONAS DE LAS CUALES YA FUE RECUPERADO UN CUERPO Y ENTREGADO EN EL HOSPITAL DE SAN FRANCISCO DE ASÍS EN QUIBDÓ.
ACCIONES APOYAN CMGRD, D.C.C.
</t>
    </r>
    <r>
      <rPr>
        <b/>
        <sz val="9"/>
        <rFont val="Arial"/>
        <family val="2"/>
      </rPr>
      <t>ESTADO ABIERTO. - 619</t>
    </r>
    <r>
      <rPr>
        <sz val="9"/>
        <rFont val="Arial"/>
        <family val="2"/>
      </rPr>
      <t xml:space="preserve">
ACTUALIZACIÓN CDGRD CHOCÓ EN EL MUNICIPIO DE EL CARMEN DE ATRATO SECTOR EL 16 VÍA QUIBDÓ – MEDELLÍN EVENTO MOVIMIENTO EN MASA – 19 DE AGOSTO 13 HORAS APROX AFECTACIÓN 2 DESAPARECIDOS Y SE MANTIENEN LAS DEMÁS CIFRAS ACCIONES EL EVENTO SE HA ATENDIDO CON BOMBEROS CIUDAD BOLÍVAR 4 UNIDADES Y CAMIONETA DE RESCATE. BOMBEROS EL CARMEN 4 BOMBEROS, CONSECION LATINO CON 4 FUNCIONARIOS Y MÁQUINA 312 PARA EXCAVACIÓN. DAGRAN: 3 FUNCIONARIOS Y VEHÍCULO Y ALCALDIA EL CARMEN DE ATRATO 2 FUNCIONARIOS. SOLICITARÁN APOYO CONNPERSONAL DE BÚSQUEDA DADO QUE SE HA SUPERADO CAPACIDAD LOCAL  ENLACE DNBC REPORTA:21 DE AGOSTO COMANDANTE JOSE VALDERRAMA CBV CARMEN DE ATRATO INFORMA, EL EVENTO ES CERCA DE LA COMUNIDAD DE TOLDAS, CONTINÚAN LAS LABORES DE BÚSQUEDA Y RESCATE DE 2 PERSONAS DESAPARECIDAS CON 5 UNIDADES DE BBOMBEROS. 24 DE AGOSTO COMANDANTE JOSE VALDERRAMA DEL CBV REPORTA EN REUNIÓN VIRTUAL CON EL DAGRAN, ADMINISTRACIÓN MUNICIPAL Y  DEPARTAMENTAL, SE ESTIMAN LABORES POR SEIS DÍAS MÁS, SE ESPERA LA ASIGNACIÓN DE RECURSOS PARA CONTINUAR CON EL DESARROLLO DE LAS ACTIVIDADES EN LA EMERGENCIA; POR PARTE DE LAS UNIDADES DEL CBV SE ESPERA LLEGAR A UN ACUERDO EN REMUNERACIÓN PARA LAS UNIDADES YA QUE EL CUERPO DE BOMBEROS NO CUENTA CON CONVENIO CON LA ADMINISTRACIÓN Y LAS LABORES DE LAS UNIDADES QUE APOYAN SON 100% VOLUNTARIOS, A LA ESPERA DE UNA RESPUESTA POSITIVA EN EL ACUERDO SOLICITADO PARA CONTINUAR APOYANDO LAS LABORES EN LA EMERGENCIA,</t>
    </r>
    <r>
      <rPr>
        <b/>
        <sz val="9"/>
        <rFont val="Arial"/>
        <family val="2"/>
      </rPr>
      <t xml:space="preserve"> ESTADO ABIERTO - 631</t>
    </r>
    <r>
      <rPr>
        <sz val="9"/>
        <rFont val="Arial"/>
        <family val="2"/>
      </rPr>
      <t xml:space="preserve">
</t>
    </r>
  </si>
  <si>
    <t xml:space="preserve">CDGRD HUILA, DNBC, INFORMAN
MUNICIPIO BARAYA, SECTOR: PUENTE VEHICULAR CONOCIDO COMO LAS DELICIAS SOBRE LA VÍA QUE CONDUCE AL MUNICIPIO DE ALPUJARRA - TOLIMA.
EVENTO CRECIENTE SÚBITA- RÍO CABRERA- 20-08-2022.
AFECTACIÓN 3 PERSONAS AISLADAS EN ISLOTE, SIN LESIONADOS.
ACCIONES APOYAN CMGRD, CDGRD, UNGRD- SALA DE CRISIS, GESTIONÓ SOLICITUD NO. 079. APOYO AÉREO PARA RESCATE DE PERSONAS AISLADAS EN EL MUNICIPIO DE BARAYA, DEPARTAMENTO DE HUILA CON FAC. BOMBEROS DE ALPUJARRA- TOLIMA, REALIZÓ RESCATE FLUVIAL DE LAS 3 PERSONAS, SE CANCELO SOLICITUD DE APOYO AÉREO.
ESTADO CERRADO. - 619
</t>
  </si>
  <si>
    <t xml:space="preserve">CDGRD CUNDINAMARCA, INFORMA
MUNICIPIO UBALÁ, VEREDAS: SAN PEDRO BAJO Y PLAN DE SAN PEDRO.
EVENTO MOVIMIENTO EN MASA- 20-08-2022.
AFECTACIÓN 1 VÍA, PÉRDIDA DE LA BANCADA, POBLACIÓN INCOMUNICADA, SIN LESIONADOS.
ACCIONES APOYAN CMGRD, SECRETARÍA DE INFRAESTRUCTURA. 
ESTADO CERRADO. - 619
</t>
  </si>
  <si>
    <r>
      <t xml:space="preserve">ENLACE UNGRD META INFORMA MUNICIPIO: PUERTO GAITÁN - BARRIO MI RANCHITO EVENTO: INCENDIO ESTRUCTURAL – 20/08/2022 AFECTACIÓN: 1 VIVIENDA CON PERDIDA DE ENESERES, 1 FAMILIA, 5 PERSONAS ACCIONES: ATENDIDO POR BOMBEROS ESTADO: </t>
    </r>
    <r>
      <rPr>
        <b/>
        <sz val="9"/>
        <rFont val="Arial"/>
        <family val="2"/>
      </rPr>
      <t>CERRADO  - 620</t>
    </r>
  </si>
  <si>
    <r>
      <t xml:space="preserve">CDGRD CUNDINAMARCA INFORMA MUNICIPIO: SILVANIA – SECTOR GUAYARIBE EVENTO: INUNDACIÓN – 20/08/2022 AFECTACIÓN: 4 VIVIENDAS POR PERDIDA DE ENSERES, 4 FAMILIAS, 16 PERSONAS ACCIONES: ATENDIDO POR CMGRD ESTADO: </t>
    </r>
    <r>
      <rPr>
        <b/>
        <sz val="9"/>
        <rFont val="Arial"/>
        <family val="2"/>
      </rPr>
      <t>CERRADO - 620</t>
    </r>
  </si>
  <si>
    <r>
      <t xml:space="preserve">CDGRD CUNDINAMARCA INFORMA MUNICIPIO: YACOPÍ – CABECERA MUNICIPAL EVENTO: INUNDACIÓN – 20/08/2022 AFECTACIÓN: 2 VIVIENDAS POR PERDIDA DE ENSERES, 2 FAMILIAS, 8 PERSONAS ACCIONES: ATENDIDO POR CMGRD ESTADO: </t>
    </r>
    <r>
      <rPr>
        <b/>
        <sz val="9"/>
        <rFont val="Arial"/>
        <family val="2"/>
      </rPr>
      <t>CERRADO - 620</t>
    </r>
  </si>
  <si>
    <r>
      <t xml:space="preserve">CDGRD ANTIOQUIA INFORMA MUNICIPIO: YARUMAL – VEREDA LO LLANOS EVENTO: COLAPSO ESTRUCTURAL – 20/08/2022 AFECTACIÓN: 1 MENOR DE EDAD FALLECIDO, 2 PERSONAS LESIONADAS, 1 VIVIENDA DESTRUIDA. ACCIONES: ATENDIDO POR CMGRD Y ENTIDADES EL SNGRD ESTADO: </t>
    </r>
    <r>
      <rPr>
        <b/>
        <sz val="9"/>
        <rFont val="Arial"/>
        <family val="2"/>
      </rPr>
      <t>CERRADO - 620</t>
    </r>
  </si>
  <si>
    <r>
      <t xml:space="preserve">ENLACE TERRITORIAL UNGRD, ANTIOQUIA INFORMA MUNICIPIO: BETULIA – VEREDA QUEBRADA ARRIBA EVENTO: MOVIMIENTO EN MASA – 21/08/2022 AFECTACIÓN: 1 MENOR FALLECIDO, 1 PERSONAS LESIONADA ACCIONES: ATENDIDO POR ENTIDADES DEL SNGRD ESTADO: </t>
    </r>
    <r>
      <rPr>
        <b/>
        <sz val="9"/>
        <rFont val="Arial"/>
        <family val="2"/>
      </rPr>
      <t xml:space="preserve">CERRADO  - 620
</t>
    </r>
    <r>
      <rPr>
        <sz val="9"/>
        <rFont val="Arial"/>
        <family val="2"/>
      </rPr>
      <t>CDGRD ANTIOQUIA DAGRAN ACTUALIZAN INFORMACIÓN:
MUNICIPIO:  BETULIA - VEREDA QUEBRADA ARRIBA
EVENTO: MOVIMIENTO EN MASA 21/08/2022
AFECTACIÓN: 1 MENOR FALLECIDO, 1 PERSONA LESIONADA (2 MOTOCICLISTAS, EL CONDUCTOR Y EL PARRILLERO CAEN A LA PÉRDIDA PARCIAL DE BANCA Y ES ARRASTRADO PERDIENDO LA VIDA), 4 VIVIENDAS AVERIADAS, 4 FAMILIAS, 1 VIA AFECTADA CON PERDIDA DE BANCA, 1 PUENTE PEATONAL.
ACCIONES: ATENDIDO POR CMGRD</t>
    </r>
    <r>
      <rPr>
        <b/>
        <sz val="9"/>
        <rFont val="Arial"/>
        <family val="2"/>
      </rPr>
      <t xml:space="preserve">
ESTADO: CERRADO - 622
</t>
    </r>
  </si>
  <si>
    <r>
      <t xml:space="preserve">CDGRD QUINDIO INFORMA MUNICIPIO: GENOVA – BARRIOS: OLAYA HERRERA, BARBACOAS, CRUCE DE LOS RÍOS, RÍO GRIS, SAN JUAN, RÍO ROJO, CRA 10 CON CALLE 34, CRA 11 # 34-89, CRA 11N 34-74 EVENTO: INUNDACIÓN – 21/08/2022 AFECTACIÓN: 3 VIVIENDAS POR PERDIDA DE ENSERES, 3 FAMILIAS, 15 PERSONAS, 1 VÍA ACCIONES: ATENDIDO POR CMGRD ESTADO: </t>
    </r>
    <r>
      <rPr>
        <b/>
        <sz val="9"/>
        <rFont val="Arial"/>
        <family val="2"/>
      </rPr>
      <t>CERRADO - 620</t>
    </r>
  </si>
  <si>
    <r>
      <t xml:space="preserve">CDGRD NORTE DE SANTANDER INFORMA: MUNICIPIO: OCAÑA, VIA CORREGIMIENTO PUEBLO NUEVO, EVENTO: MPVIMIENTO EN MASA 21/08/2022, AFECTACIÓN: VÍA OBSTACULIZADA, CON RIESGO DE DESPRENDIMIENTO DE MATERIAL RESTANTE, ACCIONES: ATENDIDO CMGRD, ESTADO: </t>
    </r>
    <r>
      <rPr>
        <b/>
        <sz val="9"/>
        <color indexed="30"/>
        <rFont val="Arial"/>
        <family val="2"/>
      </rPr>
      <t>CERRADO - 621</t>
    </r>
  </si>
  <si>
    <r>
      <t xml:space="preserve">CITEL DDC INFORMA: DEPARTAMENTO RISARALDA, MUNICIPIO: PEREIRA, SECTOR FLORIDA Y VEREDAS CERCANAS, EVENTO: GRANIZADA 19/08/2022, AFECTACIÓN: 4 VIVIENDAS AVERIADAS, 16 FAMILIAS AFECTADAS Y 64 PERSONAS, ACCIONES: ATENDIDO POR CMGRD Y ENTIDADES DE GRD DEL MUNICIPIO, ESTADO: </t>
    </r>
    <r>
      <rPr>
        <b/>
        <sz val="9"/>
        <color indexed="30"/>
        <rFont val="Arial"/>
        <family val="2"/>
      </rPr>
      <t>CERRADO - 621</t>
    </r>
  </si>
  <si>
    <r>
      <t xml:space="preserve">CDGRD CAUCA, CITEL DNCB Y ENLACE CITEL INFORMA: MUNICIPIO: PAEZ / RESGUARDO MOSOCO /LAGUNA JUAN TAMA, EVENTO: CASO FORTUITO 21/08/2022, AFECTACIÓN: EN EL DÍA DE HOY 45 TURISTAS SE ENCONTRABAN, REALIZANDO UNA EXCURSIÓN EN EL PÁRAMO DE LA LAGUNA JUAN TAMA, 4 DE ELLAS LLEGAN AL RESGUARDO INDÍGENA DE MOSOCO, QUIENES INFORMAN QUE PIERDEN CONTACTO CON EL RESTO DEL GRUPO, SOBRE LAS 21:00 HR BOMBEROS SILVIA E INDÍGENAS DEL RESGUARDO INICIAN DESPLAZAMIENTO HACIA EL PÁRAMO A REALIZAR LA BÚSQUEDA DE LAS PERSONAS,
SIN EMBARGO, LAS CONDICIONES CLIMÁTICAS Y DE SEGURIDAD SON ADVERSAS.
RECURSOS:
CBV SILVIA 06 UNIDADES
GUARDIA INDÍGENA 08 UND
SITUACIÓN ACTUAL DEL EVENTO:
- 4 PERSONA EN ZONA SEGURA, 1 DE ELLAS CON HIPOTERMIA
- 41 PERSONAS EXTRAVIADAS A LA HORA EN EL PÁRAMO
ACCIONES: ATIENDE CMGRD, CBV DE PEZ CAUCA, INDÍGENAS DEL CABILDO, ESTADO: </t>
    </r>
    <r>
      <rPr>
        <b/>
        <sz val="9"/>
        <color indexed="30"/>
        <rFont val="Arial"/>
        <family val="2"/>
      </rPr>
      <t xml:space="preserve">ABIERTO - 621
</t>
    </r>
    <r>
      <rPr>
        <sz val="9"/>
        <color indexed="8"/>
        <rFont val="Arial"/>
        <family val="2"/>
      </rPr>
      <t>CITEL DNCB ACTUALIZAN: MUNICIPIO: PAEZ / RESGUARDO MOSOCO /LAGUNA JUAN TAMA, EVENTO: CASO FORTUITO 21/08/2022, AFECTACIÓN: COMANDANTE DEL CBV DE SILVIA CONFIRMA QUE SE ENCUENTRA EN EL RESGUARDO INDÍGENA, E INFORMA QUE 5 BOMBEROS QUE INGRESARON AL LUGAR VIENEN DE REGRESO CON 20 PERSONAS, Y REITERA LA SOLICITUD PARA EL TRANSPORTE DE UNA SEÑORA QUE NO PUEDE SER EXTRAÍDA VÍA TERRESTRE, COMPARTE LAS COORDENADAS DEL PUNTO PARA LA RESPECTIVA SOLICITUD</t>
    </r>
    <r>
      <rPr>
        <b/>
        <sz val="9"/>
        <color indexed="30"/>
        <rFont val="Arial"/>
        <family val="2"/>
      </rPr>
      <t>, ESTADO: ABIERTO - 621</t>
    </r>
    <r>
      <rPr>
        <sz val="9"/>
        <rFont val="Arial"/>
        <family val="2"/>
      </rPr>
      <t xml:space="preserve">
CITEL DNCB Y CDGRD CAUCA ACTUALIZAN INFORMACION
MUNICIPIO: PAEZ / RESGUARDO MOSOCO /LAGUNA JUAN TAMA
EVENTO: CASO FORTUITO 21/08/2022
AFECTACIÓN: 1 PERSONA CON HIPOTERMIA QUE TENIA CORMOBILIDADES. ADULTA MAYOR
- ACTUALIZACION HORA 06:32 DNBC INFORMA: CDTE DEL CBV DE SILVIA REPORTA, EN LA ZONA SE ENCUENTRAN 10 PERSONAS Y 5 RESCATISTAS PARA LA EVACUACIÓN, LAS LABORES SE HAN DIFICULTADO POR EL DIFÍCIL ACCESO A LA ZONA Y POR EL MAL ESTADO DE SALUD DE LAS PERSONAS PENDIENTES POR RESCATAR.         
- ACTUALIZACION HORA 08:34 DNBC INFORMA: LAS PERSONAS QUE SE ENCONTRABAN EN LA ZONA DE MORAS, CERCA A LA LAGUNA EL VIOLÍN - MUNICIPIO DE SILVIA CAUCA, INICIAN EL  DESPLAZAMIENTO POR TIERRA  CON LA MUJER QUE SE ENCONTRABA CON HIPOTERMIA EN UNA  CAMILLA ARTESANAL (CHACANA) Y EL CAMINO ESTA ENTRE MONTAÑAS, DEL RESGUARDO INDÍGENA DE MOSOCO SALIERON 10 PERSONAS DE LA COMUNIDAD A APOYAR EL RESCATE DE LAS PERSONAS. DNBC INDICO QUE LA SEÑORA ESTABA MAS ESTABLE E INICIARON EL DESCENSO,  Y NO TIENEN COMO INFORMAR LAS COORDENADAS. LOS CELULARES QUE TIENEN CARGA AUN NO TIENEN ESE SISTEMA GPS.
- ACTUALIZACION HORA 08:54 MINSALUD INFORMA: BUENOS DÍAS, ME DICE EL CRUE CAUCA QUE EL PACIENTE ESTÁ ESTABLE Y QUE SOLO REQUIERE TRASLADO TERRESTRE AL HOSPITAL DE SILVIA QUE ES LA IPS MÁS CERCANA. ADICIONALMENTE REFIEREN QUE TODAS LAS PERSONAS ENCONTRADAS NO PRESENTAN NINGUNA NOVEDAD EN SALUD.
- ACTUALIZACION HORA 08:56 DNBC INFORMA: EN COMUNICACIÓN TELEFÓNICA CON EL CTE. WILSON TENORIO DEL CBV SILVIA REPORTA, SE ESTÁ HACIENDO EL DESCENSO DE PERSONA DE 65 AÑOS CON 5 UNIDADES DEL CBV, AL MOMENTO EN EL DESCENSO LA PERSONA HA PERDIDO EL CONOCIMIENTO, EL COMANDANTE WILSON VA EN CAMINO AL ENCUENTRO CON UN PERSONAL DEL CABILDO PARA BRINDAR EL APOYO EN UN TRAYECTO DE 3 HORAS EN VÍA PEDESTRE PARA EL APOYO DEL DESCENSO, DEBIDO A QUE FUE IMPOSIBLE ESTABLECER LAS COORDENADAS PARA EL APOYO AÉREO.
ESTADO: ABIERTO
- ACTUALIZACION HORA 09:48 DNBC INFORMA: ULTIMAS COORDENADAS ENVIADAS DEL PERSONAL CON LA PACIENTE MUJER MAYOR 02°40'42" N 76°9'9"W. PESO DE LA PACIENTE:  85 KG Y AFILIADA A LA ASOCIACIÓN INDÍGENA DEL CAUCA AIC – EPSI.  A LA CUAL SI SE HACE EL RESCATE AEREO SE DESPLAZARIA HACIA POPAYAN, SE QUEDAN EN EL PUNTO HACIENDO UNA SEÑALIZACION CON HUMO. CONFIRMAN QUE SI TIENEN ÁREA DE 10X10MTS.
- ACTUALIZACION HORA 10:10 MINSALUD INFORMA: LA GOBERNADORA INDÍGENA INFORMA QUE LAS 44 PERSONAS QUE SE ENCONTRABAN EXTRAVIADAS Y SE ENCUENTRAN EN BUENAS CONDICIONES  EN LA VEREDA MORAS Y YA ESTÁN ATENDIDAS, QUEDA EN ESPERA LA AMBULANCIA POR SI NO SE PUEDE HACER EL APOYO AÉREO.
- ACTUALIZACION HORA 10:56 DNBC INFORMA: EN COMUNICACIÓN TELEFÓNICA CON EL BR. JUAN DAVID SÁNCHEZ (3147223148) UNIDAD ACTIVA DEL CBV SILVIA, QUIEN SE ENCUENTRA EN TERRENO CON LA PACIENTE ROSA ELENA PIL RAMOS IDENTIFICADA CON CC 25.558.933 PERTENECIENTE AL RÉGIMEN SUBSIDIADO AIC (ASOCIACIÓN INDÍGENA DEL CAUCA) REPORTA QUE LA PACIENTE SE ENCUENTRA ESTABLE. A LA ESPERA DE CONFIRMACIÓN POR PARTE DE LA FAC SOBRE LA DISPONIBILIDAD Y LOGÍSTICA PARA EL DESPEGUE DE LA AERONAVE Y ASÍ DEFINIR A MINSALUD LA MOVILIZACIÓN DE AMBULANCIA PARA LA EXTRACCIÓN DE LA PACIENTE POR TIERRA COMO PLAN ALTERNATIVO.
- ACTUALIZACIÓN HORA 11:28 CDGRD CAUCA INFORMA: HACIA SILVIA VAN 1 AMBULANCIA MEDICALIZADA DE BOMBEROS POPAYÁN Y 1 AMBULANCIA TAB DE LA CRUZ ROJA POPAYÁN CON 5 SOCORRISTAS MÁS 1 AMBULANCIA. HAY INSTALADO UN PMU EN EL CUARTEL DE BOMBEROS SILVIA COORDINADO POR EL TENIENTE JIMÉNEZ DE BOMBEROS.
- ACTUALIZACIÓN HORA 11:59 CDGRD CAUCA INFORMA: YA ESTA LA AMBULANCIA MEDICALIZADA EN LA VEREDA MORAS, LAS OTRAS AMBULANCIAS ESTÁN EN EL PMU SILVIA.
- ACTUALIZACIÓN HORA 12:42 CDGRD CAUCA Y DNBC INFORMAN: EN COMUNICACIÓN TELEFÓNICA CON EL CTE. WILSON TENORIO DEL CBV SILVIA QUIEN LLEGÓ AL PUNTO ESTIMADO DE EXTRACCIÓN DE LA PACIENTE, JUNTO CON PERSONAL DEL CABILDO Y TOMAN LA DECISIÓN DE INICIAR DESPLAZAMIENTO POR TIERRA DE LA SRA. ROSA ELENA, ANTE LA ESPERA EXTENDIDA DEL APOYO AÉREO QUE SE ENCONTRABA PENDIENTE POR EL REFUERZO CON ESCOLTA PARA LA SEGURIDAD DE LA OPERACIÓN. EL COMANDANTE INFORMA QUE LLEGARÁN HASTA LA VEREDA ESCALERETAS, EN DONDE SE ENCUENTRAN LOS VEHÍCULOS DE INTERVENCIÓN RÁPIDA Y TERMINARÁN EL TRAYECTO HACIA MOSOCO.
</t>
    </r>
    <r>
      <rPr>
        <b/>
        <sz val="9"/>
        <rFont val="Arial"/>
        <family val="2"/>
      </rPr>
      <t xml:space="preserve">ESTADO: ABIERTO - 622
</t>
    </r>
    <r>
      <rPr>
        <sz val="9"/>
        <rFont val="Arial"/>
        <family val="2"/>
      </rPr>
      <t xml:space="preserve">CITEL DNCB ACTUALIZAN MUNICIPIO: PAEZ / RESGUARDO MOSOCO /LAGUNA JUAN TAMA EVENTO: CASO FORTUITO 21/08/2022 AFECTACIÓN: 45 PERSONAS VALORADAS POR ORGNISMOS DE SOCORRO -ACTUALIZACIÓN HORA 15:30. EL COMANDANTE. WILSON TENORIO DEL CUERPO DE BOMBEROS VOLUNTARIOS SILVIA REPORTA, AL MOMENTO DESCIENDEN TODAS LAS PERSONAS DEL PÁRAMO, SE REALIZA TRASLADO DE LA SRA. ROSA ELENA EN AMBULANCIA DEL CBV POPAYÁN A CENTRO MÉDICO, NO SE REPORTAN MÁS PERSONAS LESIONADAS O CON COMPLICACIONES DE SALUD. </t>
    </r>
    <r>
      <rPr>
        <b/>
        <sz val="9"/>
        <rFont val="Arial"/>
        <family val="2"/>
      </rPr>
      <t>ESTADO: CERRADO - 623</t>
    </r>
  </si>
  <si>
    <t xml:space="preserve">CDGRD CALDAS INFORMA:
MUNICIPIO: MARMATO – VEREDA EL LLANO SECTOR LA QUEBRADA
EVENTO: AVENIDA TORRENCIAL 22/08/2022
AFECTACIÓN: 10 VIVIENDAS AVERIADAS, 20 FAMILIAS, POR LA CRECIENTE DE LA QUEBRADA PANTANOS QUE GENERA UNA AVENIDA TORRENCIAL. LAS FAMILIAS ESTÁN SIENDO TRASLADADAS A LA ESCUELA DE MINAS CON SUS PERTENENCIAS PARA SER ALBERGADOS.
ACCIONES: ATENDIO ALCALDIA MUNICIPAL, BOMBEROS MARMATO Y POLICIA NACIONAL. SE REQUIEREN  CARPAS, KITS COCINA, KIT BEBE, KIT NOCHE, FRAZADAS.
ESTADO:  CERRADO - 622
</t>
  </si>
  <si>
    <t>1 PLAZA DE MERCADO</t>
  </si>
  <si>
    <t xml:space="preserve">CDGRD ANTIOQUIA DAGRAN INFORMA:
MUNICIPIO: SAN VICENTE – ZONA URBANA
EVENTO:  INUNDACION 21/08/2022
AFECTACIÓN: 1 PLAZA DE MERCADO CON DAÑOS POR TAPONAMIENTO DEL ALCANTARILLADO
ACCIONES: ATENDIO  CMGRD, CON APOYO DE LA DCC PARA LA EVALUACIÓN DE LOS DAÑOS Y MEDIDAS DE MITIGACIÓN
ESTADO:  CERRADO - 622
</t>
  </si>
  <si>
    <t xml:space="preserve">CDGRD ANTIOQUIA DAGRAN INFORMA:
MUNICIPIO: SANTAFE DE ANTIOQUIA
EVENTO: MOVIMIENTO EN MASA 22/08/2022
AFECTACIÓN: 4 VIAS CON DAÑOS DE BANCA,
ACCIONES: ATENDIO CMGRD SE TIENE MAQUINARIA AMARILLA Y VOLQUETAS EN LAS CARRETERAS DEL MUNICIPIO, SE SOLICITO PERSONAL ESPECIALIZADO EN GEOLOGÍA
ESTADO: CERRADO - 622
</t>
  </si>
  <si>
    <t xml:space="preserve">
CDGRD CUNDINAMARCA, INFORMA
MUNICIPIO: PUERTO SALGAR, CASCO URBANO- BARRIOS: ANTONIO NARIÑO, DIVINO NIÑO, SANTA INES Y LA 52.
EVENTO: TEMPORAL- 19-08-2022.
AFECTACIÓN: SE PRESENTARON FUERTES LLUVIAS, ACOMPAÑADAS DE VIENTOS, DEJANDO: 15 VIVIENDAS AVERIADAS EN TECHOS, 15 FAMILIAS, 70 PERSONAS AFECTADAS, DAÑOS EN MUEBLES Y ENSERES, CAÍDA DE ÁRBOLES, SIN LESIONADOS.
ACCIONES: APOYARON CMGRD, SECRETARÍA DE INFRAESTRUCTURA, SEÑOR ALCALDE, BOMBEROS, D.C.C. POLICÍA NACIONAL.
ESTADO: CERRADO. - 624
</t>
  </si>
  <si>
    <t xml:space="preserve">CDGRD CUNDINAMARCA, INFORMA
MUNICIPIO: QUEBRADANEGRA, VEREDA: NACEDEROS.
EVENTO: INCENDIO DE COBERTURA VEGETAL- 22-08-2022.
AFECTACIÓN: 3 HECTÁREAS DE CULTIVOS DE CAÑA DE AZÚCAR.
ACCIONES: APOYARON CMGRD, BOMBEROS- 5 UNIDADES, COMUNIDAD.
ESTADO: LIQUIDADO. - 624
</t>
  </si>
  <si>
    <t xml:space="preserve">D.C.C. INFORMA, DEPARTAMENTO ATLÁNTICO
MUNICIPIO: SABANALARGA, ZONA URBANA.
EVENTO: VENDAVAL- 20-08-2022.
AFECTACIÓN: 8 VIVIENDAS AVERIADAS EN TECHOS, 9 FAMILIAS, 55 PERSONAS AFECTADAS, SIN LESIONADOS.
ACCIONES: ATENDIDO CMGRD, D.C.C.
ESTADO: CERRADO. - 624
</t>
  </si>
  <si>
    <r>
      <t>CDGRD ANTIOQUIA INFORMA EN EL MUNICIPIO DE VALDIVIA BARRIO SEVILLA ENTRE PALANQUERO Y TRES ROSAS EVENTO MOVIMIENTO EN MASA ( LONGITUD ENTRE 30 Y 40 METROS; DESDE EL PIE DEL TALUD HASTA LA CORONA Y HORIZONTAL DE APROX 50 M DE ANCHO) – 21 DE AGOSTO AFECTACIÓN 1 VIVIENDA, 1 FAMILIA, 5 PERSONAS ACCIONES SE REALIZÓ VISITA DONDE SE ESTABLECIÓ EVACUACIÓN PREVENTIVA DE LA VIVIENDA, OFRECIENDO ARRIENDO TEMPORAL A LA FAMILIA, GEÓLOGO ESPECIALIZADO PARA CARACTERIZAR EL ESTADO ACTUAL DE LA ZONAS QUE HAN PRESENTADO MOVIMIENTOS Y EVALUAR SITUACIONES PRESENTADAS CON RECOMENDACIONES, SE REQUIERE MAQUINARIA PARA RETIRAR EL MATERIAL ESTADO</t>
    </r>
    <r>
      <rPr>
        <b/>
        <sz val="9"/>
        <rFont val="Arial"/>
        <family val="2"/>
      </rPr>
      <t xml:space="preserve"> CERRADO - 625</t>
    </r>
  </si>
  <si>
    <r>
      <t xml:space="preserve">CDGRD CAUCA INFORMA EN EL MUNICIPIO DE SUCRE VEREDA PEÑA BLANCA EVENTO  VENDAVAL – 22 DE AGOSTO AFECTACIÓN 1 VIVIENDA DESTRUIDA, 1 FAMILIA, 4 PERSONAS (NO LESIONADOS) ACCIONES SE REALIZÓ VISITA PARA VERIFICACIÓN, SE REQUIERE SUBSIDIO DE ARRENDAMIENTO Y AHE ALIMENTARIA Y NO ALIMENTARIA ESTADO </t>
    </r>
    <r>
      <rPr>
        <b/>
        <sz val="9"/>
        <rFont val="Arial"/>
        <family val="2"/>
      </rPr>
      <t>CERRADO - 625</t>
    </r>
  </si>
  <si>
    <r>
      <t xml:space="preserve">CDGRD CAUCA INFORMA EN EL MUNICIPIO DE SUCRE CORREGIMIENTO PARAÍSO, BARRIO NUEVO MILENIO  EVENTO MOVIMIENTO EN MASA  - 21 DE AGOSTO AFECTACIÓN 9 VIVIENDAS, 9 FAMILIAS, 36 PERSONAS ACCIONES  SE HAN REGISTRADO GRIETAS, HUNDIMIENTO EN SUELOS Y PAREDES. EL DÍA 21 DE AGOSTO SE VISITÓ EL CORREGIMIENTO PARA VERIFICAR LA AFECTACIÓN Y REALIZAR EL CENSO DE LAS FAMILIAS VULNERABLES. SE REQUIERE SUBSIDIO DE ARRENDAMIENTO Y AHE  ALIMENTARIA Y NO ALIMENTARIA ESTADO </t>
    </r>
    <r>
      <rPr>
        <b/>
        <sz val="9"/>
        <rFont val="Arial"/>
        <family val="2"/>
      </rPr>
      <t>CERRADO - 625</t>
    </r>
  </si>
  <si>
    <r>
      <t xml:space="preserve">CDGRD CAUCA INFORMA EN EL MUNICIPIO SAN SEBASTIÁN CORREGIMIENTO DE VALENCIA EVENTO HELADA – 23 DE AGOSTO AFECTACIÓN EN CULTIVOS DE PANCOGER, PAPA Y PASTOS ACCIONES EL DIA DE HOY SE REALIZARÁ VISITA POR PARTE DE LA INGENIERA AGRONOMA DE LA SECRETARIA DE DESARROLLO RURAL Y  LA OFICINA COORDINADORA DE GRD DEL MUNICIPIO PARA EVALUAR DAÑOS O AFECTACIONES, SE EVALUARÁ APOYO PARA RECUPERACIÓN POR LA PÉRDIDA DE SEMILLAS, REPORTA SANDRA GALINDEZ GIRÓN - APOYO A GRD ESTADO </t>
    </r>
    <r>
      <rPr>
        <b/>
        <sz val="9"/>
        <rFont val="Arial"/>
        <family val="2"/>
      </rPr>
      <t>ABIERTO - 625</t>
    </r>
    <r>
      <rPr>
        <sz val="9"/>
        <rFont val="Arial"/>
        <family val="2"/>
      </rPr>
      <t xml:space="preserve">
ACTUALIZACIÓN CDGRD CAUCA EN EL MUNICIPIO DE SEBASTIÁN CORREGIMIENTO DE VALENCIA EVENTO HELADA – 23 DE AGOSTO, AFECTACIÓN 34 HECTÁREAS DE CULTIVOS DE PAPA Y PASTO ACCIONES ATENDIDO POR CMGRD, NO LESIONAOS U OTRO, </t>
    </r>
    <r>
      <rPr>
        <b/>
        <sz val="9"/>
        <rFont val="Arial"/>
        <family val="2"/>
      </rPr>
      <t xml:space="preserve">ESTADO CERRADO - 641
</t>
    </r>
  </si>
  <si>
    <r>
      <t xml:space="preserve">ENLACE DNBC INFORMA EN EL DEPARTAMENTO DE CUNDINAMARCA MUNICIPIO DE VILLETA VEREDA LA MASATA EVENTO INCENDIO DE COBERTURA VEGETAL - 23 DE AGOSTO AFECTACIÓN 2 HECTÁREAS DE PRODUCCIÓN GANADERA ACCIONES EL COMANDANTE JAIME MARTINEZ DEL CBV VILLETA REPORTA ATIENDE INCENDIO EN LA FINCA PORTUGAL SE ENCUENTRA CONTROLADO EN UN 99%, UNIDADES SE ENCUENTRAN REALIZANDO LABORES DE LIQUIDACIÓN DE ALGUNOS PUNTOS CALIENTES QUE QUEDARON POR EL ESTIÉRCOL. RECURSOS 6 UNIDADES DE BOMBEROS, 4 PERSONAS DE LA COMUNIDAD, VEHÍCULOS 1 UIR Y 1 MOTO, ESTADO </t>
    </r>
    <r>
      <rPr>
        <b/>
        <sz val="9"/>
        <rFont val="Arial"/>
        <family val="2"/>
      </rPr>
      <t>LIQUIDADO - 625</t>
    </r>
  </si>
  <si>
    <t xml:space="preserve">CMGRD RIOHACHA Y ENLACE UNGRD INFORMAN:
MUNICIPIO  RIOHACHA – GUAJIRA, ZONA URBANA
EVENTO INUNDACIÓN 23/08/2022
AFECTACIÓN 15 BARRIOS AFECTADOS (SAN JUDAS, COOPERATIVO, LOS MANGOS, LAS TUNAS, CAMILO TORRES, LAS TUNAS, BARRIO ARRIBA, NUEVO HORIZONTE, LUIS EDUARDO CUELLAR, VILLA FÁTIMA, LOS REMEDIOS, MANO DE DIOS, QUINCE DE MAYO, LA LOMA Y 31 DE OCTUBRE), DEBIDO A FUERTES LLUVIAS PRESENTADAS EN LA MADRUGADA
ACCIONES ATIENDE CMGRD, REALIZAN EDAN
ESTADO  ABIERTO - 626
</t>
  </si>
  <si>
    <r>
      <t xml:space="preserve">DNBC Y CDGRD CUNDINAMARCA INFORMAN:
MUNICIPIO SASAIMA -  VEREDA PILACA BAJA
EVENTO INCENDIO DE COBERTURA VEGETAL 23/08/2022
AFECTACIÓN PENDIENTE EN EVALUACIÓN
ACCIONES ATIENDE BOMBEROS CON 3 UNIDADES Y 1 VEHÍCULO
</t>
    </r>
    <r>
      <rPr>
        <b/>
        <sz val="9"/>
        <rFont val="Arial"/>
        <family val="2"/>
      </rPr>
      <t>ESTADO ACTIVO - 626</t>
    </r>
    <r>
      <rPr>
        <sz val="9"/>
        <rFont val="Arial"/>
        <family val="2"/>
      </rPr>
      <t xml:space="preserve">
ENLACE DNBC, ACTUALIZA INFORMACIÓN: DEPARTAMENTO: CUNDINAMARCA MUNICIPIO: SASAIMA -  VEREDA PILACA BAJA EVENTO: INCENDIO DE COBERTURA VEGETAL - 23/08/2022  AFECTACIÓN: 1 HECTÁREA DE CULTIVOS DE CAÑA DE AZÚCAR ACCIONES: ATENDIDO POR BOMBEROS  </t>
    </r>
    <r>
      <rPr>
        <b/>
        <sz val="9"/>
        <rFont val="Arial"/>
        <family val="2"/>
      </rPr>
      <t>ESTADO: LIQUIDADO - 627</t>
    </r>
    <r>
      <rPr>
        <sz val="9"/>
        <rFont val="Arial"/>
        <family val="2"/>
      </rPr>
      <t xml:space="preserve">
</t>
    </r>
  </si>
  <si>
    <t xml:space="preserve">CDGRD CUNDINAMARCA INFORMA:
MUNICIPIO CAPARRAPÍ- VEREDA LA MIEL
EVENTO VENDAVAL 20/08/2022
AFECTACIÓN 9 VIVIENDAS AVERIADAS EN TECHOS Y CUBIERTAS, 9 FAMILIAS CON DAÑOS EN BIENES Y ENSERES, 40 PERSONAS, SE PRESENTÓ DAÑOS EN CULTIVOS DE YUCA, PLÁTANOS CACAO Y AHUYAMA, SIN AFECTACIONES HUMANAS.
ACCIONES ATENDIÓ CMGRD
ESTADO CERRADO - 626
</t>
  </si>
  <si>
    <r>
      <t xml:space="preserve">ENLACE EJERCITO, DNBC  Y CDGRD CAUCA INFORMAN MUNICIPIO: POPAYÁN - BARRIO YANACONAS Y URBANIZACIÓN LA VIOLETA EVENTO: INCENDIO DE COBERTURA VEGETAL – 23/08/2022 AFECTACIÓN: PENDIENTE POR ESTABLECER ACCIONES: ATIENDE CMGRD Y BOMBEROS ESTADO: </t>
    </r>
    <r>
      <rPr>
        <b/>
        <sz val="9"/>
        <rFont val="Arial"/>
        <family val="2"/>
      </rPr>
      <t xml:space="preserve">ACTIVO - 627
</t>
    </r>
    <r>
      <rPr>
        <sz val="9"/>
        <rFont val="Arial"/>
        <family val="2"/>
      </rPr>
      <t xml:space="preserve">ACTUALIZACIÓN ENLACE DNBC Y CMGRD POPAYÁN EN EL BARRIO YANACONAS Y URBANIZACIÓN LA VIOLETA, LA CASCADA Y VEREDA EL HOGAR, EVENTO INCENDIO DE COBERTURA VEGETAL – 23 DE AGOSTO, AFECTACIÓN 2 HECTÁREAS DE PASTOS, ACCIONES CITEL DNBC INFORMÓ A SALA SITUACIONAL Y GESTOR COORDINACIÓN OPERATIVA SOBRE EL INCENDIO.  CAPITÁN JUAN CARLOS GAÑAN COMANDANTE CBV POPAYÁN INFORMA, SE PRESENTÓ INCENDIO EN PASTIZALES, SE HAN CONTROLARON 5 FOCOS Y SE REALIZÓ CORTAFUEGOS. LAS PERSONAS DE LA COMUNIDAD FUERON EVACUADAS DE LA ZONA. SALA SITUACIONAL INFORMA QUE DE FORMA PREVENTIVA SE ACTIVA CADENA DE LLAMADAS PARA SOLICITUD DE APOYO AÉREO CON FAC, SCN-UNGRD, SADI, EN CASO DE LLEGAR A REQUERIRSE. BOMBERO JUAN CAMILO SANCHEZ CBV POPAYÁN REMITE ACTUALIZACIÓN DE RECURSOS E INFORMA QUE LA COMANDANTE DEL INCIDENTE ES LA BOMBERA ÚRSULA ILLERA. RECURSOS: 20 UND. CBV POPAYÁN, 18 UND. CBV POPAYÁN (EN ALISTAMIENTO), 3   MÁQUINAS EXTINTORAS, 2 VEHÍCULOS FORESTALES, 1 VEHÍCULO DE ABASTECIMIENTO, 2   AMBULANCIAS TAB, </t>
    </r>
    <r>
      <rPr>
        <b/>
        <sz val="9"/>
        <rFont val="Arial"/>
        <family val="2"/>
      </rPr>
      <t xml:space="preserve"> ESTADO LIQUIDADO - 628</t>
    </r>
  </si>
  <si>
    <r>
      <t xml:space="preserve">ENLACE DNBC INFORMA EN EL DEPARTAMENTO DE HUILA EN EL MUNICIPIO TESALIA VEREDA EL ESPINAL FINCA EL VICHE EVENTO INCENDIO DE COBERTURA VEGETAL – 23 DE AGOSTO, AFECTACIÓN 15 HECTÁREAS DE VEGETACIÓN NATIVA, ACCIONES COMANDANTE FERNANDO POLANIA CBV TESALIA REALIZAN LABORES DE CONTROL EN EL INCENDIO, INICIO DE LABORES 19:00 Y FINALIZACIÓN DE LABORES 23:20 HORAS, HACIA LAS 05:00 SE REALIZARÁ DESPLAZAMIENTO AL PUNTO PARA LA RESPECTIVA VERIFICACIÓN DEL INCENDIO Y ASÍ DETERMINAR PLAN DE TRABAJO, APOYAN 5 UNIDADES BOMBERILES. CDGRD HUILA INFORMA EVENTO SIN ATENDER EN RAZÓN A QUE LOS BOMBEROS VOLUNTARIOS DE TESALIA MANIFIESTAN QUE NO TIENEN CONVENIO - CONTRATO CON LA ALCALDÍA MUNICIPAL, ADEMÁS SE INFORMÓ QUE SE EMITIÓ ORDEN DE LA DELEGACIÓN DEPARTAMENTAL DE BOMBEROS DE NO ATENCIÓN POR ESTA MISMA RAZÓN, ESTADO </t>
    </r>
    <r>
      <rPr>
        <b/>
        <sz val="9"/>
        <rFont val="Arial"/>
        <family val="2"/>
      </rPr>
      <t xml:space="preserve">ACTIVO - 628
</t>
    </r>
    <r>
      <rPr>
        <sz val="9"/>
        <rFont val="Arial"/>
        <family val="2"/>
      </rPr>
      <t>ACTUALIZACIÓN 25 DE AGOSTO ENLACE DNBC DEPARTAMENTO HUILA EN EL MUNICIPIO DE TESALIA VEREDA EL ESPINAL FINCA EL VICHE EVENTO INCENDIO DE COBERTURA VEGETAL – 23 DE AGOSTO AFECTACIÓN 45 HECTÁREAS DE VEGETACIÓN NATIVA ACCIONES COMANDANTE FERNANDO POLANIA CBV INFORMA, INCENDIO CONTROLADO EN UN 85%, LABORES APOYADAS CON UNIDADES DEL CBV PAICOL, LAS LABORES SE RETOMARAN HOY PARA LIQUIDAR EL 15 % RESTANTE. RECURSOS: CBV TESALIA 8 UNIDADES, CBV PAICOL 4 UNIDADES. 11:35 HORAS CDGRD HUILA REPORTA CMGRD INFORMA QUE HACE 15 MINUTOS HABLARON CON LA COMANDANTE POLONIA DE BOMBEROS Y DICE QUE YA EL INCENDIO FUE CONTROLADO, SOLO QUEDAN UNOS FOCOS PRENDIDOS, SE QUEMARON APROX 45 A 50 HA, DE PASTO, RASTROJO Y PARTICIPAN LOS BOMBEROS DE TESALIA, PAICOL Y UN GRUPO DE APOYO DE LA REPRESA EL QUIMBO</t>
    </r>
    <r>
      <rPr>
        <b/>
        <sz val="9"/>
        <rFont val="Arial"/>
        <family val="2"/>
      </rPr>
      <t xml:space="preserve">, ESTADO CONTROLADO - 631
</t>
    </r>
    <r>
      <rPr>
        <sz val="9"/>
        <rFont val="Arial"/>
        <family val="2"/>
      </rPr>
      <t>ACTUALIZACIÓN CDGRD DE HUILA INFORMA
MUNICIPIO TESALIA, VEREDA: EL ESPINAL- FINCA: EL VICHE 
EVENTO INCENDIO DE COBERTURA VEGETAL – 23-08-2022.
AFECTACIÓN 60 HECTÁREAS DE VEGETACIÓN NATIVA.
ACCIONES APOYARON CMGRD, BOMBEROS PAICOL- 4 UNIDADES, TESALIA- 5 UNIDADES, PERSONAL FORESTAL DE  LA REPRESA QUIMBO- 10 UNIDADES.</t>
    </r>
    <r>
      <rPr>
        <b/>
        <sz val="9"/>
        <rFont val="Arial"/>
        <family val="2"/>
      </rPr>
      <t xml:space="preserve">
ESTADO LIQUIDADO. - 632</t>
    </r>
  </si>
  <si>
    <r>
      <t>ENLACE DNBC INFORMA EN EL DEPARTAMENTO DE PUTUMAYO CORREGIMIENTO DE SANTANA MUNICIPIO PUERTO ASIS CORREGIMIENTO DE SANTANA EVENTO INCENDIO DE COBERTURA VEGETAL – 23 DE AGOSTO AFECTACIÓN 7 HECTÁREAS DE VEGETACIÓN HERBARIA ACCIONES BOMBERO MARTHA MEJIA CBV PUERTO ASÍS INFORMA, SIENDO LAS 19:50 HORAS SE ATENDIÓ INCENDIO, COMANDANTE INCIDENTE SUBTENIENTE LUIS AFRANIO BURGOS, RECURSOS: 9 UND. CBV, 1 MÁQUINA EXTINTORA DE 1200 GALONES, 1 CAMIONETA DE DESPLAZAMIENTO RÁPIDO, 1 KIT FORESTAL MARK-3, ESTADO</t>
    </r>
    <r>
      <rPr>
        <b/>
        <sz val="9"/>
        <rFont val="Arial"/>
        <family val="2"/>
      </rPr>
      <t xml:space="preserve"> LIQUIDADO - 628</t>
    </r>
  </si>
  <si>
    <r>
      <t xml:space="preserve">CDGRD ANTIOQUIA EN EL MUNICIPIO DE VEGACHI VEREDA MONA Y LA CLARITA EVENTO MOVIMIENTO EN MASA - 22 DE AGOSTO AFECTACIÓN 1 VÍA TERCIARIA Y REPRESAMIENTO EN LA QUEBRADA EL CONSUELO ACCIONES SE REALIZARON TRABAJOS DE DESPEJE MAQUINARIA DE EMPRESAS CERCANAS AL LUGAR PARA PERMITIR EL FLUJO DEL AGUA Y EVITAR MAYORES DAÑOS ESTADO </t>
    </r>
    <r>
      <rPr>
        <b/>
        <sz val="9"/>
        <rFont val="Arial"/>
        <family val="2"/>
      </rPr>
      <t>CERRADO - 628</t>
    </r>
    <r>
      <rPr>
        <sz val="9"/>
        <rFont val="Arial"/>
        <family val="2"/>
      </rPr>
      <t xml:space="preserve">
</t>
    </r>
  </si>
  <si>
    <r>
      <t xml:space="preserve">CDGRD TOLIMA INFORMA EN EL MUNICIPIO COELLO VEREDA LLANO DE LA VIRGEN EVENTO INCENDIO DE COBERTURA VEGETAL – 24 DE AGOSTO AFECTACIÓN 5 HECTÁREAS DE VEGETACIÓN Y 8 ARBOLES DE LIMÓN ACCIONES INCENDIO REPORTADO POR LA COMUNIDAD, ATENDIDO POR BOMBEROS CON 3 UNIDADES Y PERSONAL DE LA ALCALDÍA, CONFIRMA LA COORDINADORA MUNICIPAL ESTADO </t>
    </r>
    <r>
      <rPr>
        <b/>
        <sz val="9"/>
        <rFont val="Arial"/>
        <family val="2"/>
      </rPr>
      <t>LIQUIDADO - 628</t>
    </r>
    <r>
      <rPr>
        <sz val="9"/>
        <rFont val="Arial"/>
        <family val="2"/>
      </rPr>
      <t xml:space="preserve">
</t>
    </r>
  </si>
  <si>
    <r>
      <t xml:space="preserve">CDGRD HUILA INFORMA EN EL MUNICIPIO DE NEIVA CORREGIMIENTO DEL CAGUAN SECTOR MOSCOVIA EVENTO INCENDIO DE COBERTURA VEGETAL – 24 DE AGOSTO, AFECTACIÓN PENDIENTE ACCIONES EN ATENCIÓN POR PARTE DEL CUERPO DE BOMBEROS OFICIALES. PENDIENTE REPORTE POR DNBC, ESTADO </t>
    </r>
    <r>
      <rPr>
        <b/>
        <sz val="9"/>
        <color indexed="8"/>
        <rFont val="Arial"/>
        <family val="2"/>
      </rPr>
      <t>ACTIVO - 628
D</t>
    </r>
    <r>
      <rPr>
        <sz val="9"/>
        <color indexed="8"/>
        <rFont val="Arial"/>
        <family val="2"/>
      </rPr>
      <t>NBC ACTUALIZA INFORMACIÓN: 
MUNICIPIO NEIVA – HUILA, CORREGIMIENTO CAGUÁN / SECTOR MOSCOVIA
EVENTO  INCENDIO DE COBERTURA VEGETAL 24/08/2022
AFECTACIÓN PENDIENTE EN EVALUACIÓN ÁREA AFECTADA POR AUTORIDAD AMBIENTAL COMPETENTE
ACCIONES ATENDIÓ BOMBEROS OFICIALES NEIVA CON 23 UNIDADES</t>
    </r>
    <r>
      <rPr>
        <b/>
        <sz val="9"/>
        <color indexed="8"/>
        <rFont val="Arial"/>
        <family val="2"/>
      </rPr>
      <t xml:space="preserve">
ESTADO LIQUIDADO - 630</t>
    </r>
    <r>
      <rPr>
        <sz val="9"/>
        <color indexed="8"/>
        <rFont val="Arial"/>
        <family val="2"/>
      </rPr>
      <t xml:space="preserve">
ACTUALIZACIÓN CDGRD DE HUILA INFORMA 
MUNICIPIO NEIVA, CORREGIMIENTO CAGUÁN: SECTOR: MOSCOVIA.
EVENTO INCENDIO DE COBERTURA VEGETAL 24-08-2022.
AFECTACIÓN 88.9 HECTÁREAS DE PASTO Y RASTROJO.
ACCIONES ATENDIÓ BOMBEROS OFICIALES NEIVA CON 23 UNIDADES.
</t>
    </r>
    <r>
      <rPr>
        <b/>
        <sz val="9"/>
        <color indexed="8"/>
        <rFont val="Arial"/>
        <family val="2"/>
      </rPr>
      <t xml:space="preserve">ESTADO LIQUIDADO. - 632
</t>
    </r>
    <r>
      <rPr>
        <sz val="9"/>
        <color indexed="8"/>
        <rFont val="Arial"/>
        <family val="2"/>
      </rPr>
      <t>ACTUALIZACIÓN CDGRD HUILA, INFORMA
MUNICIPIO NEIVA, CORREGIMIENTO: CAGÚAN- SECTOR: MOSCOVIA.
EVENTO INCENDIO DE COBERTURA VEGETAL- 24-08-2022.
AFECTACIÓN 120 HECTÁREAS DE PASTO Y RASTROJO.
ACCIONES APOYARON CMGRD, BOMBEROS.</t>
    </r>
    <r>
      <rPr>
        <b/>
        <sz val="9"/>
        <color indexed="8"/>
        <rFont val="Arial"/>
        <family val="2"/>
      </rPr>
      <t xml:space="preserve">
ESTADO LIQUIDADO. - 731</t>
    </r>
  </si>
  <si>
    <r>
      <t xml:space="preserve">CMGRD POPAYÁN INFORMA: DEPARTAMENTO CAUCA, EVENTO INCENDIO ESTRUCTURAL 23/08/2022, AFECTACIÓN 1 VIVIENDA INHABITABLE, 1 VIVIENDA CON AFECTACIÓN DE TECHO, 2 FAMILIAS AFECTADAS Y 10 PERSONAS, ACCIONES ATIENDE CMGRD Y CDGRD, CBV DE POPAYÁN, DCC DE POPAYÁN. SE REALIZA ENTREGA DE AYUDAS HUMANITARIAS A FAMILIAS AFECTADAS, ESTADO </t>
    </r>
    <r>
      <rPr>
        <b/>
        <sz val="9"/>
        <color indexed="8"/>
        <rFont val="Arial"/>
        <family val="2"/>
      </rPr>
      <t>LIQUIDADO - 629</t>
    </r>
  </si>
  <si>
    <t>AFECTACIÓN DE CULTIVOS DE PAPA PARDA</t>
  </si>
  <si>
    <r>
      <t xml:space="preserve">CMGRD TOTORO INFORMA: DEPARTAMENTO CAUCA, VEREDA SAN MIGEL, EVENTO HELADA 23/08/2022, AFECTACIÓN 4 PREDIOS DEL SECTOR CON AFECTACIÓN DE CULTIVOS DE PAPA PARDA, 5 HECTÁREAS APROXIMADAMENTE, 4 PERSONAS AFECTADAS, ACCIONES ATIENDE CMGRD, ESTADO </t>
    </r>
    <r>
      <rPr>
        <b/>
        <sz val="9"/>
        <color indexed="8"/>
        <rFont val="Arial"/>
        <family val="2"/>
      </rPr>
      <t>CERRADO - 629</t>
    </r>
  </si>
  <si>
    <r>
      <t>CDGRD TOLIMA INFORMA: MUNICIPIO PRADO, CORDILLERA SECTOR ALTA MISAL, EVENTO INCENDIO DE COBERTURA VEGETAL 24/08/2022, AFECTACIÓN 2 HECTÁREAS VEGETACIÓN NATURAL,  ACCIONES ATENDIÓ CMGRD PRADO, ESTADO</t>
    </r>
    <r>
      <rPr>
        <b/>
        <sz val="9"/>
        <color indexed="8"/>
        <rFont val="Arial"/>
        <family val="2"/>
      </rPr>
      <t xml:space="preserve"> LIQUIDADO - 629
</t>
    </r>
    <r>
      <rPr>
        <sz val="9"/>
        <color indexed="8"/>
        <rFont val="Arial"/>
        <family val="2"/>
      </rPr>
      <t>ACTUALIZACIÓN ENLACE EJÉRCITO, CMGRD, CITEL DCC EN EL DEPARTAMENTO DE TOLIMA MUNICIPIO PRADO SECTOR ALTO MISAL, PAYSANDU Y LAS BRISAS EVENTO INCENDIO DE COBERTURA VEGETAL – 24 DE AGOSTO, AFECTACIÓN PENDIENTE, ACCIONES INCENDIO EN LA MONTAÑA QUE SEPARA EL CASCO URBANO DEL EMBALSE, REPORTADO POR COMANDANTE MORALES DEL CBV PRADO. DESDE CITEL UNGRD SE REALIZÓ LLAMADA AL CMGRD DE PRADO E INDICARON QUE HAN REALIZADO LABORES CON 4 UNIDADES DE BOMBEROS DESDE EL DÍA ANTERIOR Y QUE AL PERSONAL DE DCC NO LO HABÍAN AUTORIZADO DESDE LA SECCIONAL, SOLICITARÁN APOYO DE PERSONAL Y AÉREO. SE PROCE A CONTACTAR A CITEL DCC PARA LO RESPECTIVO E INFORMAN QUE PRESENTA INCENDIO EN EL CERRO VÍA A LA REPRESA Y NO SE ENCUENTRA PERSONAL ATENDIENDO POR QUE SE ENCUENTRA EN LA PARTE ALTA Y ESTA A ALGO MAS DE 10 KM DE LA CARRETERA, NO HAY POSIBILIDAAD DE CARGAR AGUA O ELEMENTOS PARA PODER CONTROLARLO, LOS LIDERES VOLUNTARIOS DE LA JDC PRADO ESTAN ATENTOS AL LLAMADO DE GESTIÓN DE RIESGO. SE SOLICITÓ ACTIVACIÓN INSTITUCIONAL PROPIA PARA APOYAR LABORES DE ATENCIÓN. 10:24 HORAS SALA SITUACIONAL DNBC COMPARTE SOLICITUDES DE APOYO PARA PERSONAL Y AÉREO DEBIDO A QUE ES UNA ZONA DE DIFÍCIL ACCESO, CARGA TÉRMICA ALTA Y FUERTES VIENTOS QUE DIFICULTAN LA LABORES DE EXTINCIÓN., SALA DE CRISIS NACIONAL UNGRD GESTIONA A TRAVÉS DE SOLICITUD # 057 ACTIVACIÓN DE LA BRIGADA DE ATENCIÓN Y PREVENCIÓN A DESASTRES 11:22 HORAS SNC REPORTA, FAC INFORMA QUE EN UNA HORA SALDRÍAN A REALIZAR SOBREVUELO DE RECONOCIMIENTO. DE ACUERDO A LO QUE EVALÚEN, SALDRÍA EL BAMBI. 11:27 HORAS SCN INFORMA PERSONAL BATALLÓN DE DESASTRES EN TOLEMAIDA LISTO A ESPERA DE ORDEN DE SALIDA,</t>
    </r>
    <r>
      <rPr>
        <b/>
        <sz val="9"/>
        <color indexed="8"/>
        <rFont val="Arial"/>
        <family val="2"/>
      </rPr>
      <t xml:space="preserve"> ESTADO ACTIVO - 631
</t>
    </r>
    <r>
      <rPr>
        <sz val="9"/>
        <color indexed="8"/>
        <rFont val="Arial"/>
        <family val="2"/>
      </rPr>
      <t>ACTUALIZACIÓN CDGRD TOLIMA, ENLACE EJÉRCITO, INFORMAN.
MUNICIPIO PRADO, SECTOR: ALTO MISAL, PAYSANDU Y LAS BRISAS.
EVENTO INCENDIO DE COBERTURA VEGETAL – 24-08-2022.
AFECTACIÓN APROXIMADAMENETE: 150 HECTÁREAS.
ACCIONES APOYAN CMGRD, UNGRD- SALA DE CRISIS, GESTIONÓ SOLICITUD NO. 057- ACTIVACIÓN DE LA BRIGADA DE ATENCIÓN Y PREVENCIÓN A DESASTRES PARA ACCIONES DE RESPUESTA EN EL MUNICIPIO DE PRADO, TOLIMA. BOMBEROS- 5 UNIDADES, D.C.C.- 3 UNIDADES, POLICÍA- 4 UNIDADES. 17: 30 HORAS, SALEN DESDE TOLEMAIDA- 33 UNIDADES CON MATERIAL Y HERRAMIENTA DE LA BRIGADA DE INGENIEROS DE ATENCIÓN A DESASTRES DEL EJÉRCITO NACIONAL- ( 1 DRON, 2 MOTOSIERRAS, 1 BOTIQUÍN, BOMBAS ESPALDA, RASTRILLOS MACLO</t>
    </r>
    <r>
      <rPr>
        <b/>
        <sz val="9"/>
        <color indexed="8"/>
        <rFont val="Arial"/>
        <family val="2"/>
      </rPr>
      <t xml:space="preserve">K, ASADONES, MACHETES, PALAS, GUANTES, MANGAS, MONJAS, NASOBUCALES). 
ESTADO ACTIVO. - 632
</t>
    </r>
    <r>
      <rPr>
        <sz val="9"/>
        <color indexed="8"/>
        <rFont val="Arial"/>
        <family val="2"/>
      </rPr>
      <t>ACTUALIZACIÓN 26 DE AGOSTO ENLACE DNBC EN EL DEPARTAMENTO TOLIMA MUNICIPIO PRADO SECTOR ALTO MISAL EVENTO INCENDIO DE COBERTURA VEGETAL – 23 DE AGOSTO AFECTACIÓN ACCIONES 07:20 HORAS COMANDANTE MANUEL MORALES DEL CBV DE PRADO INFORMA, PERSONAL SE ENCUENTRA EN DESPLAZAMIENTO AL SECTOR LAS BRISAS SOBRE LA CORDILLERA, TIEMPO DE DESPLAZAMIENTO HORA Y MEDIA DE CAMINATA. PERSONAL DEL EJÉRCITO CON DRON SE ENCUENTRA REALIZANDO EVALUACIÓN DEL ESTADO DEL INCENDIO. COMANDANTE REPORTA EN LA PARTE BAJA DONDE SE ESTABA PRESENTANDO RIESGO HACIA LAS VIVIENDAS, INCENDIO SE ENCUENTRA CONTROLADO. RECURSOS 6 PERSONAS CBV PRADO, 33 UNIDADES EJÉRCITO MELGAR, 2 CONDUCTORES / 2 VEHÍCULOS EJERCITO MELGAR, 12  DE EJÉRCITO MUNICIPIO PRADO, 1 FUNCIONARIO GESTIÓN DEL RIESGO, 8:40 HORAS COMANDANTE MANUEL MORALES INFORMA, PERSONAL EN LABORES DE CONTROL Y LIQUIDACIÓN DEL INCENDIO, DISTRIBUIDOS EN 2 GRUPOS DE TRABAJO, UN GRUPO SE ENCUENTRA HACIA EL COSTADO DE LA REPRESA Y EL SEGUNDO GRUPO DE TRABAJO HACIA EL COSTADO DEL MUNICIPIO. COMANDANTE SOLICITA APOYO AÉREO, YA QUE LA BASE DE LA CORDILLERA PRESENTA DIFÍCIL ACCESO. 09:25 HORAS SCN INFORMA COORDINACIONES INSTITUCIONALES ENTRE LA UNGRD Y EL CENRP DE LA FUERZA AÉREA COLOMBIANA, SE VA A REALIZAR EL SOBREVUELO SOBRE LOS SECTORES DE PRADO Y SUÁREZ, FAC CONFIRMÓ DISPONIBILIDAD DE UNA AERONAVE PARA INICIAR DE DESCARGAS SOBRE EL SECTOR DE PRADO ALREDEDOR DE LAS 14:00 HORAS 14:22 SCN CONFIRMA FAC SE DIRIGE HACIA EL MUNICIPIO DE PRADO, SE INFORMA AL CDGRD PARA ACCIONES CORRESPONDIENTES, LA COORDINADORA INFORMA QUE SE ENCUENTRA EN LA ZONA</t>
    </r>
    <r>
      <rPr>
        <b/>
        <sz val="9"/>
        <color indexed="8"/>
        <rFont val="Arial"/>
        <family val="2"/>
      </rPr>
      <t xml:space="preserve">, ESTADO ACTIVO - 634
</t>
    </r>
    <r>
      <rPr>
        <sz val="9"/>
        <color indexed="8"/>
        <rFont val="Arial"/>
        <family val="2"/>
      </rPr>
      <t>ACTUALIZACIÓN 26 DE AGOSTO ENLACE DNBC DEPARTAMENTO TOLIMA MUNICIPIO PRADO SECTOR ALTO MISAL EVENTO INCENDIO DE COBERTURA VEGETAL – 23 DE AGOSTO AFECTACIÓN PENDIENTE POR ESTABLECER ACCIONES  17:00 SCN INFORMA, POR PARTE DE FAC SE HAN REALIZADO 4 DESCARGAS HASTA EL MOMENO. 17:30 SALA SITUACIONAL, REALIZARÁ LA REITERACIÓN DE CONTINUIDAD DE APOYO AÉREO, EN CUANTO A SOBREVUELO, TRASLADO DE PERSONAL Y DESCARGAS A LA FUERZA AÉREA COLOMBIANA Y SCN-UNGRD, PARA EL DÍA DE MAÑANA.</t>
    </r>
    <r>
      <rPr>
        <b/>
        <sz val="9"/>
        <color indexed="8"/>
        <rFont val="Arial"/>
        <family val="2"/>
      </rPr>
      <t xml:space="preserve"> ESTADO ACTIVO - 635</t>
    </r>
    <r>
      <rPr>
        <sz val="9"/>
        <color indexed="8"/>
        <rFont val="Arial"/>
        <family val="2"/>
      </rPr>
      <t xml:space="preserve">
ACTUALIZACIÓN ENLACE EJÉRCITO Y DNBC, DEPARTAMENTO TOLIMA 
MUNICIPIO PRADO,  VEREDA: LAS BRISAS- SECTOR: ALTO MISAL.
EVENTO INCENDIO DE COBERTURA VEGETAL – 23-08-2022.
AFECTACIÓN APROXIMADAMENTE: 250 HECTÁREAS. SE CONTINÚA CON SOBRE VUELO CON DRONES, VERIFICANDO FOCOS Y NUEVAS PROPAGACIONES DEL INCENDIO. 
ACCIONES APOYAN CMGRD, CDGRD, UNGRD, FAC, CBV DE PRADO- 6 UNIDADES, EJÉRCITO NACIONAL- 33 UNIDADES, 2 CONDUCTORES / 2 VEHÍCULOS EJERCITO MELGAR, 12  DE EJÉRCITO MUNICIPIO PRADO, 1 FUNCIONARIO GESTIÓN DEL RIESGO.
SE RECIBIÓ APOYO DE BAMBI BUCKET POR PARTE DE FAC SOBRE LAS 15:30 EN COORDENADAS 03°44'43"-74°56'43"
17:00 SCN INFORMA, POR PARTE DE FAC SE HAN REALIZADO 4 DESCARGAS HASTA EL MOMENTO.
20:44 SALA SITUACIONAL- DNBC, REALIZA LA REITERACIÓN DE CONTINUIDAD DE APOYO AÉREO, EN CUANTO A SOBREVUELO, TRASLADO DE PERSONAL Y DESCARGAS A LA FUERZA AÉREA COLOMBIANA Y SCN-UNGRD, PARA EL DÍA DE MAÑANA.
DNBC, INFORMA. CONTINÚAN LAS LABORES DE CONTROL Y LIQUIDACIÓN EN EL ÁREA, YA QUE SE ESTÁN REALIZANDO LÍNEAS DE DEFENSA, PARA PROTEGER VIVIENDAS Y ACUEDUCTOS DE LA JURISDICCIÓN.
POR ENDE, SE SOLICITA EL APOYO SEA REFORZADO CON UNA SEGUNDA AERONAVE, PARA LA REALIZACIÓN DE UN CARRUSEL DE REFRIGERACIÓN AÉREA, YA QUE LA ZONA ES DE DIFÍCIL ACCESO Y LOS FUERTES VIENTOS EN EL ÁREA DIFICULTAN LOS TRABAJOS DE EXTINCIÓN.</t>
    </r>
    <r>
      <rPr>
        <b/>
        <sz val="9"/>
        <color indexed="8"/>
        <rFont val="Arial"/>
        <family val="2"/>
      </rPr>
      <t xml:space="preserve">
ESTADO ACTIVO. - 636
</t>
    </r>
    <r>
      <rPr>
        <sz val="9"/>
        <color indexed="8"/>
        <rFont val="Arial"/>
        <family val="2"/>
      </rPr>
      <t>DNBC ACTUALIZA INFORMACIÓN:
MUNICIPIO PRADO – TOLIMA,  SECTOR LAS BRISAS
EVENTO INCENDIO DE COBERTURA VEGETAL 23/08/2022
AFECTACIÓN APROXIMADAMENTE: 450 HECTÁREAS
ACCIONES APOYAN CMGRD, CDGRD, UNGRD, FAC, CBV DE PRADO- 6 UNIDADES, EJÉRCITO NACIONAL- 33 UNIDADES, 2 CONDUCTORES / 2 VEHÍCULOS EJERCITO MELGAR, 12  DE EJÉRCITO MUNICIPIO PRADO, 1 FUNCIONARIO GESTIÓN DEL RIESGO, D.C.C.- 4 UNIDADES.
27/08/2022
HORA 06:53 SALA SITUACIONAL DNBC INFORMA: YA SE ENCUENTRA LISTA LA AERONAVE, APROBADA POR LA DIRECCIÓN NACIONAL DE BOMBEROS, PARA APOYAR LAS LABORES DE CONTROL Y LIQUIDACIÓN DEL INCENDIO FORESTAL QUE SE PRESENTA EN EL MUNICIPIO DE PRADO - TOLIMA, SE ARTICULA CON EL SEÑOR COMANDANTE DE BOMBEROS DE LA JURISDICCIÓN Y COORDINADOR EJECUTIVO DE BOMBEROS DEL TOLIMA.
HORA 09:39 SALA SITUACIONAL DNBC INFORMA: AL MOMENTO SE HAN REALIZADO 10 DESCARGAS SOBRE EL INCENDIO.
HORA 10:17 SALA SITUACIONAL DNBC INFORMA: AL MOMENTO SE HAN REALIZADO 40 DESCARGAS SOBRE EL INCENDIO.
HORA 11:22 SALA SITUACIONAL DNBC INFORMA:  SE EVIDENCIAN 2 FOCOS NUEVOS. AERONAVE PROCEDE A SALIR HACIA GIRARDOT, AEROPUERTO SANTIAGO VILA, PARA APROVISIONAMIENTO DE COMBUSTIBLE.
HORA 13:52 SALA SITUACIONAL DNBC INFORMA: EN ESPERA DE EVALUACIÓN DEL EVENTO. 3 DESCARGAS REALIZADAS, DEL ÚLTIMO FOCO.
HORA 16:00 SALA SITUACIONAL DNBC INFORMA: SE REALIZÓ ULTIMO SOBREVUELO SOBRE LAS 15:13 CON ENTIDADES DEL GOBIERNO MUNICIPAL, GESTIÓN DEL RIESGO, BATALLÓN DE DESASTRES, BOMBEROS PRADO Y DNBC.
• TOTAL DESCARGAS 55
• FINALIZA SOBREVUELO DE VALIDACIÓN 15:28
• PMU CIERRE HACIA LAS 15:30
• AL MOMENTO LA AERONAVE SE ENCUENTRA EN VUELO</t>
    </r>
    <r>
      <rPr>
        <b/>
        <sz val="9"/>
        <color indexed="8"/>
        <rFont val="Arial"/>
        <family val="2"/>
      </rPr>
      <t xml:space="preserve">
ESTADO LIQUIDADO - 637</t>
    </r>
  </si>
  <si>
    <r>
      <t xml:space="preserve">CDGRD CUNDINAMARCA INFORMA: MUNICIPIO TOCAIMA, CLUB OFICIALES DE LA FUERZA AÉREA, EVENTO INCENDIO DE COBERTURA VEGETAL 24/08/2022, AFECTACIÓN 2 HECTÁREA VEGETACIÓN NATURAL (RASTROJO, SABANAS Y PASTIZALES), ACCIONES ATENDIÓ CBV DE TOCAIMA Y PERSONAL DE FUERZA AÉREA, ESTADO </t>
    </r>
    <r>
      <rPr>
        <b/>
        <sz val="9"/>
        <color indexed="8"/>
        <rFont val="Arial"/>
        <family val="2"/>
      </rPr>
      <t>LIQUIDADO - 629</t>
    </r>
  </si>
  <si>
    <r>
      <t xml:space="preserve">CDGRD TOLIMA INFORMA: MUNICIPIO NATAGAIMA VEREDA BATEAS BORDE DEL RÍO COMBEIMA, EVENTO INCENDIO DE COBERTURA VEGETAL – 24/08/2022, AFECTACIÓN 20 HECTÁREAS,ACCIONES ATIENDE PERSONAL DE LA ALCALDIA, CBV NATAGAIMA ESTADO </t>
    </r>
    <r>
      <rPr>
        <b/>
        <sz val="9"/>
        <color indexed="8"/>
        <rFont val="Arial"/>
        <family val="2"/>
      </rPr>
      <t>LIQUIDADO - 629</t>
    </r>
  </si>
  <si>
    <r>
      <t xml:space="preserve">CDGRD TOLIMA INFORMA: MUNICIPIO VENADILLO, ZONA RURAL VEREDA EL RODEO, EVENTO INCENDIO DE COBERTURA VEGETAL 24/08/2022, AFECTACIÓN POR CONFIRMAR (DE 1 A ½ HECTÁREAS), ACCIONES ATIENDE CBV DE VENADILLO
ESTADO </t>
    </r>
    <r>
      <rPr>
        <b/>
        <sz val="9"/>
        <color indexed="8"/>
        <rFont val="Arial"/>
        <family val="2"/>
      </rPr>
      <t>ACTIVO - 629</t>
    </r>
    <r>
      <rPr>
        <sz val="9"/>
        <color indexed="8"/>
        <rFont val="Arial"/>
        <family val="2"/>
      </rPr>
      <t xml:space="preserve">
</t>
    </r>
  </si>
  <si>
    <t xml:space="preserve">CDGRD TOLIMA INFORMA: 
MUNICIPIO CASABIANCA - VEREDA LA ESPERANZA   
EVENTO INCENDIO ESTRUCTURAL 24/08/2022
AFECTACIÓN 1 VIVIENDA AVERIADA, 1 FAMILIA CON PERDIDA DE BIENES Y ENSERES, SIN AFECTACIONES HUMANAS
ACCIONES ATENDIÓ CMGRD, BOMBEROS VOLUNTARIOS, POLICÍA Y ALCALDÍA   
ESTADO  LIQUIDADO - 630
</t>
  </si>
  <si>
    <t xml:space="preserve">CDGRD NORTE DE SANTANDER INFORMA: 
MUNICIPIO LOS PATIOS
EVENTO INCENDIO DE COBERTURA VEGETAL 24/08/2022
AFECTACIÓN 1 HECTÁREA DE VEGETACIÓN NATIVA,
ACCIONES ATENDIÓ CMGRD Y BOMBEROS CON 2 MÁQUINAS CONTRA INCENDIO
ESTADO LIQUIDADO - 630
</t>
  </si>
  <si>
    <t xml:space="preserve">BOMBEROS CUNDINAMARCA INFORMA: 
MUNICIPIO CAPARRAPÍ - VEREDA EL YASAL , SECTOR LA MINA
EVENTO INCENDIO DE COBERTURA VEGETAL 24/08/2022
AFECTACIÓN  2 HECTÁREAS DE VEGETACIÓN NATIVA, GENERADO POR UNA QUEMA AGRÍCOLA QUE DEBIDO A LOS FUERTES VIENTOS SE SALE DE CONTROL.  LA PERSONA QUE INICIA LA QUEMA HUYE DEL LUGAR AL LLEGAR BOMBEROS Y REALIZARLE UN LLAMADO
ACCIONES  ATENDIÓ BOMBEROS CON 4 UNIDADES Y 1 CAMIONETA VIR
ESTADO LIQUIDADO - 630
</t>
  </si>
  <si>
    <t xml:space="preserve">BOMBEROS CUNDINAMARCA INFORMA: 
MUNICIPIO GACHALÁ - VEREDA BOCADEMONTE
EVENTO INCENDIO ESTRUCTURAL 24/08/2022
AFECTACIÓN  1 VIVIENDA AVERIADA, 1 FAMILIA CON PERDIDA DE BIENES Y ENSERES, SIN AFECTACIONES HUMANAS. GENERADO POR PERSONA CON PROBLEMA PSIQUIÁTRICOS QUIEN INICIO UN FUEGO A LOS COLCHONES Y LA ROPA QUE SE ENCONTRABA DENTRO DE LA VIVIENDA. 
ACCIONES  ATENDIÓ BOMBEROS CON 4 UNIDADES, LA M01, COMUNIDAD Y POLICÍA. LA FAMILIA SE TRASLADO TEMPORALMENTE A DÓNDE UN FAMILIAR.
ESTADO LIQUIDADO - 630
</t>
  </si>
  <si>
    <t xml:space="preserve">DNBC  INFORMA: 
MUNICIPIO SANTANDER DE QUILICHAO – CAUCA, VEREDA ARDOVELA
EVENTO  INCENDIO DE COBERTURA VEGETAL 24/08/2022
AFECTACIÓN 12 HECTÁREAS DE VEGETACIÓN NATIVA, HELECHOS, MALEZA, CAÑA BRAVA, ARBUSTOS DE MEDIANA ALTURA, ARBOLES, CON PERDIDA DE FLUIDO ELÉCTRICO Y 1 MOTO INCINERADA. 
ACCIONES ATENDIÓ BOMBEROS CON 13 UNIDADES Y 3 VEHÍCULOS
ESTADO LIQUIDADO - 630
</t>
  </si>
  <si>
    <r>
      <t xml:space="preserve">DCC INFORMA: 
MUNICIPIO MANATÍ - ATLÁNTICO
EVENTO VENDAVAL 22/08/2022
AFECTACIÓN 54 VIVIENDAS AVERIADAS, 54 FAMILIAS, 134 PERSONAS
ACCIONES ATENDIÓ CMGRD, APOYO DCC CON 9 UNIDADES
</t>
    </r>
    <r>
      <rPr>
        <b/>
        <sz val="9"/>
        <rFont val="Arial"/>
        <family val="2"/>
      </rPr>
      <t>ESTADO  CERRADO - 630</t>
    </r>
    <r>
      <rPr>
        <sz val="9"/>
        <rFont val="Arial"/>
        <family val="2"/>
      </rPr>
      <t xml:space="preserve">
ACTUALIZACIÓN CDGRD ATLÁNTICO EN EL MUNICIPIO DE MANATÍ BARRIOS OASIS, MANATÍ PRIMERO Y VILLA MANATÍ EVENTO VENDAVAL - 22 DE AGOSTO AFECTACIÓN 140 VIVIENDAS AVERIADAS, 140 FAMILIAS, 420 PERSONAS ACCIONES ATIENDE CMGRD CON APOYO DE DCC CON 9 UNIDADES, NO LESIONADOS U OTRO, </t>
    </r>
    <r>
      <rPr>
        <b/>
        <sz val="9"/>
        <rFont val="Arial"/>
        <family val="2"/>
      </rPr>
      <t>ESTADO  CERRADO - 631</t>
    </r>
    <r>
      <rPr>
        <sz val="9"/>
        <rFont val="Arial"/>
        <family val="2"/>
      </rPr>
      <t xml:space="preserve">
</t>
    </r>
  </si>
  <si>
    <t xml:space="preserve">DNBC INFORMA: 
MUNICIPIO MARMATO - CALDAS
EVENTO ACCIDENTE MINERO 25/08/2022
AFECTACIÓN 1 PERSONA LESIONADA (MINERO CAE DESDE UNA ALTURA DE 150 METROS DESDE LA GUÍA PRINCIPAL A UN SECTOR LLAMADO LA LUMBRERA.)
ACCIONES ATENDIÓ PERSONAL MINERO JUNTO A 5 UNIDADES DEL CBV MARMATO QUIENES REALIZAN LA EXTRACCIÓN DEL MINERO,
ESTADO CERRADO - 630
</t>
  </si>
  <si>
    <r>
      <t xml:space="preserve">CDGRD TOLIMA INFORMA EN EL MUNICIPIO SUÁREZ CERRO EL RUCIO PUNTO LLAMADO EL PICO DE LA BRUJA EVENTO INCENDIO DE COBERTURA VEGETAL – 24 DE AGOSTO AFECTACIÓN PENDIENTE ACCIONES REPORTADO POR LA COMUNIDAD, DESDE LA ESTACIÓN DE BOMBEROS SE DIRIGEN VARIAS UNIDADES A LA ZONA PARA VERIFICAR 11:40 HORAS ACTUALIZACIÓN ENLACE DNBC COMANDANTE CARLOS EDUARDO SAIZ DEL CBV SUÁREZ INFORMA INCENDIO REPORTADO DESDE ANOCHE A LAS 23:00 HORAS POR EL CONCEJAL RAMÍREZ, AL MOMENTO CONTINÚA ACTIVO CERCA DE LA FINCA LAS FLORES, DEBIDO A LA GEOGRAFÍA DEL LUGAR NO ES POSIBLE SU ACCESO POR TIERRA, SE ENCUENTRA A 4 HORAS DE DISTANCIA DEL CASCO URBANO. SE REPORTÓ LA EMERGENCIA AL DR. ULISES GUZMÁN DE GESTIÓN INTEGRAL DEL RIESGO CORTOLIMA, DE DONDE SE ESPERA RESPUESTA PARA GARANTIZAR EL APOYO EN LA ATENCIÓN DEL EVENTO, ESTADO </t>
    </r>
    <r>
      <rPr>
        <b/>
        <sz val="9"/>
        <rFont val="Arial"/>
        <family val="2"/>
      </rPr>
      <t>ACTIVO</t>
    </r>
    <r>
      <rPr>
        <sz val="9"/>
        <rFont val="Arial"/>
        <family val="2"/>
      </rPr>
      <t xml:space="preserve"> - 631
DNBC Y CDGRD TOLIMA ACTUALIZA INFORMACIÓN:
MUNICIPIO SUAREZ – TOLIMA, CERRO EL RUCIO EN EL PUNTO EL PICO DE LA BRUJA
EVENTO INCENDIO DE COBERTURA VEGETAL 24/08/2022
AFECTACIÓN PENDIENTE EN EVALUACION
ACCIONES ATIENDE BOMBEROS
27/08/2022 
HORA 08:00 CTE. CARLOS EDUARDO SAIZ DEL CBV SUAREZ INFORMA SE HA ESTADO REALIZANDO MONITOREO Y NO SE EVIDENCIA COLUMNAS DE HUMO O REPORTES DE LA COMUNIDAD, EN HORAS DE LA NOCHE SE PRESENTARON LLUVIAS EN EL MUNICIPIO, DURANTE LA MAÑANA ESTARÁN EN MONITOREO DE PRESENTARSE ALGUNA NOVEDAD Y EN HORAS DE LA TARDE SE ESTARÁ REALIZANDO REPORTE DEL ESTADO DEL EVENTO.
SALA SITUACIONAL AERONAVE REALIZA SOBREVUELO SOBRE LAS COORDENADAS DEL INCENDIO DE SUAREZ Y NO SE EVIDENCIA  FOCOS.
HORA 11:55 NOS INFORMAN DE DNBC A TRAVÉS DE JUAN CARLOS PUERTO, QUIEN NOS ENVIA FOTOS TOMADAS DESDE AERONAVE. DONDE PUDIERON DETECTAR DOS FOCOS QUE CONTINÚAN ACTIVOS Y SE ENCUENTRAN EN EL VECINO MUNICIPIO DE CUNDAY
HORA 16:45 CTE. CARLOS EDUARDO SAIZ CBV SUAREZ INFORMA, DE ACUERDO A LA VALIDACIÓN REALIZADA EN HORAS DE LA MAÑANA POR SOBREVUELO Y AL MONITOREO EN EL TRANSCURSO DE LA JORNADA POR BOMBEROS, NO SE EVIDENCIA PUNTOS DE CALOR, POR LO TANTO SE DA CIERRE Y LIQUIDACIÓN DEL INCENDIO.
</t>
    </r>
    <r>
      <rPr>
        <b/>
        <sz val="9"/>
        <rFont val="Arial"/>
        <family val="2"/>
      </rPr>
      <t>ESTADO LIQUIDADO - 637</t>
    </r>
  </si>
  <si>
    <r>
      <t xml:space="preserve">CMGRD POPAYÁN INFORMA EN EL BARRIO EL UVO EVENTO INCENDIO ESTRUCTURAL – 23 DE AGOSTO AFECTACIÓN 1 VIVIENDA DESTRUIDA, 1 VIVIENDA AVERIADA, 2 FAMILIAS, 10 PERSONAS ACCIONES SIENDO LAS 9:48 SE RECIBE EL REPORTE POR PARTE DEL CUERPO DE BOMBEROS VOLUNTARIOS DE POPAYÁN,QUIENES CONTRALAN EL INCENDIO SIN PERMITIR SU EXPANSIÓN; DEJANDO COMO RESULTADO UNA CASA  INHABITABLE Y OTRA CON AFECTACIÓN EN TECHO Y COLCHONES LOS CUALES FUERON MOJADOS AL MOMENTO DE APAGAR EL INCENDIO. EN UNA DE LAS VIVIENDAS HABITAN 6 PERSONAS (2 ADULTAS, 4 NIÑOS) Y EN LA OTRA 4 PERSONAS (3 ADULTAS, 1 NIÑO). CON APOYO DE DEFENSA CIVIL SE REALIZA ENTREGA EN LA PRIMERA VIVIENDA DE 6 COLCHONETAS, 6 COBIJAS, 1 KIT DE ASEO Y UN KIT DE COCINA, PARA LA SEGUNDA 4 COLCHONETAS Y 4 COBIJAS, REPORTA JUAN RUÍZ APOYO CMGRD ESTADO </t>
    </r>
    <r>
      <rPr>
        <b/>
        <sz val="9"/>
        <rFont val="Arial"/>
        <family val="2"/>
      </rPr>
      <t>CERRADO - 631</t>
    </r>
    <r>
      <rPr>
        <sz val="9"/>
        <rFont val="Arial"/>
        <family val="2"/>
      </rPr>
      <t xml:space="preserve">
</t>
    </r>
  </si>
  <si>
    <t xml:space="preserve"> CAÍDA DE 3 ÁRBOLES</t>
  </si>
  <si>
    <t xml:space="preserve">CDGRD DE RISARALDA, INFORMA
MUNICIPIO BALBOA, ZONA RURAL- VEREDAS: LLANO GRANDE Y EL MANZANO- VÍA A LA HERRADURA.
EVENTO TEMPORAL- 25-08-2022
AFECTACIÓN SE PRESENTÓ FUERTE VENDAVAL, ACOMPAÑADO DE LLUVIAS Y GRANIZO, DEJANDO: 9 VIVIENDAS AVERIADAS EN TECHOS, 9 FAMILIAS, 45 FAMILIAS AFECTADAS, CAÍDA DE 3 ÁRBOLES, SOBRE LA VÍA, SIN LESIONADOS.
ACCIONES APOYAN CMGRD, BOMBEROS.
ESTADO CERRADO. - 632
</t>
  </si>
  <si>
    <r>
      <t xml:space="preserve">
CDGRD DE RISARALDA, INFORMA
MUNICIPIO SANTUARIO, ZONA RURAL- VEREDAS: LA GUAIRA, PLAYA RICA, PERALONSO.
EVENTO VENDAVAL- 25-08-2022
AFECTACIÓN SE PRESENTÓ FUERTE VENDAVAL, REALIZAN EDAN.
ACCIONES APOYAN CMGRD, BOMBEROS.
</t>
    </r>
    <r>
      <rPr>
        <b/>
        <sz val="9"/>
        <rFont val="Arial"/>
        <family val="2"/>
      </rPr>
      <t>ESTADO ABIERTO. - 632</t>
    </r>
    <r>
      <rPr>
        <sz val="9"/>
        <rFont val="Arial"/>
        <family val="2"/>
      </rPr>
      <t xml:space="preserve">
CDGRD DE RISARALDA ACTUALIZA, INFORMACIÓN
MUNICIPIO SANTUARIO, ZONA RURAL- VEREDAS: LA GUAIRA, PLAYA RICA, CORREGIMIENTO: PERALONSO.
EVENTO VENDAVAL- 25-08-2022
AFECTACIÓN SE PRESENTÓ FUERTE VENDAVAL, DEJANDO: 12 VIVIENDAS AVERIADAS EN TECHOS, 12 FAMILIAS, 53 PERSONAS AFECTADAS, CAÍDA DE ÁRBOLES EN VÍA NACIONAL, LOS CUALES YA FUERON RETIRADOS, SIN LESIONADOS.
ACCIONES APOYAN CMGRD, BOMBEROS.
</t>
    </r>
    <r>
      <rPr>
        <b/>
        <sz val="9"/>
        <rFont val="Arial"/>
        <family val="2"/>
      </rPr>
      <t>ESTADO CERRADO. - 636</t>
    </r>
    <r>
      <rPr>
        <sz val="9"/>
        <rFont val="Arial"/>
        <family val="2"/>
      </rPr>
      <t xml:space="preserve">
</t>
    </r>
  </si>
  <si>
    <r>
      <t xml:space="preserve">BOMBEROS CUNDINAMARCA INFORMA: MUNICIPIO QUEBRADANEGRA, VEREDA SAN MIGUEL ALTO, EVENTO INCENDIO ESTRUCTURAL 24/08/2022, AFECTACIÓN ENRAMADA PANELERA AL PARECER POR CAUSAS DESCONOCIDAS CON PÉRDIDA DEL 90% DE MATERIA PRIMA, COMO CANECAS DE MIEL Y TODO EL PRODUCIDO Y LA INFRAESTRUCTURA, 01 FAMILIA AFECTADA, 4 PERSONAS, ACCIONES ATENDIERON BOMBEROS DEL MUNICIPIO DE QUEBRADANEGRA CON 4 UNIDADES, LA COMUNIDAD 10, ESTADO </t>
    </r>
    <r>
      <rPr>
        <b/>
        <sz val="9"/>
        <color indexed="8"/>
        <rFont val="Arial"/>
        <family val="2"/>
      </rPr>
      <t>LIQUIDADO - 633</t>
    </r>
  </si>
  <si>
    <r>
      <t xml:space="preserve">ENLACE DNBC INFORMA: MUNICIPIO VALDIVIA – ANTIOQUIA, EVENTO AVENIDA TORRENCIAL 26/08/2022, AFECTACIÓN EL CTE DEL CBV VALDIVIA REPORTA, SE PRESENTA AVENIDA TORRENCIAL EN LA VÍA TRONCAL A LA COSTA CARIBE, NO HAY PASO Y LA COMUNIDAD MANIFIESTA QUE UN TRACTOCAMIÓN FUE ARRASTRADO POR EL EVENTO, AL MOMENTO NO HAY AFECTACIÓN DE VIVIENDAS, UNIDADES LOGRAN VER AL CAMIÓN SIN EVIDENCIA DEL CONDUCTOR, POR LAS FUERTES LLUVIAS Y CONDICIONES DE SEGURIDAD NO ES POSIBLE LLEGAR HASTA DONDE ESTÁ EL TRACTOCAMIÓN, RECURSOS CBV VALDIVIA 3 UNIDADES, VEHÍCULOS  1 VEHÍCULO CISTERNA, ACCIONES ATIENDE CBV DE VALDIVIA, ESTADO </t>
    </r>
    <r>
      <rPr>
        <b/>
        <sz val="9"/>
        <color indexed="8"/>
        <rFont val="Arial"/>
        <family val="2"/>
      </rPr>
      <t xml:space="preserve">ABIERTO - 633
</t>
    </r>
    <r>
      <rPr>
        <sz val="9"/>
        <color indexed="8"/>
        <rFont val="Arial"/>
        <family val="2"/>
      </rPr>
      <t>ENLACE DNBC ACTUALIZA: MUNICIPIO VALDIVIA – ANTIOQUIA, EVENTO AVENIDA TORRENCIAL 26/08/2022, AFECTACIÓN EL CTE DEL CBV VALDIVIA REPORTA, SOBRE LAS 02:45 HORAS APROXIMADAMENTE SE LLEGA AL CABEZOTE DEL TRACTOCAMIÓN, ENCONTRANDO AL CONDUCTOR SIN SIGNOS VITALES, CONTINÚAN LABORES DE VERIFICACIÓN EN LA ZONA, ACCIONES ATIENDE CBV DE VALDIVIA</t>
    </r>
    <r>
      <rPr>
        <b/>
        <sz val="9"/>
        <color indexed="8"/>
        <rFont val="Arial"/>
        <family val="2"/>
      </rPr>
      <t xml:space="preserve">, ESTADO ABIERTO - 633
</t>
    </r>
    <r>
      <rPr>
        <sz val="9"/>
        <color indexed="8"/>
        <rFont val="Arial"/>
        <family val="2"/>
      </rPr>
      <t>ACTUALIZACIÓN CDGRD ANTIOQUIA Y ENLACE DNBC MUNICIPIO VALDIVIA TRONCAL COSTA CARIBE EVENTO AVENIDA TORRENCIAL -  26 DE AGOSTO AFECTACIÓN 1 FALLECIDO (MARIANO DE JESÚS OSORIO PATIÑO DE 58 AÑOS APROX), 1 TRACTOCAMIÓN DE PLACAS JYW 879 ACCIONES ATENDIDO E INFORMADO POR PERSONAL DE BOMBEROS CON 3 UNIDADES Y 1 VEHÍCULO, COMANDANTE JADES GÓMEZ</t>
    </r>
    <r>
      <rPr>
        <b/>
        <sz val="9"/>
        <color indexed="8"/>
        <rFont val="Arial"/>
        <family val="2"/>
      </rPr>
      <t xml:space="preserve"> ESTADO CERRADO - 634</t>
    </r>
  </si>
  <si>
    <r>
      <t xml:space="preserve">CDGRD RISARALDA INFORMA MUNICIPIO: BALBOA – VEREDA LLANO GRANDE Y EL MANZANO EVENTO: VENDAVAL – 26/08/2022 AFECTACIÓN: 15 VIVIENDAS CON PERDIDA DE TECHOS, 15 FAMILIAS, 60 PERSONAS ACCIONES: ATENDIDO POR CMGRD ESTADO: </t>
    </r>
    <r>
      <rPr>
        <b/>
        <sz val="9"/>
        <rFont val="Arial"/>
        <family val="2"/>
      </rPr>
      <t xml:space="preserve">CERRADO - 635
</t>
    </r>
    <r>
      <rPr>
        <sz val="9"/>
        <rFont val="Arial"/>
        <family val="2"/>
      </rPr>
      <t>CDGRD RISARALDA ACTUALIZA INFORMACIÓN:
MUNICIPIO BALBOA – VEREDAS LLANO GRANDE, EL MANZANO, COCO HONDO, CARMINALES, CRISTALES ,TRES ESQUINAS,  TOTUI, AGUACATAL, CHUSCAL Y ESCUELA COCO HONDO 
EVENTO VENDAVAL 25/08/2022
AFECTACIÓN 32 VIVIENDAS AVERIADAS EN TECHOS Y CUBIERTAS, 32 FAMILIAS, 133 PERSONAS (115 ADULTOS Y 18 MENORES)
ACCIONES ATENDIÓ CMGRD Y BOMBEROS, SE REALIZO EDAN</t>
    </r>
    <r>
      <rPr>
        <b/>
        <sz val="9"/>
        <rFont val="Arial"/>
        <family val="2"/>
      </rPr>
      <t xml:space="preserve">
ESTADO CERRADO - 637</t>
    </r>
  </si>
  <si>
    <r>
      <t xml:space="preserve">CMGRD VILLAVICECIO - META INFORMA SECTOR: BOCATOMA QUEBRADA LA HONDA EVENTO: MOVIMIENTO EN MASA – 14/07/2022 AFECTACIÓN: 1 ACUEDUCTO MUNICIPAL EL CUAL AFECTA A 140 MIL PERSONAS, REALIZAN SOLICITUD DE CARRO TANQUES  ACCIONES: ATENDIDO POR CMGRD EN APOYO DEL CDGRD Y UNGRD.  -SCN TRAMITA SOLICITUD Y ENVÍO DE DOCUMENTACIÓN REQUERIDA. ESTADO </t>
    </r>
    <r>
      <rPr>
        <b/>
        <sz val="9"/>
        <rFont val="Arial"/>
        <family val="2"/>
      </rPr>
      <t>CERRADO - 635</t>
    </r>
  </si>
  <si>
    <t xml:space="preserve">D.C.C. INFORMA, DEPARTAMENTO ATLÁNTICO
MUNICIPIO CANDELARIA, BARRIOS: BRISAS DE JUNCO, LAS PIRAGUAS, SAN VICENTE, VILLA ALBA
EVENTO INUNDACIÓN- 24-08-2022
AFECTACIÓN 10 HECTÁREAS DE CULTIVOS, 189 FAMILIAS AFECTADAS. SE PRESENTÓ DESBORDAMIENTO DEL ARROYO: EL MONO, SE ENCUENTRA SEDIMENTADO Y CON MALEZA, LO CUAL NO PERMITE EL FLUJO RÁPIDO DEL AGUA, A ESTA SITUACIÓN SE LE SUMA LA TEMPORADA DE LLUVIAS QUE SE PRESENTA EN EL PAÍS, POR LO CUAL REQUIERE DE MANERA PRIORITARIA LA INTERVENCIÓN PARA MITIGAR, LAS ZONAS BAJAS DEL MUNICIPIO DE CANDELARIA. LA COMUNIDAD MANIFIESTA QUE CADA VEZ QUE ESTO PASA, SUS VIVIENDAS QUEDAN INCOMUNICADAS Y EN ALGUNOS CASOS NO PUEDEN SALIR PORQUE SUS PATIOS QUEDAN  INUNDADOS  Y CON  OLORES DESAGRADABLES Y NOCIVOS PARA SU SALUD.
ACCIONES APOYAN D.C.C. MANATÍ.
ESTADO CERRADO. - 636
</t>
  </si>
  <si>
    <t xml:space="preserve">
ENLACE TERRITORIAL- UNGRD, DEPARTAMENTO LA GUAJIRA, INFORMA
MUNICIPIO MAICAO, BARRIOS: NUEVA ESPERANZA, DONITH VERGARA, LOS ASENTAMIENTOS: CHICUNGUÑA, NUEVO AMANECER, BRISAS DEL PORVENIR, CORREGIMIENTOS: LA MAJAYURA, PARAGUACHÓN, CARRAIPÍA.
EVENTO INUNDACIÓN- 26-08-2022.
AFECTACIÓN SE PRESENTÓ DESBORDAMIENTO DEL RÍO CARRAIPÍA, POBLACIÓN INCOMUNICADA, REALIZAN EDAN.
ACCIONES APOYA CMGRD, CDGRD.
ESTADO ABIERTO. - 636
</t>
  </si>
  <si>
    <t xml:space="preserve">CDGRD SANTANDER, INFORMA
MUNICIPIO SANTA BÁRBARA, VEREDA: EL APURE.
EVENTO MOVIMIENTO EN MASA- 26-08-2022.
AFECTACIÓN 3 PERSONAS FALLECIDAS- MARTÍN JEREZ TAMI- 28 AÑOS, LISETH CAROLINA RODRÍGUEZ – 22 AÑOS, DILAN JEREZ- RODRÍGUEZ- 3 AÑOS, 1 VIVIENDA DESTRUIDA, 1 VÍA NACIONAL- LOS CUROS- MÁLAGA- SECTOR: LA JUDÍA, PÉRDIDA DE LA BANCA.
ACCIONES APOYARON CMGRD, POLICÍA NACIONAL, EJÉRCITO NACIONAL- LEVANTAMIENTO DE LOS CUERPOS, COMUNIDAD, INVÍAS- MAQUINARIA AMARILLA.
ESTADO CERRADO. - 636
</t>
  </si>
  <si>
    <r>
      <t xml:space="preserve">
CDGRD TOLIMA, INFORMA
MUNICIPIO ATACO, VEREDA: APONE- SECTOR: LA Z.
EVENTO INCENDIO DE COBERTURA VEGETAL- 26-08-2022
AFECTACIÓN EN VERIFICACIÓN.
ACCIONES APOYAN CMGRD, BOMBEROS
</t>
    </r>
    <r>
      <rPr>
        <b/>
        <sz val="9"/>
        <rFont val="Arial"/>
        <family val="2"/>
      </rPr>
      <t>ESTADO ACTIVO. - 636</t>
    </r>
    <r>
      <rPr>
        <sz val="9"/>
        <rFont val="Arial"/>
        <family val="2"/>
      </rPr>
      <t xml:space="preserve">
DNBC ACTUALIZA INFORMACIÓN:
MUNICIPIO ATACO – TOLIMA,  VEREDA BALSILLAS
EVENTO INCENDIO DE COBERTURA VEGETAL 26/08/2022
AFECTACIÓN SE REPORTAN APROXIMADAMENTE 40 HECTAREAS DE VEGETACION NATIVA 
ACCIONES ATIENDE BOMBEROS CON 5 UNIDADES
</t>
    </r>
    <r>
      <rPr>
        <b/>
        <sz val="9"/>
        <rFont val="Arial"/>
        <family val="2"/>
      </rPr>
      <t>ESTADO ACTIVO - 637</t>
    </r>
    <r>
      <rPr>
        <sz val="9"/>
        <rFont val="Arial"/>
        <family val="2"/>
      </rPr>
      <t xml:space="preserve">
</t>
    </r>
  </si>
  <si>
    <t xml:space="preserve">CDGRD HUILA INFORMA:
MUNICIPIO SANTA MARÍA 
EVENTO INCENDIO DE COBERTURA VEGETAL 27/08/2022
AFECTACIÓN 1 HECTÁREA DE CULTIVO DE GRANADILLA, PERDIDA DE APROXIMADAMENTE 120 METROS DE MANGUERA DE 1/2 PULGADA
ACCIONES ATENDIÓ BOMBEROS
ESTADO LIQUIDADO - 637
</t>
  </si>
  <si>
    <t xml:space="preserve">CDGRD HUILA INFORMA:
MUNICIPIO CAMPOALEGRE - VEREDA SARDINATA
EVENTO INCENDIO ESTRUCTURAL 27/08/2022
AFECTACIÓN  1 VIVIENDA DESTRUIDA, 1 FAMILIA AFECTADA
ACCIONES ATENDIÓ BOMBEROS
ESTADO LIQUIDADO - 637
</t>
  </si>
  <si>
    <t xml:space="preserve">CDGRD HUILA INFORMA:
MUNICIPIO TELLO – VEREDA EL PEDREGAL 
EVENTO INCENDIO DE COBERTURA VEGETAL 27/08/2022
AFECTACIÓN 5 HECTÁREAS DE PASTOS, RASTROJOS Y ARBUSTOS
ACCIONES ATENDIÓ BOMBEROS
ESTADO LIQUIDADO - 637
</t>
  </si>
  <si>
    <t xml:space="preserve">DNBC INFORMA:
MUNICIPIO SOLEDAD - ATLÁNTICO
EVENTO VENDAVAL 26/08/2022
AFECTACIÓN 28 VIVIENDAS CON DAÑOS EN TECHOS, 28 FAMILIAS CON DAÑOS EN BIENES Y ENSERES. POR  FUERTES VIENTOS GENERADOS 
ACCIONES ATENDIO CMGRD, APOYO BOMBEROS, REALIZAN EDAN. SE REALIZA EL PROCESO PARA AHE
ESTADO CERRADO - 637
</t>
  </si>
  <si>
    <r>
      <t xml:space="preserve">CDGRD RISARALDA INFORMA: MUNICIPIO: LA CELIA – VEREDA LA ESTRELLA EVENTO: VENDAVAL – 25/08/2022 AFECTACIÓN: 1 VIVIENDA POR PERDIDA DE TECHO, 1 FAMILIA, 5 PERSONAS ACCIONES: ATENDIDO POR CMGRD ESTADO </t>
    </r>
    <r>
      <rPr>
        <b/>
        <sz val="9"/>
        <rFont val="Arial"/>
        <family val="2"/>
      </rPr>
      <t>CERRADO - 638</t>
    </r>
  </si>
  <si>
    <r>
      <t xml:space="preserve">CDGRD CAUCA INFORMA: MUNICIPIO: PÁEZ - VEREDA TARAVIRA, SECTOR MACHORUCIO EVENTO: INCENDIO DE COBERTURA VEGETAL – 26/08/2022 AFECTACIÓN: 4 HECTÁREAS DE VEGETACIÓN NATIVA ACCIONES: ATENDIDO POR CMGRD Y BOMBEROS ESTADO </t>
    </r>
    <r>
      <rPr>
        <b/>
        <sz val="9"/>
        <rFont val="Arial"/>
        <family val="2"/>
      </rPr>
      <t xml:space="preserve">LIQUIDADO - 638
</t>
    </r>
    <r>
      <rPr>
        <sz val="9"/>
        <rFont val="Arial"/>
        <family val="2"/>
      </rPr>
      <t>ACTUALIZACIÓN CDGRD CAUCA EN EL MUNICIPIO DE PÁEZ RESGUARDO INDÍGENA DE TÁLAGA TARAVIRA  SECTOR MACHORUCIO EVENTO INCENDIO DE COBERTURA VEGETAL  - 26 DE AGOSTO, AFECTACIÓN 100 MATAS DE CAFÉ EN PRODUCCIÓN Y HECTÁREAS DE AURELINA PUCHA PUMBA, 4 HECTÁREAS DE COBERTURA VEGETAL Y 7 DE CULTIVOS DE PAN COGER DE SANDRO FINSCUE PACHO, TOTAL 11 HA ACCIONES BOMBEROS DE PÁEZ SE DESPLAZARON CON 6 UNIDADES PARA ATENDER EL LLAMADO DE MANERA INMEDIATA Y JUNTO CON LA COMUNIDAD UTILIZARON RAMAS, PALOS, PALAS Y HERRAMIENTAS CON EL FIN DE CONTROLARLO,</t>
    </r>
    <r>
      <rPr>
        <b/>
        <sz val="9"/>
        <rFont val="Arial"/>
        <family val="2"/>
      </rPr>
      <t xml:space="preserve"> ESTADO LIQUIDADO - 641
</t>
    </r>
  </si>
  <si>
    <r>
      <t xml:space="preserve">CDGRD CHOCÓ INFORMA: MUNICIPIO: MEDIO BAUDÓ – BARRIO CONTRATACIÓN EVENTO: INUNDACIÓN – 27/08/2022 AFECTACIÓN: 4 VIVIENDAS POR PERDIDA DE ENSERES, 4 FAMILIAS, 16 PERSONAS ACCIONES: ATENDIDO POR CMGRD ESTADO </t>
    </r>
    <r>
      <rPr>
        <b/>
        <sz val="9"/>
        <rFont val="Arial"/>
        <family val="2"/>
      </rPr>
      <t>CERRADO - 638</t>
    </r>
  </si>
  <si>
    <r>
      <t xml:space="preserve">DNBC INFORMA: DEPARTAMENTO: HUILA MUNICIPIO: YAGUARÁ – VEREDA UPAR, FINCA YERBABUENA EVENTO: INCENDIO DE COBERTURA VEGETAL – 27/08/2022 AFECTACIÓN: PENDIENTE POR ESTABLECER ACCIONES: ATIENDE BOMBEROS YAGUARÁ ESTADO </t>
    </r>
    <r>
      <rPr>
        <b/>
        <sz val="9"/>
        <rFont val="Arial"/>
        <family val="2"/>
      </rPr>
      <t xml:space="preserve">ACTIVO - 638
</t>
    </r>
    <r>
      <rPr>
        <sz val="9"/>
        <rFont val="Arial"/>
        <family val="2"/>
      </rPr>
      <t>ACTUALIZACIÓN DNBC, DEPARTAMENTO DE HUILA
MUNICIPIO: YAGUARÁ, VEREDA: UPAR, FINCA: YERBABUENA.
EVENTO: INCENDIO DE COBERTURA VEGETAL – 27-08-2022.
AFECTACIÓN: 10 HECTÁREAS.
ACCIONES: APOYARON CMGRD, BOMBEROS YAGUARÁ- 5 UNIDADES.</t>
    </r>
    <r>
      <rPr>
        <b/>
        <sz val="9"/>
        <rFont val="Arial"/>
        <family val="2"/>
      </rPr>
      <t xml:space="preserve">
ESTADO LIQUIDADO. - 639
</t>
    </r>
  </si>
  <si>
    <t xml:space="preserve">CDGRD DE CALDAS, INFORMA:
MUNICIPIO MARMATO, VEREDA: EL LLANO, SECTOR: LA QUEBRADA.
EVENTO AVENIDA TORRENCIAL-  QUEBRADA: PANTANOS- 28-08-2022.
AFECTACIÓN 1 VIVIENDA DESTRUIDA, 10 VIVIENDAS AVERIADAS, 11 FAMILIAS AFECTADAS, SIN LESIONADOS, CONTINÚAN REALIZANDO EDAN.
ACCIONES APOYAN CMGRD, BOMBEROS MARMATO, POLICÍA NACIONAL, SE REQUIERE CON URGENCIA MAQUINARIA TIPO ORUGA Y BULLDOZER, PARA SEGUIR CON OBRAS DE MITIGACIÓN EN EL CANALÓN DE LA QUEBRADA: PANTANOS.
ESTADO ABIERTO. - 639
</t>
  </si>
  <si>
    <t>3 BODEGAS DE RESIDUOS HOSPITALARIOS</t>
  </si>
  <si>
    <r>
      <t xml:space="preserve">CMGRD DE VILLAVICENCIO- META, INFORMA:
MUNICIPIO VILLAVICENCIO, SECTOR: ANTIGUO MATADERO- BARRIO: INDUSTRIAL. 
EVENTO INCENDIO ESTRUCTURAL- 25-08-2022
AFECTACIÓN SE PRESENTA INCENDIO CON RESIDUOS HOSPITALARIOS, EN 3 BODEGAS, SE REACTIVA POR QUINTA VEZ. BOMBEROS HACE REFRIGERACIÓN, SE LE HA APLICADO MÁS DE 40 MIL GALONES DE AGUA POR PARTE DE BOMBEROS Y EMPRESA DE ACUEDUCTO. 
SE LLEVÓ RETROEXCAVADORA,  PARA REMOVER  LOS RESIDUOS,  PERO NO HAY LUGAR DONDE DISPONERLOS,  LA EMPRESA  QUE TRANSPORTABA  ESOS RESIDUOS SE DECLARÓ EN QUIEBRA Y AL PARECER HOY NO HAY FIGURA  JURÍDICA.
LA EMPRESA DE BIOAGRÍCOLA INDICA QUE NO PUEDE RECOGERLO POR QUE ACARREARÍA SANCIONES. 
ACCIONES APOYAN CMGRD, BOMBEROS. 
</t>
    </r>
    <r>
      <rPr>
        <b/>
        <sz val="9"/>
        <rFont val="Arial"/>
        <family val="2"/>
      </rPr>
      <t>ESTADO ABIERTO. - 639</t>
    </r>
    <r>
      <rPr>
        <sz val="9"/>
        <rFont val="Arial"/>
        <family val="2"/>
      </rPr>
      <t xml:space="preserve">
ACTUALIZACIÓN CDGRD META EN EL MUNICIPIO DE VILLEVICENCIO BARRIO INDUSTRIAL, EVENTO INCENDIO ESTRUCTURAL – 25 DE AGOSTO, AFECTACIÓN  3 BODEGAS DE RESIDUOS HOSPITALARIOS, ACCIONES SE REALIZARON DIVERSAS MESAS DE TRABAJO CON (CORMACARENA, AMBIENTE, POLICÍA, ORGANISMOS DE SOCORRO, SALUD ENTRE OTROS) IGUALMENTE SE EMITIERON INFORMES, CON SECRETARIA DE SALUD SE REALIZÓ UN SEGUIMIENTO E INSPECCIÓN DEL ESTADO DE SALUD DE LA COMUNIDAD ALEDAÑA AL SECTOR, ASÍ MISMO SE REALIZA MESA DE TRABAJO CON BOMBEROS VILLAVICENCIO Y DEMÁS ENTIDADES, INFORMAN QUE YA SE ENCUENTRA EN UNA INSTANCIA SE SEGUIMIENTO DE LAS AUTORIDADES AMBIENTALES COMPETENTES. EL PLAN DETALLADO DE RETIRO DE LOS MATERIALES DE RESIDUOS BIOLÓGICOS HOSPITALARIOS, COMO EL EMBALAJE, CARGUE,  TRANSPORTE Y DISPOSICIÓN FINAL, ASÍ MISMO LOS CERTIFICADOS Y PERMISOS DE LAS EMPRESAS QUE VAN A INTERVENIR EN DICHAS LABORES. </t>
    </r>
    <r>
      <rPr>
        <b/>
        <sz val="9"/>
        <rFont val="Arial"/>
        <family val="2"/>
      </rPr>
      <t>ESTADO CERRADO - 669</t>
    </r>
    <r>
      <rPr>
        <sz val="9"/>
        <rFont val="Arial"/>
        <family val="2"/>
      </rPr>
      <t xml:space="preserve">
</t>
    </r>
  </si>
  <si>
    <r>
      <t xml:space="preserve">CDGRD CUNDINAMARCA, INFORMA
MUNICIPIO: SUTATAUSA, VEREDA: PALACIOS.
EVENTO: INCENDIO DE COBERTURA VEGETAL- 28-08-2022.
AFECTACIÓN: EN VERIFICACIÓN.
ACCIONES: ATENDIDO POR CMGRD, BOMBEROS, POLICÍA, COMUNIDAD.
</t>
    </r>
    <r>
      <rPr>
        <b/>
        <sz val="9"/>
        <rFont val="Arial"/>
        <family val="2"/>
      </rPr>
      <t>ESTADO ACTIVO. - 639</t>
    </r>
    <r>
      <rPr>
        <sz val="9"/>
        <rFont val="Arial"/>
        <family val="2"/>
      </rPr>
      <t xml:space="preserve">
ACTUALIZACIÓN ENLACE DNBC DEPARTAMENTO DE CUNDINAMARCA MUNICIPIO DE SUTATAUSA VEREDA PALACIO SECTOR LA PLANTA, EVENTO INCENDIO DE COBERTURA VEGETAL – 28 DE AGOSTO, AFECTACIÓN 1 HECTÁREA Y MEDIA APROX DE PINO, HELECHO, FRAILEJÓN Y VEGETACIÓN DE SUB-PÁRAMO, ACCIONES CABO IVAN WAGNER CBV COGUA REPORTA SALERIERON EN VEHÍCULO M3. SE PROCEDE A REALIZAR REFRIGERACIÓN Y REMOCIÓN CON HERRAMIENTA MANUAL. LAS CAUSAS DEL INCENDIO SON DESCONOCIDAS. EL CONTROL DE CENIZAS QUEDÓ A CARGO DE LA COMUNIDAD SIN MÁS NOVEDAD RETORNAN A LA ESTACIÓN. RECURSOS: 2 UND CBV COGUA, 1 VEHÍCULO DE INTERVENCIÓN RÁPIDA, 02 UNIDADES DE POLICÍA DE SUTATAUSA, 20 PERSONAS DE LA COMUNIDAD, </t>
    </r>
    <r>
      <rPr>
        <b/>
        <sz val="9"/>
        <rFont val="Arial"/>
        <family val="2"/>
      </rPr>
      <t>ESTADO LIQUIDADO - 641</t>
    </r>
    <r>
      <rPr>
        <sz val="9"/>
        <rFont val="Arial"/>
        <family val="2"/>
      </rPr>
      <t xml:space="preserve">
</t>
    </r>
  </si>
  <si>
    <r>
      <t xml:space="preserve">ENLACE DNBC, INFORMA, DEPARTAMENTO AMAZONAS
MUNICIPIO: LETICIA, SECTOR: SANTA ROSA- LOCALIDAD FRONTERIZA.
EVENTO: VENDAVAL- 28-08-2022.
AFECTACIÓN: 25 VIVIENDAS AVERIADAS EN TECHOS, 25 FAMILIAS AFECTADAS, PÉRDIDA DEL FLUIDO ELÉCTRICO, CAÍDA DE ÁRBOLES SOBRE VÍAS, SIN LESIONADOS, SE CONTINÚA REALIZANDO EDAN.
ACCIONES: ATENDIDO POR CMGRD, CDGRD, BOMBEROS AERONÁUTICOS- BOMBEROS  VOLUNTARIOS LETICIA- 10 UNIDADES, CRUZ ROJA, CRUE, POLICÍA, COMUNIDAD.
</t>
    </r>
    <r>
      <rPr>
        <b/>
        <sz val="9"/>
        <rFont val="Arial"/>
        <family val="2"/>
      </rPr>
      <t>ESTADO ABIERTO. - 639</t>
    </r>
    <r>
      <rPr>
        <sz val="9"/>
        <rFont val="Arial"/>
        <family val="2"/>
      </rPr>
      <t xml:space="preserve">
CMGRD LETICIA ACTUALIZA INFORMACIÓN
MUNICIPIO LETICIA - AMAZONAS
EVENTO  VENDAVAL 26/08/2022
AFECTACIÓN 100 VIVIENDAS, 100 FAMILIAS, 421 PERSONAS, DAÑOS EN REDES ELÉCTRICAS Y CAÍDA DE MÁS DE 30 ÁRBOLES, SIN AFECTACIONES HUMANAS
ACCIONES ATENDIÓ CMGRD, CDGRD, BOMBEROS AERONÁUTICOS, BOMBEROS VOLUNTARIOS CON 10 UNIDADES, CRUZ ROJA, CRUE, POLICÍA Y COMUNIDAD.
</t>
    </r>
    <r>
      <rPr>
        <b/>
        <sz val="9"/>
        <rFont val="Arial"/>
        <family val="2"/>
      </rPr>
      <t>ESTADO  CERRADO - 645</t>
    </r>
    <r>
      <rPr>
        <sz val="9"/>
        <rFont val="Arial"/>
        <family val="2"/>
      </rPr>
      <t xml:space="preserve">
</t>
    </r>
  </si>
  <si>
    <r>
      <t xml:space="preserve">CDGRD TOLIMA INFORMA:
MUNICIPIO GUAMO - SAN DIEGO, ZONA URBANA PARTE BAJA
EVENTO INCENDIO DE COBERTURA VEGETAL 28/08/2022
AFECTACIÓN PENDIENTE EN EVALUACION
ACCIONES ATIENDE BOMBEROS CON 16 UNIDADES
</t>
    </r>
    <r>
      <rPr>
        <b/>
        <sz val="9"/>
        <rFont val="Arial"/>
        <family val="2"/>
      </rPr>
      <t>ESTADO ACTIVO - 640</t>
    </r>
    <r>
      <rPr>
        <sz val="9"/>
        <rFont val="Arial"/>
        <family val="2"/>
      </rPr>
      <t xml:space="preserve">
ACTUALIZACIÓN CDGRD TOLIMA Y ENLACE DNBC, INFORMAN
MUNICIPIO GUAMO, URBANIZACIÓN: SAN DIEGO- PARTE BAJA.
EVENTO INCENDIO DE COBERTURA VEGETAL 28/08/2022
AFECTACIÓN SE CONFIRMA SITUACIÓN, FUE UNA QUEMA CONTROLADA, SITUACIÓN SUPERADA.
ACCIONES APOYARON CBV- 2 UNIDADES, 1 VEHÍCULO DE INTERVENCIÓN RÁPIDA.
</t>
    </r>
    <r>
      <rPr>
        <b/>
        <sz val="9"/>
        <rFont val="Arial"/>
        <family val="2"/>
      </rPr>
      <t>ESTADO LIQUIDADO. - 643</t>
    </r>
    <r>
      <rPr>
        <sz val="9"/>
        <rFont val="Arial"/>
        <family val="2"/>
      </rPr>
      <t xml:space="preserve">
</t>
    </r>
  </si>
  <si>
    <t xml:space="preserve">DCC INFORMA:
MUNICIPIO SEVILLA – VALLE DEL CAUCA
EVENTO  VENDAVAL 28/08/2022
AFECTACIÓN 1 VIVIENDA AVERIADA, 1 FAMILIA
ACCIONES ATENDIO CMGRD Y DCC CON 4 UNIDADES
ESTADO CERRADO - 640
</t>
  </si>
  <si>
    <t xml:space="preserve">DCC INFORMA:
MUNICIPIO CARTAGENA – BOLIVAR, BARRIO PARAGUAY
EVENTO COLAPSO ESTRUCTURAL 28/0/2022
AFECTACIÓN 4 PERSONAS LESIONADAS, 1 VIVIENDA DESTRUIDA, 1 VIVIENDA AVERIADA, 2 FAMILIAS, 10 PERSONAS. 
ACCIONES ATENDIO CMGRD Y DCC CON 3 UNIDADES
ESTADO CERRADO - 640
</t>
  </si>
  <si>
    <t xml:space="preserve">BOMBEROS CUNDINAMARCA INFORMA:
MUNICIPIO COGUA – VEREDA PALACIO
EVENTO INCENDIO DE COBERTURA VEGETAL 28/08/2022
AFECTACIÓN  1.5 HECTÁREAS DE VEGETACIÓN NATIVA, PINO, HELECHO, FRAILEJÓN Y VEGETACIÓN DE SUB-PARAMO
ACCIONES ATENDIÓ BOMBEROS CON 2 UNIDADES Y M3, APOYO 2 UNIDADES DE POLICÍA DE Y 20 PERSONAS DE LA COMUNIDAD
ESTADO LIQUIDADO - 640
</t>
  </si>
  <si>
    <r>
      <t xml:space="preserve">CDGRD SANTANDERINFORMA EN EL MUNICIPIO DE SANTA BÁRBARA SECTOR LA JUDÍA, EVENTO MOVIMIENTO EN MASA – 28 DE AGOSTO, AFECTACIÓN 1 VÍA SECUNDARIA PR 79-780, ACCIONES ATIENDE PERSONAL DE INVIAS Y CONSORCIO VÍAS COLOMBIA 066, ESTADO </t>
    </r>
    <r>
      <rPr>
        <b/>
        <sz val="9"/>
        <rFont val="Arial"/>
        <family val="2"/>
      </rPr>
      <t xml:space="preserve">CERRADO - 641
</t>
    </r>
  </si>
  <si>
    <r>
      <t xml:space="preserve">ACTUALIZACIÓN CDGRD CHOCÓ EN EL MUNICIPIO DE MEDIO BAUDÓ PUERTO MELUK BARRIO VILLA NUEVA EVENTO MOVIMIENTO EN MASA – 27 DE AGOSTO AFECTACIÓN 1 VIVIENDA DE DOS PISOS DESTRUIDAS, 2 FAMILIAS, 4 PERSONAS, NO SE PRESTARON FALLECIDOS, NI HERIDOS, ACCIONES REACCIÓN INMEDIATA DEL CUERPO DE BOMBEROS, FUNCIONARIOS DE LA ALCALDÍA MUNICIPAL Y HABITANTES DEL BARRIO. POSTERIOR VISITA TÉCNICA DE COORDINADOR MUNICIPAL GRD, PLANEACIÓN LOCAL, COMISARÍA DE FAMILIA. ENTREGA DE ALIMENTOS, ASISTENCIA PSICOSOCIAL, MONITOREO Y SEGUIMIENTO ARTICULADO CON LÍDERES DEL BARRIO, SE EVALUA CONTRATACIÓN DE PERSONAL  CAPACITADO PARA REMOVER DE MANERA ASEGURA LOS MATERIALES Y TRATAR DE RECUPERAR ALGUNOS ENSERES DE LAS FAMILIAS, QUE FUERON UBICADAS EN ALBERGUES TEMPORALES. LAS CONSTANTES LLUVIAS Y LA DURACIÓN PROLONGADA DE LAS INUNDACIONES HAN PROVOCADO INESTABILIDAD EN EL TERRENO Y DETERIORO EN LAS ESTRUCTURAS DE MADERA, EL AUMENTO DE LA HUMEDAD HA OCASIONADO LA PÉRDIDA DE RESISTENCIA DEL MATERIAL, REPORTÓ MANUEL ASPRILLA GARCÍA - CMGRD/ MEDIO BAUDÓ, ESTADO </t>
    </r>
    <r>
      <rPr>
        <b/>
        <sz val="9"/>
        <rFont val="Arial"/>
        <family val="2"/>
      </rPr>
      <t>CERRADO - 641</t>
    </r>
  </si>
  <si>
    <r>
      <t xml:space="preserve">CDGRD ATLÁNTICO INFORMA EN EL MUNICIPIO DE PUERTO COLOMBIA BARRIOS LAS MARGARITAS, SAN CARLOS, VILLA ROSARIO, ROSALES, ALTOS DE CUPINO, VISTA MAR Y NUEVO HORIZONTE, EVENTO INUNDACIÓN POR DESBORDAMIENTO DE ARROYOS – 28 DE AGOSTO, AFECTACIÓN EN INFRAESTRUCTURA Y VIVIENDAS, PENDIENTE CUANTIFICAR, ACCIONES ATIENDEN ORGANISMOS DE SOCORRO Y REALIZAN DE CENSO, REPORTA EILLEN PACHECO, ESTADO </t>
    </r>
    <r>
      <rPr>
        <b/>
        <sz val="9"/>
        <rFont val="Arial"/>
        <family val="2"/>
      </rPr>
      <t>ABIERTO - 641</t>
    </r>
  </si>
  <si>
    <r>
      <t xml:space="preserve">CDGRD ATLÁNTICO INFORMA EN EL MUNICIPIO DE SANTA LUCIA BARRIOS SI NOS DEJAN, PUEBLO NUEVO, PORTAL DEL SOL Y EL CHIMBAL, EVENTO INUNDACIÓN – 28 AGOSTO, AFECTACIÓN EN VIVIENDAS, PENDIENTE CUANTIFICACIÓN, ACCIONES ATIENDEN ORGANISMOS DE SOCORRO Y REALIZAN DE CENSO, REPORTA EILLEN PACHECO, ESTADO </t>
    </r>
    <r>
      <rPr>
        <b/>
        <sz val="9"/>
        <rFont val="Arial"/>
        <family val="2"/>
      </rPr>
      <t>ABIERTO - 641</t>
    </r>
    <r>
      <rPr>
        <b/>
        <sz val="9"/>
        <color indexed="10"/>
        <rFont val="Arial"/>
        <family val="2"/>
      </rPr>
      <t xml:space="preserve">
28/11/2022 SE APROBÓ APOYO CON SACOS DE POLIPROPILENO 30.000 AL MUNICIPIO DE SANTA LUCIA DE PINTO POR VALOR DE $51.000.000</t>
    </r>
  </si>
  <si>
    <r>
      <t xml:space="preserve">CDGRD ATLÁNTICO INFORMA EN EL MUNICIPIO SABANALARGA CORREGIMIENTO AGUADA DE PABLO 
EVENTO INUNDACIÓN – 28 DE AGOSTOAFECTACIÓN EN VIVIENDAS, PENDIENTE CUANTIFICAR ACCIONES ATIENDEN ORGANISMOS DE SOCORRO Y REALIZAN DE CENSO, REPORTA EILLEN PACHECO, ESTADO </t>
    </r>
    <r>
      <rPr>
        <b/>
        <sz val="9"/>
        <rFont val="Arial"/>
        <family val="2"/>
      </rPr>
      <t xml:space="preserve">ABIERTO </t>
    </r>
    <r>
      <rPr>
        <sz val="9"/>
        <rFont val="Arial"/>
        <family val="2"/>
      </rPr>
      <t xml:space="preserve">- 641
ACTUALIZACIÓN CITEL UNGRD EN EL DEPARTAMENTO ATLÁNTICO MUNICIPIO SABANALARGA CORREGIMIENTO AGUADA DE PABLO EVENTO INUNDACIÓN POR DESBORDAMIENTO DEL ARROYO RICO – 28 DE AGOSTO, AFECTACIÓN 1 COLEGIO, NO LESIONADOS U OTRO, ACCIONES SE REALIZA LLAMADA AL MUNICIPIO CONTESTA EL ALCALDE JORGE LUIS MANOTAS QUIÉN BRINDA LA INFORMACIÓN, </t>
    </r>
    <r>
      <rPr>
        <b/>
        <sz val="9"/>
        <rFont val="Arial"/>
        <family val="2"/>
      </rPr>
      <t>ESTADO CERRADO - 663</t>
    </r>
  </si>
  <si>
    <r>
      <t xml:space="preserve">CDGRD ANTIOQUIA INFORMA EN EL MUNICIPIO DE LIBORINA VEREDAS SAN MIGUEL Y LABRADEROS EVENTO MOVIMIENTO EN MASA – 26 DE AGOSTO, AFECTACIÓN 1 VÍA TERCIARIA, ACCIONES SE ENCUENTRA TOTALMENTE CERRADA SIN POR DONDE TRANSITAR PARA SACAR SUS PRODUCTOS, ATENDIDO CON MAQUINARIA AMARILLA, ESTADO </t>
    </r>
    <r>
      <rPr>
        <b/>
        <sz val="9"/>
        <rFont val="Arial"/>
        <family val="2"/>
      </rPr>
      <t>CERRADO - 641</t>
    </r>
    <r>
      <rPr>
        <sz val="9"/>
        <rFont val="Arial"/>
        <family val="2"/>
      </rPr>
      <t xml:space="preserve">
</t>
    </r>
  </si>
  <si>
    <r>
      <t>CDGRD ANTIOQUIA INFORMA EN EL MUNICIPIO DE FREDONIA VEREDA UVITAL EVENTO MOVIMIENTO EN MASA – 28 DE AGOSTO, AFECTACIÓN 1 ACUEDUCTO, TUBERÍA MADRE ACCIONES ESTARÁN SIN SERVICIO DE AGUA POTABLE DURANTE TRES DÍAS, SE HARÁ ENTREGA POR MEDIO DE CARROTANQUE, SE ESPERA RESTABLECER EL SERVICIO EN LOS PRÓXIMOS DÍAS CON LAS INTERVENCIÓN DE LA EMPRESA PRESTADORA DEL SERVICIO, ESTADO</t>
    </r>
    <r>
      <rPr>
        <b/>
        <sz val="9"/>
        <rFont val="Arial"/>
        <family val="2"/>
      </rPr>
      <t xml:space="preserve"> CERRADO - 641</t>
    </r>
  </si>
  <si>
    <r>
      <t xml:space="preserve">ACTUALIZACIÓN CDGRD ANTIOQUIA EN EL MUNICIPIO DE TÁMESIS CORREGIMIENTO DE PALERMO SECTOR LA ARCADÍA EVENTO COLAPSO ESTRUCTURAL  - 29 DE AGOSTO AFECTACIÓN 1 PUENTE VEHICULAR DESTRUIDO, UBICADO SOBRE LA QUEBRADA LA MICA, 1 VÍA CERRADA TOTALMENTE ACCIONES REPORTE A LA SECRETARÍA DE INFRAESTRUCTURA PARA DETERMINAR LA NUEVA VÍA, PERSONAL PROFESIONAL PARA ORIENTAR EL TRABAJO SOCIAL DADO EL AISLAMIENTO EN QUE QUEDA LA COMUNIDAD. 2. APOYO CON MAQUINARIA AMARILLA PARA EL RETIRO DE LOS ESCOMBROS Y ASÍ EVITAR EL REPRESAMIENTO DE LA QUEBRADA 3. CONSTRUCCIÓN DE VÍA ALTERNA Y AVANZAR EN LA CONSTRUCCIÓN DEL NUEVO PUENTE. ESTADO </t>
    </r>
    <r>
      <rPr>
        <b/>
        <sz val="9"/>
        <color indexed="8"/>
        <rFont val="Arial"/>
        <family val="2"/>
      </rPr>
      <t>CERRADO - 641</t>
    </r>
    <r>
      <rPr>
        <sz val="9"/>
        <color indexed="8"/>
        <rFont val="Arial"/>
        <family val="2"/>
      </rPr>
      <t xml:space="preserve">
</t>
    </r>
  </si>
  <si>
    <r>
      <t xml:space="preserve">ENLACE DNBC INFORMA: MUNICIPIO TOLIMA / ATACO / VEREDA PAIPA, EVENTO INCENDIO DE COBERTURA VEGETAL 29/08/2022, AFECTACIÓN EL CTE DEL CBV ATACO REPORTA, UNIDADES DEL CBV LIQUIDAN FOCOS CALIENTES EN LA VEREDA PAIPA, SE ESTIMA AL MOMENTO UNA AFECTACIÓN DE 4 HECTÁREAS EN ESTE SECTOR, ACCIONES ATIENDE CBV ATACO CON 3 UNIDADES, ESTADO </t>
    </r>
    <r>
      <rPr>
        <b/>
        <sz val="9"/>
        <color indexed="8"/>
        <rFont val="Arial"/>
        <family val="2"/>
      </rPr>
      <t>LIQUIDADO - 642</t>
    </r>
  </si>
  <si>
    <r>
      <t xml:space="preserve">CRUED Y BOMBEROS RISARALDA INFORMA: MUNICIPIO BALBOA, BARRIO LA CRUZ, BARRIO FABIO VALENCIA, VEREDA VERDES AGUACATAL, VEREDA TRES ESQUINAS, EVENTO TEMPORAL 29/08/2022, AFECTACIÓN FUERTES LLUVIAS ACOMPAÑADAS DE FUERTES VIENTOS CAUSAN DESTECHAMIENTO PARCIAL DE 6 VIVIENDAS (BARRIO LA CRUZ 2, BARRIO FABIO VALENCIA 1, VEREDA VERDES AGUACATAL 1, VEREDA TRES ESQUINAS 2), QUEDANDO 6 FAMILIAS AFECTADAS Y 19 PERSONAS (15 ADULTOS Y 4 MENORES DE EDAD), ACCIONES ATIENDE CMGRD Y ENTIDADES DE GRD DEL MUNICIPIO, ESTADO </t>
    </r>
    <r>
      <rPr>
        <b/>
        <sz val="9"/>
        <color indexed="8"/>
        <rFont val="Arial"/>
        <family val="2"/>
      </rPr>
      <t>CERRADO - 642</t>
    </r>
  </si>
  <si>
    <t xml:space="preserve">
D.C.C. INFORMA, DEPARTAMENTO DE NARIÑO
MUNICIPIO EL TABLÓN DE GÓMEZ, ZONA RURAL.
EVENTO INCENDIO DE COBERTURA VEGETAL- 29-08-2022.
AFECTACIÓN 6 HECTÁREAS DE CULTIVOS Y PASTIZALES.
ACCIONES APOYARON CMGRD, D.C.C.
ESTADO LIQUIDADO. - 643
</t>
  </si>
  <si>
    <t xml:space="preserve">
IDIGER Y DNBC INFORMAN, BOGOTÁ, D.C.
MUNICIPIO BOGOTÁ, D.C. BARRIO: SAN RAFAEL- LOCALIDAD DE CIUDAD BOLÍVAR- CALLE 72 D BIS SUR CON CARRERA 31
EVENTO INCENDIO ESTRUCTURAL- 29-08-2022.
AFECTACIÓN 2 PERSONAS LESIONADAS, 15 VIVIENDAS DESTRUIDAS, 15 FAMILIAS, 39 PERSONAS DAMNIFICADAS, SE DESCONOCEN LAS CAUSAS.
ACCIONES APOYARON IDIGER- AHE, BOMBEROS DE LAS ESTACIONES CANDELARIA, MARICHUELA, VENECIA, RESTREPO Y EL EQUIPO TÉCNICO, D.C.C. SECRETARÍA DE SALUD, SECRETARÍA DE INTEGRACIÓN SOCIAL.
ESTADO LIQUIDADO. - 643
</t>
  </si>
  <si>
    <t>3 VEHICULOS</t>
  </si>
  <si>
    <r>
      <t xml:space="preserve">CDGRD SANTANDER INFORMA EN EL MUNICIPIO DE FLORIDABLANCA SECTOR MAC POLLO HACIA PIEDECUSTA EVENTO MOVIMIENTO EN MASA – 29 DE AGOSTO AFECTACIÓN 2 LESIONADOS, 3 VEHICULOS (POR CAÍDA DE ROCAS), 1 VÍA NACIONAL ACCIONES ATENDIDO POR PERSONAL DE BOMBEROS VOLUNTARIOS DE FLORIDABLANCA, POLICÍA NACIONAL Y SECRETARIA DE TRÁNSITO, ESTADO </t>
    </r>
    <r>
      <rPr>
        <b/>
        <sz val="9"/>
        <rFont val="Arial"/>
        <family val="2"/>
      </rPr>
      <t xml:space="preserve">CERRADO - 644
</t>
    </r>
  </si>
  <si>
    <r>
      <t xml:space="preserve">CDGRD SANTADER INFORMA EN EL MUNICIPIO DE MÁLAGA CALLE DE LA NORMAL EVENTO CRECIENTE SÚBITA DE LA QUBRADA MAGNOLIA – 29 DE AGOSTO AFECTACIÓN 5 VIVIENDAS, 5 FAMILIAS, 17 PERSONAS, 1 COLEGIO Y TRÁNSITO VIAL ACCIONES ATENDIDO POR BOMBEROS MÁLAGA Y CMGRD QUIENES ADELANTAN EDAN Y LA LIMPIEZA DE DISTINTAS ZONAS ESTADO </t>
    </r>
    <r>
      <rPr>
        <b/>
        <sz val="9"/>
        <rFont val="Arial"/>
        <family val="2"/>
      </rPr>
      <t>CERRADO - 644</t>
    </r>
    <r>
      <rPr>
        <sz val="9"/>
        <rFont val="Arial"/>
        <family val="2"/>
      </rPr>
      <t xml:space="preserve">
</t>
    </r>
  </si>
  <si>
    <r>
      <t xml:space="preserve">CDGRD CAUCA INFORMA EN EL MUNICIPIO DE MORALES RESGUARDO INDÍGENA DE HONDURAS VEREDA SAN JOSÉ EVENTO ACCIDENTE DE TRANSPORTE MARÍTIMO O FLUVIAL (VERSIÓN INICIAL) – 27 DE AGOSTO AFECTACIÓN 1 DESPARECIDO EINAR RIVERA ULCUE DE 26 AÑOS APROX, SITUACIÓN REPORTAN QUE UNA PERSONA DE SEXO MASCULINO SE ENCUENTRA DESAPARECIDO EN EL EMBALSE DE LA SALVAJINA DESDE EL DÍA SÁBADO, SEGÚN VERSIONES PRELIMINARES SE PRESENTÓ EL HUNDIMIENTO DE UNA LANCHA EN LA CUAL SE DESPLAZABA LA PERSONA PROCEDENTE DE LA VEREDA BELÉN ACCIONES HASTA EL MOMENTO SE HAN REALIZADO LABORES DE BÚSQUEDA POR PARTE DE LA COMUNIDAD Y EL 29 DE AGOSTO DESPUÉS DE CONOCER DEL EVENTO SE BRINDÓ EL APOYO POR PARTE DEL CUERPO DE BOMBEROS DEL MUNICIPIO DE MORALES, BÚSQUEDA QUE HASTA EL MOMENTO HA SIDO COMPLEJA Y SIN RESULTADOS. SE REQUIERE APOYO POR PARTE DE  DE UN CUERPO DE BOMBEROS U OTRO QUE CUENTE CON LOS EQUIPOS ADECUADOS Y EL PERSONAL CAPACITADO PARA ESTE TIPO DE BÚSQUEDA CON EL FIN DE PODER BRINDAR EL APOYO NECESARIO A LA FAMILIA DE LA PERSONA DESAPARECIDA. INFORMA GERMÁN CAMILO GARCÍA APOYO CMGRD ESTADO </t>
    </r>
    <r>
      <rPr>
        <b/>
        <sz val="9"/>
        <rFont val="Arial"/>
        <family val="2"/>
      </rPr>
      <t xml:space="preserve">ABIERTO - 644
</t>
    </r>
    <r>
      <rPr>
        <sz val="9"/>
        <rFont val="Arial"/>
        <family val="2"/>
      </rPr>
      <t>ACTUALIZACIÓN ENALCE DNBC EN EL DEPARTAMENTO CAUCA MUNICIPIO MORALES RESGUARDO INDÍGENA DE HONDURAS EVENTO ACCIDENTE MARÍTIMO Y FLUVIAL – 27 DE AGOSTO AFECTACIÓN ACCIONES  COMANDANTE NILSON TROCHEZ CBV MORALES INFORMÓ, EN LA REPRESA LA SALVAJINA SECTOR SAN JOSE SE VOLTEA UNA LANCHA CON 6 PERSONAS EL DÍA DE AYER EN HORAS DE LA TARDE DE LOS CUALES SE REALIZA EL RESCATE DE 5 DE LOS OCUPANTES. BOMBEROS MORALES CONTINUARON CON LA BÚSQUEDA DE LA PERSONA QUE DESAPARECE, SIN OBTENER RESULTADOS POSITIVOS, FINALIZACIÓN DE LABORES 18:37 HORAS. APOYARON 6 UNIDADES 30 DE AGOSTO COMANDANTE TROCHEZ INFORMÓ, DE ACUERDO CON EL REQUERIMIENTO SOLICITADO AYER AL DELEGADO DEPARTAMENTAL EL CAPITÁN ALFREDO GUEVARA DE UN EQUIPO DE BUZOS DEL CBV DE POPAYÁN, PARA CONTINUAR LAS LABORES DE BÚSQUEDA, EN COMUNICACIÓN EN HORAS DE LA NOCHE CON EL TENIENTE MARTINEZ DE POPAYÁN, MANIFIESTA QUE NO TIENE REQUERIMIENTO O SOLICITUDES DE ALISTAMIENTO DE EQUIPOS ESPECIALES, SE ESPERA VALIDAR LA INFORMACIÓN EL DÍA DE MAÑANA Y PODER TENER ESE APOYO. 31 DE AGOSTO COMANDANTE TROCHEZ  NILSON REPORTO SE REALIZA LA RECUPERACIÓN DEL CUERPO, ES ENTREGADO A LAS AUTORIDADES COMPETENTES Y A LOS FAMILIARES PARA EL RESPECTIVO TRASLADO A SU LUGAR DE ORIGEN</t>
    </r>
    <r>
      <rPr>
        <b/>
        <sz val="9"/>
        <rFont val="Arial"/>
        <family val="2"/>
      </rPr>
      <t>. ESTADO CERRADO - 666</t>
    </r>
  </si>
  <si>
    <r>
      <t>CDGRD ANTIOQUIA INFORMA EN EL MUNICIPIO DE SAN ROQUE SECTOR DEL BARRIO JUAN XXIII Y SALIDA HACIA CARACOLI, EVENTO INUNDACIÓN – 27 DE AGOSTO, AFECTACIÓN 9 VIVIENDAS, 9 FAMILIAS, 36 PERSONAS, ACCIONES ATENDIDO CON CAPACIDADES LOCALES, SE SUMINITRARON AYUDAS, NO LESIONADOS U OTRO, ESTADO</t>
    </r>
    <r>
      <rPr>
        <b/>
        <sz val="9"/>
        <rFont val="Arial"/>
        <family val="2"/>
      </rPr>
      <t xml:space="preserve"> CERRADO - 644</t>
    </r>
    <r>
      <rPr>
        <sz val="9"/>
        <rFont val="Arial"/>
        <family val="2"/>
      </rPr>
      <t xml:space="preserve">
</t>
    </r>
  </si>
  <si>
    <t xml:space="preserve">CDGRD RISARALDA INFORMA
MUNICIPIO MARSELLA -  VEREDA SAN ANDRÉS
EVENTO MOVIMIENTO EN MASA 30/08/2022
AFECTACIÓN 1 ACUEDUCTO CON DAÑOS EN LA BOCATOMA
ACCIONES ATENDIÓ CMGRD
ESTADO CERRADO - 645
</t>
  </si>
  <si>
    <r>
      <t xml:space="preserve">CMGRD CARTAGENA INFORMA
MUNICIPIO CARTAGENA - BOLIVAR
EVENTO TEMPORAL 28/08/2022
AFECTACIÓN 5 VIVIENDAS COLAPSADAS (ZARRAGOSILLA, PASEO DE BOLIVAR, LOMA DE PEYE, LA MARÍA Y LA PAZ), 20 VIVIENDAS INUNDADAS, 4 VIVIENDAS AVERIADAS EN TECHOS, 1 PUENTE COLAPSADO
ACCIONES SE REALIZA EDAN
</t>
    </r>
    <r>
      <rPr>
        <b/>
        <sz val="9"/>
        <rFont val="Arial"/>
        <family val="2"/>
      </rPr>
      <t>ESTADO ABIERTO - 645</t>
    </r>
    <r>
      <rPr>
        <sz val="9"/>
        <rFont val="Arial"/>
        <family val="2"/>
      </rPr>
      <t xml:space="preserve">
CDGRD BOLÍVAR, ACTUALIZA INFORMACION MUNICIPIO: CARTAGENA – BARRIOS: DANIEL LEMIATE, LA MARÍA, HENEQUEN, SAN FRANCISCO, ZARAGOLLA, ESCALON VILLA, NARIÑO, PABLO VI, CALMARES, LOMA DEL ROSARIO, ANTONIO JOSE SUCRE, POLICARPA, DANIEL LAMEITRE, PALESTINA, 2 DE NOVIEMBRE   EVENTO: TEMPORAL - 28/08/2022  AFECTACIÓN: 5 VIVEINDAS DESTRUIAS, 64 VIVIENDAS AVERIDAS, 69 FAMILIAS, 116 PERSONAS 1 PUENTE VEHICULAR   ACCIONES: ATENDIDO POR CMGRD   </t>
    </r>
    <r>
      <rPr>
        <b/>
        <sz val="9"/>
        <rFont val="Arial"/>
        <family val="2"/>
      </rPr>
      <t>ESTADO CERRADO - 673</t>
    </r>
  </si>
  <si>
    <t xml:space="preserve">CDGRD RISARALDA INFORMA
MUNICIPIO SANTA ROSA DE CABAL 
EVENTO INCENDIO ESTRUCTURAL 30/08/2022
AFECTACIÓN 1 VIVIENDA AVERIADA DE MATERIAL LIVIANO, 1 FAMILIA. SIN PERSONAS AFECTADAS
ACCIONES ATENDIÓ BOMBEROS
ESTADO LIQUIDADO - 645
</t>
  </si>
  <si>
    <t xml:space="preserve">BOMBEROS CUNDINAMARCA INFORMA
MUNICIPIO LA CALERA – VEREDA MUNDO NUEVO
EVENTO MOVIMIENTO EN MASA 29/08/2022
AFECTACIÓN 1 VÍA AFECTADA CON PERDIDA DE BANCA
ACCIONES ATENDIÓ CMGRD Y BOMBEROS CON 2 UNIDADES Y UN VIR, SE REALIZA LA SEÑALIZACIÓN DE SEGURIDAD.
ESTADO CERRADO - 645
</t>
  </si>
  <si>
    <t xml:space="preserve">CDGRD LA GUAJIRA INFORMA
MUNICIPIO MAICAO 
EVENTO INUNDACIÓN 26/08/2022
AFECTACIÓN EN COMUNICACIÓN CON EL CDGRD QUIEN REALIZA VISITA TÉCNICA AL MUNICIPIO, INFORMA QUE SE PRESENTÓ AGUA ESTANCADA POR EL TEMA DE ALCANTARILLADO, PERO EL AGUA YA A ESCURRIDO. SIN AFECTACIONES A VIVIENDAS NI FAMILIAS
ACCIONES ATENDIÓ CMGRD, CDGRD
ESTADO CERRADO - 645
</t>
  </si>
  <si>
    <r>
      <t xml:space="preserve">DAGRAN ANTIOQUIA INFORMA: MUNICIPIO: APARTADÓ, SECTOR CARACOLÍ. EVENTO: CRECIENTE SÚBITA RIO APARTADÓ 30/08/2022. AFECTACIÓN: POR CONFIRMAR. ACCIONES: SE DECLARAN EN ALERTA ROJA POR FUERTES LLUVIAS DE MÁS DE DOS HORAS EN LA PARTE ALTA CON DESBORDAMIENTO DE ESTE AFLUENTE, AFECTANDO A DIFERENTES FAMILIAS Y SECTORES DE LOS CUALES SE ESPERA REPORTE POR AFECTACIÓN. ATIENDE CMGRD, Y ENTIDADES OPERATIVAS DE CBV, DDC, CRC DEL MUNICIPIO Y BRIGADAS COMUNITARIAS. ESTADO: </t>
    </r>
    <r>
      <rPr>
        <b/>
        <sz val="9"/>
        <rFont val="Arial"/>
        <family val="2"/>
      </rPr>
      <t>ABIERTO - 646</t>
    </r>
  </si>
  <si>
    <r>
      <t xml:space="preserve">CITEL DDC INFORMA: MUNICIPIO: SARAVENA – ARAUCA, RÍO BOJABA. EVENTO: INUNDACIÓN 30/08/2022. AFECTACIÓN: 1 VIVIENDA AVERIADA, 25 FAMILIAS AFECTADAS Y 100 PERSONAS. SE ADELANTA EDAN POR PARTE DE LAS ENTIDADES DEL SISTEMA. ACCIONES: ATIENDE CMGRD Y ENTIDADES DE GESTIÓN DEL RIESGO DEL MUNICIPIO. ESTADO: </t>
    </r>
    <r>
      <rPr>
        <b/>
        <sz val="9"/>
        <rFont val="Arial"/>
        <family val="2"/>
      </rPr>
      <t>ABIERTO - 646</t>
    </r>
  </si>
  <si>
    <r>
      <t>CITEL TOLIMA INFORMA: MUNICIPIO: ORTEGA, VEREDA PALERMO. EVENTO: INCENDIO DE COBERTURA VEGETAL 30/08/2022.  AFECTACIÓN: ZONA DE DIFÍCIL ACCESO, SE CONSUME BOSQUE, RASTROJO Y PASTOS. POR CONFIRMAR EL ÁREA AFECTADA. ACCIONES: ATIENDE CMGRD Y CBV ORTEGA. ESTADO:</t>
    </r>
    <r>
      <rPr>
        <b/>
        <sz val="9"/>
        <rFont val="Arial"/>
        <family val="2"/>
      </rPr>
      <t xml:space="preserve"> ACTIVO - 646
</t>
    </r>
    <r>
      <rPr>
        <sz val="9"/>
        <rFont val="Arial"/>
        <family val="2"/>
      </rPr>
      <t>DNBC Y CDGRD TOLIMA, ACTUALIZAN INFORMACIÓN MUNICIPIO: ORTEGA - VEREDA PALERMO EVENTO: INCENDIO DE COBERTURA VEGETAL – 30 DE AGOSTO AFECTACIÓN: 120 HECTÁREAS DE BOSQUE, RASTROJO Y PASTOS ACCIONES: ATENDIDO POR EL CUERPO DE BOMBEROS VOLUNTARIOS DE ORTEGA</t>
    </r>
    <r>
      <rPr>
        <b/>
        <sz val="9"/>
        <rFont val="Arial"/>
        <family val="2"/>
      </rPr>
      <t xml:space="preserve"> ESTADO LIQUIDADO - 648</t>
    </r>
  </si>
  <si>
    <r>
      <t xml:space="preserve">CDGRD CAUCA INFORMA EN EL MUNICIPIO DE PURACE CORREGIMIENTO SANTA LETICIA VEREDA KM 48 SECTOR CAMINO VECINAL LA ESTRELLA  EVENTO COLAPSO ESTRUCTURAL – 30 DE AGOSTO AFECTACIÓN 1 DESAPARECIDO ACCIONES CAIDA DE PUENTE PEATONAL SOBRE RIO VEDOM, UNA PERSONA DE SEXO MASCULINO IDENTIFICADO COMO SIMEON QUIRA PASABA EN SU CABALLO Y CAE AL RÍO, EL PRESIDENTE DE LA JUNTA DE ACCIÓN COMUNAL JUAN ANDRÉS MELÉNDEZ REPORTA QUE SE HAN REALIZADO LAS LABORES DE BÚSQUEDA POR PARTE DE LA COMUNIDAD, SIN ÉXITO HASTA AHORA DEBIDO A QUE EL SITIO ES DE DIFÍCIL ACCESO POR SUS PENDIENTES PRONUNCIADAS Y EL CAUDAL DEL RÍO. SE REQUIERE APOYO POR PARTE DE UN CUERPO DE BOMBEROS O DEFENSA CIVIL QUE CUENTE CON LOS EQUIPOS ADECUADOS Y EL PERSONAL CAPACITADO PARA ESTE TIPO DE BÚSQUEDA CON EL FIN DE PODER BRINDAR EL APOYO NECESARIO A LA FAMILIA, INFORMA OSCAR VALENCIA CONTRATISTA DEL CMGRD ESTADO </t>
    </r>
    <r>
      <rPr>
        <b/>
        <sz val="9"/>
        <rFont val="Arial"/>
        <family val="2"/>
      </rPr>
      <t>ABIERTO</t>
    </r>
    <r>
      <rPr>
        <sz val="9"/>
        <rFont val="Arial"/>
        <family val="2"/>
      </rPr>
      <t xml:space="preserve">
- 646</t>
    </r>
  </si>
  <si>
    <r>
      <t xml:space="preserve">CDGRD CAUCA INFORMA EN EL MUNICIPIO PURACE CORREGIMIENTO SANTA LETICIA VEREDA KM 48 SECTOR CAMINO VECINAL LA ESTRELLA  EVENTO COLAPSO ESTRUCTURAL – 30 DE AGOSTO AFECTACIÓN 1 DESAPARECIDO ACCIONES CAIDA DE PUENTE PEATONAL SOBRE RIO VEDOM, UNA PERSONA DE SEXO MASCULINO IDENTIFICADO COMO SIMEON QUIRA PASABA EN SU CABALLO Y CAE AL RÍO, EL PRESIDENTE DE LA JUNTA DE ACCIÓN COMUNAL JUAN ANDRÉS MELÉNDEZ REPORTA QUE SE HAN REALIZADO LAS LABORES DE BÚSQUEDA POR PARTE DE LA COMUNIDAD, SIN ÉXITO HASTA AHORA DEBIDO A QUE EL SITIO ES DE DIFÍCIL ACCESO POR SUS PENDIENTES PRONUNCIADAS Y EL CAUDAL DEL RÍO. SE REQUIERE APOYO POR PARTE DE UN CUERPO DE BOMBEROS O DEFENSA CIVIL QUE CUENTE CON LOS EQUIPOS ADECUADOS Y EL PERSONAL CAPACITADO PARA ESTE TIPO DE BÚSQUEDA CON EL FIN DE PODER BRINDAR EL APOYO NECESARIO A LA FAMILIA, INFORMA OSCAR VALENCIA CONTRATISTA DEL CMGRD, ESTADO </t>
    </r>
    <r>
      <rPr>
        <b/>
        <sz val="9"/>
        <rFont val="Arial"/>
        <family val="2"/>
      </rPr>
      <t xml:space="preserve">ABIERTO - 647
</t>
    </r>
    <r>
      <rPr>
        <sz val="9"/>
        <rFont val="Arial"/>
        <family val="2"/>
      </rPr>
      <t>ACTUALIZACIÓN CDGRD CAUCA, INFORMA
MUNICIPIO PURACÉ, CORREGIMIENTO: SANTA LETICIA- VEREDA: KM 48- SECTOR: CAMINO VECINAL LA ESTRELLA.  
EVENTO COLAPSO ESTRUCTURAL- 30-08-2022.
AFECTACIÓN 1 PERSONA FALLECIDA- SIMEÓN QUIRA, 1 PUENTE PEATONAL DESTRUIDO, EL CUAL CAYO, SOBRE EL RÍO VEDOM. 
ACCIONES APOYARON CMGRD, D.C.C. BOMBEROS, JAC, POLICÍA.</t>
    </r>
    <r>
      <rPr>
        <b/>
        <sz val="9"/>
        <rFont val="Arial"/>
        <family val="2"/>
      </rPr>
      <t xml:space="preserve">
ESTADO CERRADO. - 695
</t>
    </r>
  </si>
  <si>
    <r>
      <t xml:space="preserve">CDGRD ANTIOQUIA Y ENLACE TERRITORIAL WALTER GONZÁLEZ INFORMAN EN EL MUNICIPIO URRAO VEREDA SAN JOSÉ SECTOR MONTAÑITAS FINCA EL BOSQUE REFORESTA EVENTO AVENIDA TORRENCIAL – 30 DE AGOSTO AFECTACIÓN 1 DESAPARECIDO IDENTIFICADO COMO LUIS ALFONSO CIFUENTES BOLÍVAR DE APROX 52 AÑOS ACCIONES ATIENDE GRUPO OPERATIVO CMGRD, BOMBEROS URRAO CON 6 UNIDADES Y COMUNIDAD, HOY SE REALIZA DESPACHO DE RECURSOS Y PERSONAL DISPONIBLE AL LUGAR DE LA EMERGENCIA PARA CONTINUAR CON TAREAS DE BÚSQUEDA: - MÓVIL 1 UNIDAD DE INTERVENCIÓN RÁPIDA PLACAS DXU 005. - SE REALIZARÁIINSTALACIÓN DE PC, LABORES DE BÚSQUEDA Y LOCALIZACIÓN DE LA VÍCTIMA - ACOMPAÑAMIENTO PSICOSOCIAL A FAMILIARES DE LA DE LA PERSONA DESAPARECIDA - APOYO TÉCNICO Y LOGÍSTICO, ACTIVACIÓN PROTOCOLO DE RESCATE, CMGRD URRAO Y SUS GRUPOS OPERATIVOS - APOYO PSICOSOCIAL PARA LA FAMILIA DE LA PERSONA DESAPARECIDA, 11:11 HORAS ENLACE DNBC REPORTA, COMANDANTE JULIÁN DURANGO DEL CBV URRAO INFORMA, SITUACIÓN PRESENTADA A 56 KM POR LA VÍA URRAO HACIA CORREGIMIENTO ALTAMIRA, QUE OCASIONÓ LA DESAPARICIÓN DEL SR. LUIS CIFUENTES DE 52 AÑOS, QUIEN SE ENCONTRABA REALIZANDO LABORES DE REPARACIÓN EN EL ACUEDUCTO DE SU PROPIEDAD. LAS LABORES DE BÚSQUEDA INICIARON A LAS 19:15 HORAS DE AYER Y FINALIZARON A LAS 2:00 HORAS DE LA MADRUGADA SIN RESULTADO. SE RETOMAN ACTIVIDADES PARA LA RECUPERACIÓN DEL CUERPO DESDE LAS 6:00 HORAS, SE HALLA LA VICTIMA 40 MINUTOS DESPUÉS Y SE PROCEDE A HACER LA ENTREGA A LOS ENTES JUDICIALES DE LA MORGUE MUNICIPAL. OTRA DE LAS AFECTACIONES FUE LA PERDIDA DE 2 TANQUES DE AGUA QUE QUEDAN A DISPOSICIÓN DEL ACUEDUCTO PARA SU REPARACIÓN.ESTADO </t>
    </r>
    <r>
      <rPr>
        <b/>
        <sz val="9"/>
        <rFont val="Arial"/>
        <family val="2"/>
      </rPr>
      <t>CERRADO - 647</t>
    </r>
  </si>
  <si>
    <t>SECTOR AGROPECUARIO:
60 HECTÁREAS DE CAFÉ AFECTADAS, 54 HECTÁREAS DE FRIJOL TECNIFICADO, 11 HECTÁREAS DE MAÍZ AFECTADAS, 2 HECTÁREAS DE PANCOGER Y HORTALIZAS, 1 HECTÁREAS DE CAÑA PANELERA, 25 HECTÁREAS DE PASTO BRACHIARIA, 400 PECES DE PRODUCCIÓN PISCÍCOLA AFECTADOS, 15 CERDOS MUERTOS</t>
  </si>
  <si>
    <r>
      <t xml:space="preserve">CDGRD ANTIOQUIA Y ENLACE TERRITORIAL INFORMA EN EL MUNICIPIO DE PEQUE VEREDA SAN PABLO CORREGIMIENTO LOS LANOS Y SAN PABLO EVENTO AVENIDA TORRENCIAL – 30 DE AGOSTO
AFECTACIÓN 5 VIVIENDAS DESTRUIDAS, 5 FAMILIAS, 20 PERSONAS, PÉRDIDA DE BANCA VÍA TERCIARIA, PÉRDIDA DE CULTIVOS DE CAFÉ, ACCIONES REPORTA Y ATIENDE CMGRD JUNTO CON LA COMUNIDAD, NO LESIONADOS U OTRO, ESTADO </t>
    </r>
    <r>
      <rPr>
        <b/>
        <sz val="9"/>
        <rFont val="Arial"/>
        <family val="2"/>
      </rPr>
      <t xml:space="preserve">ABIERTO - 647
</t>
    </r>
    <r>
      <rPr>
        <sz val="9"/>
        <rFont val="Arial"/>
        <family val="2"/>
      </rPr>
      <t xml:space="preserve">DAGRAN ANTIOQUIA ACTUALIZA: MUNICIPIO PEQUE, CORREGIMIENTO LOS LLANOS, VEREDA SAN PABLO, POPAL Y FALDAS DE PEQUE, EVENTO AVENIDA TORRENCIAL 30/08/2022, AFECTACIÓN 470 FAMILIAS AFECTADAS,  1720 PERSONAS, 11 VIVIENDAS AVERIADAS, 5 VIVIENDAS INHABITABLES POR DAÑOS ESTRUCTURALES, 01 CENTRO EDUCATIVO DE LA VEREDA SAN PABLO, 9 ACUEDUCTOS, 1 ALCANTARILLADO, 4 VÍAS TERCIARIAS AFECTADAS Y 2 VIAS SECUNDARIAS CON PERDIDA DE BANCA Y ACOMULACIÓN DE LODOS Y ROCA
SECTOR AGROPECUARIO:
60 HECTÁREAS DE CAFÉ AFECTADAS, 54 HECTÁREAS DE FRIJOL TECNIFICADO, 11 HECTÁREAS DE MAÍZ AFECTADAS, 2 HECTÁREAS DE PANCOGER Y HORTALIZAS, 1 HECTÁREAS DE CAÑA PANELERA, 25 HECTÁREAS DE PASTO BRACHIARIA, 400 PECES DE PRODUCCIÓN PISCÍCOLA AFECTADOS, 15 CERDOS MUERTOS
ACCIONES ATENDIDO POR CMGRD, DAGRAN ANTIOQUIA, ENTIDADES GRD DEL </t>
    </r>
    <r>
      <rPr>
        <b/>
        <sz val="9"/>
        <rFont val="Arial"/>
        <family val="2"/>
      </rPr>
      <t xml:space="preserve">MUNICIPIO, ESTADO CERRADO - 654
</t>
    </r>
    <r>
      <rPr>
        <sz val="9"/>
        <rFont val="Arial"/>
        <family val="2"/>
      </rPr>
      <t xml:space="preserve">
</t>
    </r>
  </si>
  <si>
    <r>
      <t>CDGRD ANTIOQUIA INFORMA EN EL MUNICIPIO DE MACEO VEREDA RESTREPO, CAÑAVERAL, PARTE BAJA CALLE BONITA Y CALLE CUBA EVENTO MOVIMIENTO EN MASA – 30 DE AGOSTO, AFECTACIÓN 8 VIVIENDAS, 8 FAMILIAS, 17 PERSONAS, 2 VÍAS TERCIARIAS, 1 PUENTE VEHICULAR (SOCAVACIÓN DE APOYOS Y ALETAS DE LA ESTRUCTURA), PÉRDIDA DE CAPACIDAD DEL ALCANTARILLADO EN CASCO URBANO ACCIONES SE HA REALIZADO REMOCIÓN DE MATERIAL CON MAQUINARIA AMARILLA LOCAL E INTERVENCIÓN DE VÍAS TERCIARIAS; NO SE CUENTA CON LOS RECURSOS PARA ATENDER SITUACIÓN DEL PUENTE, SOLICITARON AL DEPARTAMENTO RECURSOS A LA SECRETARIA DE INFRAESTRUCTURA, PERSONAL DE INGENIERÍA CIVIL Y GEOLOGÍA PARA EMITIR CONCEPTOS TÉCNICOS. POR OTRA PARTE INDICAN QUE SE HAN REGISTRADO INUNDACIONES EN LOS ÚLTIMOS AÑOS DONDE SE REQUIERE CANALIZACIÓN DE QUEBRADAS EN ZONA URBANA Y CORREGIMIENTO DE PUERTO NUS. ESTADO</t>
    </r>
    <r>
      <rPr>
        <b/>
        <sz val="9"/>
        <rFont val="Arial"/>
        <family val="2"/>
      </rPr>
      <t xml:space="preserve"> CERRADO</t>
    </r>
    <r>
      <rPr>
        <sz val="9"/>
        <rFont val="Arial"/>
        <family val="2"/>
      </rPr>
      <t xml:space="preserve">
 - 647</t>
    </r>
  </si>
  <si>
    <r>
      <t>CDGRD TOLIMA INFORMA EN EL MUNICIPIO DE SUÁREZ CERRO LAS MERCEDES VEREDA BATATAS EVENTO INCENDIO DE COBERTURA VEGETAL – 31 DE AGOSTO, AFECTACIÓN PENDIENTE ACCIONES REPORTA COORDINADOR DE SUÁREZ Y APARENTEMENTE EL INCENDIO PROVIENE DEL MUNICIPIO DEL CARMEN DE APICALÁ; ENLACE DNBC REPORTA COMANDANTE CARLOS SAIZ / CBV INFORMA SOBRE INCENDIO DETECTADO EN HORAS DE LA MAÑANA, LUGAR DE DIFÍCIL ACCESO POR NO TENER VÍAS, NI SENDEROS TRANSITABLES, APROX A 5 KM DEL CASCO URBANO A PIE.  SUMINISTRA COORDENADAS PARA GESTIÓN APOYO AÉREO: 4° 01'31.03" N - 74°47'53.34" O, ELEVACIÓN DE 822 M. (TRAMITANDO AUTORIZACIÓN CON LA DELEGACIÓN DEPARTAMENTAL Y EL MUNICIPIO). 3 UNIDADES DE BOMBEROS VOLUNTARIOS DISPONIBLES, ESTADO</t>
    </r>
    <r>
      <rPr>
        <b/>
        <sz val="9"/>
        <rFont val="Arial"/>
        <family val="2"/>
      </rPr>
      <t xml:space="preserve"> ACTIVO - 647
</t>
    </r>
    <r>
      <rPr>
        <sz val="9"/>
        <rFont val="Arial"/>
        <family val="2"/>
      </rPr>
      <t>CDGRD TOLIMA INFORMA MUNICIPIO SUÁREZ CERRO LAS MERCEDES VEREDA BATATAS 
EVENTO INCENDIO DE COBERTURA VEGETAL – 31 DE AGOSTO AFECTACIÓN PENDIENTE
ACCIONES REPORTA COORDINADOR DE SUÁREZ Y APARENTEMENTE EL INCENDIO PROVIENE DEL MUNICIPIO DEL CARMEN DE APICALÁ; ENLACE DNBC REPORTA COMANDANTE CARLOS SAIZ / CBV INFORMA SOBRE INCENDIO DETECTADO EN HORAS DE LA MAÑANA, LUGAR DE DIFÍCIL ACCESO POR NO TENER VÍAS, NI SENDEROS TRANSITABLES, APROX A 5 KM DEL CASCO URBANO A PIE.  SUMINISTRA COORDENADAS PARA GESTIÓN APOYO AÉREO: 4° 01'31.03" N - 74°47'53.34" O, ELEVACIÓN DE 822 M. (TRAMITANDO AUTORIZACIÓN CON LA DELEGACIÓN DEPARTAMENTAL Y EL MUNICIPIO). 3 UNIDADES DE BOMBEROS VOLUNTARIOS DISPONIBLES. -DNBC SOLICITA SOLICITUD DE APOYO AÉREO N°22 SOBREVUELO, TRASLADO DE PERSONAL Y DESCARGAS MUNICIPIO DE SUAREZ – TOLIMA.</t>
    </r>
    <r>
      <rPr>
        <b/>
        <sz val="9"/>
        <rFont val="Arial"/>
        <family val="2"/>
      </rPr>
      <t xml:space="preserve"> ESTADO ACTIVO - 648</t>
    </r>
    <r>
      <rPr>
        <sz val="9"/>
        <rFont val="Arial"/>
        <family val="2"/>
      </rPr>
      <t xml:space="preserve">
ACTUALIZACIÓN ENLACE DNBC EN EL DEPARTAMENTO TOLIMA EN EL MUNICIPIO DE SUÁREZ CERRO LAS MERCEDES EVENTO INCENDIO DE COBERTURA VEGETAL – 31 DE AGOSTO, AFECTACIÓN ACCIONES 09:26 HORAS, EN ARTICULACIÓN CON SALA DE CRISIS NACIONAL Y FUERZA AÉREA COLOMBIANA, ENVÍA IMÁGENES Y VIDEO DEL SOBREVUELO PARA CONOCIMIENTO. SE ESTABLECE COMUNICACIÓN CON EL COORDINADOR EJECUTIVO DE BOMBEROS Y COMANDANTE DE BOMBEROS PARA COORDINAR LOS RESPECTIVOS APOYOS EN EL CUAL SE REITERA LA NECESIDAD DEL APOYO AÉREO PARA REALIZAR DESCARGAS CON HELIBALDE Y TRASLADO DE PERSONAL, ADEMÁS SE SOLICITARÁ LA ACTIVACIÓN DEL BATALLÓN DE DESASTRES DE EJÉRCITO NACIONAL, YA QUE EL DEPARTAMENTO DEL TOLIMA SE ENCUENTRA EN ALERTA ROJA POR LA PROBABILIDAD DE INCENDIOS FORESTALES Y LAS UNIDADES SE ENCUENTRAN ATENTAS EN SUS JURISDICCIONES. 09:59 HORAS, SCN TRAMITA SOLICITUD DE AA N 86 ANTE FAC PARA TRASLADO DE PERSONAL Y DESCARGAS. 10:30 HORAS, TENIENTE PEDRO PATIÑO / COORDINADOR TOLIMA EN COMUNICACIÓN CON CBV SUAREZ, INFORMA AL MOMENTO NO SE REQUIERE APOYO DE BATALLÓN DE DESASTRES, YA QUE EL TERRENO NO PERMITE ACCESO DEL PERSONAL HASTA EL PUNTO. REITERA SOLICITUD DE APOYO AÉREO, EN EL TERRENO SE TIENE 30 UNIDADES. SALA SITUACIONAL EN ENLACE CON BOMBEROS SUAREZ REITERA DISPONIBILIDAD DE UNIDADES EN TIERRA INDICANDO QUE ENTRE LAS 30 UNIDADES SE ENCUENTRAN BOMBEROS SUAREZ, BOMBEROS CARMEN DE APICALÁ, DEFENSA CIVIL Y VAQUIANOS DE LA VEREDA, TOTAL 30 UNIDADES. 11:48 HORAS, SCN INFORMA SE PROCEDIÓ A TRAMITAR SOLICITUD DE APOYO AÉREO PARA TRASLADO Y DESCARGAS CON SISTEMA DE BALDA COLAPSIBLE ANTE LA FUERZA AÉREA COLOMBIANA, QUIENES INFORMAN QUE NO ES POSIBLE DAR CUMPLIMIENTO POR “RAZONES OPERACIONALES QUE AFECTAN A LA FAC EN EL MOMENTO DISPONIBILIDAD DE AERONAVES QUE SE ENCUENTRAN APOYANDO EN DIFERENTES PUNTOS DEL PAÍS”. SE PROCEDE A VALIDAR VERBALMENTE CON ENLACE DEL EJÉRCITO NACIONAL, QUIEN INFORMA AL MOMENTO NO CUENTA CON DISPONIBILIDAD DE RECURSO AÉREO. A LA HORA NOS ENCONTRAMOS VALIDANDO DISPONIBILIDAD DE RECURSO CON AVIACIÓN DE POLICÍA</t>
    </r>
    <r>
      <rPr>
        <b/>
        <sz val="9"/>
        <rFont val="Arial"/>
        <family val="2"/>
      </rPr>
      <t xml:space="preserve">. ESTADO ABIERTO - 650
</t>
    </r>
    <r>
      <rPr>
        <sz val="9"/>
        <rFont val="Arial"/>
        <family val="2"/>
      </rPr>
      <t>ACTUALIZACIÓN ENLACE DNBC Y CITEL TOLIMA EN EL MUNICIPIO DE SUÁREZ VEREDA BATATAS CERRO LAS MERCEDES EVENTO INCENDIO DE COBERTURA VEGETAL – 31 DE AGOSTO, AFECTACIÓN 700 HECTÁREAS APROX, ACCIONES 10:20 HORAS VÍA TELEFÓNICA EL DEPARTAMENTO  INDAGA CON EL MUNICIPIO Y EN REPORTE POR LLAMADA INDICARON QUE SUBIRÍAN A VERIFICAR SI YA ESTA APAGADO O NO EL INCENDIO. 13:50 HORAS COMANDANTE CARLOS SAIZ CBV INFORMA, INCENDIO A LA HORA SE ENCUENTRA LIQUIDADO POR LLUVIAS PRESENTADAS EN LA MAÑANA</t>
    </r>
    <r>
      <rPr>
        <b/>
        <sz val="9"/>
        <rFont val="Arial"/>
        <family val="2"/>
      </rPr>
      <t>.ESTADO LIQUIDADO - 653</t>
    </r>
  </si>
  <si>
    <r>
      <t xml:space="preserve">CDGRD TOLIMA Y ENLACE DNBC INFORMA EN EL MUNICIPIO DE CARMEN DE APICALÁ CERRO EL PÁRAMO DE LA VEREDA MISIONES EN LÍMITES CON CUNDAY EVENTO INCENDIO DE COBERTURA VEGETAL – 31 DE AGOSTO AFECTACIÓN APROX 20 HECTÁREAS DE BOSQUE SECO TROPICAL ACCIONES SARGENTO JHON ANDRES MORALES / CBV SUGIERE EL APOYO AÉREO PARA TRASLADO DE PERSONAL DISPONIBLE E INICIAR LABORES DE LIQUIDACIÓN DESDE LA CIMA DEL CERRO. 8 UNIDADES DE BOMBEROS DISPONIBLES,  ESTADO </t>
    </r>
    <r>
      <rPr>
        <b/>
        <sz val="9"/>
        <rFont val="Arial"/>
        <family val="2"/>
      </rPr>
      <t xml:space="preserve">ACTIVO - 647
</t>
    </r>
    <r>
      <rPr>
        <sz val="9"/>
        <rFont val="Arial"/>
        <family val="2"/>
      </rPr>
      <t>ACTUALIZACIÓN CDGRD TOLIMA EN EL MUNICIPIO CARMEN DE APICALÁ VEREDA MISIONES EVENTO INCENDIO DE COBETURA VEGETAL – 31 DE AGOSTO AFECTACIÓN 30 HECTÁREAS APROX ACCIONES ATENDIDO LOCALMENTE CON 13 UNIDADES DE BOMBEROS, COMO FUE EN LÍMITES CON SUÁREZ SE DISTRIBUYERON POR VARIOS SECTORES</t>
    </r>
    <r>
      <rPr>
        <b/>
        <sz val="9"/>
        <rFont val="Arial"/>
        <family val="2"/>
      </rPr>
      <t xml:space="preserve"> ESTADO LIQUIDADO - 653</t>
    </r>
  </si>
  <si>
    <r>
      <t xml:space="preserve">DNBC INFORMA
MUNICIPIO MELGAR – TOLIMA, SECTOR DENOMINADO 4 MANGOS.
EVENTO INCENDIO DE COBERTURA VEGETAL 30/08/2022
AFECTACIÓN PENDIENTE EN EVALUACIÓN
ACCIONES ATIENDE EJERCITO, SE REALIZA MOVIMIENTO DE LA UNIDAD A EL SECTOR DEL ÁREA DE PRACTICA DE EXPLOSIVOS EN CUATRO MANGOS. SE ESPERA INFORMACIÓN Y DOCUMENTACIÓN PARA POSIBLE APOYO AÉREO. EN ALISTAMIENTO BOMBEROS NILO
</t>
    </r>
    <r>
      <rPr>
        <b/>
        <sz val="9"/>
        <color indexed="8"/>
        <rFont val="Arial"/>
        <family val="2"/>
      </rPr>
      <t>ESTADO ACTIVO -645</t>
    </r>
    <r>
      <rPr>
        <sz val="9"/>
        <color indexed="8"/>
        <rFont val="Arial"/>
        <family val="2"/>
      </rPr>
      <t xml:space="preserve">
ACTUALIZACIÓN ENLACES DNBC Y EJÉRCITO NACIONAL EN EL DEPARTAMENTO CUNDINAMARCA MUNICIPIO NILO SECTOR POLVORINES Y BASE LA ROCA EN EL FUERTE DE TOLEMAIDA, EVENTO INCENDIO DE COBERTURA VEGETAL – 30 DE AGOSTO, AFECTACIÓN 100 HECTÁREAS APROX DE VEGETACIÓN NATIVA, ACCIONES  EL COMANDANTE JAVIER SALAMANCA BOMBEROS NILO INFORMA, LA ATENCIÓN DEL INCENDIO LA ESTA PRESTANDO EL PERSONAL DE TOLEMAIDA, SE ESPERA EN HORAS DE LA MAÑANA DE ACUERDO A LA EVOLUCIÓN DE LA EMERGENCIA, EL DESPLAZAMIENTO DEL COMANDANTE DEL CBV NILO Y ASÍ TOMAR EL MANDO DEL INCIDENTE. EJÉRCITO INICIÓ SEGUNDO DÍA DE INTERVENCIÓN CON 24 UNIDADES AL MANDO DE TE CASTRO CAMACHO JUAN PABLO, EL INCENDIO VA AVANZANDO HACIA LA VEREDA LO OSCURO, LAS LABORES DE CONTROL AVANZAN EN UN 75%. EN EL LUGAR SE HACE COORDINACIONES CON EL SEÑOR SANTIAGO RAMIREZ AUXILIAR EN GESTIÓN DEL RIESGO. SE APOYA CON UN UH60 Y SISTEMA BAMBI BUCKET DE LA BRIGADA DE AVIACIÓN - BRIAV 25, HAN REALIZADO 7 DESCARGAS Y POR AHORA NO SE REQUIERE MÁS APOYO AÉREO, ESTADO</t>
    </r>
    <r>
      <rPr>
        <b/>
        <sz val="9"/>
        <color indexed="8"/>
        <rFont val="Arial"/>
        <family val="2"/>
      </rPr>
      <t xml:space="preserve"> ACTIVO - 647</t>
    </r>
    <r>
      <rPr>
        <sz val="9"/>
        <color indexed="8"/>
        <rFont val="Arial"/>
        <family val="2"/>
      </rPr>
      <t xml:space="preserve">
ACTUALIZACIÓN ENLACES DNBC Y EJÉRCITO NACIONAL DEPARTAMENTO CUNDINAMARCA  MUNICIPIO NILO SECTOR POLVORINES Y BASE LA ROCA EN EL FUERTE DE TOLEMAIDA EVENTO INCENDIO DE COBERTURA VEGETAL – 30 DE AGOSTO AFECTACIÓN 100 HECTÁREAS APROX DE VEGETACIÓN NATIVA ACCIONES EL COMANDANTE JAVIER SALAMANCA BOMBEROS NILO INFORMA, LA ATENCIÓN DEL INCENDIO LA ESTA PRESTANDO EL PERSONAL DE TOLEMAIDA, SE ESPERA EN HORAS DE LA MAÑANA DE ACUERDO A LA EVOLUCIÓN DE LA EMERGENCIA, EL DESPLAZAMIENTO DEL COMANDANTE DEL CBV NILO Y ASÍ TOMAR EL MANDO DEL INCIDENTE.EJÉRCITO INICIÓ SEGUNDO DÍA DE INTERVENCIÓN CON 24 UNIDADES AL MANDO DE TE CASTRO CAMACHO JUAN PABLO, EL INCENDIO VA AVANZANDO HACIA LA VEREDA LO OSCURO, LAS LABORES DE CONTROL AVANZAN EN UN 75%. EN EL LUGAR SE HACE COORDINACIONES CON EL SEÑOR SANTIAGO RAMIREZ AUXILIAR EN GESTIÓN DEL RIESGO. SE APOYA CON UN UH60 Y SISTEMA BAMBI BUCKET DE LA BRIGADA DE AVIACIÓN - BRIAV 25, HAN REALIZADO 7 DESCARGAS Y POR AHORA NO SE REQUIERE MÁS APOYO AÉREO. -SALA SITUACIONAL DNBC INFORMA, SOLICITAMOS MUY COORDIALMENTE,  LA CANCELACIÓN DEL PRESENTE APOYO AÉREO YA QUE ESTE SE ENCUENTRA CONTROLADO, DEBIDO A LAS LABORES REALIZADAS EN TERRENO; LO ANTERIOR SEGÚN INFORMA EL SEÑOR COMANDANTE DE BOMBEROS NILO Y CNAE. -ENLACE EJERCITO INFORMA: SE CULMINA SEGUNDO DIA DE INTERVENCIÓN EN EL SECTOR DE LA BASE LA ROCA. EL INCENDIO SE DIRIJIA HACIA LA VEREDA LO OSCURO, IGUALMETE SE TRABAJO EN LOS FOCOS EXISTENTES LOS CUALES AMENAZABAN CON AFECTAR LA FINCA LAS FLORES.</t>
    </r>
    <r>
      <rPr>
        <b/>
        <sz val="9"/>
        <color indexed="8"/>
        <rFont val="Arial"/>
        <family val="2"/>
      </rPr>
      <t xml:space="preserve"> ESTADO ACTIVO - 648
</t>
    </r>
    <r>
      <rPr>
        <sz val="9"/>
        <color indexed="8"/>
        <rFont val="Arial"/>
        <family val="2"/>
      </rPr>
      <t>ACTUALIZACIÓN ENLACE DNBC INFORMA EN EL MUNICIPIO DE NILO FUERTE DE TOLEMAIDA Y SAN BARTOLO EVENTO INCENDIO DE COBERTURA VEGETAL  - 30 DE AGOSTO, AFECTACIÓN PENDIENTE, ACCIONES 06:01 HORAS CAPITÁN JAVIER SALAMANCA CBV NILO INFORMA, DURANTE LA MADRUGADA SE PRESENTARON LLUVIAS EN LOS SECTORES DE SAN BARTOLO Y EN TOLEMAIDA, SE ENVÍAN DOS BRIGADAS DE LA CAR HACIA LOS INCENDIOS PARA VERIFICACIÓN DE PUNTOS CALIENTES. SE PIDE DEJAR EL APOYO AÉREO EN ALISTAMIENTO. 10:00 HORAS CAPITÁN JAVIER SALAMANCA INDICA AL MOMENTO SE ENCUENTRAN 5 UNIDADES DE LA BRIGADA CAR TRABAJANDO SOBRE PUNTOS CALIENTES, SE ESPERA EN EL TRASCURSO DE LA MAÑANA CONTAR CON EL APOYO DE EJÉRCITO. 12:20 HORAS CAPITÁN JAVIER SALAMANCA REPORTA SECTOR SAN BARTOLO EN EL PUNTO ESTUVIERON EN LABORES PERSONAL DE EJÉRCITO. EN HORAS DE LA MADRUGADA INGRESÓ BRIGADA DE LA CAR QUIENES CONFIRMAN LIQUIDACIÓN DEL INCENDIO. SECTOR TOLEMAIDA EN LA JORNADA DE HOY SE ENCUENTRA BRIGADA DE LA CAR REALIZANDO REMOCIÓN DE CENIZAS, VERIFICACIÓN DE LOS PUNTOS, EN ESTE SECTOR NO SE HA CONTADO CON APOYO DE EJÉRCITO, AVANCE DE LABORES EN 90%</t>
    </r>
    <r>
      <rPr>
        <b/>
        <sz val="9"/>
        <color indexed="8"/>
        <rFont val="Arial"/>
        <family val="2"/>
      </rPr>
      <t xml:space="preserve"> ESTADO CONTROLADO - 653
</t>
    </r>
    <r>
      <rPr>
        <sz val="9"/>
        <color indexed="8"/>
        <rFont val="Arial"/>
        <family val="2"/>
      </rPr>
      <t>ACTUALIZACIÓN CITEL- DNBC INFORMA, DEPARTAMENTO DE CUNDINAMARCA
MUNICIPIO NILO- FUERTE DE TOLEMAIDA Y SAN BARTOLO
EVENTO INCENDIO DE COBERTURA VEGETAL  - 30-08-2022
AFECTACIÓN 90 HECTÁREAS DE PASTIZALES, CHARRASQUERO Y BOSQUE NATIVO
ACCIONES A</t>
    </r>
    <r>
      <rPr>
        <b/>
        <sz val="9"/>
        <color indexed="8"/>
        <rFont val="Arial"/>
        <family val="2"/>
      </rPr>
      <t>POYARON CMGRD, 2 BRIGADAS DE LA CAR, EJÉRCITO NACIONAL-  22 UNIDADES 
ESTADO LIQUIDADO. - 658</t>
    </r>
  </si>
  <si>
    <r>
      <t xml:space="preserve">CDGRD CAUCA INFORMA MUNICIPIO BALBOA VEREDA LA FLORIDA CORREGIMIENTO DE PURETO EVENTO INCENDIO ESTRUCTURAL - 30 DE AGOSTO AFECTACIÓN 1 VIVIENDA DESTRUIDA, 1 FAMILIA, 6 PERSONAS (4 ADULTOS Y 2 MENORES DE EDAD).   ACCIONES POR PARTE DE LA ADMINISTRACIÓN MUNICIPAL EN CABEZA DE LA SECRETARIA DE PLANEACIÓN E INFRAESTRUCTURA Y LA OFICINA MUNICIPAL DE GESTIÓN DEL RIESGO DE DESASTRES, SE  LLEVA A CABO COMUNICACIÓN CON LOS LÍDERES DE LA ZONA Y LOS AFECTADOS, PARA PROGRAMAR VISITA AL LUGAR YA QUE POR MOTIVOS DE ORDEN PÚBLICO SE HACE COMPLEJO LLEGAR AL LUGAR, POR TAL RAZÓN SE COORDINA CON PRESIDENTE DE JUNTA PARA RESPECTIVO LEVANTAMIENTO DE LA INFORMACIÓN Y ANÁLISIS DE NECESIDADES, EN LO QUE SE PUEDO HACER PRESENCIA EN EL LUGAR. SE REQUIERE APOYO EN MATERIALES DE CONSTRUCCIÓN PARA LA REPARACIÓN DE LA VIVIENDA Y AYUDA ALIMENTARIA. ESTADO </t>
    </r>
    <r>
      <rPr>
        <b/>
        <sz val="9"/>
        <rFont val="Arial"/>
        <family val="2"/>
      </rPr>
      <t>CERRADO - 648</t>
    </r>
  </si>
  <si>
    <r>
      <t xml:space="preserve">CMGRD VILLAVICENCIO, INFORMA SECTOR: BOCATOMA QUEBRADA LA HONDA EVENTO: MOVIMIENTO EN MASA – 14/07/2022  AFECTACIÓN: 1 ACUEDUCTO MUNICIPAL EL CUAL AFECTA A 140 MIL PERSONAS, REALIZAN SOLICITUD DE CARRO TANQUES ACCIONES: ATENDIDO POR CMGRD EN APOYO DEL CDGRD Y UNGRD.  -SCN TRAMITA SOLICITUD Y ENVÍO DE DOCUMENTACIÓN REQUERIDA. - EN LA REVISIÓN DE ALTERNATIVAS PARA SUPERAR LA EMERGENCIA, SE CONSIDERA QUE LA RUTA MAS EXPEDITA CONSISTIRÍA EN REALIZAR UNA INTERVENCIÓN EN DOS ESTACIONES DE BOMBEO EXISTENTES, QUE CAPTA EL AGUA DIRECTAMENTE DEL RÍO GUATIQUÍA Y LAS CONDUCE DIRECTAMENTE A LA PLANTA POTABILIZADORA. - ACTUALMENTE LA RESPUESTA A LA EMERGENCIA SE REALIZA CON EL BOMBEO DE APROXIMADAMENTE 900 L/S DEL RÍO GUATIQUÍA, CON UN REQUERIMIENTO EN CONDICIONES NORMALES ESTIMADO DE 1500 L/S. EL FALTANTE DE AGUA SE SUMINISTRA A TRAVES DE MEDIOS ALTERNOS, POR MEDIO DE 18 CARROTANQUES, 15 DE ELLOS ALQUILADOS Y TRES PROPIOS, QUE TOMAN AGUA DE SISTEMAS DE ACUEDUCTO INDEPENDIENTES, PEQUEÑOS, QUE EXISTEN EN EL ÁREA URBANA. -LA INTERVENCIÓN DE LAS ESTACIONES DE BOMBEO CONSISTE EN UN CAMBIO DE LA TOTALIDAD DE LAS BOMBAS, CON SUS RESPECTIVOS RESPALDOS, UN TOTAL DE 6, PARA LOGRAR LA CAPTACIÓN DE LA TOTALIDAD DEL VOLUMEN DE AGUA REQUERIDO POR EL SISTEMA (LOS 1500 L/S). ESTE PROYECTO SE ENCUENTRA EN FORMULACIÓN, CON APOYO DE ESTE VICEMINISTERIO, IDENTIFICÁNDOSE QUE LA RUTA CRÍTICA SE RELACIONA CON LA ADQUISICIÓN Y NACIONALIZACIÓN DE LAS BOMBAS Y SUS MOTORES DE RESPALDO. ADEMÁS, SE REQUIERE AJUSTES EN EL TEMA ELÉCTRICO, COMO ES EL CAMBIO DE LOS TRANSFORMADORES, REFORZAMIENTO ESTRUCTURAL DE LOS SITIOS DONDE SE INSTALARÍAN LOS SISTEMAS DE BOMBEO, ENTRE OTRAS. -LO QUE SE BUSCA MEJORAR LA CAPACIDAD DE BOMBEO DE LAS DOS ESTACIONES, BUSCANDO REDUCIR EL REQUERIMIENTO DE CARROTANQUES. ESTADO: </t>
    </r>
    <r>
      <rPr>
        <b/>
        <sz val="9"/>
        <rFont val="Arial"/>
        <family val="2"/>
      </rPr>
      <t>CERRADO - 648</t>
    </r>
  </si>
  <si>
    <r>
      <t xml:space="preserve">CDGRD ANTIOQUIA, ACTUALIZA INFORMACIÓN MUNICIPIO: APARTADÓ – BARRIOS: BRISAS, SAN FERNANDO, LA ESPERANZA, EL CONEJO, ESMERALDA, FUNDADORES. CORREGIMIENTOS DE SAN JOSÉ DE APARTADÓ, CENTRO POBLADO. VEREDAS EL CARACOLÍ, SALSIPUEDES BAJO  EVENTO: CRECIENTE SÚBITA DEL RÍO APARTADÓ – 30/08/2022 AFECTACIÓN: 2 VIVIENDAS DESTRUIDAS, 4 VIVIENDAS AVERIDAS, 6 FAMILIAS, 24 PERSONAS ACCIONES: ATENDIDO POR CMGRD ESTADO </t>
    </r>
    <r>
      <rPr>
        <b/>
        <sz val="9"/>
        <rFont val="Arial"/>
        <family val="2"/>
      </rPr>
      <t>CERRADO - 648</t>
    </r>
  </si>
  <si>
    <r>
      <t xml:space="preserve">CDGRD CHOCÓ INFORMA EN EL MUNICIPIO DE MEDIO BAUDÓ VEREDA BERRECUY EVENTO TEMPORAL – 30 DE AGOSTO AFECTACIÓN  10 VIVIENDAS DESTECHADAS, 12 FAMILIAS DANNIFICADAS, 1 VÍA SECUNDARIA ACCIONES DURANTE LA NOCHE SE PRESENTARON LLUVIAS  ACOMPAÑAS DE FUERTES VIENTOS  QUE OCASIONARON TAPONAMIENTO EN LA VÍA ISTMINA - PUERTO MELUK, CAÍDA DE ÁRBOLES Y POSTES. REPORTÓ MANUEL ASPRILLA GARCÍA CMGRD ESTADO </t>
    </r>
    <r>
      <rPr>
        <b/>
        <sz val="9"/>
        <rFont val="Arial"/>
        <family val="2"/>
      </rPr>
      <t>CERRADO - 650</t>
    </r>
  </si>
  <si>
    <r>
      <t xml:space="preserve">CDGRD CHOCÓ INFORMA EN EL MUNICIPIO DE MEDIO BAUDÓ CORREGIMIENTO CURUNDÓ LA BANCA EVENTO INUNDACIÓN POR DESBORDAMIENTO DE LA QUEBRADA CURUNDÓ – 31 DE AGOSTO AFECTACIÓN 18 VIVIENDAS, 88 FAMILIAS, PÉRDIDA DE ENSERES, 20 BULTOS DE ARROZ Y TRILLADORA DE ARROZ ACCIONES SEGUIMIENTO Y MONITOREO, DESDE LA ALCALDÍA MUNICIPAL SE ESTÁN ADELANTANDO LAS RESPECTIVAS GESTIONES PARA DAR  RESPUESTA OPORTUNA PARA LLEVAR LAS AYUDAS PERTINENTES. EL NIVEL DEL AGUA BAJA LENTAMENTE. REPORTÓ MANUEL ASPRILLA GARCÍA CMGRD, ESTADO </t>
    </r>
    <r>
      <rPr>
        <b/>
        <sz val="9"/>
        <rFont val="Arial"/>
        <family val="2"/>
      </rPr>
      <t>CERRADO - 650</t>
    </r>
  </si>
  <si>
    <t>3 LOCALES</t>
  </si>
  <si>
    <r>
      <t xml:space="preserve">IDIGER INFORMA EN EL DEPARTAMENTO CUNDINAMARCA MUNICIPIO GIRARDOT ZONA CENTRO FRENTE A LA ALCALDÍA CRA 11 # 16 – 34 EVENTO COLAPSO ESTRUCTURAL – 1 DE SEPTIEMBRE SITUACIÓN FUE EXACTAMENTE UNA PARED DEL SEGUNDO PISO, HABÍA OLOR A GAS AFECTACIÓN 5 LESIONADOS, 3 LOCALES COMERCIALES, ACCIONES SE RECIBE REPORTE DE IDIGER Y SE PROCEDE A INFORMAR A CDGRD CUNDINAMARCA, SCN Y ENLACES DE SNGRD. ATIENDE PERSONAL DE BOMBEROS, POLICIA, CMGRD; EL DEPARTAMENTO INFORMA QUE LA SUBDIRECTORA DE MANEJO SE ENCUENTRA EN EL MUNICIPIO Y SE VA A DIRIGIR AL PUNTO. DE LOS LESIONADOS UNA MUJER ENCONTRADA BAJO ESCOMBROS FUE TRASLADADA A CENTRO ASISTENCIAL. SE REALIZÓ EVACUACIÓN DE TODO EL PERSONAL DE LA ALCALDÍA, ESTADO </t>
    </r>
    <r>
      <rPr>
        <b/>
        <sz val="9"/>
        <rFont val="Arial"/>
        <family val="2"/>
      </rPr>
      <t>CERRADA - 650</t>
    </r>
  </si>
  <si>
    <r>
      <t>CDGRD CUNDINAMARCA INFORMA EN EL MUNICIPIO DE LA MESA ZONA URBANA EVENTO VENDAL – 1 DE SEPTIEMBRE AFECTACIÓN COLEGIO FRANCISCO JULIÁN OLAYA SEDE B ACCIONES ATENDIDO POR BOMBEROS CON 3 UNIDADES, POR SOLICITUD DE LA COORDINADORA DEL COLEGIO QUIÉN QUE SE AFECTARON UNAS TEJAS, SE REALIZA PROCESO DE DESMONTE DE LAS TEJAS QUE SE EVIDENCIAN SUELTAS PARA DEJAR EL SITIO SIN RIESGO DE CAÍDA DE ELEMENTOS. ESTADO</t>
    </r>
    <r>
      <rPr>
        <b/>
        <sz val="9"/>
        <rFont val="Arial"/>
        <family val="2"/>
      </rPr>
      <t xml:space="preserve"> CERRADO - 650</t>
    </r>
  </si>
  <si>
    <r>
      <t xml:space="preserve">CDGRD TOLIMA, Y ENLACE DNBC INFORMAN
MUNICIPIO CARMEN DE APICALÁ, VEREDA: BOLIVIA.
EVENTO INCENDIO DE COBERTURA VEGETAL- 01-09-2022.
AFECTACIÓN EN VERIFICACIÓN.
ACCIONES APOYAN CMGRD, BOMBEROS- 15 UNIDADES.
</t>
    </r>
    <r>
      <rPr>
        <b/>
        <sz val="9"/>
        <rFont val="Arial"/>
        <family val="2"/>
      </rPr>
      <t>ESTADO ACTIVO.- 651</t>
    </r>
    <r>
      <rPr>
        <sz val="9"/>
        <rFont val="Arial"/>
        <family val="2"/>
      </rPr>
      <t xml:space="preserve">
ACTUALIZACIÓN CDGRD TOLIMA EN EL MUNICIPIO DE CARMEN DE APICALÁ VEREDA BOLIVIA EVENTO INCENDIO DE COBERTURA VEGETAL – 1 DE SEPTIEMBRE AFECTACIÓN 100 HECTÁREAS DE VEGETACIÓN NATIVA ACCIONES POR LA AYUDA DEL CLIMA, AYER EN LA NOCHE HUBO UNA PEQUEÑA LLUVIA QUE APAGO EL INCENDIO</t>
    </r>
    <r>
      <rPr>
        <b/>
        <sz val="9"/>
        <rFont val="Arial"/>
        <family val="2"/>
      </rPr>
      <t xml:space="preserve"> ESTADO LIQUIDADO - 653
</t>
    </r>
  </si>
  <si>
    <t xml:space="preserve">
CDGRD TOLIMA, INFORMA
MUNICIPIO CHAPARRAL, ZONA RURAL.
EVENTO INCENDIO DE COBERTURA VEGETAL- 01-09-2022.
AFECTACIÓN 6 HECTÁREAS DE VEGETACIÓN NATIVA.
ACCIONES APOYARON CMGRD, BOMBEROS.
ESTADO LIQUIDADO. - 651
</t>
  </si>
  <si>
    <t xml:space="preserve">CDGRD BOYACÁ. INFORMA
MUNICIPIO RÁQUIRÁ, VEREDA: CHIGUICHANGA.
EVENTO INCENDIO DE COBERTURA VEGETAL- 31-08-2022.
AFECTACIÓN 1 HECTÁREA DE VEGETACIÓN NATIVA.
ACCIONES APOYO CMGRD, BOMBEROS DE VILLA DE LEYVA.
ESTADO LIQUIDADO. - 651
</t>
  </si>
  <si>
    <t xml:space="preserve">
CDGRD TOLIMA, INFORMA
MUNICIPIO MARIQUITA, ZONA URBANA.
EVENTO INUNDACIÓN- 01-09-2022.
AFECTACIÓN 2 VIVIENDAS, 2 FAMILIAS, 10 PERSONAS AFECTADAS, CAÍDA DE 10 ÁRBOLES, SIN LESIONADOS.
ACCIONES APOYARON CMGRD, BOMBEROS.
ESTADO CERRADO. - 651
</t>
  </si>
  <si>
    <t xml:space="preserve">CDGRD ANTIOQUIA, INFORMA
MUNICIPIO NECHÍ, BARRIO: LA PLAYA.
EVENTO MOVIMIENTO EN MASA- 31-08-2022.
AFECTACIÓN 1 VIVIENDA DESTRUIDA, 8 VIVIENDAS AVERIADAS, 9 FAMILIAS, 32 PERSONAS AFECTADAS, SOCAVACIÓN SOBRE EL RÍO CAUCA, DESPLOME DE RIVERA, SIN LESIONADOS. 
ACCIONES APOYAN CMGRD, SECRETARÍA DE OBRAS PÚBLICAS
ESTADO CERRADO. _ 651
</t>
  </si>
  <si>
    <r>
      <t xml:space="preserve">CDGRD ATLÁNTICO INFORMA MUNICIPIO: CANDELARIA – CABECERA MUNICIPAL EVENTO: INUNDACIÓN – 25/07/2022 AFECTACIÓN: 190 VIVENDAS POR PERDIDA DE ENSERES, 190 FAMILIAS, 639 PERSONAS ACCIONES: ATENDIDO POR CMGRD, EN APOYO DEL CDGRD Y UNGRD ESTADO </t>
    </r>
    <r>
      <rPr>
        <b/>
        <sz val="9"/>
        <rFont val="Arial"/>
        <family val="2"/>
      </rPr>
      <t>CERRADO - 652</t>
    </r>
  </si>
  <si>
    <t>1 AFLUENTE HIDRICA</t>
  </si>
  <si>
    <r>
      <t xml:space="preserve">CDGRD ARAUCA ACTUALIZA INFORMACIÓN, MUNICIPIO: SARAVENA – VEREDA CALIFAS EVENTO: MOVIMIENTO EN MASA – 17/08/2022 AFECTACIÓN: 1 AFLUENTE CON OBSTRUCCIÓN POR DESLIZAMIENTO DE TIERRA DE GRAN MAGNITUD, DONDE PODRÍA OCACIONAR AFECTACIÓN A COMUNIDADES INDÍGENAS EN LA PARTE BAJA, SE GESTIONA POR PARTE DEL CDGRD A SOLICITUD A UNGRD UN SOBREVUELO DE RECONOCIMIENTO QUE PERMITA VERIFICAR CON MAYOR PRECISIÓN LA MAGNITUD DEL DESLIZAMIENTO QUE PORDRIA DESENCDENAR UNA AVENIDA TORRENCIAL. ACCIONES ATENDIDO POR CMGRD EN APOYO DEL CDGRD, EJERCITO NACIONAL Y UNGRD ESTADO: </t>
    </r>
    <r>
      <rPr>
        <b/>
        <sz val="9"/>
        <rFont val="Arial"/>
        <family val="2"/>
      </rPr>
      <t xml:space="preserve">CERRADO - 652
</t>
    </r>
    <r>
      <rPr>
        <sz val="9"/>
        <rFont val="Arial"/>
        <family val="2"/>
      </rPr>
      <t>ACTUALIZACIÓN CDGRD ARAUCA EN EL MUNICIPIO DE SARAVENA VEREDA CALAFITAS EVENTO MOVIMIENTO EN MASA – 16 DE AGOSTO, AFECTACIÓN ACCIONES VISITA REALIZADA POR EL CMGRD, DATOS DEL INFORME COMPARTIDO EL 1 DE SEPTIEMBRE ANTECEDENTES: EL 3 DE AGOSTO DE 1981 EN ESTE MISMO SECTOR SUCEDIÓ UNA AVALANCHA, LA CUAL DEJO FALLECIDOS, HERIDOS, PREDIOS AGROPECUARIOS DESTRUIDOS Y FAMILIAS COMPLETAMENTE DAMNIFICADAS, POR RELATOS DE LA COMUNIDAD ESTE EVENTO SUCEDIÓ POR EL REPRESAMIENTO DE AGUA DEL RÍO CALAFITAS DURANTE UN TIEMPO DE QUINCE (15) DÍAS EN LA PARTE ALTA. DE DICHO EVENTO NO SE ENCONTRARON REGISTROS QUE NOS PERMITIERA AMPLIAR LA INFORMACIÓN. 17 DE AGOSTO HABITANTES DE LAS VEREDAS CALAFITAS, CAMPO HERMOSO Y LOS ANDES REPORTARON EL EVENTO QUE SE REGISTRA EN LA NOCHE ANTERIOR. SE INFORMÓ A CITEL Y SE INICIARON LAS COORDINACIONES CON LA UNGRD PARA SOBREVUELO. EL CUAL ES REALIZADO POR GRUPO DE CABALLERÍA MECANIZADO N.°18 GENERAL GABRIEL REVÉIZ PIZARRO EFECTUÓ A LAS 12:00 PM POR UNA COMITIVA CONFORMADA POR VOLUNTARIO DEL CUERPO DE BOMBEROS, PROFESIONALES DE LA SECRETARÍA GENERAL Y DE GOBIERNO Y SECRETARÍA DE PLANEACIÓN E INFRAESTRUCTURA Y UN PERIODISTA DE UNA EMISORA COMUNITARIA.SE REALIZÓ UNA VISITA DE INSPECCIÓN OCULAR VÍA TERRESTRE EL DÍA VEINTE (20) DE AGOSTO DEL AÑO EN CURSO, CON UNA COMITIVA INTEGRADA POR ORGANISMOS DE SOCORRO, COMUNIDAD Y ALCALDÍA. EN SESIÓN DEL CMGRD, SE CONCLUYÓ CREAR PLANES FAMILIARES Y COMUNITARIOS DE EMERGENCIA PARA LAS COMUNIDADES VULNERABLES POR DICHO EVENTO, DONDE SE CONTEMPLARÁN RUTAS DE EVACUACIÓN EN CASO DE EMERGENCIA, ESTA ACTIVIDAD ESTARÁ LIDERADA POR VOLUNTARIOS DE DEFENSA CIVIL COLOMBIANA. DESDE EL CMGRD SE SOLICITA A GESTIÓN DEL RIESGO DEPARTAMENTAL Y A LA UNGRD, APOYO PARA IMPLEMENTAR ACCIONES FRENTE A ESTA SITUACIÓN, QUE SE REALICE UNA VISITA POR PROFESIONALES CON EXPERTICIA EN EL TEMA PARA EVALUAR LA PROBLEMÁTICA Y DEBIDO AL DIFÍCIL ACCESO AL LUGAR DE LOS HECHOS, SE ESTABLEZCA DE MANERA ARTICULADA MONITOREO FRECUENTES (SOBREVUELOS, DRON, SATÉLITES, ETC.) QUE PERMITAN PRECISAR A TIEMPO DE SER EL CASO LA EVACUACIÓN, DE LA COMUNIDAD.</t>
    </r>
    <r>
      <rPr>
        <b/>
        <sz val="9"/>
        <rFont val="Arial"/>
        <family val="2"/>
      </rPr>
      <t xml:space="preserve"> ESTADO CERRADO - 666</t>
    </r>
  </si>
  <si>
    <r>
      <t xml:space="preserve">CDGRD ANTIOQUIA INFORMA MUNICIPIO: CARAMANTA – SECTOR VÍA SUPIA  EVENTO: MOVIMIENTO EN MASA – 01/09/2022 AFECTACIÓN: 1 VÍA CON PERDIDA DE LA BANCA ACCIONES: ATENDIDO POR CMGRD ESTADO: </t>
    </r>
    <r>
      <rPr>
        <b/>
        <sz val="9"/>
        <rFont val="Arial"/>
        <family val="2"/>
      </rPr>
      <t>CERRADO - 652</t>
    </r>
  </si>
  <si>
    <r>
      <t xml:space="preserve">CDGRD CAUCA INFORMA EN EL MUNICIPIO DE BOLÍVAR VEREDA ALTO LLANO CORREGIMIENTO EL MORRO EN PROPIEDAD DEL SEÑOR MARINO MENESES, EVENTO INCENDIO DE COBERTUA VEGETAL – 1 DE SEPTIEMBRE, AFECTACIÓN 12 HECTÁREAS DE RASTROJO, ACCIONES UNIDADES DEL CUERPO DE BOMBEROS SE TRASLADAN AL LUGAR, JUNTO CON MIEMBROS DE LA COMUNIDAD ATIENDEN HASTA LAS 18:30 HORAS, ESTADO </t>
    </r>
    <r>
      <rPr>
        <b/>
        <sz val="9"/>
        <rFont val="Arial"/>
        <family val="2"/>
      </rPr>
      <t>LIQUIDADO - 653</t>
    </r>
  </si>
  <si>
    <r>
      <t xml:space="preserve">CDGRD QUINDIO INFORMA EN EL MUNICIPIO DE ARMENIA BARRIO PORTAL DEL EDEN, EVENTO INCENDIO ESTRUCTUTRAL – 1 DE SEPTIEMBRE, AFECTACIÓN 5 VIVIENDAS DESTRUIDAS, 5 FAMILIAS, 29 PERSONAS (20 ADULTOS, 9 MENORES) ACCIONES ATENDIDO POR BOMBEROS VOLUNTARIOS DE ARMENIA, APOYARON BOMBEROS CALARCÁ Y LA TEBAIDA, SE REALIZÓ REMOSION DE ESCOMBROS;  POLICIA, EDEQ, EFIGAS Y OMGERD, ESTADO </t>
    </r>
    <r>
      <rPr>
        <b/>
        <sz val="9"/>
        <rFont val="Arial"/>
        <family val="2"/>
      </rPr>
      <t>CERRADO - 653</t>
    </r>
  </si>
  <si>
    <r>
      <t xml:space="preserve">CDGRD NARIÑO INFORMA EN EL MUNICIPIO DE EL TAMBO BARRIOS LA ESPERANZA Y CHUZA EVENTO MOVIMIENTO EN MASA – 3 DE AGOSTO, AFECTACIÓN 4 VIVIENDAS AVERIADAS, 5 FAMILIAS, 17 PERSONAS, 6 VÍAS TERCIARIAS, ACCIONES ATENDIDO LOCALMENTE, INFORMACIÓN QUE HACE LLEGAR EL DEPARTAMENTO A TRAVÉS DE BASE DE DATOS, ESTADO </t>
    </r>
    <r>
      <rPr>
        <b/>
        <sz val="9"/>
        <rFont val="Arial"/>
        <family val="2"/>
      </rPr>
      <t>CERRADO - 653</t>
    </r>
    <r>
      <rPr>
        <sz val="9"/>
        <rFont val="Arial"/>
        <family val="2"/>
      </rPr>
      <t xml:space="preserve">
</t>
    </r>
  </si>
  <si>
    <r>
      <t xml:space="preserve">CDGRD NARIÑO INFORMA EN EL MUNICIPIO DE LA UNIÓN BARRIOS PANAMARICANO, LA PLAYA, 4 DE JUNIO E INMACULADA Y VEREDA LOS OLIVOS EVENTO MOVIMIENTO EN MASA – 5 DE AGOSTO AFECTACIÓN 5 VIVIENDAS AVERIADAS, 7 FAMILIAS, 7 PERSONAS, 2 VIAS, 1 ACUEDUCTO, ACCIONES ATENDIDO LOCALMENTE, INFORMACIÓN QUE HACE LLEGAR EL DEPARTAMENTO A TRAVÉS DE BASE DE DATOS, ESTADO </t>
    </r>
    <r>
      <rPr>
        <b/>
        <sz val="9"/>
        <rFont val="Arial"/>
        <family val="2"/>
      </rPr>
      <t>CERRADO - 653</t>
    </r>
  </si>
  <si>
    <r>
      <t xml:space="preserve">COORDINADORES CALDAS INFORMAN: MUNICIPIO SAMACA, SECTOR HOGAR CAMPESINO, EVENTO INUNDACIÓN 01/09/2022, AFECTACIÓN DEBIDO A FUERTES LLUVIAS EN LAS HORAS DE LA NOCHE SE PRESENTAN 2 VIVIENDAS AFECTADAS, 2 FAMILIAS Y 8 PERSONAS, ACCIONES ATIENDE CMGRD Y CBV DEL MUNICIPIO, ESTADO </t>
    </r>
    <r>
      <rPr>
        <b/>
        <sz val="9"/>
        <color indexed="8"/>
        <rFont val="Arial"/>
        <family val="2"/>
      </rPr>
      <t>CERRADO - 654</t>
    </r>
  </si>
  <si>
    <r>
      <t>CDGRD NARIÑO INFORMA: MUNICIPIO LINARES, VEREDA BELLAVISTA, EVENTO MOVIMIENTO EN MASA 01/06/2022, AFECTACIÓN 56 FAMILIAS AFECTADAS, 120 PERSONAS, 4 VIVIENDAS DESTRUIDAS, 52 VIVIENDAS AVERIADAS, ACCIONES ATENDIDO POR EL CMGRD Y ENTIDADES DE GRD DEL MUNICIPIO, ESTADO</t>
    </r>
    <r>
      <rPr>
        <b/>
        <sz val="9"/>
        <color indexed="8"/>
        <rFont val="Arial"/>
        <family val="2"/>
      </rPr>
      <t xml:space="preserve"> CERRADO - 654</t>
    </r>
  </si>
  <si>
    <r>
      <t xml:space="preserve">CDGRD NARIÑO INFORMA: MUNICIPIO PASTO, BARRIO LAS LUNAS, POTRERILLO, CANTARANA, EVENTO INUNDACIÓN 07/06/2022, AFECTACIÓN 159 VIVIENDAS AVERIADAS, 177 FAMILIAS AFECTADAS, 639 PERSONAS, ACCIONES ATENDIDO POR EL CMGRD Y ENTIDADES DE GRD DEL MUNICIPIO, ESTADO </t>
    </r>
    <r>
      <rPr>
        <b/>
        <sz val="9"/>
        <color indexed="8"/>
        <rFont val="Arial"/>
        <family val="2"/>
      </rPr>
      <t>CERRADO - 654</t>
    </r>
  </si>
  <si>
    <r>
      <t xml:space="preserve">CDGRD NARIÑO INFORMA: MUNICIPIO LINARES, BARRIOS AMBILLO DE ACOSTAS, POROTO Y TABILES, EVENTO MOVIMIENTO EN MASA 08/06/2022, AFECTACIÓN 25 FAMILIAS AFECTADAS, 65 PERSONAS, 4 VIVIENDAS DESTRUIDAS, 21 VIVIENDAS AVERIADAS, ACCIONES ATENDIDO POR EL CMGRD Y ENTIDADES DE GRD DEL MUNICIPIO, ESTADO </t>
    </r>
    <r>
      <rPr>
        <b/>
        <sz val="9"/>
        <color indexed="8"/>
        <rFont val="Arial"/>
        <family val="2"/>
      </rPr>
      <t>CERRADO - 654</t>
    </r>
  </si>
  <si>
    <t xml:space="preserve">
CDGRD NARIÑO INFORMA
MUNICIPIO GUAITARILLA, VEREDA EL RODAL
EVENTO MOVIMIENTO EN MASA 11/07/2022
AFECTACIÓN 1 VIA TERCIARIA AFECTADA
ACCIONES ATIENDE CMGRD- MAQUINARIA AMARILLA
ESTADO CERRADO. - 655
</t>
  </si>
  <si>
    <t xml:space="preserve">
CDGRD NARIÑO INFORMA
MUNICIPIO SAN PABLO, CABECERA MUNICIPAL 
EVENTO MOVIMIENTO EN MASA 07/07/2022
AFECTACIÓN 1 VIVIENDA CON RIESGO DE COLAPSO, 1 FAMILIA, 4 PERSONAS AFECTADAS, SIN LESIONADOS
ACCIONES ATENDIDO POR CMGRD Y ENTIDADES GRD DEL MUNICIPIO
ESTADO CERRADO.  - 655
</t>
  </si>
  <si>
    <t xml:space="preserve">CDGRD NARIÑO INFORMA 
MUNICIPIO LA FLORIDA CABECERA MUNICIPAL
EVENTO MOVIMIENTO EN MASA 13/07/2022
AFECTACIÓN 1 VIA TERCIARIA 
ACCIONES ATENDIDO POR EL CMGRD-  MAQUINARIA AMARILLA 
ESTADO CERRADO. - 655
</t>
  </si>
  <si>
    <t xml:space="preserve">CDGRD NARIÑO INFORMA 
MUNICIPIO CONSACÁ, VEREDAS: LA LOMA Y EL CAMPAMENTO
EVENTO INUNDACIÓN 15/07/2022 
AFECTACIÓN 2 VIVIENDAS AVERIADAS, 2 FAMILIAS, 10 PERSONAS AFECTADAS, SIN LESIONADOS 
ACCIONES ATENDIDO POR EL CMGRD
ESTADO CERRADO. - 655
</t>
  </si>
  <si>
    <t xml:space="preserve">CDGRD NARIÑO INFORMA 
MUNICIPIO EL TAMBO, ZONA RURAL
EVENTO MOVIMIENTO EN MASA 24/07/2022
AFECTACIÓN 1 VIA SECUNDARIA- VÍA QUE COMUNICA EL TAMBO - EL PEÑOL, SIN LESIONADOS
ACCIONES ATENDIDO POR EL CMGRD- MAQUINARIA AMARILLA
ESTADO CERRADO. - 655
</t>
  </si>
  <si>
    <t xml:space="preserve">CDGRD RISARALDA INFORMA
MUNICIPIO APÍA – CL. 10 #9-41
EVENTO INCENDIO ESTRUCTURAL 03/09/2022
AFECTACIÓN 1  VIVIENDA AVERIADA, 1 FAMILIA CON PERDIDA PARCIAL DE BIENES Y ENSERES. SIN AFECTACIONES HUMANAS
ACCIONES ATENDIÓ BOMBEROS, 1 MAQUINA
ESTADO LIQUIDADO - 656
</t>
  </si>
  <si>
    <t xml:space="preserve">DNBC INFORMA
MUNICIPIO PUERTO CONCORDIA - META
EVENTO INMERSIÓN 29/08/2022
AFECTACIÓN 1 MENOR DE EDAD FALLECIDO, QUIEN CAE AL RÍO ARIARI
ACCIONES ATENDIÓ BOMBEROS PUERTO CONCORDIA CON 4 UNIDADES,  APOYO ARMADA, POLICÍA NACIONAL, EJERCITO, DEFENSA CIVIL, ESP Y COMUNIDAD.  POR INFORMACIÓN DE LA COMUNIDAD EL 03/09/2022 EL CBV DE SAN JOSÉ DEL GUAVIARE HACE RECUPERACIÓN DEL CUERPO EN LA MARGEN IZQUIERDA DEL RÍO GUAVIARE Y SE ENTREGA A UNIDADES DE SIJIN.
ESTADO CERRADO - 656
</t>
  </si>
  <si>
    <t xml:space="preserve">CDGRD CALDAS INFORMA
MUNICIPIO SALAMINA – SECTOR LA CÁRCEL
EVENTO MOVIMIENTO EN MASA 03/09/2022
AFECTACIÓN 1 VIVIENDA AVERIADA, CON DESPRENDIMIENTO POSTERIOR DE LA MISMA (TRABAJADERO - LOCAL DE CURTIEMBRES), 1 FAMILIA, 1 VÍA CON AGRIETAMIENTOS POR FUGA EN SISTEMA DE ACUEDUCTO ARTESANAL QUE ABASTECE EL ESTABLECIMIENTO PENITENCIARIO.
ACCIONES ATENDIÓ CMGRD
ESTADO CERRADO - 656
</t>
  </si>
  <si>
    <t xml:space="preserve">CDGRD CAUCA INFORMA
MUNICIPIO SUCRE - CORREGIMIENTO DE MAZAMORRAS - VEREDA MAZAMORRAS 
EVENTO VENDAVAL 02/09/2022
AFECTACIÓN 1 VIVIENDA AVERIADA, 1 FAMILIA CON DAÑOS EN BIENES Y ENSERES
ACCIONES  ATENDIÓ CMGRD, SE EVALÚAN EL SUBSIDIO DE ARRENDAMIENTO Y LA ENTREGA DE MATERIALES DE REHABILITACIÓN DE LA VIVIENDA
ESTADO CERRADO - 656
</t>
  </si>
  <si>
    <t>2 VEHICULOS INCINERADOS</t>
  </si>
  <si>
    <r>
      <t xml:space="preserve">CMGRD POPAYÁN CAUCA INFORMA: MUNICIPIO: BARRIO NAZARET, VARIANTE SUR, EVENTO: INCENDIO ESTRUCTURAL 03/09/2022, AFECTACIÓN: 2 VIVIENDAS AVERIADAS, 2 FAMILIAS AFECTADAS Y 8 PERSONAS, 2 VEHÍCULOS INCINERADOS
ACCIONES: ATENDIDO POR CMGRD Y CBV POPAYÁN, ESTADO: </t>
    </r>
    <r>
      <rPr>
        <b/>
        <sz val="9"/>
        <color indexed="8"/>
        <rFont val="Arial"/>
        <family val="2"/>
      </rPr>
      <t>CERRADO. - 657</t>
    </r>
    <r>
      <rPr>
        <sz val="9"/>
        <color indexed="8"/>
        <rFont val="Arial"/>
        <family val="2"/>
      </rPr>
      <t xml:space="preserve">
</t>
    </r>
  </si>
  <si>
    <t>567 AVES DE CORRAL,  4 COLMENAS</t>
  </si>
  <si>
    <r>
      <t xml:space="preserve">CDGRD CALDAS, CRUE RISARALDA, Y ENLACE DNBC INFORMA: MUNICIPIO SUPÍA
EVENTO AVENIDA TORRENCIAL 03/09/2022, AFECTACIÓN DESBORDAMIENTO DEL RÍO SUPÍA Y QUEBRADA RAPADO, 5 BARRIOS INUNDADOS, SIN LESIONADOS NI PERSONAS DESAPARECIDAS, 1 PUENTE CAÍDO SECTOR DE LA QUINTA. AL MOMENTO LAS LLUVIAS CESARON, EL AFLUENTE DEL RÍO HA COMENZADO A BAJAR AL IGUAL QUE LAS INUNDACIONES, SE ESTÁ REALIZANDO UN BALANCE DE AFECTACIONES DE LAS VIVIENDAS. A LAS 22:00 SE REALIZARÁ PMU CON ALCALDÍA MUNICIPAL Y CDGRD, ACCIONES ATIENDE CDGRD, CMGRD, CBV SUPÍA, DCC Y POLICÍA NACIONAL, ESTADO </t>
    </r>
    <r>
      <rPr>
        <b/>
        <sz val="9"/>
        <color indexed="8"/>
        <rFont val="Arial"/>
        <family val="2"/>
      </rPr>
      <t>ABIERTO - 657</t>
    </r>
    <r>
      <rPr>
        <sz val="9"/>
        <color indexed="8"/>
        <rFont val="Arial"/>
        <family val="2"/>
      </rPr>
      <t xml:space="preserve">
CDGRD ACTUALIZA:
REPORTE INICIAL EMERGENCIA RÍO SUPIA:
12 BARRIOS AFECTADOS, 1 VEREDA AFECTADA, CERCA DE 1500 VIVIENDAS INUNDADAS, 1500 FAMILIAS Y 6000 PERSONAS, 2 VIVIENDAS DESTRUIDAS, VIVIENDAS AVERIADA POR DEFINIR, 1 PERSONA DESAPARECIDA
CDGRD CALDAS Y DDC ACTUALIZAN: MUNICIPIO SUPÍA, EVENTO AVENIDA TORRENCIAL 03/09/2022, AFECTACIÓN 15 BARRIOS EN ÁREA URBANA DE SUPÍA, CERCA DE 3000 FAMILIAS AFECTADAS, Y APROXIMADAMENTE 15000 PERSONAS, 6 VIVIENDAS DESTRUIDAS, 30 VIVIENDAS AVERIADAS, 1 PERSONA DESAPARECIDA, 2 PERSONAS LESIONADAS, 6 VEREDAS AFECTADAS, 1 PUENTE VEHICULAR VIA NACIONAL, 3 PUENTES VÍAS MUNICIPALES, 3 VIAS RURALES AFECTADAS, 1 ACUEDUCTO MUNICIPAL, ACCIONES ATIENDE CDGRD, CMGRD, CBV SUPÍA, DCC, POLICÍA NACIONAL Y EJERCITO NACIONAL, </t>
    </r>
    <r>
      <rPr>
        <b/>
        <sz val="9"/>
        <color indexed="8"/>
        <rFont val="Arial"/>
        <family val="2"/>
      </rPr>
      <t>ESTADO ABIERTO - 657</t>
    </r>
    <r>
      <rPr>
        <sz val="9"/>
        <color indexed="8"/>
        <rFont val="Arial"/>
        <family val="2"/>
      </rPr>
      <t xml:space="preserve">
ACTUALIZACIÓN CDGRD CALDAS Y DNBC INFORMAN
MUNICIPIO SUPÍA, ZONA URBANA Y RURAL
EVENTO AVENIDA TORRENCIAL 03-09-2022
AFECTACIÓN A CAUSA DE LAS FUERTES LLUVIAS SE PRESENTÓ DESBORDAMIENTO DEL RÍO: SUPÍA Y LA QUEBRADA: RAPAO, GENERANDO UNA AVENIDA TORRENCIAL, DEJANDO: 1 PERSONA FALLECIDA- FEMENINA DE 60 AÑOS, 2 PERSONAS LESIONADAS, 6 VIVIENDAS DESTRUIDAS, 30 VIVIENDAS AVERIADAS, 3.000 FAMILIAS, 15.000 PERSONAS AFECTADAS, 16 BARRIOS, 6 VEREDAS, 1 PUENTE VEHICULAR VÍA NACIONAL, 3 PUENTES VEHICULARES- VÍAS MUNICIPALES, 3 VIAS RURALES, 1 ACUEDUCTO MUNICIPAL, 1 ALCANTARILLADO, SERVICIO DE GAS AFECTADO, CONTINÚAN REALIZANDO EDAN
ACCIONES APOYAN CMGRD- 29 UNIDADES- 2 ALBERGUES HABILITADOS, 1 DRON, 1 RETROEXCAVADORA, 11 VEHÍCULOS, 4 MOTOS, 1 VOLQUETA, CDGRD- 4 UNIDADES, UNGRD- DIRECTOR GENERAL DE LA UNGRD Y SU COMITIVA EN DESPLAZAMIENTO HACIA TERRITORIO, CBV SUPÍA- 24 UNIDADES, SE SUMINISTRA AGUA POTABLE A LA COMUNIDAD, CON APOYO DE 4 CARROTANQUES CORRESPONDIENTES AL COB DE MANIZALES, CBV ANSERMA, CBV RIOSUCIO Y CBV SUPIA, EJÉRCITO NACIONAL- 38 UNIDADES, 1 PELOTÓN DEL BIAYA CON 38 UNIDADES ESTÁ EN SUPÍA, OTRO PELOTÓN DEL BIAYA ESTÁ EN MOVIMIENTO HACIA SUPÍA Y 2 PELOTONES DEL BICIS ESTÁN EN ALISTAMIENTO. EL COMANDANTE DEL BIAYA YA ESTÁ EN SUPÍA PARA PARTICIPAR EN EL PMU, QUE LIDERARÁ EL DIRECTOR DE LA UNGRD Y EL GOBERNADOR DE CALDAS EN HORAS DE LA TARDE. EL COMANDANTE DEL BIADE 80, VA EN MOVIMIENTO DESDE TOLEMAIDA HACIA SUPÍA PARA ESTAR AL FRENTE DE LA SITUACIÓN, PONALSAR- 5 FUNCIONARIOS, SALEN DESDE DOSQUEBRADAS A SUPÍA, ÉL PERSONAL DE SOPÓ QUEDA EN ALISTAMIENTO, D.C.C.- 12 UNIDADES, POLICÍA- 12 UNIDADES, EFIGAS- 4 UNIDADES, CRUE- 4 UNIDADES- 5 AMBULANCIAS, CTI. 
</t>
    </r>
    <r>
      <rPr>
        <b/>
        <sz val="9"/>
        <color indexed="8"/>
        <rFont val="Arial"/>
        <family val="2"/>
      </rPr>
      <t xml:space="preserve">ESTADO ABIERTO. - 658
</t>
    </r>
    <r>
      <rPr>
        <sz val="9"/>
        <color indexed="8"/>
        <rFont val="Arial"/>
        <family val="2"/>
      </rPr>
      <t>CMGRD SUPÍA ACTUALIZA INFORMACIÓN COMUNICADO 6:
MUNICIPIO SUPÍA - CALDAS
EVENTO AVENIDA TORRENCIAL 03/09/2022
AFECTACIÓN 
1 PERSONA FALLECIDA (MUJER 60 AÑOS)
7 PERSONAS LESIONADAS
7 VIVIENDAS DESTRUIDAS
30 VIVIENDAS AVERIADAS
16 BARRIOS AFECTADOS
5 VEREDAS AFECTADAS
2987 FAMILIAS APROXIMADAMENTE, CENSO EN CONSTRUCCIÓN
4 PUENTES VEHICULARES
1 ACUEDUCTO
1 ALCANTARILLADO
ACCIONES ATIENDE CMGRD, CON EL APOYO DEL CDGRD CALDAS , UNGRD Y LAS ENTIDADES DEL SNGRD. SE CONTINUA CON LA REALIZACIÓN DEL EDAN, ENTREGA DE AHE. SE HABILITARON 2 ALBERGUES</t>
    </r>
    <r>
      <rPr>
        <b/>
        <sz val="9"/>
        <color indexed="8"/>
        <rFont val="Arial"/>
        <family val="2"/>
      </rPr>
      <t xml:space="preserve">
ESTADO ABIERTO – EN SEGUIMIENTO - 659</t>
    </r>
    <r>
      <rPr>
        <sz val="9"/>
        <color indexed="8"/>
        <rFont val="Arial"/>
        <family val="2"/>
      </rPr>
      <t xml:space="preserve">
ACTUALIZACIÓN CDGRD CALDAS, INFORMA
MUNICIPIO SUPÍA – ZONA URBANA Y RURAL.
EVENTO AVENIDA TORRENCIAL- RÍO: SUPÍA Y LA QUEBRADA: RAPAO- 03-09-2022.
AFECTACIÓN 
1 PERSONA FALLECIDA (MUJER 60 AÑOS)
7 PERSONAS HERIDAS
7 VIVIENDAS DESTRUIDAS
84 VIVIENDAS AVERIADAS
16 BARRIOS 
10 VEREDAS 
758 FAMILIAS
3.790 PERSONAS
6 PUENTES VEHICULARES
3 VÍAS RURALES
6 ACUEDUCTOS
1 ALCANTARILLADO
1 SERVICIO DE GAS NATURAL. SE RECIBE DECRETO DE CALAMIDAD PÚBLICA NO. 091 DEL 05-09-2022.
ACCIONES APOYAN CMGRD- 29 UNIDADES, CDGRD- 15 UNIDADES, UNGRD Y ENTIDADES DEL SNGRD. SE CONTINUA CON LA REALIZACIÓN DEL EDAN, SE HACE ENTREGA DE AHE. SE HABILITARON 2 ALBERGUES.</t>
    </r>
    <r>
      <rPr>
        <b/>
        <sz val="9"/>
        <color indexed="8"/>
        <rFont val="Arial"/>
        <family val="2"/>
      </rPr>
      <t xml:space="preserve">
ESTADO ABIERTO. - 662
</t>
    </r>
    <r>
      <rPr>
        <sz val="9"/>
        <color indexed="8"/>
        <rFont val="Arial"/>
        <family val="2"/>
      </rPr>
      <t>DNBC ACTUALIZA INFORMACIÓN
MUNICIPIO SUPÍA – CALDAS. ZONA URBANA Y RURAL
EVENTO AVENIDA TORRENCIAL 03/09/2022
 ACCIONES EL CBV DE SUPIA INFORMA QUE CONTINUA CON  EL MONITOREO DE QUEBRADAS, LAS RECOMENDACIONES DE EVACUACIÓN, LA LIMPIEZA DE LAS CALLES Y VIVIENDAS AFECTADAS. LAS LABORES SE REALIZAN CON EL APOYO DE LOS CUERPOS DE BOMBEROS DE SUPIA 20 UNIDADES, VILLAMARÍA 2 UNIDADES, OFICIALES MANIZALES 2 UNIDADES Y LA COMUNIDAD.</t>
    </r>
    <r>
      <rPr>
        <b/>
        <sz val="9"/>
        <color indexed="8"/>
        <rFont val="Arial"/>
        <family val="2"/>
      </rPr>
      <t xml:space="preserve">
ESTADO ABIERTO - 670
</t>
    </r>
    <r>
      <rPr>
        <sz val="9"/>
        <color indexed="8"/>
        <rFont val="Arial"/>
        <family val="2"/>
      </rPr>
      <t>GESTOR TERRITORIAL  ACTUALIZACIÓN PMU – INFORME SITUACIONAL
MUNICIPIO SUPIA - CALDAS
EVENTO AVENIDA TORRENCIAL 03/09/2022
AFECTACIÓN:  1 PERSONA FALLECIDA, 37 LESIONADAS, 59 VIVIENDAS DESTRUIDAS, 103 VIVIENDAS AVERIADAS, 1.147  FAMILIAS(1.074 URBANAS Y 73 RURAL), 5.745 PERSONAS, 4 VÍAS, 11 PUENTES VEHICULARES, 3 PUENTES PEATONALES, 7 ACUEDUCTOS(6 RURAL Y 1 URBANO), 1 ALCANTARILLADO, 4 HECTÁREAS DE CULTIVOS DE (PLÁTANO, CAFÉ Y CAÑA), 1 HECTÁREAS DE GANADERÍA, 567 AVES DE CORRAL, 4 COLMENAS APÍCOLAS
ACCIONES  
- ACTIVACIÓN RECURSO HUMANO SNGRD: 121 PERSONAS (29 FUNCIONARIOS DE LA ALCALDÍA DE SUPÍA, 
16 UNIDADES DE BOMBEROS DE SUPÍA, 4 UNIDADES DE LA DEFENSA CIVIL,  18 UNIDADES DE POLICÍA NACIONAL,  33 UNIDADES DEL BATALLÓN DE INFANTERÍA DE AYACUCHO,  1 FUNCIONARIO DE EFIGAS,  10 FUNCIONARIOS DEL HOSPITAL,  8 EMPOCALDAS, 2 CORPOCALDAS.
- 1 ALBERGUE TEMPORAL WAINANI (8 FAMILIAS Y 43 PERSONAS). 
- SE ACTIVAN LÍNEAS DE INTERVENCIÓN ASÍ: GOBERNACIÓN DE CALDAS COMO EQUIPO TÉCNICO Y OPERATIVO EN ZONA, ACTIVACIÓN DE LOS CDGRD Y CMGRD DEL DEPARTAMENTO DE CALDAS. REGISTRO ÚNICO DAMNIFICADOS RUD. APOYO HUMANITARIA DE AYUDA. SOLICITUD DE SUBSIDIOS DE ARRIENDO. SOLICITUD MATERIALES MAQUINARIA. 
- VEHÍCULOS: 12 VEHÍCULOS 4X4,  4 MOTOS, 5 AMBULANCIAS Y 2 DRONES
- MAQUINARIA:  4 VOLQUETAS, 4 RETROEXCAVADORAS, 2 RETRO ORUGA, 2 VACTOR, 1 MOTONIVELADORA,  1 VIBRO COMPACTADOR, 6 CARROTANQUES
- DECRETO NO 062 DEL 21 DE JUNIO DE 2022 EL CUAL ES MODIFICO MEDIANTE DECRETO N° 091 DEL 5 DE SEPTIEMBRE DEL 2022 SE DECLARA LA SITUACIÓN DE CALAMIDAD PÚBLICA EN EL MUNICIPIO DE SUPÍA.</t>
    </r>
    <r>
      <rPr>
        <b/>
        <sz val="9"/>
        <color indexed="8"/>
        <rFont val="Arial"/>
        <family val="2"/>
      </rPr>
      <t xml:space="preserve">
ESTADO  ABIERTO  - 681
</t>
    </r>
    <r>
      <rPr>
        <b/>
        <sz val="9"/>
        <color indexed="10"/>
        <rFont val="Arial"/>
        <family val="2"/>
      </rPr>
      <t xml:space="preserve">
26/10/2022 SE APROBÓ APOYO CON 764 KITS DE ALIMENTO, 900 KIT DE ASEO, 250 COBIJAS, 250 SABANAS, 250 COLCHONETAS, 1500 TOLDILLOS Y 950 KIT DE COCINA POR VALOR $ 267.486.000</t>
    </r>
  </si>
  <si>
    <r>
      <t xml:space="preserve">OPERATIVO NORTE DE SANTANDER INFORMA: MUNICIPIO TIBÚ, VEREDA LA LLANA Y LA COLOMBIANA, EVENTO INUNDACIÓN 03/09/2022, AFECTACIÓN DESBORDAMIENTO RÍO ORO Y RÍO CATATUMBO CAUSA AFECTACIÓN EN VARIAS VEREDAS, PENDIENTES POR REPORTE DE AFECTACIÓN, ACCIONES ATIENDE CMGRD QUIEN SE ENCUENTRA INSPECCIONANDO, ESTADO </t>
    </r>
    <r>
      <rPr>
        <b/>
        <sz val="9"/>
        <color indexed="8"/>
        <rFont val="Arial"/>
        <family val="2"/>
      </rPr>
      <t xml:space="preserve">ABIERTO  - 657
</t>
    </r>
    <r>
      <rPr>
        <sz val="9"/>
        <color indexed="8"/>
        <rFont val="Arial"/>
        <family val="2"/>
      </rPr>
      <t>ACTUALIZACIÓN CMGRD DE TIBÚ- NORTE DE SANTANDER INFORMA
MUNICIPIO TIBÚ, VEREDAS: LA LLANA Y LA COLOMBIANA
EVENTO INUNDACIÓN- 03-09-2022
AFECTACIÓN SE PRESENTÓ DESBORDAMIENTO DE LOS RÍOS: ORO, CATATUMBO, SARDINATA, NUEVO, TIBÚ. APROXIMADAMENTE: 400 FAMILIAS AFECTADAS, NO SE HA PODIDO REALIZAR EDAN. ES UN MUNICIPIO DE DIFÍCIL ACCESO, SITUACIÓN SOCIAL DONDE EL EJÉRCITO Y LA POLICÍA NO SALE. EL MUNICIPIO MÁS GRANDE DE NORTE DE SANTANDER EN TERRITORIO. VA A TOMAR MÁS DE UN MES PARA PODER REALIZAR EL DESPLAZAMIENTO, YA QUE NO TENEMOS RECURSOS PARA ENVIAR VARIAS COMITIVAS 
ACCIONES ATIENDE CMGRD.</t>
    </r>
    <r>
      <rPr>
        <b/>
        <sz val="9"/>
        <color indexed="8"/>
        <rFont val="Arial"/>
        <family val="2"/>
      </rPr>
      <t xml:space="preserve">
ESTADO ABIERTO. - 658</t>
    </r>
  </si>
  <si>
    <r>
      <t xml:space="preserve">DCC INFORMA: MUNICIPIO ANTIOQUIA – EL CARMEN DE VIBORAL, BARRIO EL PROGRESO, EVENTO INUNDACIÓN 03/09/2022, AFECTACIÓN FUERTES LLUVIAS CAUSAN 25 FAMILIAS AFECTADAS,100 PERSONAS AFECTADAS, 25 VIVIENDAS AVERIADAS, ACCIONES ATENDIDO POR CMGRD, CBV DEL MUNICIPIO Y JUNTA DE DCC DEL CARMEN, ESTADO </t>
    </r>
    <r>
      <rPr>
        <b/>
        <sz val="9"/>
        <color indexed="8"/>
        <rFont val="Arial"/>
        <family val="2"/>
      </rPr>
      <t>CERRADO - 657</t>
    </r>
  </si>
  <si>
    <r>
      <t xml:space="preserve">COORDINADORES CALDAS INFORMA: MUNICIPIO LA DORADA, SECTOR BUENA VISTA, EVENTO TEMPORAL 03/09/2022, AFECTACIÓN LLUVIAS ACOMPAÑADAS DE FUERTES VIENTOS DEJA A SU PASO ÁRBOLES CAÍDOS, 23 VIVIENDAS AVERIADAS, 23 FAMILIAS AFECTADAS Y 92 PERSONAS, ACCIONES ATENDIDO POR CMGRD Y CBV DEL MUNICIPIO, ESTADO </t>
    </r>
    <r>
      <rPr>
        <b/>
        <sz val="9"/>
        <color indexed="8"/>
        <rFont val="Arial"/>
        <family val="2"/>
      </rPr>
      <t>CERRADO - 657</t>
    </r>
  </si>
  <si>
    <r>
      <t xml:space="preserve">CDGRD NARIÑO INFORMA: MUNICIPIO EL TAMBO, VEREDA SAN PEDRO, EVENTO MOVIMIENTO EN MASA 04/06/2022, AFECTACIÓN 1 VIA AFECTADA CON PERDIDA DE BANCA, 1 VIVIENDA AVERIADA, 1 FAMILIA Y 5 PERSONAS, ACCIONES ATENDIDO POR CMGRD Y ENTIDADES DE GRD DEL MUNICIPIO, ESTADO </t>
    </r>
    <r>
      <rPr>
        <b/>
        <sz val="9"/>
        <color indexed="8"/>
        <rFont val="Arial"/>
        <family val="2"/>
      </rPr>
      <t>CERRADO - 657</t>
    </r>
  </si>
  <si>
    <r>
      <t xml:space="preserve">CDGRD NARIÑO INFORMA: MUNICIPIO EL TAMBO, BARRIO LOS ALAMOS, EVENTO INUNDACIÓN 02/06/2022, AFECTACIÓN 2 FAMILIAS AFECTADAS Y 8 PERSONAS, ACCIONES ATENDIDO POR CMGRD Y ENTIDADES DE GRD DEL MUNICIPIO, ESTADO </t>
    </r>
    <r>
      <rPr>
        <b/>
        <sz val="9"/>
        <color indexed="8"/>
        <rFont val="Arial"/>
        <family val="2"/>
      </rPr>
      <t>CERRADO - 657</t>
    </r>
    <r>
      <rPr>
        <sz val="9"/>
        <color indexed="8"/>
        <rFont val="Arial"/>
        <family val="2"/>
      </rPr>
      <t xml:space="preserve">
</t>
    </r>
  </si>
  <si>
    <r>
      <t xml:space="preserve">CDGRD NARIÑO INFORMA: MUNICIPIO ILES, AVENIDA LOS ESTUDIANTES DEL CASCO, EVENTO INUNDACIÓN 04/06/2022, AFECTACIÓN 1 VIVIENDA AVERIADA POR CAÍDA DEL MURO, 1 FAMILIA AFECTADA Y 4 PERSONAS, ACCIONES ATENDIDO POR CMGRD Y ENTIDADES DE GRD DEL MUNICIPIO, ESTADO </t>
    </r>
    <r>
      <rPr>
        <b/>
        <sz val="9"/>
        <color indexed="8"/>
        <rFont val="Arial"/>
        <family val="2"/>
      </rPr>
      <t>CERRADO - 657</t>
    </r>
  </si>
  <si>
    <r>
      <t xml:space="preserve">CDGRD NARIÑO INFORMA: MUNICIPIO CUMBITARA, BARRIO SAN JUAN BOSCO Y BARRIO BELEN, EVENTO INUNDACIÓN 04/06/2022, AFECTACIÓN 1 VIVIENDA AVERIADA, 1 FAMILIA AFECTADA Y 4 PERSONAS, ACCIONES ATENDIDO POR CMGRD Y ENTIDADES DE GRD DEL MUNICIPIO, ESTADO </t>
    </r>
    <r>
      <rPr>
        <b/>
        <sz val="9"/>
        <color indexed="8"/>
        <rFont val="Arial"/>
        <family val="2"/>
      </rPr>
      <t>CERRADO - 657</t>
    </r>
  </si>
  <si>
    <r>
      <t xml:space="preserve">CDGRD NARIÑO INFORMA: MUNICIPIO OSPINA, VEREDA EL SOCORRO, EVENTO INUNDACIÓN 05/06/2022, AFECTACIÓN 6 VIVIENDAS AVERIADAS, 7 VIAS AFECTADAS, 4 ACUEDUCTOS, 6 FAMILIAS AFECTADAS Y 15 PERSONAS, ACCIONES ATENDIDO POR CMGRD Y  ENTIDADES DE GRD DEL MUNICIPIO, ESTADO </t>
    </r>
    <r>
      <rPr>
        <b/>
        <sz val="9"/>
        <color indexed="8"/>
        <rFont val="Arial"/>
        <family val="2"/>
      </rPr>
      <t>CERRADO - 657</t>
    </r>
  </si>
  <si>
    <r>
      <t xml:space="preserve">CDGRD NARIÑO INFORMA: MUNICIPIO MALLAMA, VIA 1002 JUNIN TUQUERRES PR66+0400, EVENTO MOVIMIENTO EN MASA 06/06/2022, AFECTACIÓN 1 VIA AFECTADA, ACCIONES ATENDIDO POR CMGRD Y ENTIDADES DE GRD DEL MUNICIPIO, ESTADO </t>
    </r>
    <r>
      <rPr>
        <b/>
        <sz val="9"/>
        <color indexed="8"/>
        <rFont val="Arial"/>
        <family val="2"/>
      </rPr>
      <t>CERRADO - 657</t>
    </r>
  </si>
  <si>
    <r>
      <t xml:space="preserve">CDGRD NARIÑO INFORMA: MUNICIPIO SAMANIEGO, BARRIO LAS LAJAS, EVENTO INUNDACIÓN 07/06/2022, AFECTACIÓN 4 VIVIENDAS AVERIADAS, 2 FAMILIAS AFECTADAS Y 11 PERSONAS, ACCIONES ATENDIDO POR CMGRD Y ENTIDADES DE GRD DEL MUNICIPIO, ESTADO </t>
    </r>
    <r>
      <rPr>
        <b/>
        <sz val="9"/>
        <color indexed="8"/>
        <rFont val="Arial"/>
        <family val="2"/>
      </rPr>
      <t>CERRADO - 657</t>
    </r>
  </si>
  <si>
    <r>
      <t xml:space="preserve">CDGRD NARIÑO INFORMA: MUNICIPIO CUASPUD, SECTOR SAN FRANCISCO DE ARRELLANOS, EVENTO INUNDACIÓN 08/06/2022, AFECTACIÓN 3 VIVIENDAS AVERIADAS, 3 FAMILIAS AFECTADAS Y 12 PERSONAS, ACCIONES ATENDIDO POR CMGRD Y ENTIDADES DE GRD DEL MUNICIPIO, ESTADO </t>
    </r>
    <r>
      <rPr>
        <b/>
        <sz val="9"/>
        <color indexed="8"/>
        <rFont val="Arial"/>
        <family val="2"/>
      </rPr>
      <t>CERRADO - 657</t>
    </r>
  </si>
  <si>
    <r>
      <t xml:space="preserve">CDGRD NARIÑO INFORMA: MUNICIPIO CUMBAL, VEREDA SAN FRANCISCOEN EL SECTOR DE TIRO, EVENTO INUNDACIÓN 15/06/2022, AFECTACIÓN 5 VIVIENDAS AVERIADAS, 5 FAMILIAS AFECTADAS Y 7 PERSONAS, ACCIONES ATENDIDO POR CMGRD Y ENTIDADES DE GRD DEL MUNICIPIO, ESTADO </t>
    </r>
    <r>
      <rPr>
        <b/>
        <sz val="9"/>
        <color indexed="8"/>
        <rFont val="Arial"/>
        <family val="2"/>
      </rPr>
      <t>CERRADO - 657</t>
    </r>
  </si>
  <si>
    <r>
      <t xml:space="preserve">CDGRD NARIÑO INFORMA: MUNICIPIO SAMANIEGO, VEREDA LA IMACULADAS, EVENTO MOVIMIENTO EN MASA 09/06/2022, AFECTACIÓN 2 VIVIENDAS AVERIADAS, 1 VIA, 1 FAMILIA AFECTADAS Y 3 PERSONAS, ACCIONES ATENDIDO POR CMGRD Y ENTIDADES DE GRD DEL MUNICIPIO, ESTADO </t>
    </r>
    <r>
      <rPr>
        <b/>
        <sz val="9"/>
        <color indexed="8"/>
        <rFont val="Arial"/>
        <family val="2"/>
      </rPr>
      <t>CERRADO - 657</t>
    </r>
    <r>
      <rPr>
        <sz val="9"/>
        <color indexed="8"/>
        <rFont val="Arial"/>
        <family val="2"/>
      </rPr>
      <t xml:space="preserve">
</t>
    </r>
  </si>
  <si>
    <r>
      <t xml:space="preserve">CDGRD NARIÑO INFORMA: MUNICIPIO CONSACA, KM 50, EVENTO MOVIMIENTO EN MASA 10/06/2022, AFECTACIÓN 1 VIA AFECTADA, ACCIONES ATENDIDO POR CMGRD Y ENTIDADES DE GRD DEL MUNICIPIO, ESTADO </t>
    </r>
    <r>
      <rPr>
        <b/>
        <sz val="9"/>
        <color indexed="8"/>
        <rFont val="Arial"/>
        <family val="2"/>
      </rPr>
      <t>CERRADO - 657</t>
    </r>
  </si>
  <si>
    <r>
      <t xml:space="preserve">CDGRD NARIÑO INFORMA: MUNICIPIO TUQUERRES, VEREDA BALALAIKA, EVENTO MOVIMIENTO EN MASA 11/06/2022, AFECTACIÓN 1 VIA AFECTADA, ACCIONES ATENDIDO POR CMGRD Y ENTIDADES DE GRD DEL MUNICIPIO, ESTADO </t>
    </r>
    <r>
      <rPr>
        <b/>
        <sz val="9"/>
        <color indexed="8"/>
        <rFont val="Arial"/>
        <family val="2"/>
      </rPr>
      <t>CERRADO - 657</t>
    </r>
  </si>
  <si>
    <r>
      <t xml:space="preserve">CDGRD NARIÑO INFORMA: MUNICIPIO GUAITARILLA, VEREDA EL EMPRENDEDOR, EVENTO MOVIMIENTO EN MASA 11/06/2022, AFECTACIÓN 1 VIA AFECTADA, ACCIONES ATENDIDO POR CMGRD Y ENTIDADES DE GRD DEL MUNICIPIO, ESTADO </t>
    </r>
    <r>
      <rPr>
        <b/>
        <sz val="9"/>
        <color indexed="8"/>
        <rFont val="Arial"/>
        <family val="2"/>
      </rPr>
      <t>CERRADO - 657</t>
    </r>
    <r>
      <rPr>
        <sz val="9"/>
        <color indexed="8"/>
        <rFont val="Arial"/>
        <family val="2"/>
      </rPr>
      <t xml:space="preserve">
</t>
    </r>
  </si>
  <si>
    <r>
      <t xml:space="preserve">CDGRD NARIÑO INFORMA: MUNICIPIO SAN LORENZO, BARIO SANTA CRUZ, EVENTO MOVIMIENTO EN MASA 17/06/2022, AFECTACIÓN 20 VIVIENDAS AFECTADAS, 5 VIAS TERCIARIAS, 20 FAMILIAS AFECTADAS Y 69 PERSONAS, ACCIONES ATENDIDO POR CMGRD Y ENTIDADES DE GRD DEL MUNICIPIO, ESTADO </t>
    </r>
    <r>
      <rPr>
        <b/>
        <sz val="9"/>
        <color indexed="8"/>
        <rFont val="Arial"/>
        <family val="2"/>
      </rPr>
      <t>CERRADO - 657</t>
    </r>
  </si>
  <si>
    <r>
      <t xml:space="preserve">CDGRD NARIÑO INFORMA: MUNICIPIO LA CRUZ, SECTOR JALISCO, EVENTO MOVIMIENTO EN MASA 01/05/2022, AFECTACIÓN 1 VÍA TERCIARIA, ACCIONES ATENDIDO POR CMGRD Y ENTIDADES DE GRD DEL MUNICIPIO, ESTADO </t>
    </r>
    <r>
      <rPr>
        <b/>
        <sz val="9"/>
        <color indexed="8"/>
        <rFont val="Arial"/>
        <family val="2"/>
      </rPr>
      <t>CERRADO - 657</t>
    </r>
  </si>
  <si>
    <r>
      <t xml:space="preserve">CDGRD NARIÑO INFORMA: MUNICIPIO CUASPUD, VEREDA CHAVISNAN, EVENTO MOVIMIENTO EN MASA 04/05/2022, AFECTACIÓN 1 ACUEDUCTO, ACCIONES ATENDIDO POR CMGRD Y ENTIDADES DE GRD DEL MUNICIPIO, ESTADO </t>
    </r>
    <r>
      <rPr>
        <b/>
        <sz val="9"/>
        <color indexed="8"/>
        <rFont val="Arial"/>
        <family val="2"/>
      </rPr>
      <t>CERRADO - 657</t>
    </r>
  </si>
  <si>
    <r>
      <t xml:space="preserve">CDGRD NARIÑO INFORMA: MUNICIPIO LA UNIÓN, VEREDA CUSILLO SECTOR MANZANAL, EVENTO MOVIMIENTO EN MASA 05/05/2022, AFECTACIÓN 2 VIVIENDAS DESTRUIDAS, 6 VIVIENDAS AVERIADAS, 8 FAMILIAS AFECTADAS Y 26 PERSONAS, 1 ACUEDUCTO, 3 HECTÁREAS, ACCIONES ATENDIDO POR CMGRD Y ENTIDADES DE GRD DEL MUNICIPIO, ESTADO </t>
    </r>
    <r>
      <rPr>
        <b/>
        <sz val="9"/>
        <color indexed="8"/>
        <rFont val="Arial"/>
        <family val="2"/>
      </rPr>
      <t>CERRADO - 657</t>
    </r>
  </si>
  <si>
    <r>
      <t xml:space="preserve">CDGRD NARIÑO INFORMA: MUNICIPIO FUNES, CABECERA MUNICIPAL, EVENTO INUNDACIÓN 05/05/2022, AFECTACIÓN 35 VIVIENDAS AVERIADAS, 38 FAMILIAS AFECTADAS, 114 PERSONAS, 14 VÍAS Y 1 ACUEDUCTO, ACCIONES ATENDIDO POR CMGRD Y ENTIDADES DE GRD DEL MUNICIPIO, ESTADO </t>
    </r>
    <r>
      <rPr>
        <b/>
        <sz val="9"/>
        <color indexed="8"/>
        <rFont val="Arial"/>
        <family val="2"/>
      </rPr>
      <t>CERRADO - 657</t>
    </r>
  </si>
  <si>
    <r>
      <t>CDGRD NARIÑO INFORMA: MUNICIPIO LINARES, VEREDA LA MINA, ARBOLEDA Y CASCO, EVENTO INUNDACIÓN 07/05/2022, AFECTACIÓN 29 VIVIENDAS AVERIADAS, 7 VIVIENDAS DESTRUIDAS, 36 FAMILIAS AFECTADAS, 52 PERSONAS, 6 VÍAS, ACCIONES ATENDIDO POR CMGRD Y ENTIDADES DE GRD DEL MUNICIPIO, ESTADO</t>
    </r>
    <r>
      <rPr>
        <b/>
        <sz val="9"/>
        <color indexed="8"/>
        <rFont val="Arial"/>
        <family val="2"/>
      </rPr>
      <t xml:space="preserve"> CERRADO - 657</t>
    </r>
  </si>
  <si>
    <r>
      <t xml:space="preserve">CDGRD NARIÑO INFORMA: MUNICIPIO OLAYA HERRERA, SECTOR LA HERRADURA
EVENTO MOVIMIENTO EN MASA 11/05/2022, AFECTACIÓN 51 FAMILIAS AFECTADAS, 138 PERSONAS, 20 VIVIENDAS AVERIADAS, 7 VIVIENDAS DESTRUIDAS, ACCIONES ATENDIDO POR CMGRD Y ENTIDADES DE GRD DEL MUNICIPIO, ESTADO </t>
    </r>
    <r>
      <rPr>
        <b/>
        <sz val="9"/>
        <color indexed="8"/>
        <rFont val="Arial"/>
        <family val="2"/>
      </rPr>
      <t>CERRADO - 657</t>
    </r>
    <r>
      <rPr>
        <sz val="9"/>
        <color indexed="8"/>
        <rFont val="Arial"/>
        <family val="2"/>
      </rPr>
      <t xml:space="preserve">
</t>
    </r>
  </si>
  <si>
    <r>
      <t xml:space="preserve">CDGRD NARIÑO INFORMA: MUNICIPIO SAMANIEGO, BARRIO LOS ANGELES, EVENTO INUNDACIÓN 12/05/2022, AFECTACIÓN 14 FAMILIAS AFECTADAS, 56 PERSONAS, ACCIONES ATENDIDO POR CMGRD Y ENTIDADES DE GRD DEL MUNICIPIO, ESTADO </t>
    </r>
    <r>
      <rPr>
        <b/>
        <sz val="9"/>
        <color indexed="8"/>
        <rFont val="Arial"/>
        <family val="2"/>
      </rPr>
      <t>CERRADO - 657</t>
    </r>
  </si>
  <si>
    <r>
      <t xml:space="preserve">CDGRD NARIÑO INFORMA: MUNICIPIO CHACHAGUI, PUENTE LA AGUADA, EVENTO MOVIMIENTO EN MASA 13/05/2022, AFECTACIÓN  1 VÍA AFECTADA, ACCIONES ATENDIDO POR CMGRD Y ENTIDADES DE GRD DEL MUNICIPIO, ESTADO </t>
    </r>
    <r>
      <rPr>
        <b/>
        <sz val="9"/>
        <color indexed="8"/>
        <rFont val="Arial"/>
        <family val="2"/>
      </rPr>
      <t>CERRADO - 657</t>
    </r>
  </si>
  <si>
    <r>
      <t xml:space="preserve">CDGRD NARIÑO INFORMA: MUNICIPIO LA LLANADA, BARRIO GIGANTE, EVENTO MOVIMIENTO EN MASA 18/05/2022, AFECTACIÓN 1 VÍA TERCIARIA, ACCIONES ATENDIDO POR CMGRD Y ENTIDADES DE GRD DEL MUNICIPIO, ESTADO </t>
    </r>
    <r>
      <rPr>
        <b/>
        <sz val="9"/>
        <color indexed="8"/>
        <rFont val="Arial"/>
        <family val="2"/>
      </rPr>
      <t>CERRADO - 657</t>
    </r>
  </si>
  <si>
    <r>
      <t xml:space="preserve">ENLACE DNBC Y CDGRD CALDAS INFORMAN: MUNICIPIO RIOSUCIO – CALDAS, EVENTO MOVIMIENTO EN MASA 03/09/2022, AFECTACIÓN EL EVENTO SE PRESENTA EN RESGUARDO INDÍGENA SAN LORENZO. CTE. OSCAR MEJIA CBV RIOSUCIO INFORMA, AFECTACIONES 2 NIÑOS FALLECIDOS Y 3 ADULTOS LESIONADOS DE LA COMUNIDAD DE VENEROS RESGUARDO INDÍGENA DE SAN LORENZO LOS CUALES FUERON RESCATADOS, 1 VIVIENDA DESTRUIDA, ACCIONES ATIENDE CMGRD, CBV RÍO SUCIO, ESTADO </t>
    </r>
    <r>
      <rPr>
        <b/>
        <sz val="9"/>
        <color indexed="8"/>
        <rFont val="Arial"/>
        <family val="2"/>
      </rPr>
      <t>CERRADO - 657</t>
    </r>
  </si>
  <si>
    <t xml:space="preserve">CDGRD RISARALDA, INFORMA
MUNICIPIO PUEBLO RICO, CORREGIMIENTO: SANTA CECILIA
EVENTO VENDAVAL- 04-09–2022
AFECTACIÓN 10 VIVIENDAS AVERIADAS EN TECHOS, 10 FAMILIAS, 50 PERSONAS AFECTADAS, SIN LESIONADOS
ACCIONES ATENDIDO POR CMGRD Y BOMBEROS
ESTADO CERRADO. - 658
</t>
  </si>
  <si>
    <t xml:space="preserve">CDGRD TOLIMA INFORMA:
MUNICIPIO VENADILLO – VÍA A LÉRIDA
EVENTO INCENDIO DE COBERTURA VEGETAL 04/09/2022
AFECTACIÓN 1 HECTÁREA DE VEGETACIÓN NATIVA AL BORDE DE CARRETERA
ACCIONES ATENDIÓ BOMBEROS CON 1 MAQUINA
ESTADO LIQUIDADO- 659
</t>
  </si>
  <si>
    <t xml:space="preserve">DCC INFORMA:
MUNICIPIO SANTA ROSA DE CABAL -  SECTOR DE SAN JOSÉ
EVENTO MOVIMIENTO EN MASA 03/09/2022
AFECTACIÓN 1 VÍA CON DESLIZAMIENTOS DE MATERIAL Y CUBIERTA VEGETAL, DEJANDO VEHÍCULOS ATRAPADOS. SIN AFECTACIONES HUMANAS
ACCIONES ATENDIÓ DCC CON 6 UNIDADES
ESTADO CERRADO - 659
</t>
  </si>
  <si>
    <t>1 PLAZA</t>
  </si>
  <si>
    <t xml:space="preserve">DNBC INFORMA:
MUNICIPIO CALI – VALLE DEL CAUCA, BARRIO EL LIDO GALERÍA SILOÉ
EVENTO INCENDIO ESTRUCTURAL 04/09/2022
AFECTACIÓN 1 PLAZA DE MERCADO DE SILOÉ (GALERÍA), CON AFECTACIONES EN VARIOS LOCALES Y BODEGAS. SIN AFECTACIONES HUMANAS.
ACCIONES ATENDIÓ PERSONAL SECRETARIA DE GESTIÓN DEL RIESGO, BOMBEROS CON 40 UNIDADES, 5 MÁQUINAS EXTINTORAS, 4 CARRO TANQUES, 2 AMBULANCIAS, 1 MÁQUINA DE ALTURAS, 1 VEHÍCULO DE LOGÍSTICA, CRUZ ROJA Y COMUNIDAD. PREVENTIVAMENTE SE EVACUAN EL PUESTO DE SALUD Y VIVIENDAS ALEDAÑAS. 
ESTADO LIQUIDADO - 659
</t>
  </si>
  <si>
    <r>
      <t xml:space="preserve">CDGRD  VALLE DEL CAUCA Y CMGRD BUENAVENTURA INFORMA EN EL SITIO VEREDA EL ESFUERZO EVENTO TEMPORAL – 4 DE SEPTIEMBRE SIOBRE LAS 16:00 HORAS, AFECTACIÓN 30 VIVIENDAS DESTECHADAS, 30 FAMILIAS APROX, ACCIONES CITEL UNGRD REALIZA CONTACTO CON EL COORDINADOR DEL CMGRD ARBINTON LÓPEZ E INFORMA: SALDRÁN HOY A REALIZAR REVISIONES CMGRD Y PERSONAL DE BOMBEROS DADO QUE LAS FUERTES LLUVIAS EL DÍA DE AYER NO PERMITIRON DIRIGIRSE A LAS ZONAS. INFORMACIÓN OBTENIDA POR LAS BRIGADAS BARRIALES DE ATENCIÓN A EMERGENCIAS. CUENTAN CON DECLARATORIA DE CALAMIDAD REALIZADA EN ABRIL Y MODIFICADA EN JULIO (PENDIENTE QUE LA COMPARTAN). EL DIA VIERNES 2 DE SEPTIEMBRE SE REUNIÓ EL CONSEJO DISTRITAL DE GESTIÓN DEL RIESGO EN PLENO, YA QUE TIENEN EROSIÓN EN EL CORREGIMIENTO DE PUERTO SOLDADO DONDE UNA ANTENA DE COMUNICACIÓN DE ARMADA ESTA EN RIESGO. ESTADO </t>
    </r>
    <r>
      <rPr>
        <b/>
        <sz val="9"/>
        <rFont val="Arial"/>
        <family val="2"/>
      </rPr>
      <t>CERRADO - 660</t>
    </r>
    <r>
      <rPr>
        <sz val="9"/>
        <rFont val="Arial"/>
        <family val="2"/>
      </rPr>
      <t xml:space="preserve">
</t>
    </r>
  </si>
  <si>
    <r>
      <t xml:space="preserve">CDGRD  VALLE DEL CAUCA Y CMGRD BUENAVENTURA SITIOS ZONA URBANA SECTOR ANTONIO NARIÑO Y ZONA INDUSTRIAL EVENTO INUNDACIÓN POR DESBORADMIENTO DE LAS QUEBRADAS MONDOMO, LA CHANFLANA – 4 DE SEPTIEMBRE SIOBRE LAS 16:00 HORAS, AFECTACIÓN 60 VIVIENDAS, 60 FAMILIAS APROX, 1 BODEGA, ACCIONES CITEL UNGRD REALIZA CONTACTO CON EL COORDINADOR DEL CMGRD ARBINTON LÓPEZ E INFORMA: SALDRÁN HOY A REALIZAR REVISIONES CMGRD Y PERSONAL DE BOMBEROS DADO QUE LAS FUERTES LLUVIAS EL DÍA DE AYER NO PERMITIRON DIRIGIRSE A LAS ZONAS. INFORMACIÓN OBTENIDA POR LAS BRIGADAS BARRIALES DE ATENCIÓN A EMERGENCIAS. CUENTAN CON DECLARATORIA DE CALAMIDAD REALIZADA EN ABRIL Y MODIFICADA EN JULIO (PENDIENTE QUE LA COMPARTAN). EL DIA VIERNES 2 DE SEPTIEMBRE SE REUNIÓ EL CONSEJO DISTRITAL DE GESTIÓN DEL RIESGO EN PLENO, YA QUE TIENEN EROSIÓN EN EL CORREGIMIENTO DE PUERTO SOLDADO DONDE UNA ANTENA DE COMUNICACIÓN DE ARMADA ESTA EN RIESGO. SE SOLICITÓ SEGUIMIENTO A ENLACES DE LAS ENTIDADES DEL SNGRD ESTADO </t>
    </r>
    <r>
      <rPr>
        <b/>
        <sz val="9"/>
        <rFont val="Arial"/>
        <family val="2"/>
      </rPr>
      <t>ABIERTO - 660</t>
    </r>
    <r>
      <rPr>
        <sz val="9"/>
        <rFont val="Arial"/>
        <family val="2"/>
      </rPr>
      <t xml:space="preserve">
</t>
    </r>
  </si>
  <si>
    <r>
      <t xml:space="preserve">CDGRD SANTANDER INFORMA EN EL MUNICIPIO DE ONZAGA SECTOR SANTA CLARA EVENTO CRECIENTE SÚBITA DE LA QUEBRADA SANTA CLARA – 3 DE SEPTIEMBRE, AFECTACIÓN 1 VÍA NACIONAL ACCIONES ATIENDE MAQUINARIA AMARILLA DE SAN JOAQUÍN Y DE INVIAS EN EL SECTOR DEL PUENTE DADO QUE ALLÍ NO HAY CAPACIDAD DE EVACUACIÓN DE MATERIAL DE ARRASTRE.  ESTADO </t>
    </r>
    <r>
      <rPr>
        <b/>
        <sz val="9"/>
        <rFont val="Arial"/>
        <family val="2"/>
      </rPr>
      <t>CERRADO - 660</t>
    </r>
    <r>
      <rPr>
        <sz val="9"/>
        <rFont val="Arial"/>
        <family val="2"/>
      </rPr>
      <t xml:space="preserve">
</t>
    </r>
  </si>
  <si>
    <r>
      <t>CDGRD SANTANDER INFORMA EN EL MUNICIPIO DE SANTA BÁRBARA BARRIO SAN JORGE Y SECTOR EL TOPE VÍA LOS CUROS EVENTO INUNDACIÓN POR DESBORDAMIENTO DE LA QUEBRADA HELECHALES Y UNA CAÑADA – 4 DE SEPTIEMBRE AFECTACIÓN 4 VIVIENDAS CON PÉRDIDA DE MUEBLES Y ENSERES, 4 FAMILIAS Y 50 MÁS EN RIESGO ACCIONES ATENDIDO POR CMGRD E INVIAS; EL CDGRD REALIZARÁ VISITA PARA EL DÍA DE MAÑANA PARA COORDIANR ACCIONES DE RECUPERACIÓN, ESTADO</t>
    </r>
    <r>
      <rPr>
        <b/>
        <sz val="9"/>
        <rFont val="Arial"/>
        <family val="2"/>
      </rPr>
      <t xml:space="preserve"> CERRADO - 660</t>
    </r>
  </si>
  <si>
    <r>
      <t xml:space="preserve">CDGRD SANTANDER INFORMA EN EL MUNICIPIO SAN ANDRÉS CARRERAS 4, 5 Y 6 EVENTO INUNDACIÓN POR DESBORDAMIETO DE LA QUEBRADA LA LLORONA – 4 DE SEPTIEMBRE AFECTACIÓN 4 VIVIENDAS CON PÉRDIDA DE MUEBLES Y ENSERES, COLAPSO RED DE ALCANTARILLADO, ACCIONES ATENDIDO POR PERSONAL DE BOMBEROS, POLICÍA NACIONAL Y CMGRD ADELANTA EDAN, EL CDGRD REALIZARÁ VISITA PARA EL DÍA DE MAÑANA PARA COORDIANR ACCIONES DE RECUPERACIÓN. ESTADO </t>
    </r>
    <r>
      <rPr>
        <b/>
        <sz val="9"/>
        <rFont val="Arial"/>
        <family val="2"/>
      </rPr>
      <t>CERRADO - 660</t>
    </r>
  </si>
  <si>
    <r>
      <t xml:space="preserve">CDGRD SANTANDER INFORMA EN EL MUNICIPIO DE GÁMBITA VÍA QUE COMUNICA A LOS MUNICIPIOS DE LA PALMA Y ARCABUCO EVENTO CRECIENTE SÚBITA DE LA QUEBRADA FAVITERA – 4 DE SEPTIEMBRE AFECTACIÓN 1 VÍA SECUNDARIA ACCIONES ATENDIDO POR CMGRD, NO REFIEREN LESIONADOS U OTRO ESTADO </t>
    </r>
    <r>
      <rPr>
        <b/>
        <sz val="9"/>
        <rFont val="Arial"/>
        <family val="2"/>
      </rPr>
      <t>CERRADO - 660</t>
    </r>
    <r>
      <rPr>
        <sz val="9"/>
        <rFont val="Arial"/>
        <family val="2"/>
      </rPr>
      <t xml:space="preserve">
</t>
    </r>
  </si>
  <si>
    <r>
      <t xml:space="preserve">CDGRD SANTANDER INFORMA MUNICIPIO PALMAS DEL SOCORRO VEREDAS LA CHAPA, PAVAS, POZO AZUL, BARRO HONDO EVENTO MOVIMIENTO EN MASA – 4 DE SEPTIEMBRE AFECTACIÓN 2 VIVIENDA EN RIESGO, 2 FAMILIA, 8 PERSONAS Y 2 VÍAS TERCIARIAS ACCIONES ATENDIDO POR CMGRD Y MAQUINARIA AMARILLA PARA ATENDER LOCALMENTE ESTADO </t>
    </r>
    <r>
      <rPr>
        <b/>
        <sz val="9"/>
        <rFont val="Arial"/>
        <family val="2"/>
      </rPr>
      <t>CERRADO - 661</t>
    </r>
  </si>
  <si>
    <r>
      <t xml:space="preserve">CDGRD NARIÑO INFORMA MUNICIPIO: ANCUYA – SECTOR EL EMPATE EVENTO: MOVIMIENTO EN MASA – 19/05/2022 AFECTACIÓN: 1 VÍA PRINCIPAL POR DESLIZAMIENTO DE TIERRA ACCIONES: ATENDIDO POR CMGRD ESTADO </t>
    </r>
    <r>
      <rPr>
        <b/>
        <sz val="9"/>
        <rFont val="Arial"/>
        <family val="2"/>
      </rPr>
      <t>CERRADO - 661</t>
    </r>
  </si>
  <si>
    <r>
      <t xml:space="preserve">CDGRD NARIÑO INFORMA MUNICIPIO: SAMANIEGO – VEREDA EL LIMO  EVENTO: MOVIMIENTO EN MASA – 19/05/2022 AFECTACIÓN: 1 VIVIENDA DESTRUIDA POR DESLIZAMIENTO DE TIERRA, 1 VIVIENDA CON DAÑOS MENORES, 2 FAMILIAS, 6 PERSONAS  ACCIONES: ATENDIDO POR CMGRD ESTADO </t>
    </r>
    <r>
      <rPr>
        <b/>
        <sz val="9"/>
        <rFont val="Arial"/>
        <family val="2"/>
      </rPr>
      <t>CERRADO - 661</t>
    </r>
  </si>
  <si>
    <r>
      <t xml:space="preserve">CDGRD NARIÑO INFORMA MUNICIPIO: EL ROSARIO – VEREDA EL RINCÓN EVENTO: MOVIMIENTO EN MASA – 20/05/2022 AFECTACIÓN: 3 VIVIENDAS AVERIADAS, 4 FAMILIAS, 10 PERSONAS ACCIONES: ATENDIDO POR CMGRD ESTADO </t>
    </r>
    <r>
      <rPr>
        <b/>
        <sz val="9"/>
        <rFont val="Arial"/>
        <family val="2"/>
      </rPr>
      <t>CERRADO - 661</t>
    </r>
  </si>
  <si>
    <r>
      <t xml:space="preserve">CDGRD NARIÑO INFORMA MUNICIPIO: LA FLORIDA – VEREDA ROBLES, CATAUCA, YUNGUILLA, CHICAL  EVENTO: MOVIMIENTO EN MASA – 26/04/2022 AFECTACIÓN: 2 VIVIENDAS DESTRUIDAS, 30 VIVIENDAS AVERIADAS, 37 FAMILIAS, 108 PERSONAS, 7 VÍAS, 1 ACUEDUCTO.  ACCIONES: ATENDIDO POR CMGRD ESTADO </t>
    </r>
    <r>
      <rPr>
        <b/>
        <sz val="9"/>
        <rFont val="Arial"/>
        <family val="2"/>
      </rPr>
      <t>CERRADO - 661</t>
    </r>
  </si>
  <si>
    <t xml:space="preserve">
D.C.C. INFORMA, DEPARTAMENTO DE ATLÁNTICO
MUNICIPIO: BARRANQUILLA, ZONA URBANA 
EVENTO: VENDAVAL – 05/09/2022
AFECTACIÓN: 15 VIVIENDAS AVERIADAS EN TECHOS, 45 FAMILIAS, 225 PERSONAS AFECTADAS, SIN LESIONADOS 
ACCIONES: ATENDIDO POR CMGRD, D.C.C.
ESTADO CERRADO. - 662
</t>
  </si>
  <si>
    <t xml:space="preserve">
CDGRD NARIÑO INFORMA
MUNICIPIO: POLICARPA, VEREDAS: EDÉN Y BOCATOMA 
EVENTO: MOVIMIENTO EN MASA – 25-04-2022
AFECTACIÓN: 1 VIVIENDA DESTRUIDA, 1 FAMILIA, 3 PERSONAS DAMNIFICADAS, SIN LESIONADOS 
ACCIONES: ATENDIDO POR CMGRD
ESTADO CERRADO. - 662</t>
  </si>
  <si>
    <t xml:space="preserve">CDGRD NARIÑO INFORMA
MUNICIPIO: ANCUYA, ZONA RURAL 
EVENTO: MOVIMIENTO EN MASA – 24-04-2022
AFECTACIÓN: 1 VÍA, SIN LESIONADOS 
ACCIONES: ATENDIDO POR CMGRD- MAQUINARIA AMARILLA
ESTADO CERRADO. - 662
</t>
  </si>
  <si>
    <t>96 VIVIENDAS EN ALTO RIESGO</t>
  </si>
  <si>
    <t xml:space="preserve">
CDGRD NARIÑO INFORMA
MUNICIPIO: SANDONÁ, VEREDA: ROMA CHAVEZ 
EVENTO: MOVIMIENTO EN MASA – 23-04-2022
AFECTACIÓN: 8 VIVIENDAS DESTRUIDAS, 88 VIVIENDAS AVERIADAS, 96 FAMILIAS, 201 PERSONAS, 2 VÍAS, 4 ACUEDUCTOS, 63,51 HECTÁREAS AFECTADAS, 96 VIVIENDAS EN ALTO RIESGO, SIN LESIONADOS 
ACCIONES: ATENDIDO POR CMGRD- MAQUINARIA AMARILLA
ESTADO CERRADO. - 662
</t>
  </si>
  <si>
    <t>2 VIVIENDAS EN RIESGO</t>
  </si>
  <si>
    <t xml:space="preserve">
CDGRD NARIÑO INFORMA
MUNICIPIO: TANGUA, VEREDAS: SAN LUIS ALTO, SAN LUIS, CONCEPCIÓN, BUENOS AIRES 
EVENTO: AVENIDA TORRENCIAL – 23-04-2022
AFECTACIÓN: 3 VIVIENDAS DESTRUIDAS, 7 VIVIENDAS AVERIADAS, 2 VIVIENDAS EN RIESGO, 12 FAMILIAS, 46 PERSONAS, 2 VÍAS, 2 ACUEDUCTOS, 20 HECTÁREAS AFECTADAS, SIN LESIONADOS 
ACCIONES: ATENDIDO POR CMGRD- MAQUINARIA AMARILLA
ESTADO CERRADO. - 662
</t>
  </si>
  <si>
    <t>13 VIVIENDAS EN RIESGO</t>
  </si>
  <si>
    <t xml:space="preserve">
CDGRD NARIÑO INFORMA
MUNICIPIO: SAN LORENZO, VEREDA: SANTA MARTA  
EVENTO: MOVIMIENTO EN MASA – 22-04-2022
AFECTACIÓN: 2 VIVIENDAS DESTRUIDAS, 4 VIVIENDAS AVERIADAS, 13 VIVIENDAS EN RIESGO, 19 FAMILIAS, 52 PERSONAS, 10 VÍAS, 11 ACUEDUCTO, 2,95 HECTÁREAS AFECTADAS,  SIN LESIONADOS 
ACCIONES: ATENDIDO POR CMGRD- MAQUINARIA AMARILLA
ESTADO CERRADO. - 662
</t>
  </si>
  <si>
    <t>16 VIVIENDAS EN RIESGO</t>
  </si>
  <si>
    <t xml:space="preserve">
CDGRD NARIÑO INFORMA
MUNICIPIO: LA UNIÓN, VEREDAS: OJO DE AGUA, LOS SAUCES B, REYES, CONTADERO  
EVENTO: MOVIMIENTO EN MASA – 22-04-2022
AFECTACIÓN: 1 VIVIENDA DESTRUIDA, 14 VIVIENDAS AVERIADAS, 16 VIVIENDAS EN RIESGO, 31 FAMILIAS, 92 PERSONAS, 3 VÍAS, 2 CENTROS EDUCATIVOS, 7 HECTÁREAS AFECTADAS,  SIN LESIONADOS 
ACCIONES: ATENDIDO POR CMGRD- MAQUINARIA AMARILLA
ESTADO CERRADO. - 662
</t>
  </si>
  <si>
    <r>
      <t xml:space="preserve">CDGRD ANTIOQUIA INFORMA EN EL MUNICIPIO DE BETULIA SECTORES LTAMIRA, LA MARIELA, EL SOCORRO, LLANO GRANDE, VEREDA LA TARQUI Y ALTO DE LOS OSOS, EVENTO MOVIMIENTO EN MASA - 3 DE SEPTIEMBRE, AFECTACIÓN 1 VIVIENDA DESTRUIDA, 2 VIVIENDAS AVERIADAS, 2 FAMILIAS, 8 PERSONAS, 3 VÍAS SECUNDARIAS, 2 VÍAS TERCIARIAS, ACCIONES SE REALIZA REMOCIÓN DE MATERIAL EN UNO DE LOS PUNTOS CON MAQUINARIA AMARILLA LOCAL, INDICAN EVACUACIÓN DE DAMNIFICADOS DE LA VEREDA LA TARQUI, INFORMÓ CMGRD, ESTADO </t>
    </r>
    <r>
      <rPr>
        <b/>
        <sz val="9"/>
        <rFont val="Arial"/>
        <family val="2"/>
      </rPr>
      <t>CERRADO - 663</t>
    </r>
  </si>
  <si>
    <r>
      <t xml:space="preserve">CDGRD ANTIOQUIA INFORMA EN EL MUNICIPIO DE NECHI BARRIO LA ISLA EVENTO INCENDIO ESTRUCTURAL – 4 DE SEPTIEMBRE AFECTACIÓN 1 VIVIENDA DESTRUIDA, 1 FAMILIA, 5 PERSONAS, PÉRDIDA DE CABLES DE ENERGÍA Y RED DE COMUNICACIONES ACCIONES EL INCENDIO SE REGISTRO EN HORAS DE A AMDRUGADA, FUE ATENDIDO POR 2 UNIDADES DE BOMBEROS Y 1 DE DEFENSA CIVIL, SIN VÍCTIMAS HUMANAS O ANIMALES, SE SUMINISTRA AHE Y SE REQUIERE MATERIALES DE CONSTRUCCIÓN, INFORMÓ CMGRD ESTADO </t>
    </r>
    <r>
      <rPr>
        <b/>
        <sz val="9"/>
        <rFont val="Arial"/>
        <family val="2"/>
      </rPr>
      <t>CERRADO - 663</t>
    </r>
  </si>
  <si>
    <r>
      <t xml:space="preserve">CDGRD ANTIOQUIA INFORMA EN EL MUNICIPIO FREDONIA VEREDA ZANCUDO EN PUENTE IGLESIAS SECTOR LOS CÁMBULOS EVENTO MOVIMEINTO EN MASA - 3 DE SEPTIEMBRE AFECTACIÓN 1 VÍA SECUNDARIA ACCIONES ATENDIDO POR PERSONAL DE BOMBEROS, SE REALIZÓ VERIFICACIÓN Y REPORTE A LA SECRETARIA DE INFRAESTRUCTURA PARA APOYO CON MAQUINARIA AMARILLA ESTADO </t>
    </r>
    <r>
      <rPr>
        <b/>
        <sz val="9"/>
        <rFont val="Arial"/>
        <family val="2"/>
      </rPr>
      <t>CERRADO - 663</t>
    </r>
    <r>
      <rPr>
        <sz val="9"/>
        <rFont val="Arial"/>
        <family val="2"/>
      </rPr>
      <t xml:space="preserve">
</t>
    </r>
  </si>
  <si>
    <r>
      <t xml:space="preserve">CDGRD ANTIOQUIA INFORMA EN EL MUNICIPIO DE NECHI VEREDAS LAS FLORES EVENTO VENDAVAL – 4 DE SEPTIEMBRE AFECTACIÓN 1 VIVIENDA DESTECHADA, 1 FAMILIA, 3 PERSONAS ACCIONES ATENDIDO POR CMGRD, SE REQUIEREN MATERIALES DE CONSTRUCCIÓN, ESTADO </t>
    </r>
    <r>
      <rPr>
        <b/>
        <sz val="9"/>
        <rFont val="Arial"/>
        <family val="2"/>
      </rPr>
      <t>CERRADO - 663</t>
    </r>
  </si>
  <si>
    <r>
      <t xml:space="preserve">CDGRD ANTIOQUIA INFORMA EN EL MUNICIPIO DE CONCORDIA VEREDA MORITOS EVENTO AVENIDA TORRENCIAL DE LA QUEBRADA MORITOS -  3 DE SEPTIEMBRE AFECTACIÓN 1 VIVIENDA DESTRUIDA, 1 VIVIENDA AVERIADA, 2 FAMILIAS, 25 PERSONAS, 1 ESCUELA (DEBE SER REUBICADA) ACCIONES CENSO DE AFECTACIONES, DE DAMNIFICADOS Y CITACIÓN EXTRAORDINARIA DEL CMGRD, SE REQUIERE APOYO CON COLCHONETAS, RECURSOS PARA ARRIENDOS, KIT DE ALIMENTOS, KIT DE ASEO, CANALIZACIÓN DE LA QUEBRADA, APOYO CON MAQUINARIA AMARILLA Y REUBICACIÓN DE CENTRO EDUCATIVO, ESTADO </t>
    </r>
    <r>
      <rPr>
        <b/>
        <sz val="9"/>
        <rFont val="Arial"/>
        <family val="2"/>
      </rPr>
      <t>CERRADO - 663</t>
    </r>
  </si>
  <si>
    <r>
      <t xml:space="preserve">CDGRD ANTIOQUIA INFORMA EN EL MUNICIPIO DE SAN CARLOS VEREDAS PIO XII, FRONTERITAS Y CORREGIMIENTO EL JORDÁN, EVENTO VENDAVAL – 3 DE SEPTIEMBRE, AFECTACIÓN 23 VIVIENDAS AVERIADAS, 31 FAMILIAS DAMNIFICADAS, 98 PERSONAS, (7 ENRAMADAS PANELERAS), ARBOLES CAÍDOS, ACCIONES SE REALIZA VISITAS TÉCNICAS POR CMGRD, CORTE DE ÁRBOLES Y APERTURA DE VÍA TERCIARIA, SE REQUIEREN 50 TEJAS DE ETERNIT Y 50 DE ZINC, NO LESIONADOS, ESTADO </t>
    </r>
    <r>
      <rPr>
        <b/>
        <sz val="9"/>
        <rFont val="Arial"/>
        <family val="2"/>
      </rPr>
      <t>CERRADO - 663</t>
    </r>
    <r>
      <rPr>
        <sz val="9"/>
        <rFont val="Arial"/>
        <family val="2"/>
      </rPr>
      <t xml:space="preserve">
</t>
    </r>
  </si>
  <si>
    <r>
      <t xml:space="preserve">CDGRD ANTIOQUIA INFORMA EN EL MUNICIPIO DE PUERTO BERRÍO VEREDAS MINAS DEL VAPOR Y ALTO DE BUENOS AIRES EVENTO MOVIMIENTO EN MASA – 6 DE SEPTIEMBRE AFECTACIÓN 3 VIVIENDAS AVERIADAS, 10 FAMILIAS, 25 PERSONAS, VÍAS TERCIARIAS ACCIONES CMGRD REALIZÓ REMOCIÓN DE MATERIAL EN LA VEREDA DE BUENOS AIRES CON APOYO DE LA COMUNIDAD; EVENTO RECURRENTE, NO LESIONADOS U OTRO, SOLICTAN ACOMPAÑAMIENTO TÉCNICO, ESTADO </t>
    </r>
    <r>
      <rPr>
        <b/>
        <sz val="9"/>
        <rFont val="Arial"/>
        <family val="2"/>
      </rPr>
      <t>CERRADO - 663</t>
    </r>
    <r>
      <rPr>
        <sz val="9"/>
        <rFont val="Arial"/>
        <family val="2"/>
      </rPr>
      <t xml:space="preserve">
</t>
    </r>
  </si>
  <si>
    <r>
      <t xml:space="preserve">CDGRD ANTIOQUIA INFORMAEN EL MUNICIPIO DE CAROLINA DEL PRÍNCIPE VEREDA LA HERRADURA EVENTO MOVIMIENTO EN MASA – 4 DE SEPTIEMBRE AFECTACIÓN 3 VÍAS SECUNDARIAS ACCIONES CMGRD INFORMA LIMITACIÓN DE TRÁNSITO, SEÑALIZACIÓN DE PUNTOS DONDE HAY PÉRDIDA DE BANCA, SOLICITAN INTERVENCIÓN VIAL A LA SECRETARÍA DE INFRAESTRUCTURA VIAL  ESTADO </t>
    </r>
    <r>
      <rPr>
        <b/>
        <sz val="9"/>
        <rFont val="Arial"/>
        <family val="2"/>
      </rPr>
      <t>CERRADO - 663</t>
    </r>
    <r>
      <rPr>
        <sz val="9"/>
        <rFont val="Arial"/>
        <family val="2"/>
      </rPr>
      <t xml:space="preserve">
</t>
    </r>
  </si>
  <si>
    <r>
      <t xml:space="preserve">CDGRD ANTIOQUIA INFORMA EN EL MUNICIPIO DE TURBO CORREGIMIENTO DE NUEVO ANTIOQUIA Y VEREDA COPE EVENTO INUNDACIÓN POR INCREMENTO DEL RÍO CURRULAO – 5 DE SEPTIEMBRE AFECTACIÓN 30 VIVIENDAS, 30 FAMILIAS, 62 PERSONAS, 1 COLEGIO, 1 CENTRO DE SALUD, 1 VÍA TERCIARIA ACCIONES EL CMGRD REALIZA BRIGADAS DE SALUD PARA EVITAR PROPAGACIÓN DE DENGUE, REALIZAN ENTREGA DE AHE ALIMENTARIA Y NO ALIMENATARIA, TAMBIÉN HACEN OLLA COMUNITARIA, REQUIREN APOYO CON PERSONAL PARA ASESORÍA TÉCNICA Y MAQUINARIA AMARILLA ESTADO </t>
    </r>
    <r>
      <rPr>
        <b/>
        <sz val="9"/>
        <rFont val="Arial"/>
        <family val="2"/>
      </rPr>
      <t>CERRADO - 663</t>
    </r>
    <r>
      <rPr>
        <sz val="9"/>
        <rFont val="Arial"/>
        <family val="2"/>
      </rPr>
      <t xml:space="preserve">
</t>
    </r>
  </si>
  <si>
    <t>YAVARATE</t>
  </si>
  <si>
    <r>
      <t xml:space="preserve">CDGRD VAÚPES INFORMA CORREGIMIENTO ÁREA NO MUNIPALIZADA COMUNIDAD DE MONFORTH EVENTO VENDAVAL – 2 DE SEPTIEMBRE AFECTACIÓN 1 IGLESIA DESTECHADA, 1 PERSONA ACCIONES ATENDIDO POR EL INSPECTOR DE LA ZONA, TRASLADARON DE INMEDIATO  A OTRO LUGAR AL RECTOR DEL COLEGIO QUIÉN HABITABA EL LUGAR, SE DEBE ARREGAR TOTALMENTE EL TECHO ESTADO </t>
    </r>
    <r>
      <rPr>
        <b/>
        <sz val="9"/>
        <rFont val="Arial"/>
        <family val="2"/>
      </rPr>
      <t xml:space="preserve">CERRADO - 663
</t>
    </r>
  </si>
  <si>
    <r>
      <t xml:space="preserve">CDGRD ANTIOQUIA INFORMA EN EL MUNICIPIO BETANIA VEREDAS LA LIBIA ARRIBA Y ABAJO, CAJONES, LA IRENE Y LAS ANIMAS EVENTO GRANIZADA – 5 DE SEPTIEMBRE 4:30 APROX AFECTACIÓN 1 PERSONA FALLECIDA, 3 PERSONAS LESIONADAS, 120 VIVIENDAS AVERIADAS, 120 FAMILIAS, 350 PERSONAS,  3 VÍAS TERCIARIAS, CULTIVOS DE PLÁTANO Y CAFÉ ACCIONES UN ELECTROCUTADO CON UNA LÍNEA DE ENERGÍA QUE CAYÓ A SU VEHÍCULO, ADICIONALMENTE SE REPORTÓ UNA PERSONA HERIDA QUE SE ENCONTRABA CERCA, ESTA PERSONA FUE ATENDIDA EN EL HOSPITAL DEL MUNICIPIO DE ANDES. LOS OTROS DOS LESIONADOS LEVES SE REGISTRARON POR PÉRDIDA TOTAL DE TECHOS Y FUERTE GRANIZADA. EL DÍA 6 DE SEPTIEMBRE SE DESPLAZARON HACIA LAS VEREDAS LOS BOMBEROS E INTEGRANTES DEL CMGRD, SE ENCUENTRAN EN LA ZONA EVALUANDO LOS DAÑOS, ALGUNAS FAMILIAS FUERON ACOGIDAS POR VECINOS Y FAMILIARES, SE DESPLAZÓ MAQUINARIA AMARILLA PARA DESPEJE DE VÍAS, ALCALDE Y SECREATRIA DE PLANEACIÓN SE HICIERON PRESENTES EN LA VEREDA LA LIBIA, SE REPORTÓ A EPM PARA QUE RETIRARAN LÍNEAS ENERGIZADAS, SE REQUIERE APOYO TÉCNICO, ESTADO </t>
    </r>
    <r>
      <rPr>
        <b/>
        <sz val="9"/>
        <rFont val="Arial"/>
        <family val="2"/>
      </rPr>
      <t>CERRADO - 663</t>
    </r>
  </si>
  <si>
    <r>
      <t xml:space="preserve">CDGRD ANTIOQUIA INFORMA EN EL MUNICIPIO DE CAICEDO VEREDA LA SALAZAR, EVENTO MOVIMIENTO EN MASA – 4 DE SEPTIEMBRE, AFECTACIÓN 1 VIVIENDA DESTRUIDA, 1 FAMILIA, 1 FAMILIA, 1 LESIONADO, ACCIONES ATENDIDO POR CMGRD, EL COORDINADOR REALIZÓ DESPLAZAMIENTO A LA ZONA, EL EVENTO SE REGISTRO EN HORAS DE LA MAÑANA AL LLEGAR AL SITIO OBSERVAN UNA PERSONA ATRAPATA, SE REALIZAN MANIOBRAS DE RESCATE Y ES TRASLADADO A CENTRO DE SALUD, SU ESTADO ES FUERA DE PELIGRO Y SIN COMPLICACIONES, ESTADO </t>
    </r>
    <r>
      <rPr>
        <b/>
        <sz val="9"/>
        <rFont val="Arial"/>
        <family val="2"/>
      </rPr>
      <t xml:space="preserve">CERRADO - 663
</t>
    </r>
    <r>
      <rPr>
        <sz val="9"/>
        <rFont val="Arial"/>
        <family val="2"/>
      </rPr>
      <t>ACTUALIZACIÓN CDGRD ANTIOQUIA EN EL DE MUNICIPIO CAICEDO VEREDA SALAZAR EVENTO MOVIMIENTO EN MASA – 4 DE SEPTIEMBRE, AFECTACIÓN SE MANTIENE, ACCIONES SE ACTUALIZA FRENTE A LOS DATOS DE LA PERSONA LESIOANDA GUSTAVO DE JESÚS GONZÁLEZ MORENO 62 AÑOS DE EDAD, VIVE SOLO Y EL EVENTO SE REGISTRO SOBRE LA 1:30 AM APROX.</t>
    </r>
    <r>
      <rPr>
        <b/>
        <sz val="9"/>
        <rFont val="Arial"/>
        <family val="2"/>
      </rPr>
      <t xml:space="preserve"> ESTADO CERRADO - 669</t>
    </r>
    <r>
      <rPr>
        <sz val="9"/>
        <rFont val="Arial"/>
        <family val="2"/>
      </rPr>
      <t xml:space="preserve">
</t>
    </r>
  </si>
  <si>
    <r>
      <t xml:space="preserve">CDGRD CAUCA INFORMA EN EL MUNICIPIO DE SANTANDER DE QUILICHAO CERRO LA CHAPA EVENTO INCENDIO DE COBERTURA VEGETAL – 6 DE SEPTIEMBRE AFECTACIÓN PENDIENTE ACCIONES SUBTENIENTE LUZ AYDA ALBÁN DEL CBV REPORTA, SE PRESENTA INCENDIO, SE DIRIGEN AL PUNTO 1 UNIDAD DE INTERVENCIÓN RÁPIDA CON 6 UNIDADES. </t>
    </r>
    <r>
      <rPr>
        <b/>
        <sz val="9"/>
        <rFont val="Arial"/>
        <family val="2"/>
      </rPr>
      <t>ESTADO ACTIVO - 663</t>
    </r>
    <r>
      <rPr>
        <sz val="9"/>
        <rFont val="Arial"/>
        <family val="2"/>
      </rPr>
      <t xml:space="preserve">
 ENLACE DNBC ACTUALIZA: MUNICIPIO SANTANDER DE QUILICHAO – CAUCA, CERRO LA CHAPA, EVENTO INCENDIO DE COBERTURA VEGETAL 06/09/2022, AFECTACIÓN LA CDTE. DEL CBV SANTANDER DE QUILICHAO INFORMA, SE REALIZA CONTROL Y LIQUIDACIÓN DE INCENDIO FORESTAL EN EL CERRO LA CHAPA CON UNA AFECTACIÓN APROXIMADA DE 4 HECTÁREAS DE PASTIZALES Y ARBUSTOS NATIVOS, ACCIONES ATENDIDO POR CMGRD, CBV DEL MUNICIPIO, </t>
    </r>
    <r>
      <rPr>
        <b/>
        <sz val="9"/>
        <rFont val="Arial"/>
        <family val="2"/>
      </rPr>
      <t>ESTADO LIQUIDADO - 664</t>
    </r>
  </si>
  <si>
    <r>
      <t xml:space="preserve">CDGRD CAUCA INFORMA: MUNICIPIO MORALES, VEREDA SANTA ROSA, EVENTO INCENDIO COBERTURA VEGETAL 06/09/2022, AFECTACIÓN PENDIENTE POR INFORME DE AFECTACIÓN, ACCIONES ATIENDE CMGRD, CBV DE MORALES, ESTADO </t>
    </r>
    <r>
      <rPr>
        <b/>
        <sz val="9"/>
        <color indexed="8"/>
        <rFont val="Arial"/>
        <family val="2"/>
      </rPr>
      <t>ACTIVO</t>
    </r>
    <r>
      <rPr>
        <sz val="9"/>
        <color indexed="8"/>
        <rFont val="Arial"/>
        <family val="2"/>
      </rPr>
      <t xml:space="preserve">  - 664
ACTUALIZACIÓN CITEL UNGRD EN EL DEPARTAMENTO CAUCA EN EL MUNICIPIO DE MORALES VEREDA SANTA ROSA EVENTO INCENDIO DE COBERTURA VEGETAL – 6 DE SEPTIEMBRE AFECTACIÓN 5 HECTÁREAS EN ZONA DE BOSQUE ACCIONES SE REALIZA LLAMADA AL COORDINADOR DEL CMGRD E INFORMA QUE EL INCENDIO FUE ATENDIDO POR LA COMUNIDAD </t>
    </r>
    <r>
      <rPr>
        <b/>
        <sz val="9"/>
        <color indexed="8"/>
        <rFont val="Arial"/>
        <family val="2"/>
      </rPr>
      <t>ESTADO LIQUIDADO - 682</t>
    </r>
    <r>
      <rPr>
        <sz val="9"/>
        <color indexed="8"/>
        <rFont val="Arial"/>
        <family val="2"/>
      </rPr>
      <t xml:space="preserve">
</t>
    </r>
  </si>
  <si>
    <r>
      <t xml:space="preserve">DAGRAN ANTIOQUIA INFORMA: MUNICIPIO CAREPA, BARRIO LOS PINOS, CHOCOCITO, ACAIDANA Y PRADERA, VEREDA CERRAZÓN, EVENTO INUNDACIÓN 05/09/2022, AFECTACIÓN LAS FUERTES LLUVIAS PROVOCARON EL AUMENTO DE NIVEL DEL RÍO CAREPA EL CUAL SE DESBORDÓ SOBRE LA VEREDA BOCAS DE CHIGORODÓ. EL BARRIO LOS PINOS SE VIO AFECTADO POR LA SOCAVACIÓN DEL RÍO CAREPA. LOS DEMÁS SECTORES MENCIONADOS SUFRIERON DAÑOS EN LOS TECHOS POR CAUSA DE UN VENDAVAL, DEJANDO 120 PERSONAS AFECTADAS, 11 VIVIENDAS AVERIADAS, 11 FAMILIAS ACCIONES ATENDIDO POR CMGRD Y ENTIDADES DE GRD DEL MUNICIPIO, ESTADO </t>
    </r>
    <r>
      <rPr>
        <b/>
        <sz val="9"/>
        <color indexed="8"/>
        <rFont val="Arial"/>
        <family val="2"/>
      </rPr>
      <t>CERRADO - 664</t>
    </r>
  </si>
  <si>
    <r>
      <t xml:space="preserve">DAGRAN ANTIOQUIA INFORMA: MUNICIPIO SAN PEDRO DE URABÁ, BARRIO ZOILA LOPEZ, VEREDAS ZUMBIDO ABAJO , ZUMBIDO MEDIO , LAS PAVAS , GUARTINAJO, PARCELAS DE MACONDO , MACONDO , SANTA CATALINA, EVENTO AVENIDA TORRENCIAL 24/08/2022, AFECTACIÓN 215 FAMILIAS DAMNIFICADAS, 500 PERSONAS DAMNIFICADAS, 215 FAMILIAS AFECTADAS, 500 PERSONAS AFECTADAS, 3 VIVIENDAS DESTRUIDAS, ACCIONES ATENDIDO POR CMGRD, CDGRD, ALCALDÍA MUNICIPAL Y ENTIDADES DE GRD DEL MUNICIPIO, ESTADO </t>
    </r>
    <r>
      <rPr>
        <b/>
        <sz val="9"/>
        <color indexed="8"/>
        <rFont val="Arial"/>
        <family val="2"/>
      </rPr>
      <t>CERRADO - 664</t>
    </r>
  </si>
  <si>
    <r>
      <t xml:space="preserve">CDGRD NARIÑO INFORMA: MUNICIPIO LINARES, VEREDA LAGUNA DEL PUEBLO ARBOLEDA, EVENTO MOVIMIENTO EN MASA 22/04/2022, AFECTACIÓN 84 PERSONAS AFECTADAS, 42 FAMILIAS, 2 VIVIENDAS DESTRUIDAS, 40 VIVIENDAS AVERIADAS, 3 VIAS TERCIARIAS, ACCIONES ATIENDE CMGRD Y ENTIDADES DE GRD DEL MUNICIPIO, ESTADO </t>
    </r>
    <r>
      <rPr>
        <b/>
        <sz val="9"/>
        <color indexed="8"/>
        <rFont val="Arial"/>
        <family val="2"/>
      </rPr>
      <t>CERRADO - 664</t>
    </r>
  </si>
  <si>
    <r>
      <t xml:space="preserve">CDGRD NARIÑO INFORMA: MUNICIPIO OSPINA, VEREDA CUCHILLA, TUNDAL YALE, EVENTO MOVIMIENTO EN MASA 22/04/2022, AFECTACIÓN 21 PERSONAS, 9 FAMILIAS, 9 VIVIENDAS EN RIESGO, 9 VÍAS TERCIARIAS, 1 ACUEDUCTO, 3 CENTROS EDUCATIVOS, ACCIONES ATIENDE CMGRD Y ENTIDADES DE GRD DEL MUNICIPIO, ESTADO </t>
    </r>
    <r>
      <rPr>
        <b/>
        <sz val="9"/>
        <color indexed="8"/>
        <rFont val="Arial"/>
        <family val="2"/>
      </rPr>
      <t>CERRADO - 664</t>
    </r>
    <r>
      <rPr>
        <sz val="9"/>
        <color indexed="8"/>
        <rFont val="Arial"/>
        <family val="2"/>
      </rPr>
      <t xml:space="preserve">
</t>
    </r>
  </si>
  <si>
    <t>15 VIVIENDAS EN RIESGO</t>
  </si>
  <si>
    <r>
      <t xml:space="preserve">CDGRD NARIÑO INFORMA: MUNICIPIO ILES, VEREDA CAPULI, EVENTO AVENIDA TORRENCIAL 21/04/2022, AFECTACIÓN 75 PERSONAS, 22 FAMILIAS, 2 VÍAS AVERIADAS, 15 VIVIENDAS EN RIESGO, 1 VÍA, 1 ACUEDUCTO, ACCIONES ATIENDE CMGRD Y ENTIDADES DE GRD DEL MUNICIPIO, ESTADO </t>
    </r>
    <r>
      <rPr>
        <b/>
        <sz val="9"/>
        <color indexed="8"/>
        <rFont val="Arial"/>
        <family val="2"/>
      </rPr>
      <t>CERRADO - 664</t>
    </r>
  </si>
  <si>
    <r>
      <t xml:space="preserve">CDGRD NARIÑO INFORMA: MUNICIPIO EL PEÑOL, VEREDA EL TAMBO, SECTOR PLAN VERDE, EVENTO MOVIMIENTO EN MASA 20/04/2022, AFECTACIÓN 1 VÍA TERCIARIA AVERIADA, ACCIONES ATIENDE CMGRD Y ENTIDADES DE GRD DEL MUNICIPIO, ESTADO </t>
    </r>
    <r>
      <rPr>
        <b/>
        <sz val="9"/>
        <color indexed="8"/>
        <rFont val="Arial"/>
        <family val="2"/>
      </rPr>
      <t>CERRADO - 664</t>
    </r>
  </si>
  <si>
    <r>
      <t xml:space="preserve">CDGRD NARIÑO INFORMA: MUNICIPIO GUACHUCAL, SECTOR SIBERIA, EL COMÚN DE JUNTAS, INDAN, EVENTO INUNDACIÓN 20/04/2022, AFECTACIÓN 176 PERSONAS, 82 FAMILIAS, 1 VIVIENDA EN RIESGO, 8 VÍAS BLOQUEADAS, ACCIONES ATIENDE CMGRD Y ENTIDADES DE GRD DEL MUNICIPIO, ESTADO </t>
    </r>
    <r>
      <rPr>
        <b/>
        <sz val="9"/>
        <color indexed="8"/>
        <rFont val="Arial"/>
        <family val="2"/>
      </rPr>
      <t>CERRADO - 664</t>
    </r>
  </si>
  <si>
    <t>14 VIVIENDAS EN RIESGO</t>
  </si>
  <si>
    <r>
      <t xml:space="preserve">CDGRD NARIÑO INFORMA: MUNICIPIO TÚQUERRES, BARRIO BELÉN, BARRIO VILLA, EVENTO INUNDACIÓN 20/04/2022, AFECTACIÓN 51 PERSONAS, 14 FAMILIAS, 14 VIVIENDAS AFECTADAS, 14 VIVIENDAS EN RIESGO, 1 VIA COMPROMETIDA, 6 ACUEDUCTOS, 1 CENTRO EDUCATIVO, ACCIONES ATIENDE CMGRD Y ENTIDADES DE GRD DEL MUNICIPIO, ESTADO </t>
    </r>
    <r>
      <rPr>
        <b/>
        <sz val="9"/>
        <color indexed="8"/>
        <rFont val="Arial"/>
        <family val="2"/>
      </rPr>
      <t>CERRADO - 664</t>
    </r>
    <r>
      <rPr>
        <sz val="9"/>
        <color indexed="8"/>
        <rFont val="Arial"/>
        <family val="2"/>
      </rPr>
      <t xml:space="preserve">
</t>
    </r>
  </si>
  <si>
    <t>16 VIVIENDAS EN RIESGO, 16 PRODUCTORES</t>
  </si>
  <si>
    <r>
      <t xml:space="preserve">CDGRD NARIÑO INFORMA: MUNICIPIO EL TAMBO, BARRIOS CHAGRAURCO, SAN PEDRO Y PLAN VERDE, EVENTO MOVIMIENTO EN MASA 20/04/2022, AFECTACIÓN 67 PERSONAS, 19 FAMILIAS, 3 VIVIENDAS AVERIADAS, 16 VIVIENDAS EN RIESGO, 2 VIAS, 27 HECTÁREAS, 16 PRODUCTORES, ACCIONES ATIENDE CMGRD Y ENTIDADES DE GRD DEL  MUNICIPIO, ESTADO </t>
    </r>
    <r>
      <rPr>
        <b/>
        <sz val="9"/>
        <color indexed="8"/>
        <rFont val="Arial"/>
        <family val="2"/>
      </rPr>
      <t>CERRADO - 664</t>
    </r>
  </si>
  <si>
    <r>
      <t xml:space="preserve">CDGRD NARIÑO INFORMA MUNICIPIO: EL ROSARIO – VEREDA, EL ROSARIO, FÁTIMA, LA SIERRA EVENTO: AVENIDA TORRENCIAL – 19/04/20222 AFECTACIÓN: 10 VIVIENDAS DESTRUIDAS, 89 VIVIENDAS AVERIADAS, 119 PERSONAS, 1 CENTRO EDUCATIVO, ACCIONES: ATENDIDO POR CMGRD ESTADO: </t>
    </r>
    <r>
      <rPr>
        <b/>
        <sz val="9"/>
        <rFont val="Arial"/>
        <family val="2"/>
      </rPr>
      <t>CERRADO - 665</t>
    </r>
  </si>
  <si>
    <r>
      <t xml:space="preserve">CDGRD NARIÑO INFORMA MUNICIPIO: COLÓN – VEREDA SAN CARLOS Y LA PLAYA
EVENTO: MOVIMIENTO EN MASA – 19/04/2022 AFECTACIÓN: 61 VIVIENDAS AVERIADAS, 72 FAMILIAS, 205 PERSONAS, 1 CENTRO EDUCATIVO, 2 VÍAS. ACCIONES: ATENDIDO POR CMGRD ESTADO: </t>
    </r>
    <r>
      <rPr>
        <b/>
        <sz val="9"/>
        <rFont val="Arial"/>
        <family val="2"/>
      </rPr>
      <t>CERRADO  - 665</t>
    </r>
  </si>
  <si>
    <r>
      <t xml:space="preserve">CDGRD NARIÑO INFORMA MUNICIPIO: SAMANIEGO – VEREDA EL GUADUAL, SECTOR EL CHAMBU EVENTO: MOVIMIENTO EN MASA – 18/04/2022 AFECTACIÓN: 2 VIVIENDAS AVERIADAS, 2 FAMILIA, 8 PERSONAS. ACCIONES. ATENDIDO POR CMGRD ESTADO: </t>
    </r>
    <r>
      <rPr>
        <b/>
        <sz val="9"/>
        <rFont val="Arial"/>
        <family val="2"/>
      </rPr>
      <t>CERRADO - 665</t>
    </r>
  </si>
  <si>
    <r>
      <t xml:space="preserve">CDGRD NARIÑO INFORMA MUNICIPIO: LA UNIÓN – VEREDA EL CERRITO, LA PLAYA Y LA ESPERANZA EVENTO: MOVIMIENTO EN MASA – 17/04/2022 AFECTACIÓN: 35 VIVIENDAS POR PERDIDA DE ENSERES, 35 FAMILIAS, 95 PERSONAS, 7 VÍAS ACCIONES: ATENDIDO POR CMGRD ESTADO: </t>
    </r>
    <r>
      <rPr>
        <b/>
        <sz val="9"/>
        <rFont val="Arial"/>
        <family val="2"/>
      </rPr>
      <t>CERRADO - 665</t>
    </r>
  </si>
  <si>
    <r>
      <t xml:space="preserve">CDGRD NARIÑO INFORMA MUNICIPIO: RICAURTE – RESGUARDO INDIGENA SANTA CLARA EVENTO: MOVIMIENTO EN MASA – 14/04/2022 AFECTACIÓN: 15 VIVIENDAS POR PERDIDA DE ENSERES, 15 FAMILIAS, 32 PERSONAS, 1 VÍA ACCIONES: ATENDIDO POR CMGRD ESTADO: </t>
    </r>
    <r>
      <rPr>
        <b/>
        <sz val="9"/>
        <rFont val="Arial"/>
        <family val="2"/>
      </rPr>
      <t>CERRADO - 665</t>
    </r>
  </si>
  <si>
    <r>
      <t xml:space="preserve">DCC INFORMA DEPARTAMENTO: ATLÁNTICO MUNICIPIO: CANDELARIA – BARRIO ALMENDROS Y CENTRO EVENTO: INUNDACIÓN – 05/09/2022 AFECTACIÓN: 11 VIVIENDAS CON PERDIDA DE ENSERES, 44 FAMILIAS, 176 PERSONAS ACCIONES: ATENDIDO POR CMGRD Y DCC ESTADO: </t>
    </r>
    <r>
      <rPr>
        <b/>
        <sz val="9"/>
        <rFont val="Arial"/>
        <family val="2"/>
      </rPr>
      <t>CERRADO - 665</t>
    </r>
  </si>
  <si>
    <r>
      <t xml:space="preserve">ENLACE DNBC INFORMA EN EL DEPARTAMENTO DE HUILA MUNICIPIO YAGUARÁ VEREDA JAGUAL, PREDIOS DEL SEÑOR CARLOS GALINDO EVENTO INCENDIO DE COBERTURA VEGETAL – 6 DE SEPTIEMBRE  AFECTACIÓN APROX 8 HECTÁREAS DE PASTO, RASTROJO Y VEGETACIÓN NATIVA ACCIONES EL COMANDANTE DEL CBV REPORTA SE CONTROLÓ EN UN 80%, UNIDADES SE RETIRAN A LAS 20:00 HORAS POR CONDICIONES TOPOGRÁFICAS. SE ATIENDE 5 UNIDADES, VEHÍCULO M2, ESTADO </t>
    </r>
    <r>
      <rPr>
        <b/>
        <sz val="9"/>
        <rFont val="Arial"/>
        <family val="2"/>
      </rPr>
      <t>CONTROLADO - 666</t>
    </r>
    <r>
      <rPr>
        <sz val="9"/>
        <rFont val="Arial"/>
        <family val="2"/>
      </rPr>
      <t xml:space="preserve">
ACTUALIZACIÓN ENLACE DNBC INFORMA, DEPARTAMENTO HUILA
MUNICIPIO YAGUARÁ, VEREDA: JAGUAL
EVENTO INCENDIO DE COBERTURA VEGETAL – 06-09-2022 
AFECTACIÓN 11 HECTÁREAS DE PASTO, RASTROJO Y VEGETACIÓN NATIVA
ACCIONES APOYARON CMGRD, CBV YAGUARÁ - 6 UNIDADES, 1 VEHÍCULO M2
</t>
    </r>
    <r>
      <rPr>
        <b/>
        <sz val="9"/>
        <rFont val="Arial"/>
        <family val="2"/>
      </rPr>
      <t>ESTADO LIQUIDADO. - 667</t>
    </r>
  </si>
  <si>
    <r>
      <t xml:space="preserve">ACTUALIZACIÓN CDGRD LA GUAJIRA Y CMGRD RIOHACHA EVENTO INUNDACIÓN – 23 DE AGOSTO AFECTACIÓN 150 VIVIENDAS, 150 FAMILIAS, ACCIONES NO AMPLIAN MAYOR INFORMACIÓN, NO LESIONADOS U OTRO, ESTADO </t>
    </r>
    <r>
      <rPr>
        <b/>
        <sz val="9"/>
        <rFont val="Arial"/>
        <family val="2"/>
      </rPr>
      <t>CERRADO - 666</t>
    </r>
  </si>
  <si>
    <r>
      <t xml:space="preserve">ENLACE DNBC INFORMA DEPARTAMENTO ANTIOQUIA MUNICIPIO SAN PEDRO DE URABÁ VEREDAS MACONDO, PARCELAS DE MACONDO, SANTA CATALINA, GUARTINAJO, ZUMBIDO, ZUMBIDO MEDIO Y LAS PAVAS EVENTO INUNDACIÓN DEL RÍO SAN JUAN – 5 DE SEPTIEMBRE, AFECTACIÓN 215 FAMILIAS APROX, ACCIONES COMANDANTE ISAIAS CANCINO DEL CBV SAN PEDRO DE URABÁ REPORTA, POR LAS FUERTES PRECIPITACIONES QUE SE PRESENTAN EN EL MUNICIPIO DESDE LA NOCHE ANTERIOR Y EL AUMENTO DEL CAUCE, SE MANTIENE CONSTANTE COMUNICACIÓN CON LOS PRESIDENTES DE JUNTA DE ACCIÓN COMUNAL DE CADA UNA DE LAS VEREDAS INFORMANDO EL ESTADO DE LAS INUNDACIONES Y CONSTANTE MONITOREO DE LOS NIVELES DEL RÍO. EL MUNICIPIO SUSPENDE LABORES ACADÉMICAS EN LOS DIFERENTES COLEGIOS. POR FALTA DE VEHÍCULO PARA MOVILIZARSE NO SE HA LOGRADO LLEGAR A TODAS LAS VEREDAS AFECTADAS, SE ESPERA MAÑANA EL PRÉSTAMO DE UN VEHÍCULO POR PARTE DE LA ADMINISTRACIÓN, PARA CONTINUAR CON LAS LABORES DE APOYO A LA COMUNIDAD Y EVACUACIÓN DE SER NECESARIA. SE INDAGO A CDGRD, PENDIENTE. ESTADO </t>
    </r>
    <r>
      <rPr>
        <b/>
        <sz val="9"/>
        <rFont val="Arial"/>
        <family val="2"/>
      </rPr>
      <t xml:space="preserve">ABIERTO - 666
</t>
    </r>
    <r>
      <rPr>
        <sz val="9"/>
        <rFont val="Arial"/>
        <family val="2"/>
      </rPr>
      <t xml:space="preserve">ACTUALIZACIÓN CDGRD ANTIOQUIA, INFORMA
MUNICIPIO SAN PEDRO DE URABÁ, VEREDAS: MACONDO, PARCELAS DE MACONDO, SANTA CATALINA, GUARTINAJO, ZUMBIDO, ZUMBIDO MEDIO Y LAS PAVAS
EVENTO INUNDACIÓN- 05-09-2022
AFECTACIÓN SE PRESENTÓ DESBORDAMIENTO DEL RÍO SAN JUAN, DEJANDO:  5 VIVIENDAS DESTRUIDAS, 1 PUENTE VEHICULAR, 1 PUENTE PEATONAL, 2 INSTITUCIONES EDUCATIVAS, 30 HECTÁREAS, PÉRDIDA DE CULTIVOS DE PLÁTANO, ARROZ, YUCA, MAÍZ, 215 FAMILIAS APROXIMADAMENTE, PÉRDIDA DE LA BANCA Y MÚLTIPLES DESLIZAMIENTOS VÍA ALTO DE MULATOS- EL DOS (MUNICIPIO DE TURBO) ÚNICA VÍA DE ACCESO AL MUNICIPIO, SIN LESIONADOS.
ACCIONES APOYAN CMGRD, CDGRD- VISITA PROFESIONALES ESPECIALIZADOS- MAQUINARIA PARA LIMPIEZA DEL CAUCE DEL RÍO SAN JUAN Y RECONSTRUCCIÓN DEL JARILLÓN DE LA VEREDA: CATALINA- AYUDA HUMANITARIA DE EMERGENCIA, BOMBEROS- 6 UNIDADES-  CONSTANTE COMUNICACIÓN CON LOS PRESIDENTES DE JUNTA DE ACCIÓN COMUNAL DE CADA UNA DE LAS VEREDAS, INFORMANDO EL ESTADO DE LAS INUNDACIONES Y CONSTANTE MONITOREO DE LOS NIVELES DEL RÍO. </t>
    </r>
    <r>
      <rPr>
        <b/>
        <sz val="9"/>
        <rFont val="Arial"/>
        <family val="2"/>
      </rPr>
      <t xml:space="preserve">
ESTADO CERRADO. - 667</t>
    </r>
  </si>
  <si>
    <r>
      <t xml:space="preserve">ENLACE DNBC Y CDGRD SANTANDER INFORMAN EN EL MUNICIPIO DE CANTAGALLO – BOLIVAR, EVENTO TORMENTA ELÉCTRICA – 7 DE SEPTIEMBRE, AFECTACIÓN 10 LESIONADOS, ACCIONES  CAPITÁN LUIS ALEXANDER DIAZ COMANDANTE DEL CBV BARRANCABERMEJA INFORMA SOBRE EMERGENCIA PRESENTADA POR UN RAYO QUE IMPACTÓ UN BOTE (CHALUPA) DE LA EMPRESA SAN PABLO LTDA, QUE NAVEGABA POR EL RIO MAGDALENA DE SAN PABLO HACIA BARRANCABERMEJA, TRANSPORTABA 10 PASAJEROS (9 ADULTOS Y 1 MENOR DE 15 MESES QUE PRESENTÓ LACERACIONES FACIALES Y QUEMADURAS) 7 DE LAS PERSONAS Y EL MENOR FUERON TRASLADADAS HACIA CENTROS ASISTENCIALES POR AMBULANCIAS DE BOMBEROS Y 2 PERSONAS TRASLADADAS POR UNA AMBULANCIA PARTICULAR. SE FINALIZARON LABORES OPERATIVAS SIN NOVEDADES ADICIONALES EN LAS UNIDADES BOMBERILES. IGUALMENTE SE SOLICITARON DATOS A MINSALUD, ESTADO </t>
    </r>
    <r>
      <rPr>
        <b/>
        <sz val="9"/>
        <rFont val="Arial"/>
        <family val="2"/>
      </rPr>
      <t>CERRADO - 666</t>
    </r>
  </si>
  <si>
    <r>
      <t>CMGRD ARMENIA INFORMA EN EL BARRIO POPULAR (ZONA SUBNORMAL), EVENTO INCENDIO ESTRUCTURAL  - 7 DE SEPTIEMBRE, AFECTACIÓN POR ESTABLECER, ACCIONES SE RECIBE LLAMADA DEL COORDINADOR E INDICA INCENDIO DECLARADO Y ATENDIDO POR BOMBEROS CALARCÁ, LA TEBAIDA Y MONTENEGRO. ENLACE DNBC SARGENTO JORGE URREA COMANDANTE DEL CBV ARMENIA INFORMA SOBRE INCENDIO ESTRUCTURAL EN EL BARRIO EL PORVENIR AFECTANDO VIVIENDAS SUBNORMALES, AL MOMENTO NO SE TIENE PERSONAS LESIONADAS Y LAS UNIDADES SE ENCUENTRAN EN LABORES DE</t>
    </r>
    <r>
      <rPr>
        <b/>
        <sz val="9"/>
        <rFont val="Arial"/>
        <family val="2"/>
      </rPr>
      <t xml:space="preserve"> LIQUIDACIÓN. - 666</t>
    </r>
    <r>
      <rPr>
        <sz val="9"/>
        <rFont val="Arial"/>
        <family val="2"/>
      </rPr>
      <t xml:space="preserve">
ACTUALIZACIÓN CMGRD ARMENIA- QUINDÍO Y ENLACE DNBC INFORMAN
MUNICIPIO ARMENIA, BARRIO: MILAGRO DE DIOS- SECTORES: PORVENIR, POPULAR- ZONA SUBNORMAL
EVENTO INCENDIO ESTRUCTURAL  - 07-09-2022
AFECTACIÓN 5 PERSONAS HERIDAS, TRASLADADAS CLÍNICA CENTRAL, CLÍNICA SAGRADA FAMILIA,  26 VIVIENDAS DESTRUIDAS, 
ACCIONES APOYARON CMGRD, CDGRD, BOMBEROS- 49 UNIDADES- 2 MÁQUINAS EXTINTORAS- 3 VEHÍCULOS CISTERNA, POLICÍA- 30 UNIDADES, GESTORES DE CONVIVENCIA- 7 UNIDADES, CRUZ ROJA- 16 UNIDADES, D.C.C.- 9 UNIDADES, CRUE- 10 AMBULANCIAS, EJÉRCITO- 16 UNIDADES.
</t>
    </r>
    <r>
      <rPr>
        <b/>
        <sz val="9"/>
        <rFont val="Arial"/>
        <family val="2"/>
      </rPr>
      <t>ESTADO LIQUIDADO. - 667</t>
    </r>
    <r>
      <rPr>
        <sz val="9"/>
        <rFont val="Arial"/>
        <family val="2"/>
      </rPr>
      <t xml:space="preserve">
ACTUALIZACIÓN CMGRD ARMENIA- QUINDÍO: MUNICIPIO ARMENIA, ACENTAMIENTO: MILAGRO DE DIOS- SECTORES: PORVENIR, POPULAR- ZONA SUBNORMAL, EVENTO INCENDIO ESTRUCTURAL  07-09-2022, AFECTACIÓN 5 PERSONAS HERIDAS, TRASLADADAS CLÍNICA CENTRAL, CLÍNICA SAGRADA FAMILIA,   ACENTAMIENTO MILAGRO DE DIOS: 28 VIVIENDAS DESTRUIDAS, 28 FAMILIAS AFECTADAS Y 85 PERSONAS (61 ADULTOS, 24 NIÑOS), ACENTAMIENTO PORVENIR: 6 VIVIENDAS AFECTADAS, 12 FAMILIAS AFECTADAS Y 36 PERSONAS (28 ADULTOS, 8 NIÑOS), ACCIONES APOYARON CMGRD, CDGRD, BOMBEROS- 49 UNIDADES- 2 MÁQUINAS EXTINTORAS- 3 VEHÍCULOS CISTERNA, POLICÍA- 30 UNIDADES, GESTORES DE CONVIVENCIA- 7 UNIDADES, CRUZ ROJA- 16 UNIDADES, D.C.C.- 9 UNIDADES, CRUE- 10 AMBULANCIAS, EJÉRCITO- 16 UNIDADES. SE INICIA PROCESO DE ENTREGA DE AYUDA HUMANITARIA Y SE ESTABLECE UN ALOJAMIENTO TEMPORAL EN EL COLISEO SUR Y OTRAS PERSONAS ESTÁN EN AUTOALOJAMIENTO CON AMIGOS Y FAMILIARES, </t>
    </r>
    <r>
      <rPr>
        <b/>
        <sz val="9"/>
        <rFont val="Arial"/>
        <family val="2"/>
      </rPr>
      <t xml:space="preserve">ESTADO LIQUIDADO - 668
</t>
    </r>
    <r>
      <rPr>
        <sz val="9"/>
        <rFont val="Arial"/>
        <family val="2"/>
      </rPr>
      <t>ACTUALIZACIÓN CDGRD QUÍNDIO EN EL MUNICIPIO DE ARMENIA BARRIOS PORVENIR Y ASENATMIENTO MILAGRO DE DIOS EVENTO INCENDIO ESTRUCTURAL – 7 DE AGOSTO AFECTACIÓN  34 VIVIENDAS DESTRUIDAS, 5 LESIONADOS, 40 FAMILIAS, 121 PERSONAS ACCIONES ATENDIDO POR EL ORDEN LOCAL CON APOYO DE ENTIDADES DEL SNGRD, NO SE HA PODIDO DETERMINAR # DE VIVIENDAS AVERIADAS (SE MANTENDRÁN AHSTA NUEVO REPORTE)</t>
    </r>
    <r>
      <rPr>
        <b/>
        <sz val="9"/>
        <rFont val="Arial"/>
        <family val="2"/>
      </rPr>
      <t>,  ESTADO CERRADO - 669</t>
    </r>
  </si>
  <si>
    <t xml:space="preserve">CDGRD ANTIOQUIA, INFORMA
MUNICIPIO VALDIVIA, VEREDA: LA PAULINA
EVENTO MOVIMIENTO EN MASA- 04-09-2022
AFECTACIÓN 1 ESCUELA, 140 ESTUDIANTES AFECTADOS, NO PUEDEN ASISTIR A CLASES, SIN LESIONADOS, SE REALIZÓ EVACUACIÓN PREVENTIVA POR DESPRENDIMIENTO DE MATERIAL, SOCAVACIÓN DEL TALUD
ACCIONES APOYAN CMGRD, SECRETARÍA DE INFRAESTRUCTURA
ESTADO CERRADO - 667
</t>
  </si>
  <si>
    <r>
      <t xml:space="preserve">ENLACE DNBC INFORMA: MUNICIPIO VENADILLO – TOLIMA, VÍA MALABAR, SECTOR LAS TORRES, EVENTO INCENDIO DE COBERTURA VEGETAL 07/09/2022, AFECTACIÓN  LA CTE. DEL CBV VENADILLO REPORTA, SE PRESENTA INCENDIO QUE ESTÁ UBICADO EN ZONA RURAL EN LA VÍA MALABAR A LA ALTURA DEL LUGAR CONOCIDO COMO LAS TORRES, SE ATIENDE CON 4 UNIDADES Y 1 MÁQUINA DE EMERGENCIAS, SE DETIENEN LABORES YA QUE SE SALE DE CONTROL Y QUEDA ACTIVO, ACCIONES ATIENDE CMGRD, CBV VENADILLO, ESTADO </t>
    </r>
    <r>
      <rPr>
        <b/>
        <sz val="9"/>
        <color indexed="8"/>
        <rFont val="Arial"/>
        <family val="2"/>
      </rPr>
      <t xml:space="preserve">ACTIVO - 668
</t>
    </r>
    <r>
      <rPr>
        <sz val="9"/>
        <color indexed="8"/>
        <rFont val="Arial"/>
        <family val="2"/>
      </rPr>
      <t>ACTUALIZACIÓN ENLACE DNBC EN EL DEPARTAMENTO TOLIMA EN EL MUNICIPIO DE VENADILLO VÍA MALABAR  EVENTO INCENDIO DE COBERTURA VEGETAL – 7 DE SEPTIEMBRE, AFECTACIÓN 8 HECTÁREAS EN DE PASTIZALES Y ARBUSTOS NATIVOS, ACCIONES ATENDIDO CON 4 UNIDADES DE BOMBEROS. CITEL TOLIMA REPORTA EN COMUNICACIÓN CON LA COMANDANTE DE BOMBEROS Y ME INFORMA QUE EL INCENDIO FUE LIQUIDADO EN SU TOTALIDAD QUE EL ADMINISTRADOR DE UNA FINCA AYUDO ANOCHE A LAS 10:30 PM Y LA LLUVIA QUE HUBO EN LA MADRUGADA, PERSONAL DE BOMBEROS ANOCHE REPORTÓ INICIALMENTE LA AFECTACIÓN,</t>
    </r>
    <r>
      <rPr>
        <b/>
        <sz val="9"/>
        <color indexed="8"/>
        <rFont val="Arial"/>
        <family val="2"/>
      </rPr>
      <t xml:space="preserve"> ESTADO LIQUIDADO - 669</t>
    </r>
  </si>
  <si>
    <r>
      <t xml:space="preserve">CITEL DNBC INFORMA: MUNICIPIO CÚCUTA – NORTE DE SANTANDER, EDIFICIO DE 3 PISOS EN LA CALLE 10 CON 4, EVENTO INCENDIO ESTRUCTURAL 07/09/2022, AFECTACIÓN DE LA CENTRAL DEL CBV DE CÚCUTA INFORMAN, SE PRESENTA INCENDIO ESTRUCTURAL EN EL ÁREA URBANA, SE ATIENDE CON 26 UNIDADES 9 VEHÍCULOS, RECURSOS: 26 UNIDADES CBV CÚCUTA, VEHÍCULOS: 3 MÁQUINAS DE EMERGENCIAS, 2 CARROTANQUES, 1 AMBULANCIA, 1 BAUER, 2 LOGÍSTICAS, ACCIONES ATIENDE CMGRD Y CBV DE CÚCUTA, ESTADO </t>
    </r>
    <r>
      <rPr>
        <b/>
        <sz val="9"/>
        <color indexed="8"/>
        <rFont val="Arial"/>
        <family val="2"/>
      </rPr>
      <t xml:space="preserve">ACTIVO - 668
</t>
    </r>
    <r>
      <rPr>
        <sz val="9"/>
        <color indexed="8"/>
        <rFont val="Arial"/>
        <family val="2"/>
      </rPr>
      <t>ACTUALIZACIÓN ENLACE DNBC Y CMGRD CÚCUTA SITIO CALLE 10 CON CRA 4 EVENTO INCENDIO ESTRUCTURAL – 7 DE SEPTIEMBRE AFECTACIÓN LOCAL COMERCIAL DE ZAPATOS ARENAX Y BODEGA DE BOOST AIR, EDIFICIO DE 3 PISOS ACCIONES SE PROCEDE A REALIZAR UN REGISTRO DE LA ZONA PARA PREVENIR MAYORES AFECTACIONES Y BUSCAR PROTEGER LA VIDA ANTE TODO, SE ENCUENTRA QUE EN EL HOTEL AMARUC DE LA CALLE 10 CON AV 5 HABÍAN PERSONAS PERNOCTANDO Y DEBIDO AL DENSO HUMO SE PROCEDIÓ A EVACUAR PREVENTIVAMENTE CERCA DE 50 PERSONAS. A LAS 12:10 PM SE LOGRA CONTROLAR LA CONFLAGRACIÓN Y SE EVITA QUE SE EXPANDA HACIA OTROS LOCALES COMERCIALES, ALREDEDOR DE LAS 2:20 AM SE LOGRA APAGAR EL INCENDIO Y LAS UNIDADES DE BOMBEROS PROCEDEN A ELIMINAR PUNTOS CALIENTES DENTRO DEL SITIO PARA EVITAR EL REINICIO DE LA CONFLAGRACIÓN. LAS CAUSAS SON DESCONOCIDAS, LAS PÉRDIDAS SON MILLONARIAS, NO HUBO HERIDOS NI FALLECIDOS, EL PROPIETARIO DEL PREDIO Y LA BODEGA DICE CONTAR CON UNA PÓLIZA. RECURSOS: 26 UNIDADES CBV CÚCUTA, 15 DE PONAL, 1 CMGRD VEHICULOS: 3 MÁQUINAS EXTINTORAS, 2 CARROTANQUES, 1 AMBULANCIA, 1 BAUER (COMPRESOR DE AIRE), 2 DE LOGÍSTICA,</t>
    </r>
    <r>
      <rPr>
        <b/>
        <sz val="9"/>
        <color indexed="8"/>
        <rFont val="Arial"/>
        <family val="2"/>
      </rPr>
      <t xml:space="preserve"> ESTADO CERRADO - 669</t>
    </r>
  </si>
  <si>
    <r>
      <t xml:space="preserve">CDGRD NARIÑO INFORMA: MUNICIPIO SAMANIEGO, SAMANIEGO – ANCUYA, SECTOR PIEDRA BLANCA - VÍA QUE CONDUCE LA AGUADA – GUAITARILLA, EVENTO MOVIMIENTO EN MASA 03/03/2022, AFECTACIÓN 1 VÍA AFECTADA
ACCIONES ATENDIDO POR CMGRD Y ENTIDADES DE GRD DEL MUNICIPIO, ESTADO </t>
    </r>
    <r>
      <rPr>
        <b/>
        <sz val="9"/>
        <color indexed="8"/>
        <rFont val="Arial"/>
        <family val="2"/>
      </rPr>
      <t>CERRADO - 668</t>
    </r>
    <r>
      <rPr>
        <sz val="9"/>
        <color indexed="8"/>
        <rFont val="Arial"/>
        <family val="2"/>
      </rPr>
      <t xml:space="preserve">
</t>
    </r>
  </si>
  <si>
    <r>
      <t xml:space="preserve">CDGRD NARIÑO INFORMA: MUNICIPIO MALLAMA, EVENTO MOVIMIENTO EN MASA 04/03/2022, AFECTACIÓN  1 VÍA TERCIARIA, ACCIONES ATENDIDO POR CMGRD Y ENTIDADES DE GRD DEL MUNICIPIO, ESTADO </t>
    </r>
    <r>
      <rPr>
        <b/>
        <sz val="9"/>
        <color indexed="8"/>
        <rFont val="Arial"/>
        <family val="2"/>
      </rPr>
      <t>CERRADO - 668</t>
    </r>
  </si>
  <si>
    <r>
      <t xml:space="preserve">CDGRD NARIÑO INFORMA: MUNICIPIO OSPINA, SECTOR DIVISO, EVENTO MOVIMIENTO EN MASA 05/03/2022, AFECTACIÓN  1 VÍA TERCIARIA, ACCIONES ATENDIDO POR CMGRD Y ENTIDADES DE GRD DEL MUNICIPIO, ESTADO </t>
    </r>
    <r>
      <rPr>
        <b/>
        <sz val="9"/>
        <color indexed="8"/>
        <rFont val="Arial"/>
        <family val="2"/>
      </rPr>
      <t>CERRADO - 668</t>
    </r>
  </si>
  <si>
    <r>
      <t xml:space="preserve">CDGRD NARIÑO INFORMA: MUNICIPIO SANTACRUZ DE GUACHAVEZ, BARRIO,TÚQUERRES, SAMANIEGO, EVENTO MOVIMIENTO EN MASA 05/03/2022 AFECTACIÓN  1 VÍA TERCIARIA, 2 HERIDOS, ACCIONES ATENDIDO POR CMGRD Y ENTIDADES DE GRD DEL MUNICIPIO, ESTADO </t>
    </r>
    <r>
      <rPr>
        <b/>
        <sz val="9"/>
        <color indexed="8"/>
        <rFont val="Arial"/>
        <family val="2"/>
      </rPr>
      <t>CERRADO - 668</t>
    </r>
    <r>
      <rPr>
        <sz val="9"/>
        <color indexed="8"/>
        <rFont val="Arial"/>
        <family val="2"/>
      </rPr>
      <t xml:space="preserve">
</t>
    </r>
  </si>
  <si>
    <r>
      <t xml:space="preserve">CDGRD NARIÑO INFORMA: MUNICIPIO ANCUYA, GUAITARA- PIEDRA LARGA- YANANCHA - LA FLORESTA-, EVENTO MOVIMIENTO EN MASA 05/03/2022, AFECTACIÓN  1 VÍA TERCIARIA, ACCIONES ATENDIDO POR CMGRD Y ENTIDADES DE GRD DEL MUNICIPIO, ESTADO </t>
    </r>
    <r>
      <rPr>
        <b/>
        <sz val="9"/>
        <color indexed="8"/>
        <rFont val="Arial"/>
        <family val="2"/>
      </rPr>
      <t>CERRADO - 668</t>
    </r>
  </si>
  <si>
    <r>
      <t xml:space="preserve">CDGRD NARIÑO INFORMA: MUNICIPIO GUAITARILLA, SECTOR LA VICTORIA, EVENTO MOVIMIENTO EN MASA 07/03/2022, AFECTACIÓN  1 VÍA TERCIARIA CON PÉRDIDA DE BANCA, ACCIONES ATENDIDO POR CMGRD Y ENTIDADES DE GRD DEL MUNICIPIO, ESTADO </t>
    </r>
    <r>
      <rPr>
        <b/>
        <sz val="9"/>
        <color indexed="8"/>
        <rFont val="Arial"/>
        <family val="2"/>
      </rPr>
      <t>CERRADO - 668</t>
    </r>
  </si>
  <si>
    <r>
      <t xml:space="preserve">CDGRD NARIÑO INFORMA: MUNICIPIO CHACHAGUI, CORREGIMIENTO CASABUY, EVENTO MOVIMIENTO EN MASA 09/03/2022, AFECTACIÓN  1 VÍA TERCIARIA CON PÉRDIDA DE BANCA, ACCIONES ATENDIDO POR CMGRD Y ENTIDADES DE GRD DEL MUNICIPIO, ESTADO </t>
    </r>
    <r>
      <rPr>
        <b/>
        <sz val="9"/>
        <color indexed="8"/>
        <rFont val="Arial"/>
        <family val="2"/>
      </rPr>
      <t>CERRADO - 668</t>
    </r>
    <r>
      <rPr>
        <sz val="9"/>
        <color indexed="8"/>
        <rFont val="Arial"/>
        <family val="2"/>
      </rPr>
      <t xml:space="preserve">
</t>
    </r>
  </si>
  <si>
    <r>
      <t xml:space="preserve">CDGRD NARIÑO INFORMA: MUNICIPIO CUMBAL, VEREDA TIUQUER -,CORREGIMIENTO DE MAYASQUER, EVENTO MOVIMIENTO EN MASA 16/03/2022, AFECTACIÓN  1 VÍA AFECTADA, ACCIONES ATENDIDO POR CMGRD Y ENTIDADES DE GRD DEL MUNICIPIO, ESTADO </t>
    </r>
    <r>
      <rPr>
        <b/>
        <sz val="9"/>
        <color indexed="8"/>
        <rFont val="Arial"/>
        <family val="2"/>
      </rPr>
      <t>CERRADO  - 668</t>
    </r>
    <r>
      <rPr>
        <sz val="9"/>
        <color indexed="8"/>
        <rFont val="Arial"/>
        <family val="2"/>
      </rPr>
      <t xml:space="preserve">
</t>
    </r>
  </si>
  <si>
    <r>
      <t xml:space="preserve">CDGRD NARIÑO INFORMA: MUNICIPIO RICAURTE, VÍA JUNÍN - TUQUERRES
EVENTO MOVIMIENTO EN MASA 17/03/2022, AFECTACIÓN  1 VÍA AFECTADA ACCIONES ATENDIDO POR CMGRD Y ENTIDADES DE GRD DEL MUNICIPIO, ESTADO </t>
    </r>
    <r>
      <rPr>
        <b/>
        <sz val="9"/>
        <color indexed="8"/>
        <rFont val="Arial"/>
        <family val="2"/>
      </rPr>
      <t>CERRADO - 668</t>
    </r>
    <r>
      <rPr>
        <sz val="9"/>
        <color indexed="8"/>
        <rFont val="Arial"/>
        <family val="2"/>
      </rPr>
      <t xml:space="preserve">
</t>
    </r>
  </si>
  <si>
    <t>141 VIVIENDAS EN RIESGO, 26 PRODUCTORES</t>
  </si>
  <si>
    <r>
      <t xml:space="preserve">CDGRD NARIÑO INFORMA: MUNICIPIO TAMINANGO, SECTOR GRANADA, VEREDA CONCORDIA, EVENTO MOVIMIENTO EN MASA 04/03/2022, AFECTACIÓN 320 PERSONAS, 141 FAMILIAS, 141 VIVIENDAS EN RIESGO, 1 VÍA, 1 CENTRO EDUCATIVO, 26 HECTÁREAS, 26 PRODUCTORES, ACCIONES ATENDIDO POR CMGRD Y ENTIDADES DE GRD DEL MUNICIPIO, ESTADO </t>
    </r>
    <r>
      <rPr>
        <b/>
        <sz val="9"/>
        <color indexed="8"/>
        <rFont val="Arial"/>
        <family val="2"/>
      </rPr>
      <t>CERRADO - 668</t>
    </r>
  </si>
  <si>
    <r>
      <t xml:space="preserve">CDGRD NARIÑO INFORMA: MUNICIPIO BUESACO, VEREDA VERSALLES, EVENTO MOVIMIENTO EN MASA 10/03/2022, AFECTACIÓN  18 PERSONAS, 6 FAMILIAS, 3 VIVIENDAS AVERIADAS, 8 VIVIENDAS EN RIESGO, 1 VÍA, ACCIONES ATENDIDO POR CMGRD Y ENTIDADES DE GRD DEL MUNICIPIO, ESTADO </t>
    </r>
    <r>
      <rPr>
        <b/>
        <sz val="9"/>
        <color indexed="8"/>
        <rFont val="Arial"/>
        <family val="2"/>
      </rPr>
      <t>CERRADO - 668</t>
    </r>
  </si>
  <si>
    <t>28 VIVIENDAS EN RIESGO</t>
  </si>
  <si>
    <r>
      <t xml:space="preserve">CDGRD NARIÑO INFORMA: MUNICIPIO POLICARPA, VEREDA LA TOLDADA EVENTO MOVIMIENTO EN MASA 15/03/2022, AFECTACIÓN 139 PERSONAS, 46 FAMILIAS, 18 VIVIENDAS AVERIADAS, 28 VIVIENDAS EN RIESGO, 1 VIA, ACCIONES ATENDIDO POR CMGRD Y ENTIDADES DE GRD DEL MUNICIPIO, ESTADO </t>
    </r>
    <r>
      <rPr>
        <b/>
        <sz val="10"/>
        <color indexed="8"/>
        <rFont val="Arial"/>
        <family val="2"/>
      </rPr>
      <t>CERRADO - 668</t>
    </r>
    <r>
      <rPr>
        <sz val="10"/>
        <color indexed="8"/>
        <rFont val="Arial"/>
        <family val="2"/>
      </rPr>
      <t xml:space="preserve">
</t>
    </r>
  </si>
  <si>
    <r>
      <t xml:space="preserve">CDGRD NARIÑO INFORMA: MUNICIPIO GUACHUCAL, DESBORDAMIENTO QUEBRADA PAJA BLANCA, EVENTO INUNDACIÓN 17/03/2022, AFECTACIÓN  28 PERSONAS, 16 FAMILIAS, 1 VIVIENDA AVERIADA, 16 VIVIENDAS EN RIESGO, 1 VÍA, 558 HECTÁREAS, 611 PRODUCTORES, ACCIONES ATENDIDO POR CMGRD Y ENTIDADES DE GRD DEL MUNICIPIO, ESTADO </t>
    </r>
    <r>
      <rPr>
        <b/>
        <sz val="9"/>
        <color indexed="8"/>
        <rFont val="Arial"/>
        <family val="2"/>
      </rPr>
      <t>CERRADO - 668</t>
    </r>
  </si>
  <si>
    <r>
      <t xml:space="preserve">CDGRD NARIÑO INFORMA: MUNICIPIO GUAITARILLA, VEREDA EMPEDRADO- VEREDA SANTA BARBARA, EVENTO INUNDACIÓN 30/03/2022, AFECTACIÓN 1 VÍA, 2 ACUEDUCTOS, ACCIONES ATENDIDO POR CMGRD Y ENTIDADES DE GRD DEL MUNICIPIO, ESTADO </t>
    </r>
    <r>
      <rPr>
        <b/>
        <sz val="9"/>
        <color indexed="8"/>
        <rFont val="Arial"/>
        <family val="2"/>
      </rPr>
      <t>CERRADO - 668</t>
    </r>
  </si>
  <si>
    <r>
      <t xml:space="preserve">CDGRD NARIÑO INFORMA: MUNICIPIO BARBACOAS, SECTOR DE COREA 
EVENTO MOVIMIENTO EN MASA 1/03/2022, AFECTACIÓN  1 VIVIENDA DESTRUIDA ACCIONES ATENDIDO POR CMGRD Y ENTIDADES DE GRD DEL MUNICIPIO, ESTADO </t>
    </r>
    <r>
      <rPr>
        <b/>
        <sz val="9"/>
        <color indexed="8"/>
        <rFont val="Arial"/>
        <family val="2"/>
      </rPr>
      <t xml:space="preserve">CERRADO - 668
</t>
    </r>
    <r>
      <rPr>
        <b/>
        <sz val="9"/>
        <color indexed="10"/>
        <rFont val="Arial"/>
        <family val="2"/>
      </rPr>
      <t xml:space="preserve">SE APROBO 24 SUBSIDIOS DE ARRIENDO POR VALOR DE $18.000.000 </t>
    </r>
    <r>
      <rPr>
        <sz val="9"/>
        <color indexed="8"/>
        <rFont val="Arial"/>
        <family val="2"/>
      </rPr>
      <t xml:space="preserve">
</t>
    </r>
  </si>
  <si>
    <r>
      <t xml:space="preserve">CDGRD NARIÑO INFORMA: MUNICIPIO SAPUYES, VEREDA LOS MONOS, EVENTO MOVIMIENTO EN MASA 1/03/2022, AFECTACIÓN  3 VÍAS AFECTADAS, ACCIONES ATENDIDO POR CMGRD Y ENTIDADES DE GRD DEL MUNICIPIO, ESTADO </t>
    </r>
    <r>
      <rPr>
        <b/>
        <sz val="9"/>
        <color indexed="8"/>
        <rFont val="Arial"/>
        <family val="2"/>
      </rPr>
      <t>CERRADO - 668</t>
    </r>
  </si>
  <si>
    <r>
      <t xml:space="preserve">CDGRD NARIÑO INFORMA: MUNICIPIO COLON, SECTOR LA CIRCUNVALAR GÉNOVA, EVENTO AVENIDA TORRENCIAL 2/03/2022, AFECTACIÓN 37 PERSONAS, 10 FAMILIAS, 4 VÍAS CON PÉRDIDA DE BANCA, ACCIONES ATENDIDO POR CMGRD Y ENTIDADES DE GRD DEL MUNICIPIO, ESTADO </t>
    </r>
    <r>
      <rPr>
        <b/>
        <sz val="9"/>
        <color indexed="8"/>
        <rFont val="Arial"/>
        <family val="2"/>
      </rPr>
      <t>CERRADO - 668</t>
    </r>
  </si>
  <si>
    <t>9 VIVIENDAS EN RIESGO, 24 PRODUCTORES</t>
  </si>
  <si>
    <r>
      <t xml:space="preserve">CDGRD NARIÑO INFORMA: MUNICIPIO LEIVA, VEREDA SACHAMATES, EVENTO INUNDACIÓN 4/03/2022, AFECTACIÓN 71 PERSONAS, 30 FAMILIAS, 9 VIVIENDAS EN RIESGO, 10 HECTÁREAS, 24 PRODUCTORES, ACCIONES ATENDIDO POR CMGRD Y ENTIDADES DE GRD DEL MUNICIPIO, ESTADO </t>
    </r>
    <r>
      <rPr>
        <b/>
        <sz val="9"/>
        <color indexed="8"/>
        <rFont val="Arial"/>
        <family val="2"/>
      </rPr>
      <t>CERRADO - 668</t>
    </r>
  </si>
  <si>
    <r>
      <t xml:space="preserve">CDGRD NARIÑO INFORMA: MUNICIPIO ARBOLEDA, VEREDAS: SANTA TERESA, OLAYA Y EL TAUSO, EVENTO MOVIMIENTO EN MASA 4/03/2022, AFECTACIÓN 2 VÍAS AFECTADAS, ACCIONES ATENDIDO POR CMGRD Y ENTIDADES DE GRD DEL MUNICIPIO, ESTADO </t>
    </r>
    <r>
      <rPr>
        <b/>
        <sz val="9"/>
        <color indexed="8"/>
        <rFont val="Arial"/>
        <family val="2"/>
      </rPr>
      <t>CERRADO - 668</t>
    </r>
  </si>
  <si>
    <t>163 PRODUCTORES</t>
  </si>
  <si>
    <r>
      <t xml:space="preserve">CDGRD NARIÑO INFORMA: MUNICIPIO LA FLORIDA, SECTOR PICHINDO, EVENTO MOVIMIENTO EN MASA 05/03/2022, AFECTACIÓN 2 HERIDOS, 192 PERSONAS, 57 FAMILIAS, 2 VIAS DESTRUIDAS, 2 VÍAS AVERIADAS, 53 VIVIENDAS EN RIESGO, 6 VÍAS AFECTADAS, 1 ACUEDUCTO, 2 CENTROS EDUCATIVOS, 196 HECTÁREAS, 163 PRODUCTORES, ACCIONES ATENDIDO POR CMGRD Y ENTIDADES DE GRD DEL MUNICIPIO, ESTADO </t>
    </r>
    <r>
      <rPr>
        <b/>
        <sz val="9"/>
        <color indexed="8"/>
        <rFont val="Arial"/>
        <family val="2"/>
      </rPr>
      <t>CERRADO - 668</t>
    </r>
  </si>
  <si>
    <t>10 VIVIENDAS EN RIESGO, 163 PRODUCTORES</t>
  </si>
  <si>
    <r>
      <t xml:space="preserve">CDGRD NARIÑO INFORMA: MUNICIPIO COVERTO PAYAN, SECTOR URBANO Y SOCIAL, EVENTO INUNDACIÓN 5/03/2022, AFECTACIÓN 442 PERSONAS, 152 FAMILIAS, 3 VIVIENDAS DESTRUIDAS, 27 VIVIENDAS AVERIADAS, 10 VIVIENDA EN RIESGO, 328 HECTÁREAS, 570 PRODUCTORES, ACCIONES ATENDIDO POR CMGRD Y ENTIDADES DE GRD DEL MUNICIPIO, ESTADO </t>
    </r>
    <r>
      <rPr>
        <b/>
        <sz val="9"/>
        <color indexed="8"/>
        <rFont val="Arial"/>
        <family val="2"/>
      </rPr>
      <t>CERRADO - 668</t>
    </r>
  </si>
  <si>
    <t xml:space="preserve">21 VIVIENDAS EN RIESGO, </t>
  </si>
  <si>
    <r>
      <t xml:space="preserve">CDGRD NARIÑO INFORMA: MUNICIPIO LA UNION, VEREDA LA MERCED, BARRIO VALENCIA, BARRIO INMACULADA, LA CASTILLA,CUCHILLAS,LA BETULIA, EVENTO MOVIMIENTO EN MASA 6/03/2022, AFECTACIÓN 19 VIVIENDAS AVERIADAS, 21 VIVIENDAS EN RIESGO, 2 VÍAS, ACCIONES ATENDIDO POR CMGRD Y ENTIDADES DE GRD DEL MUNICIPIO, ESTADO </t>
    </r>
    <r>
      <rPr>
        <b/>
        <sz val="9"/>
        <color indexed="8"/>
        <rFont val="Arial"/>
        <family val="2"/>
      </rPr>
      <t>CERRADO - 668</t>
    </r>
  </si>
  <si>
    <t>53 VIVIENDAS EN RIESGO</t>
  </si>
  <si>
    <r>
      <t>CDGRD NARIÑO INFORMA: MUNICIPIO SAN PABLO, BARRIO LOS ANGELES
EVENTO AVENIDA TORRENCIAL 7/03/2022, AFECTACIÓN 166 PERSONAS, 57 FAMILIAS, 2 VIVIENDAS DESTRUIDAS, 2 VIVIENDAS AVERIADAS, 53 VIVIENDAS EN RIESGO, 6 VÍAS AFECTADAS, 1 ACUEDUCTO, 2 CENTROS EDUCATIVOS, 196 HECTÁREAS, 163 PRODUCTORES, ACCIONES ATENDIDO POR CMGRD Y ENTIDADES DE GRD DEL MUNICIPIO, ESTADO</t>
    </r>
    <r>
      <rPr>
        <b/>
        <sz val="9"/>
        <color indexed="8"/>
        <rFont val="Arial"/>
        <family val="2"/>
      </rPr>
      <t xml:space="preserve"> CERRADO - 668</t>
    </r>
    <r>
      <rPr>
        <sz val="9"/>
        <color indexed="8"/>
        <rFont val="Arial"/>
        <family val="2"/>
      </rPr>
      <t xml:space="preserve">
</t>
    </r>
  </si>
  <si>
    <r>
      <t xml:space="preserve">CDGRD NARIÑO INFORMA: MUNICIPIO EL ROSARIO, VEREDA EL RINCÓN, EVENTO MOVIMIENTO EN MASA 8/03/2022, AFECTACIÓN 2 HERIDOS, 95 PERSONAS, 30 FAMILIAS, 12 VIVIENDAS DESTRUIDAS, 18 VIVIENDAS AVERIADAS, ACCIONES ATENDIDO POR CMGRD Y ENTIDADES DE GRD DEL MUNICIPIO, ESTADO </t>
    </r>
    <r>
      <rPr>
        <b/>
        <sz val="9"/>
        <color indexed="8"/>
        <rFont val="Arial"/>
        <family val="2"/>
      </rPr>
      <t>CERRADO - 668</t>
    </r>
  </si>
  <si>
    <t>278 PRODUCTORES</t>
  </si>
  <si>
    <r>
      <t xml:space="preserve">CDGRD NARIÑO INFORMA: MUNICIPIO ANCUYA, SECTOR CRUZ DE MAYO, EVENTO MOVIMIENTO EN MASA 8/03/2022, AFECTACIÓN 300 PERSONAS, 102 FAMILIAS, 10 VIVIENDAS DESTRUIDAS, 2 VIVIENDAS AVERIADAS, 21 VIVIENDAS,EN RIESGO, 10 VÍAS TERCIARIAS, 4 ACUEDUCTOS, 236,3 HECTÁREAS, 278 PRODUCTORES, ACCIONES ATENDIDO POR CMGRD Y ENTIDADES DE GRD DEL MUNICIPIO, ESTADO </t>
    </r>
    <r>
      <rPr>
        <b/>
        <sz val="9"/>
        <color indexed="8"/>
        <rFont val="Arial"/>
        <family val="2"/>
      </rPr>
      <t>CERRADO - 668</t>
    </r>
  </si>
  <si>
    <r>
      <t xml:space="preserve">CDGRD ANTIOQUIA INFORMA EN EL MUNICIPIO DE SANTA BÁRBARA VEREDA CAMINO AL CAUCA MORRO PLANCHO SECTOR LA MÁQUINA, EVENTO VENDAVAL – 3 DE SEPTIEMBRE, AFECTACIÓN 4 VIVIENDAS DESTECHADAS, 4 FAMILIAS, 7 PERSONAS, ACCIONES SE REALIZA VISITA Y ATENCIÓN A FAMILIAS DAMNIFICADAS A FIN DE SUMINISTRAR AHE Y TEJAS DE ETERNIT Y ZINC, ESTADO </t>
    </r>
    <r>
      <rPr>
        <b/>
        <sz val="9"/>
        <rFont val="Arial"/>
        <family val="2"/>
      </rPr>
      <t>CERRADO - 669</t>
    </r>
  </si>
  <si>
    <r>
      <t xml:space="preserve">DAGRD MEDELLÍN INFORMA SITIO CORREGIMIENTO DE SAN ANTONIO DE PRADO SECTOR DE PALO BLANCO, EL LIMONAR, VEREDAS SANTA RITA, POTRERITOS, LAS PLAYAS, EL CHISPERO, MARÍA AUXILIADORA, LA MANGUALA Y LA VÍA LA CAÑADITA. EVENTO AVENIDA TORRENCIAL POR DESBORDAMIENTO DE LAS QUEBRADAS LA CHORRERA, LA MANGUALA Y LA MARÍA – 7 DE SEPTIEMBRE AFECTACIÓN 1 VIVIENDA DESTRUIDA, 44 VIVIENDAS CON PÉRDIDA DE MUEBLES Y ENSERES, 45 FAMILIAS, 1 PUENTE PEATONAL DESTRUIDO, NO LESIOANDOS, NI FALLECIDOS, ACCIONES APOYARON 4 MÁQUINAS DE BOMBEROS MEDELLÍN, CON UN TOTAL DE 15 UNIDADES, SE RECIBIERON 48 LLAMADOS DE LA COMUNIDAD DE SAN ANTONIO. SE ACTIVARON OTRAS DEPENDENCIAS DE LA ADMINISTRACIÓN DISTRITAL COMO INCLUSIÓN SOCIAL MEDIO AMBIENTE, INFRAESTRUCTURA, EPM Y EMVARIAS. DURANTE LA NOCHE Y LA MADRUGADA EL EQUIPO TÉCNICO HA TRABAJADO EN LA INSPECCIÓN DE LAS VIVIENDAS Y LA COMISIÓN SOCIALES CON EL CENSO Y CARACTERIZACIÓN DE LAS PERSONAS AFECTADAS. ESTADO </t>
    </r>
    <r>
      <rPr>
        <b/>
        <sz val="9"/>
        <rFont val="Arial"/>
        <family val="2"/>
      </rPr>
      <t>CERRADO - 669</t>
    </r>
    <r>
      <rPr>
        <sz val="9"/>
        <rFont val="Arial"/>
        <family val="2"/>
      </rPr>
      <t xml:space="preserve">
</t>
    </r>
  </si>
  <si>
    <r>
      <t xml:space="preserve">CONSEJO DISTRITAL GRD DE CARTAGENA INFORMA EN EL BARRIO HENEQUEN SECTOR 3 DE JUNIO EVENTO MOVIMIENTO EN MASA (PROGRESIVO) – 8 DE SEPTIEMBRE AFECTACIÓN 27 FAMILIAS, 73 PERSONAS, (35 MENORES DE EDAD Y 38 MAYORES DE EDAD) ACCIONES LA OAGRD VIENE REALIZANDO SEGUIMIENTO DESDE HACE 10 DÍAS A ESTE EVENTO,  INICIALMENTE SE OBSERVO QUE DICHO MOVIMIENTO FUE MENOR. EN LA MAÑANA DE HOY DURANTE EL SEGUIMIENTO, SE OBSERVA QUE SE GENERÓ UN INCREMENTO POR LO CUAL ES INDISPENSABLE INICIAR LAS ACCIONES DE PREVENCIÓN, CON ESTE COMUNICADO ESTAMOS ACTIVANDO LOS EQUIPOS DE LAS DIFERENTES ENTIDADES DEL DISTRITO, COMO TAMBIÉN LOS ORGANISMOS DE SOCORRO, ENTIDADES DE PROTECCIÓN, ALCALDÍA LOCAL 3, Y ORGANISMOS DE CONTROL, LA ACTIVIDAD DEL DÍA DE HOY SE ENCAMINA A SOCIALIZAR EL RIESGO Y EVACUACIÓN  VOLUNTARIA, EL PUNTO DE ENCUENTRO DE LAS ENTIDADES SERÁ OAGRD 2 PM, ESTADO </t>
    </r>
    <r>
      <rPr>
        <b/>
        <sz val="9"/>
        <rFont val="Arial"/>
        <family val="2"/>
      </rPr>
      <t>CERRADO - 669</t>
    </r>
    <r>
      <rPr>
        <sz val="9"/>
        <rFont val="Arial"/>
        <family val="2"/>
      </rPr>
      <t xml:space="preserve">
</t>
    </r>
  </si>
  <si>
    <r>
      <t xml:space="preserve">CDGRD ANTIOQUIA INFORMA EN EL MUNICIPIO DE BARBOSA VEREDA ISAZA EVENTO MOVIMIENTO EN MASA – 7 DE SEPTIEMBRE  AFECTACIÓN 1 FALLECIDO (HOMBRE, PENDIENTE IDENTIFICACIÓN) ACCIONES EL EVENTO SE REGISTRA EN ZONA DE CONSTRUCCIÓN EN PREDIO PRIVADO, EL CMGRD REALIZA ACOMPAÑAMIENTO AL CUERPO DE BOMBEROS EN LABORES DE RECUPERACIÓN Y APOYO PSICOSOCIAL DE LOS TRABAJADORES QUE ESTABAN EN EL SITIO, ESTADO </t>
    </r>
    <r>
      <rPr>
        <b/>
        <sz val="9"/>
        <rFont val="Arial"/>
        <family val="2"/>
      </rPr>
      <t>CERRADO - 669</t>
    </r>
    <r>
      <rPr>
        <sz val="9"/>
        <rFont val="Arial"/>
        <family val="2"/>
      </rPr>
      <t xml:space="preserve">
</t>
    </r>
  </si>
  <si>
    <r>
      <t xml:space="preserve">CITEL UNGRD INFORMA EN EL DEPARTAMENTO CUNDINAMARCA MUNICIPIO VENECIA VEREDA EL TRÉBOL SECTOR BAJO LÍMITES CON ICONOZO TOLIMA EVENTO INCENDIO DE COBERTUTA VEGETAL – 8 DE SEPTIEMBRE AFECTACIÓN 5 HECTÁREAS APROX DE VEGETACIÓN NATIVA, PASTOS Y HELECHOS ACCIONES ATIENDE PERSONAL DE BOMBEROS. 14:17 HORAS ENLACE DNBC REPORTA COMANDANTE MISAEL ENRIQUE VELÁSQUEZ / CBV VENECIA INFORMA INCENDIO, ATENDIDO POR 4 UNIDADES DE BOMBEROS QUE HAN LOGRADO CONTROLAR LA CONFLAGRACIÓN POR UNO DE LOS COSTADOS EVITANDO EL RIESGO PARA LA VIVIENDA CERCANA AL LUGAR, EL FLANCO DERECHO CONTINÚA ACTIVO DADO QUE EL TERRENO PRESENTA MAYOR VERTICALIDAD Y ES DE DIFÍCIL ACCESO, RECURSOS:4 UNIDADES CBV VENECIA, 2 MOTOCICLETAS (PERSONALES), ESTADO </t>
    </r>
    <r>
      <rPr>
        <b/>
        <sz val="9"/>
        <rFont val="Arial"/>
        <family val="2"/>
      </rPr>
      <t xml:space="preserve">ACTIVO - 669
</t>
    </r>
    <r>
      <rPr>
        <sz val="9"/>
        <rFont val="Arial"/>
        <family val="2"/>
      </rPr>
      <t>DELEGACIÓN BOMBEROS CUNDINAMARCA ACTUALIZA INFORMACIÓN
MUNICIPIO VENECIA - VEREDA EL TRÉBOL
EVENTO INCENDIO DE COBERTURA VEGETAL 08/09/2022
AFECTACIÓN 1 VIVIENDA AVERIADA (DEL SEÑOR CIERVO QUINTANA), 1 FAMILIA, SIN AFECTACIONES HUMANAS, 12 HECTÁREAS DE RASTROJOS, PASTOS Y HELECHOS
ACCIONES ATENDIÓ BOMBEROS CON 4 UNIDADES, POLICÍA CON 2 UNIDADES Y BRIGADA DE LA CAR CON 4 UNIDADES</t>
    </r>
    <r>
      <rPr>
        <b/>
        <sz val="9"/>
        <rFont val="Arial"/>
        <family val="2"/>
      </rPr>
      <t xml:space="preserve">
ESTADO LIQUIDADO - 670
</t>
    </r>
  </si>
  <si>
    <t xml:space="preserve">CDGRD CHOCO INFORMA
MUNICIPIO CARMÉN DEL DARIÉN – CORREGIMIENTOS DE VIGÍA DE CURBARADÓ Y LA GRANDE
EVENTO TEMPORAL 07/09/2022
AFECTACIÓN 54 VIVIENDAS AVERIADAS CON DAÑOS EN TECHOS, 54 FAMILIAS CON AFECTACIONES EN BIENES Y ENSERES POR FUERTES LLUVIAS, 169 PERSONAS
ACCIONES ATENDIÓ ALCALDÍA DE CARMÉN DEL DARIÉN CON EL CMGRD Y LA COMÍSARIA DE FAMILIA (PSICÓLOGA Y TRABAJADORA SOCIAL), SE REALIZARON LAS VISITAS TÉCNICAS DOMICILIARIAS Y EDAN. SE REALIZÓ ACOMPAÑAMIENTO PSICOSOCIAL Y GESTIÓN DE AHE.
ESTADO CERRADO - 670
</t>
  </si>
  <si>
    <t xml:space="preserve">CDGRD RISARALDA INFORMA
MUNICIPIO PEREIRA - BARRIO LA TRINIDAD
EVENTO COLAPSO ESTRUCTURAL 08/09/2022
AFECTACIÓN 1 VIVIENDA DESTRUIDA, 1 FAMILIA, SIN AFECTACIONES HUMANAS
ACCIONES ATENDIÓ CMGRD Y BOMBEROS
ESTADO CERRADO - 670
</t>
  </si>
  <si>
    <t>UN RESTAURANTE</t>
  </si>
  <si>
    <r>
      <t xml:space="preserve">CDGRD SAN ANDRÉS INFORMA EN EL MUNICIPIO DE PROVIDENCIA SECTOR DE AGUA MANSA EVENTO INCENDIO ESTRUCTURAL – 8 DE SEPTIEMBRE AFECTACIÓN  RESTARURANTE SWEET ISLAND ACCIONES NO LESIONADOS U OTRO, ESTABLECIMIENTO CAMPESTRE SOLO FUE EN LAS COLUMNAS DE MADERA Y EL TECHO DE UN SOLO PISO, ATENDIDO POR PERSONAL DE BOMBEROS, ESTADO </t>
    </r>
    <r>
      <rPr>
        <b/>
        <sz val="9"/>
        <rFont val="Arial"/>
        <family val="2"/>
      </rPr>
      <t>CERRADO - 672</t>
    </r>
    <r>
      <rPr>
        <sz val="9"/>
        <rFont val="Arial"/>
        <family val="2"/>
      </rPr>
      <t xml:space="preserve">
</t>
    </r>
  </si>
  <si>
    <r>
      <t xml:space="preserve">CDGRD ANTIOQUIA INFORMA EN EL MUNICIPIO DE SOPETRÁN VEREDAS RODEO Y LA PUERTA EVENTO VENDAVAL – 9 DE SEPTIEMBRE AFECTACIÓN 10 VIVIENDAS AVERIADAS, 10 FAMILIAS, 40 PERSONAS, ÁRBOLES CAÍDOS, RED DE ENERGÍA ELÉCTRICA ACCIONES SE SUMINISTRÓ MATERIAL COMO PLÁSTICO, TEJAS PARA ALGUNAS VIVIENDAS, DADO QUE NO SE CUENTA CON SUFICIENTE MATERIAL PASA ABASTECER A TODAS, SE REQUIERE APOYO CON RECURSOS PARA LA CONSECUCIÓN DE MATERIALES, CON LA FINALIDAD DE EJECUTAR OBRAS DE MITIGACIÓN, ESTADO </t>
    </r>
    <r>
      <rPr>
        <b/>
        <sz val="9"/>
        <rFont val="Arial"/>
        <family val="2"/>
      </rPr>
      <t>CERRADO - 672</t>
    </r>
  </si>
  <si>
    <r>
      <t xml:space="preserve">CDGRD LA GUAJIRA INFORMA EN EL MUNICIPIO DE RIOHACHA CORREGIMIENTO DE GALÁN, EVENTO VENDAVAL – 8 DE SEPTIEMBRE, AFECTACIÓN 11 VIVIENDAS AVERIADAS, 11 FAMILIAS, 1 CDI (CENTRO DE DESARROLLO INFANTIL, ACCIONES ATENDIDO POR CMGRD, REALIZARÁN VISITAS A LA ZONA, ESTADO </t>
    </r>
    <r>
      <rPr>
        <b/>
        <sz val="9"/>
        <rFont val="Arial"/>
        <family val="2"/>
      </rPr>
      <t>CERRADO - 672</t>
    </r>
    <r>
      <rPr>
        <sz val="9"/>
        <rFont val="Arial"/>
        <family val="2"/>
      </rPr>
      <t xml:space="preserve">
</t>
    </r>
  </si>
  <si>
    <t>CDGRD ANTIOQUIA INFORMA EN EL MUNICIPIO DE LA ESTRELLA BARRIO EL PEDRERO Y SECTOR SIERRA AMARILLA PARTE ALTA EVENTO MOVIMIENTO EN MASA - 8 DE SEPTIEMBRE SITUACIÓN MATERIAL DESLIZADO EN EL SECTOR SIERRA AMARILLA COMFAMA, PEDREROS CAE SOBRE FUENTE HÍDRICA IDENTIFICADA COMO LA CANALOA SOBRE LAS 9:30 PM,  AFECTACIÓN 4 VIVIENDAS DESTRUIDAS (RANCHOS EN MADERA), 4 VIVIENDAS AVERIADAS, 11 FAMILIAS, 25 PERSONAS, DOS DE ELLAS LESIONADAS (1 MENOR DE EDAD Y 1 ADULTO), NO FALLECIDOS,  ACCIONES ATENDIDO POR CMGRD, BOMBEROS, EJÉRCITO Y DCC, DE LAS PERSONAS EVACUADAS 13 ESTÁN EN ALBERGUE TEMPORAL Y LAS OTRAS EN AUTOALBERGUE. LAS PERSONAS LESIONADAS FUERON TRASLADADAS A CENTROS ASISTENCIALES ITAGUÍ Y LA ESTRELLA,  ESTADO CERRADO - 672</t>
  </si>
  <si>
    <r>
      <t xml:space="preserve">CDGRD CAUCA INFORMA EN EL MUNICIPIO DE PIENDAMÓ VEREDA MEDIO LOMA EVENTO INCENDIO DE COBERTURA VEGETAL – 8 DE SEPTIEMBRE AFECTACIÓN 2 HECTÁREAS DE PASTOS Y SIEMBRAS DE CAFÉ ACCIONES ATENDIDO POR CUERPO DE BOMBEROS PIENDAMÓ EN MÁQUINA EXTINTORA M6 CON 6 UNIDADES Y BOMBEROS TUNÍA CON MÁQUINA EXTINTORACON 7 UNIDADES, ALGUNAS PERSONAS DE LA COMUNIDAD TAMBIÉN LLEGARON A COLABORAR. SE EXTINGUE EL FUEGO EN SU TOTALIDAD SIENDO LAS 10:55 PM, ESTADO </t>
    </r>
    <r>
      <rPr>
        <b/>
        <sz val="9"/>
        <rFont val="Arial"/>
        <family val="2"/>
      </rPr>
      <t>LIQUIDADO - 672</t>
    </r>
    <r>
      <rPr>
        <sz val="9"/>
        <rFont val="Arial"/>
        <family val="2"/>
      </rPr>
      <t xml:space="preserve">
</t>
    </r>
  </si>
  <si>
    <r>
      <t xml:space="preserve">CDGRD BOLÍVAR INFORMA MUNICIPIO: CARTAGENA – BARRIOS, OLAYA, SANTA CLARA, EL BOSQUE, PALESTINA, TORICE, PABLO VI, POZO LOMA, Y TORICES  EVENTO: INUNDACIÓN – 28/08/2022  AFECTACIÓN: 72 VIVEINDAS AVERIDAS, 72 FAMILIAS, 288 PERSONAS   ACCIONES: ATENDIDO POR CMGRD  ESTADO </t>
    </r>
    <r>
      <rPr>
        <b/>
        <sz val="9"/>
        <rFont val="Arial"/>
        <family val="2"/>
      </rPr>
      <t>CERRADO - 673</t>
    </r>
  </si>
  <si>
    <r>
      <t xml:space="preserve">CDGRD NARIÑO INFORMA MUNICIPIO: SAMANIEGO – VEREDA MANCHAG  EVENTO: MOVIMIENTO EN MASA – 11/04/2022  AFECTACIÓN: 20 VIVIENDAS, 20 FAMILIAS, 80 PERSONAS ACCIONES: ATENDIDO POR CMGRD  ESTADO </t>
    </r>
    <r>
      <rPr>
        <b/>
        <sz val="9"/>
        <rFont val="Arial"/>
        <family val="2"/>
      </rPr>
      <t>CERRADO - 673</t>
    </r>
  </si>
  <si>
    <r>
      <t xml:space="preserve">CDGRD NARIÑO INFORMA MUNICIPIO: CONSACA – VEREDA HATILLO, SALADO Y VERACRUZ  EVENTO: MOVIMIENTO EN MASA – 02/04/2022  AFECTACIÓN: 53 VIVIENDAS CON PERDIDA DE ENESERES, 53 FAMILIAS, 143 PERSONAS  ACCIONES: ATENDIDO POR CMGRD  ESTADO </t>
    </r>
    <r>
      <rPr>
        <b/>
        <sz val="9"/>
        <rFont val="Arial"/>
        <family val="2"/>
      </rPr>
      <t>CERRADO - 673</t>
    </r>
  </si>
  <si>
    <r>
      <t xml:space="preserve">CDGRD NARIÑO INFORMA MUNICIPIO: GUACHUCAL – VEREDA LA SIBERIA, EL COMUN DE LA JUNTA, EL CORZO EVENTO: MOVIMIENTO EN MASA – 30/03/2022 AFECTACIÓN: 29 VIVIENDAS POR PERDIDA DE ENSERES, 29 FAMILIA, 56 PERSONAS ACCIONES: ATENDIDO POR CMGRD ESTADO: </t>
    </r>
    <r>
      <rPr>
        <b/>
        <sz val="9"/>
        <rFont val="Arial"/>
        <family val="2"/>
      </rPr>
      <t>CERRADO - 673</t>
    </r>
  </si>
  <si>
    <r>
      <t xml:space="preserve">CDGRD NARIÑO INFORMA MUNICIPIO: LA UNIÓN – CUCHILLAS, PEÑAS BLANCAS, CHAGUARRURCOS, LA CASTILLA EVENTO: MOVIMIENTO EN MASA – 30/03/2022 AFECTACIÓN: 39 VIVIENDAS POR PERDIDA DE ENESERES, 39 FAMILIAS, 123 PERSONAS ACCIONES: ATENDIDO POR CMGRD ESTADO: </t>
    </r>
    <r>
      <rPr>
        <b/>
        <sz val="9"/>
        <rFont val="Arial"/>
        <family val="2"/>
      </rPr>
      <t>CERRADO - 673</t>
    </r>
  </si>
  <si>
    <t>1 AVIONETA</t>
  </si>
  <si>
    <r>
      <t xml:space="preserve">DNBC INFORMA DEPARTAMENTO: GUAINÍA MUNICIPIO: INÍRIDA – SECTOR ZONA GARZA MORICHAL  EVENTO: ACCIDENTE TRASPORTE AÉREO – 09/09/2022 AFECTACIÓN: ACCIDENTE AÉREO DE UNA AVIONETA DE LA EMPRESA SAE MEDICALIZADA EN LA ZONA DE GARZA MORICHAL, CON DOS PASAJEROS QUIENES SE DIRIGÍAN A RECOGER UN PACIENTE, RUTA VILLAVICENCIO - CAÑO COLORADO ACCIONES: ATIENDE BOMBEROS Y GRUPO GAORI AÉREO DE ORIENTE EN EL VICHADA. ESTADO: </t>
    </r>
    <r>
      <rPr>
        <b/>
        <sz val="9"/>
        <color indexed="10"/>
        <rFont val="Arial"/>
        <family val="2"/>
      </rPr>
      <t xml:space="preserve">ABIERTO  - 673
</t>
    </r>
    <r>
      <rPr>
        <sz val="9"/>
        <color indexed="10"/>
        <rFont val="Arial"/>
        <family val="2"/>
      </rPr>
      <t>MINSALUD Y SAR AEROCIVIL ACTUALIZAN INFORMACIÓN:
MUNICIPIO INÍRIDA – SECTOR ZONA GARZA MORICHAL 
EVENTO ACCIDENTE TRANSPORTE AÉREO – 09/09/2022   AVIONETA HK2573 DE LA EMPRESA SAE MEDICALIZADA
AFECTACIÓN 2 LESIONADOS (PILOTO Y AUXILIAR DE ENFERMERÍA), REMITIDOS A LA ESE SAN ANTONIO DE MITÚ DONDE PASARAN LA NOCHE. CRUE VAUPÉS REFIERE QUE LOS PACIENTES ESTÁN ESTABLES, ALERTAS, CONSCIENTES Y ORIENTADOS (LA TRIPULANTE MARÍA ALEJANDRA MÉNDEZ SE EVALÚA POR POSIBLE LESIÓN DE FÉMUR). LA AERONAVE VIAJABA DESDE VILLAVICENCIO AL CAÑO COLORADO Y DEBIÓ ATERRIZAR EN EL DEPARTAMENTO DE VAUPÉS. 
ACCIONES ATENDIÓ CMGRD, BOMBEROS Y FAC GRUPO AÉREO DE ORIENTE GAORI.</t>
    </r>
    <r>
      <rPr>
        <b/>
        <sz val="9"/>
        <color indexed="10"/>
        <rFont val="Arial"/>
        <family val="2"/>
      </rPr>
      <t xml:space="preserve">
ESTADO CERRADO - 674
</t>
    </r>
  </si>
  <si>
    <r>
      <t xml:space="preserve">CDGRD BOLÍVAR INFORMA
MUNICIPIO MAGANGUÉ – BARRIO GIRARDOT
EVENTO EROSIÓN  09/09/2022
AFECTACIÓN SE PRESENTA FUERTE EROSIÓN CON DERRUMBAMIENTO DE 16 METROS DE LARGO POR 4 METROS DE ANCHO APROXIMADAMENTE DEL TALUD DEL MURO DE CONTENCIÓN O JARILLÓN QUE PROTEGE CONTRA INUNDACIONES A LA CABECERA MUNICIPAL, QUEDANDO SOLO UNOS 60 CENTÍMETROS DE ANCHO EN EL PUNTO MÁS CRÍTICO DE ESTE JARILLÓN
ACCIONES ATIENDE CMGRD, CDGRD Y APOYO DE UNGRD
</t>
    </r>
    <r>
      <rPr>
        <b/>
        <sz val="9"/>
        <rFont val="Arial"/>
        <family val="2"/>
      </rPr>
      <t>ESTADO ABIERTO  - 674</t>
    </r>
    <r>
      <rPr>
        <sz val="9"/>
        <rFont val="Arial"/>
        <family val="2"/>
      </rPr>
      <t xml:space="preserve">
CDGRD BOLÍVAR ACTUALIZA: MUNICIPIO MAGANGUÉ – BARRIO GIRARDOT, EVENTO EROSIÓN  09/09/2022, AFECTACIÓN A EFECTOS DE ESTE EVENTO SE REGISTRAN 44 FAMILIAS EN RIESGO Y 241 PERSONAS (159 ADULTOS Y 82 MENORES), 1 VÍA AFECTADA, ACCIONES ATIENDE CMGRD, CDGRD Y APOYO DE UNGRD. SE REALIZA CENSO Y CARACTERIZACIÓN, EDAN ARROJANDO LAS NECESIDADES ANTES DESCRITAS.
10:57: TRAS EL TÉRMINO DEL COMITÉ LOCAL DE GESTIÓN DEL RIESGO DE MAGANGUÉ, CON LA PARTICIPACIÓN DE LA ALCALDÍA MUNICIPAL, DEFENSORÍA REGIONAL BOLÍVAR, GESTIÓN DEL RIESGO DEPARTAMENTAL Y MUNICIPAL, DEFENSA CIVIL, BOMBEROS, CRUZ ROJA, POLICÍA NACIONAL, CORPORACIÓN AUTÓNOMA REGIONAL SUR DE BOLÍVAR PROCURADURÍA Y ARMADA DE COLOMBIA, TOMANDO MEDIDAS ANTE EL DERRUMBE DE 16 METROS DEL MURO DE CONTENCIÓN ANTE LO CUAL QUEDAN EN RIESGO 16 BARRIOS Y 17.161 PERSONAS, ASÍ:
1. RATIFICACIÓN DE ALERTA ROJA PARA EL MUNICIPIO.
2. IDENTIFICACIÓN RUTAS DE EVACUACIÓN.
3. REUBICACIÓN DE LOS POSIBLES DAMNIFICADOS EN EL COLISEO FARID ARANA DELGADILLO.
4. DE MANERA INMEDIATA SE PROCEDE POR PARTE DE LA ALCALDÍA MUNICIPAL A ACTIVAR LAS CAMPAÑAS DE SENSIBILIZACIÓN PARA PERSUADIR A LA POBLACIÓN A SER REUBICADOS POR EL RIESGO DEL COLAPSO DEL MURO DE CONTENCIÓN.
6. SE MANTIENE EL ACOMPAÑAMIENTO Y EL APOYO EN EL PUNTO DE LA EMERGENCIA.
 CONSIDERANDO QUE ANTE EL POSIBLE COLAPSO SE DESBORDAN LAS CAPACIDADES MUNICIPALES Y DEPARTAMENTALES.
7. DE MANERA INMEDIATA SE DEBEN EVACUAR 44 FAMILIAS (159 ADULTOS Y 82 MENORES). </t>
    </r>
    <r>
      <rPr>
        <b/>
        <sz val="9"/>
        <rFont val="Arial"/>
        <family val="2"/>
      </rPr>
      <t>ESTADO ABIERTO  - 675</t>
    </r>
    <r>
      <rPr>
        <sz val="9"/>
        <rFont val="Arial"/>
        <family val="2"/>
      </rPr>
      <t xml:space="preserve">
ENLACE ARMADA, ACTUALIZA INFORMACIÓN DEPARTAMENTO: BOLÍVAR MUNICIPIO: MAGANGUÉ – BARRIO GIRARDOT EVENTO: EROSIÓN – 09/09/2022 AFECTACIÓN: PENDIENTE POR ESTABLECER ACCIONES: ENLACE ARMADA INFORMA: REFERENTE SITUACIÓN ACTUAL JARILLÓN SECTOR BARRIÓ GIRARDOT MUNICIPIO MAGANGUÉ (BOLÍVAR), SE MANTIENE ALERTA ROJA, PERSONAL UNIDAD GESTIÓN DEL RIESGO MUNICIPAL, DEPARTAMENTAL, CRUZ ROJA COLOMBIANA, DEFENSA CIVIL, CON APOYO PERSONAL CAPACIDADES BFLIM17 - ARC, SE ENCUENTRAN REALIZANDO TRABAJOS DE CORRECCIÓN EN EL SECTOR, UBICACIÓN DE COSTALES, FIN MITIGAR RIESGO INUNDACIONES BARRIOS ALEDAÑOS. </t>
    </r>
    <r>
      <rPr>
        <b/>
        <sz val="9"/>
        <rFont val="Arial"/>
        <family val="2"/>
      </rPr>
      <t>ESTADO: ABIERTO - 683</t>
    </r>
    <r>
      <rPr>
        <sz val="9"/>
        <rFont val="Arial"/>
        <family val="2"/>
      </rPr>
      <t xml:space="preserve">
CDGRD BOLIVAR ACTUALIZA: MUNICIPIO: MAGANGUÉ – BARRIOP GIRARDOT, EVENTO: EROSIÓN 09/09/2022, AFECTACIÓN: RIESGO RUPTUTA JARILLÓN, ACCIONES: ALCALDÍA REPORTA PUNTO CRÍTICO EN EL BARRIO GIRARDOT DONDE EL DÍA DE HOY 15 DE SEPTIEMBRE DEL AÑO EN CURSO NUEVAMENTE PRESENTA UNA GRAN EROSIÓN EN ESTE SECTOR PONIENDO EN ALTO RIESGO 48 VIVIENDAS UBICADAS EN LA MARGEN INTERNA DE ESTE MURO DE CONTENCIÓN, CON UNA POBLACIÓN DE 227 PERSONAS DETALLADAS ASÍ: 
48 VIVIENDAS
58 FAMILIAS
227 PERSONAS: 119 HOMBRES – 108 MUJERES
118 ADULTOS JÓVENES (18 A 59 AÑOS)
20 ADULTOS MAYORES O DE LA TERCERA EDAD (60 A 74 AÑOS)
91 MENORES DE EDAD (0 A 1 AÑO: 5 / 1 A 5 AÑOS: 37 / 6 A 10 AÑOS: 23 / 11 A 17 AÑOS: 26)
POR TODO LO ANTERIOR SOLICITAMOS DE MANERA OPORTUNA Y PREVENTIVA LA DOTACIÓN PERTINENTE PARA ACTIVAR EL ALBERGUE TEMPORAL DESIGNADO POR LA ALCALDÍA (COLISEO DE ALTO RENDIMIENTO FARID ARANA DELGADILLO),</t>
    </r>
    <r>
      <rPr>
        <b/>
        <sz val="9"/>
        <rFont val="Arial"/>
        <family val="2"/>
      </rPr>
      <t xml:space="preserve"> ESTADO: ABIERTO - 689
</t>
    </r>
    <r>
      <rPr>
        <sz val="9"/>
        <rFont val="Arial"/>
        <family val="2"/>
      </rPr>
      <t>ACTUALIZACIÓN CDGRD BOLÍVAR, INFORMA
MUNICIPIO MAGANGUÉ, BARRIO: GIRARDOT.
EVENTO EROSIÓN 09-09-2022
AFECTACIÓN RIESGO RUPTURA JARILLÓN- EN ALTO RIESGO: 
48  VIVIENDAS
62  FAMILIAS
244 PERSONAS: 126 HOMBRES – 118 MUJERES
126 ADULTOS JÓVENES (18 A 59 AÑOS)
21 ADULTOS MAYORES O DE LA TERCERA EDAD (60 A 74 AÑOS)
97 MENORES DE EDAD (0 A 1 AÑO: 5 / 1 A 5 AÑOS: 37 / 6 A 10 AÑOS: 23 / 11 A 17 AÑOS: 26)
INFORMACIÓN ACTUALIZADA A FECHA DE 17 DE SEPTIEMBRE DE 2022 Y REGISTRADOS EN EL RUD REGISTRO ÚNICO DE DAMNIFICADOS, ES DE ACLARAR QUE ESTE CENSO PUEDE CAMBIAR DEPENDIENDO DE CUÁL DE LAS TRES OPCIONES DEL TRAZADO DEL MURO DE CONTENCIÓN QUE SE ESCOJA EL DÍA LUNES 19 DE SEPTIEMBRE PARA LA SOLUCIÓN DEFINITIVA EN EL PUNTO CRÍTICO.
ACCIONES APOYAN CMGRD, CDGRD, UNGRD</t>
    </r>
    <r>
      <rPr>
        <b/>
        <sz val="9"/>
        <rFont val="Arial"/>
        <family val="2"/>
      </rPr>
      <t xml:space="preserve">
ESTADO ABIERTO. - 702</t>
    </r>
  </si>
  <si>
    <t xml:space="preserve">CDGRD CUNDINAMARCA INFORMA
MUNICIPIO YACOPÍ - VEREDA ALTACIA, LIMONAR, LA VENTA, PINCHA Y SAN JERÓNIMO
EVENTO VENDAVAL 09/09/2022
AFECTACIÓN 50 VIVIENDAS CON DAÑOS EN CUBIERTAS, Y 50 FAMILIAS CON PÉRDIDAS DE BIENES Y ENSERES, 190 PERSONAS. 30 FAMILIAS ADICIONALES CON AFECTACIÓN DE CULTIVOS CACAO, CAFÉ Y CAÑA DE AZÚCAR. 2 CENTROS EDUCATIVOS
ACCIONES ATIENDE CMGRD, SE REALIZA EDAN
ESTADO CERRADO - 674
</t>
  </si>
  <si>
    <r>
      <t xml:space="preserve">DCC INFORMA:
MUNICIPIO SOLEDAD - ATLÁNTICO
EVENTO CRECIENTE SÚBITA 08/09/2022
AFECTACIÓN 1 PERSONA DESAPARECIDA (SANTIAGO HENRIQUE MÁRQUEZ NOVILLA, MENOR DE EDAD 14 AÑOS) POR LA CRECIENTE DE UN ARROYO EN EL BARRIO CIUDADELA METROPOLITANA
ACCIONES ATIENDE DCC Y ORGANISMOS DE EMERGENCIA
ESTADO ABIERTO - 674
</t>
    </r>
    <r>
      <rPr>
        <b/>
        <sz val="9"/>
        <color indexed="10"/>
        <rFont val="Arial"/>
        <family val="2"/>
      </rPr>
      <t xml:space="preserve">
16/11/2022 SE APROBÓ APOYO CON 500 KITS DE ALIMENTO Y 500 KIT DE COCINA   AL MUNICIPIO SOLEDAD  POR VALOR DE $ 100.000.000</t>
    </r>
  </si>
  <si>
    <t xml:space="preserve">DCC INFORMA:
MUNICIPIO BALBOA – RISARALDA, VEREDA LA QUIEBRA
EVENTO CRECIENTE SÚBITA 08/09/2022
AFECTACIÓN 1 ACUEDUCTO VEREDAL AFECTADO, POR CRECIENTE GENERADA POR LAS FUERTES LLUVIAS
ACCIONES ATENDIÓ CMGRD Y DCC CON 1 UNIDAD
ESTADO CERRADO - 674
</t>
  </si>
  <si>
    <t>AMENAZAS CONCATENADAS O COMPLEJAS</t>
  </si>
  <si>
    <r>
      <t xml:space="preserve">GESTOR TERRITORIAL UNGRD INFORMA:
MUNICIPIO MEDELLÍN – ANTIOQUIA, SECTOR EL POBLADO
EVENTO AMENAZAS CONCATENADAS O COMPLEJAS 09/09/2022
AFECTACIÓN  EN EVALUACIÓN DEL EDIFICIO “CONTINENTAL TOWERS” EL CUAL FUE EVACUADO EN EL AÑO 2013
ACCIONES TRAS LA SESIÓN EXTRAORDINARIA DEL CONSEJO DE GESTIÓN DEL RIESGO Y DESASTRES, LA ALCALDÍA DE MEDELLÍN SE DECLARÓ LA CALAMIDAD PÚBLICA, PARA ATENDER EL DETERIORO DEL EDIFICIO “CONTINENTAL TOWERS.  
DAGRD MEDELLÍN DETERMINÓ EVACUAR 140 APARTAMENTOS DE LA URBANIZACIÓN INTERCLUB, QUE ESTÁ A 30 METROS DEL MISMO. 
- SE REALIZARÁ UNA NUEVA EVALUACIÓN ESTRUCTURAL DE LA EDIFICACIÓN. 
- LA ALCALDÍA ASUME LA VIGILANCIA DE LA EDIFICACIÓN, ANTE EL INCUMPLIMIENTO DE LA ORDEN DE LA INSPECCIÓN DE POLICÍA DE EL POBLADO.
- SE BRINDARÁ OFERTA INSTITUCIONAL QUE INCLUYE ACOMPAÑAMIENTO PSICOLÓGICO, AUXILIO HABITACIONAL A LAS FAMILIAS QUE LO REQUIERAN, ENTRE OTRAS.
-MÁS DE 30 PROFESIONALES DE LA COMISIÓN SOCIAL DE LA SECRETARÍA DE INCLUSIÓN SOCIAL, FAMILIA Y DDHH CARACTERIZAN LAS FAMILIAS QUE RESIDEN EN LA URBANIZACIÓN INTERCLUB
- BOMBEROS MEDELLÍN, HACE SEGUIMIENTO Y MONITOREO AL EDIFICIO "CONTINENTAL TOWER" CON UN MONITOR LÁSER TIPO SENTRY, QUE CONTROLA ESTABILIDAD Y DETECTA DESPLAZAMIENTOS DE LA ESTRUCTURA, SI SE DA UN MOVIMIENTO ESTRUCTURAL GENERA UNA ALERTA PARA ACTIVAR PROTOCOLOS DE ACTUACIÓN.
</t>
    </r>
    <r>
      <rPr>
        <b/>
        <sz val="9"/>
        <rFont val="Arial"/>
        <family val="2"/>
      </rPr>
      <t>ESTADO ABIERTO - 674</t>
    </r>
    <r>
      <rPr>
        <sz val="9"/>
        <rFont val="Arial"/>
        <family val="2"/>
      </rPr>
      <t xml:space="preserve">
DAGRD Y ENLACE TERRITORIAL ANTIOQUIA ACTUALIZAN:  MUNICIPIO: MEDELLÍN, SECTOR EL POBLADO, EVENTO: AMENAZAS CONCATENADAS O COMPLEJAS 09/09/2022, AFECTACIÓN: EVACUACIÓN PREVENTIVA ANTE POSIBLE COLAPSO ESTRUCTURAL, ACCIONES: 254 PERSONAS DE 100 APARTAMENTOS HAN SIDO CARACTERIZADAS EN LA URBANIZACIÓN INTERCLUB.
LA PRIMERA JORNADA DE CARACTERIZACIÓN EN LA URBANIZACIÓN INTERCLUB, EN EL MARCO DE LA DECLARATORIA DE CALAMIDAD PÚBLICA POR EL EDIFICIO CONTINENTAL TOWERS, AVANZÓ SATISFACTORIAMENTE. DURANTE ESTE PROCESO SE HAN CONOCIDO LAS CONDICIONES DE HABITABILIDAD Y SE HA ESTABLECIDO LA RUTA DE ATENCIÓN A LAS FAMILIAS QUE DEBEN EVACUAR PREVENTIVAMENTE. 
EN ESTE PRIMER DÍA, LA COMISIÓN SOCIAL ELABORÓ LA FICHA EN 100 APARTAMENTOS DE LA URBANIZACIÓN, EN DONDE SE HAN IDENTIFICADO 254 PERSONAS. DEL TOTAL DE APARTAMENTOS DE LA URBANIZACIÓN, RESTAN 37 POR CARACTERIZAR Y TRES NO SE ENCUENTRAN HABITADOS.
EN LOS GRUPOS FAMILIARES QUE YA CUENTAN CON FICHA SOCIAL, SE IDENTIFICARON 37 NIÑOS, NIÑAS Y ADOLESCENTES, 184 ADULTOS Y 33 PERSONAS MAYORES.  EL EQUIPO PSICOSOCIAL CONTINUARÁ LA JORNADA  BUSCANDO COMPLETAR LA  TOTALIDAD DE LOS INMUEBLES Y REALIZANDO SEGUIMIENTO A AQUELLOS QUE YA SE ENCUENTRAN A LA ESPERA DE LA ACTIVACIÓN DE RUTAS. ADEMÁS, EN EL LUGAR YA SE INSTALÓ EL PUESTO DE COMANDO DESDE DONDE SE COORDINAN TODAS LAS ACCIONES INTERINSTITUCIONALES Y UNA CÁMARA TIPO ROBOCOP QUE PERMITE REFORZAR LA VIGILANCIA 24/7 CON EL ACOMPAÑAMIENTO DE LA POLICÍA.
</t>
    </r>
    <r>
      <rPr>
        <b/>
        <sz val="9"/>
        <rFont val="Arial"/>
        <family val="2"/>
      </rPr>
      <t>ESTADO: ABIERTO - 675</t>
    </r>
    <r>
      <rPr>
        <sz val="9"/>
        <rFont val="Arial"/>
        <family val="2"/>
      </rPr>
      <t xml:space="preserve">
ENLACE TERRITORIAL UNGRD – ANTIOQUIA, ACTUALIZA INFORMACIÓN: MUNICIPIO: MEDELLÍN – SECTOR POBLADO EVENTO: AMENAZAS CONCATENADAS O COMPLEJAS – 09/09/2022 AFECTACIÓN: 1 EVALUACION PREVENTIVA POR POSIBLE COLAPSO ESTRUCTURAL PARA ATENDER EL DETERIORO DEL EDIFICIO (CONTINENTAL TAWERS), 140 APARTAMENTOS CON AFECTACIÓN ESTRUCTURAL, 127 FAMILIAS, 297 PERSONAS  ACCIONES:  - SE REALIZARÁ UNA NUEVA EVALUACIÓN ESTRUCTURAL DE LA EDIFICACIÓN.  - LA ALCALDÍA ASUME LA VIGILANCIA DE LA EDIFICACIÓN, ANTE EL INCUMPLIMIENTO DE LA ORDEN DE LA INSPECCIÓN DE POLICÍA DE EL POBLADO. - SE BRINDARÁ OFERTA INSTITUCIONAL QUE INCLUYE ACOMPAÑAMIENTO PSICOLÓGICO, AUXILIO HABITACIONAL A LAS FAMILIAS QUE LO REQUIERAN, ENTRE OTRAS. -MÁS DE 30 PROFESIONALES DE LA COMISIÓN SOCIAL DE LA SECRETARÍA DE INCLUSIÓN SOCIAL, FAMILIA Y CARACTERIZAN LAS FAMILIAS QUE RESIDEN EN LA URBANIZACIÓN INTER CLUB - BOMBEROS MEDELLÍN, HACE SEGUIMIENTO Y MONITOREO AL EDIFICIO "CONTINENTAL TOWER" CON UN MONITOR LÁSER TIPO SENTRY, QUE CONTROLA ESTABILIDAD Y DETECTA DESPLAZAMIENTOS DE LA ESTRUCTURA, SI SE DA UN MOVIMIENTO ESTRUCTURAL GENERA UNA ALERTA PARA ACTIVAR PROTOCOLOS DE ACTUACIÓN. </t>
    </r>
    <r>
      <rPr>
        <b/>
        <sz val="9"/>
        <rFont val="Arial"/>
        <family val="2"/>
      </rPr>
      <t>ESTADO: CERRADO - 724</t>
    </r>
  </si>
  <si>
    <r>
      <t xml:space="preserve">CDGRD SANTANDER INFORMA: MUNICIPIO: BARRANCABERMEJA, SECTOR LA BENDICIÓN DE DIOS Y POZO SIETE, EVENTO: INUNDACIÓN 08/09/2022, AFECTACIÓN: PRODUCTO DE LAS LLUVIAS GENERAN 40 VIVIENDAS AFECTADAS, 40 FAMILIAS Y 160 PERSONAS, ACCIONES: ATIENDE CMGRD Y ENTIDADES DE GRD DEL MUNICIPIO. SE COORDINA LLEVAR AYUDAS HUMANITARIAS A LA ZON AFECTADA Y SE REALIZA EDAN, ESTADO: </t>
    </r>
    <r>
      <rPr>
        <b/>
        <sz val="9"/>
        <color indexed="8"/>
        <rFont val="Arial"/>
        <family val="2"/>
      </rPr>
      <t>CERRADO  - 675</t>
    </r>
  </si>
  <si>
    <r>
      <t xml:space="preserve">ENLACE EJÉRCITO INFORMA: MUNICIPIO: LA ESTRELLA – ANTIOQUIA, SECTOR TIERRA AMARILLA  Y EL PEDRERO, COORDENADAS LN 6°09'10'' LW 75°39'06''
EVENTO: MOVIMIENTO EN MASA 10/09/2022,AFECTACIÓN: 8 VIVIENDAS AFECTADAS, 8 FAMILIAS Y 25 PERSONAS LAS CUALES FUERON EVACUADAS 
ACCIONES: ATENDIDO POR EJÉRCITO NACIONAL (BAPOM 4 – COMPAÑÍA ESCUDO). EVACUACIÓN DEL PERSONAL AFECTADO, REALIZANDO, ACOMPAÑAMIENTO Y ACORDONADO EL SECTOR CON EL FIN DE PREVENIR DESMANES QUE AFECTEN LAS LABORES HUMANITARIAS, ESTADO: </t>
    </r>
    <r>
      <rPr>
        <b/>
        <sz val="9"/>
        <color indexed="8"/>
        <rFont val="Arial"/>
        <family val="2"/>
      </rPr>
      <t>CERRADO - 675</t>
    </r>
    <r>
      <rPr>
        <sz val="9"/>
        <color indexed="8"/>
        <rFont val="Arial"/>
        <family val="2"/>
      </rPr>
      <t xml:space="preserve">
</t>
    </r>
  </si>
  <si>
    <r>
      <t xml:space="preserve">CDGRD TOLIMA INFORMA: MUNICIPIO: ALVARADO – SECTOR LOS QUESILLOS, VEREDA HATICO Y HATO VIEJO EVENTO: INCENDIO DE COBERTURA VEGETAL – 10/09/2022 AFECTACIÓN: 40 HECTAREAS DE VEGETACIÓN NATIVA ACCIONES: ATEDNIDO POR CMGRD Y BOMBEROS ESTADO: </t>
    </r>
    <r>
      <rPr>
        <b/>
        <sz val="9"/>
        <rFont val="Arial"/>
        <family val="2"/>
      </rPr>
      <t>CERRADO - 676</t>
    </r>
  </si>
  <si>
    <r>
      <t xml:space="preserve">DCC INFORMA DEPARTAMENTO: VALLE DEL CAUCA MUNICIPIO: TRUJILLO – CABECERA MUNICIPAL  EVENTO: VENDAVAL – 10/09/2022 AFECTACIÓN: 2 VIVIENDAS DESTRECHADAS POR FUERTES VIENTOS, 2 FAMILIAS, 8 PERSONAS
ACCIONES: ATENDIDO POR CMGRD ESTADO: </t>
    </r>
    <r>
      <rPr>
        <b/>
        <sz val="9"/>
        <rFont val="Arial"/>
        <family val="2"/>
      </rPr>
      <t>CERRADO - 676</t>
    </r>
  </si>
  <si>
    <t xml:space="preserve">CDGRD RISARALDA INFORMA:
MUNICIPIO: GUÁTICA - VEREDA DE TAIJARA BAJO
EVENTO: MOVIMIENTO EN MASA 11/09/2022
AFECTACIÓN: 3 VIVIENDAS DESTRUIDAS, 3 FAMILIAS, 15 PERSONAS DAMNIFICADAS, 3 HECTÁREAS DE CULTIVOS DE CAFÉ Y PLÁTANO POR EL GRAN DESPLAZAMIENTO DE MATERIAL. SIN AFECTACIONES HUMANAS.
ACCIONES: ATENDIÓ CMGRD, BOMBEROS CON 6 UNIDADES, DCC Y COMUNIDAD. SE REALIZA LA EVACUACIÓN DE LAS FAMILIAS Y EL EDAN.
ESTADO:  CERRADO - 677
</t>
  </si>
  <si>
    <t xml:space="preserve">CDGRD RISARALDA INFORMA:
MUNICIPIO: SANTA ROSA DE CABAL -  BARRIO LA TRINIDAD
EVENTO: INCENDIO ESTRUCTURAL 11/09/2022
AFECTACIÓN: 1 VIVIENDA AVERIADA, 1 FAMILIA. SIN AFECTACIONES HUMANAS
ACCIONES: ATENDIÓ BOMBEROS, SE REALIZA ACORDONAMIENTO DE LA ZONA
ESTADO: LIQUIDADO - 677
</t>
  </si>
  <si>
    <r>
      <t xml:space="preserve">CDGRD VICHADA INFORMA:
MUNICIPIO: CUMARIBO – PNN EL TUPARRO 
EVENTO: INCENDIO DE COBERTURA VEGETAL 10/09/2022
AFECTACIÓN: VEGETACIÓN DE PASTOS Y LLANURA EN EVALUACIÓN
ACCIONES: SE REALIZA SEGUIMIENTO POR PARTE DEL CDGRD VICHADA, DNBC Y UNGRD. LA FAC REALIZÓ SOBREVUELO DE IDENTIFICACIÓN DE PUNTOS CALIENTES, LOS 5 PUNTOS IDENTIFICADOS QUE PRESENTAN FUEGO ESTÁN QUEDANDO ENCERRADOS EN UNA BARRERA NATURAL. POR LO QUE SE ESTIMA QUE SE PODRÍA AUTO EXTINGUIR.
</t>
    </r>
    <r>
      <rPr>
        <b/>
        <sz val="9"/>
        <rFont val="Arial"/>
        <family val="2"/>
      </rPr>
      <t>ESTADO:  ACTIVO – EN SEGUIMIENTO - 677</t>
    </r>
    <r>
      <rPr>
        <sz val="9"/>
        <rFont val="Arial"/>
        <family val="2"/>
      </rPr>
      <t xml:space="preserve">
ACTUALIZACIÓN CDGRD VICHADA, INFORMA
MUNICIPIO CUMARIBO – PNN EL TUPARRO
EVENTO INCENDIO DE COBERTURA VEGETAL 10-09-2022
AFECTACIÓN EN VERIFICACIÓN, CONSUMIDA VEGETACIÓN DE PASTOS Y LLANURA. EL INCENDIO, SE AUTO LÍQUIDO DE MANERA NATURAL  
ACCIONES APOYARON CDGRD, CMGRD, UNGRD, FAC, BOMBEROS
</t>
    </r>
    <r>
      <rPr>
        <b/>
        <sz val="9"/>
        <rFont val="Arial"/>
        <family val="2"/>
      </rPr>
      <t>ESTADO LIQUIDADO. - 680</t>
    </r>
    <r>
      <rPr>
        <sz val="9"/>
        <rFont val="Arial"/>
        <family val="2"/>
      </rPr>
      <t xml:space="preserve">
</t>
    </r>
  </si>
  <si>
    <t xml:space="preserve">CDGRD CASANARE INFORMA:
MUNICIPIO: YOPAL – ZONA URBANA
EVENTO: VENDAVAL 10/09/2022
AFECTACIÓN: 1 PERSONA LESIONADA (MENOR DE 3 AÑOS), CON FRACTURA DE TIBIA Y PERONÉ. 1 ESTABLECIMIENTO COMERCIAL CON DAÑOS EN SU CUBIERTA, CERCHAS METÁLICAS Y VIGAS DE AMARRE EN CONCRETO
ACCIONES: ATENDIÓ CMGRD
ESTADO: CERRADO - 677
</t>
  </si>
  <si>
    <t xml:space="preserve">CDGRD CUNDINAMARCA INFORMA:
MUNICIPIO: SILVANIA – VEREDA LA VEGA
EVENTO: INCENDIO DE COBERTURA VEGETAL 11/09/2022
AFECTACIÓN: 3 HECTÁREAS DE PASTIZALES Y VEGETACIÓN NATIVA
ACCIONES: ATENDIÓ CMGRD, BOMBEROS CON 3 UNIDADES Y COMUNIDAD 
ESTADO:  LIQUIDADO - 677
</t>
  </si>
  <si>
    <r>
      <t xml:space="preserve">CITEL DCC INFORMA: MUNICIPIO: SAN PELAYO – CÓRDOBA, CORREGIMIENTO CARRILLO, PELAYITO Y CASCO URBANO, EVENTO: VENDAVAL 11/09/2022, AFECTACIÓN: 950 PERSONAS AFECTADAS, 200 VIVIENDAS AVERIADAS Y 200 FAMILIAS, ACCIONES: ATENDIDO POR CMGRD, Y VOLUNTARIOS DE DDC, ESTADO: </t>
    </r>
    <r>
      <rPr>
        <b/>
        <sz val="9"/>
        <color indexed="8"/>
        <rFont val="Arial"/>
        <family val="2"/>
      </rPr>
      <t>CERRADO - 678</t>
    </r>
  </si>
  <si>
    <r>
      <t xml:space="preserve">CITEL DCC INFORMA: MUNICIPIO: CERETÉ – CÓRDOBA, ZONAS RURALES EN LOS CORREGIMIENTOS SAN ANTONIO, EL ZAPAL, LAS CRUCES, MANGUELITO, CAÑO DEL PADRE, EL LÍBANO, CARTAGENITA, SAN JOSÉ, INCORA, PUEBLECITO, CEDRO, PLAYA RICA, 11 DE NOVIEMBRE, CHUCHURUBY Y LAS IGUANA Y CASCO URBANO DEL MUNICIPIO DE CERETE, EVENTO: VENDAVAL 11/09/2022, AFECTACIÓN: 571 PERSONAS AFECTADAS, 116 FAMILIAS, 1 VIVIENDA DESTRUIDA, 115 VIVIENDAS AVERIADAS, ACCIONES: ATENDIDO POR CMGRD Y ENTIDADES DE GRD DEL MUNICIPIO, ESTADO: </t>
    </r>
    <r>
      <rPr>
        <b/>
        <sz val="9"/>
        <color indexed="8"/>
        <rFont val="Arial"/>
        <family val="2"/>
      </rPr>
      <t>CERRADO - 678</t>
    </r>
  </si>
  <si>
    <r>
      <t xml:space="preserve">CDGRD SANTANDER INFORMA EN EL MUNICIPIO DE PUERTO WILCHES VEREDA BRISAS DEL TALADRO, EVENTO VENDAVAL – 10 DE SEPTIEMBRE, AFECTACIÓN 30 VIVIENDAS DESTECHADAS, 30 FAMILIAS, 120 PERSONAS, ACCIONES ATENDIDO POR DEFENSA CIVIL DE PUENTE SOGAMOSO, EL CMGRD ADELANTA ACCIONES PROPIAS, ESTADO </t>
    </r>
    <r>
      <rPr>
        <b/>
        <sz val="9"/>
        <rFont val="Arial"/>
        <family val="2"/>
      </rPr>
      <t xml:space="preserve">CERRADO - 679
</t>
    </r>
    <r>
      <rPr>
        <b/>
        <sz val="9"/>
        <color indexed="10"/>
        <rFont val="Arial"/>
        <family val="2"/>
      </rPr>
      <t xml:space="preserve">
16/11/2022 SE APROBÓ APOYO CON 1749 KITS DE ALIMENTO, 1749 KIT DE ASEO FAMILIAR Y 1749 KIT DE COCINA  AL MUNICIPIO PUERTO WILCHES POR VALOR DE $ 442.497.000
28/11/2022 SE APROBÓ APOYO CON TEJAS DE ZINC 3,05 MTS 1.000 AL MUNICIPIO DE PUERTO WILCHES POR VALOR DE $62.900.000</t>
    </r>
  </si>
  <si>
    <r>
      <t xml:space="preserve">CDGRD SANTANDER INFORMA EN EL MUNICIPIO DE GAMBITA VEREDA EL TABLÓN EVENTO INCENDIO DE COBERTURA VEGETAL – 11 DE SEPTIEMBRE AFECTACIÓN 10 HECTÁREAS DE BOSQUE NATIVO ACCIONES ATENDIDO POR EL CUERPO DE BOMBEROS SUAITA CON APOYO DE LA COMUNIDAD, ESTADO </t>
    </r>
    <r>
      <rPr>
        <b/>
        <sz val="9"/>
        <rFont val="Arial"/>
        <family val="2"/>
      </rPr>
      <t>CERRADO - 679</t>
    </r>
  </si>
  <si>
    <r>
      <t xml:space="preserve">CDGRD LA GUAJIRA INFORMA EN EL MUNICIPIO DE FONSECA CORREGIMIENTO DE CONEJO EVENTO TEMPORAL - 11 DE SEPTIEMBRE AFECTACIÓN 2 VIVIENDAS AVERIADAS, 2 FAMILIAS, 8 PERSONAS ACCIONES ATENDIDO POR CMGRD, SE BRINDÓ ATENCIÓN PSICOSOCIAL, ESTADO </t>
    </r>
    <r>
      <rPr>
        <b/>
        <sz val="9"/>
        <rFont val="Arial"/>
        <family val="2"/>
      </rPr>
      <t>CERRADO - 679</t>
    </r>
    <r>
      <rPr>
        <sz val="9"/>
        <rFont val="Arial"/>
        <family val="2"/>
      </rPr>
      <t xml:space="preserve">
</t>
    </r>
  </si>
  <si>
    <r>
      <t xml:space="preserve">CDGRD CAUCA INFORMA EN EL MUNICIPIO DE PURACÉ CORREGIMIENTO PALETERA EVENTO HELADA – 9 DE SEPTIEMBRE AFECTACIÓN EN CULTIVOS DE FRESAS ACCIONES LA COMUNIDAD REPORTÓ QUE EN LA MADRUGADA DE HOY MULTIPLES CULTIVOS EN DIFERENTES SECTORES SE DAÑARON ESTADO </t>
    </r>
    <r>
      <rPr>
        <b/>
        <sz val="9"/>
        <rFont val="Arial"/>
        <family val="2"/>
      </rPr>
      <t>CERRADO - 679</t>
    </r>
  </si>
  <si>
    <r>
      <t xml:space="preserve">CDGRD NARIÑO INFORMA EN EL MUNICIPIO CUMBAL RESGUARDO DE MAYASQUER VEREDA SAN MARTÍN EVENTO INUNDACIÓN – 9 DE MARZO AFECTACIÓN 11 FAMILIAS, 45 PERSONAS, 2 VÍAS, 1 ACUEDUCTO, 3 HECTÁREAS DE CULTIVOS ACCIONES INFORMACIÓN OBTENIDA DE LA BASE DE DATOS QUE COMPARTIÓ EL DEPARTAMENTO ESTADO </t>
    </r>
    <r>
      <rPr>
        <b/>
        <sz val="9"/>
        <rFont val="Arial"/>
        <family val="2"/>
      </rPr>
      <t>CERRADO - 679</t>
    </r>
  </si>
  <si>
    <r>
      <t>DNBC INFORMA EN EL DEPARTAMENTO HUILA MUNICIPIO DE SALADOBLANCO VEREDA GRAMALOTE
EVENTO INCENDIO DE COBERTURA VEGETAL – 31 DE JULIO, AFECTACIÓN 15 HECTÁREAS DE VEGETACIÓN, ACCIONES EN HORAS DE LA NOCHE SE RECIBIÓ LLAMADO VIA TELEFONICA DONDE REPORTAN UN INCENDIO EN EL SITIO CONOCIDO CRUCE OPORAPA, A LAS 07:32 PM SALIERON 9 UNIDADES EN LAS DOS MAQUINAS EXTINTORAS A HACER EL DEBIDO CONTROL Y EXTINCION DE LA CONFLAGRACION LOGRANDO EXTINGUIRLO A LAS 09:40 PM; INFORMACIÓN OBTENIDA DE LA BASE DE DATOS COMPARTIDA, ESTADO</t>
    </r>
    <r>
      <rPr>
        <b/>
        <sz val="9"/>
        <rFont val="Arial"/>
        <family val="2"/>
      </rPr>
      <t xml:space="preserve"> LIQUIDADO - 679</t>
    </r>
    <r>
      <rPr>
        <sz val="9"/>
        <rFont val="Arial"/>
        <family val="2"/>
      </rPr>
      <t xml:space="preserve">
</t>
    </r>
  </si>
  <si>
    <r>
      <t xml:space="preserve">DNBC INFORMA EN EL DEPARTAMENTO DE VALLE DEL CAUCA, MUNICIPIO FLORIDA PTAR CRUCERO LA INDUSTRIA EVENTO INCENDIO DE COBERTURA VEGETAL – 31 DE AGOSTO, AFECTACIÓN 5, 93  HECTÁREAS DE CAÑA ACCIONES HACIA LAS 14:00 HORAS SE RECIBE LLAMADA TELEFÓNICA DE LA BRIGADA DEL INGENIO CASTILLA DONDE INFORMAN SOBRE UN INCENDIO, 14:03 HORAS SALE HACIA EL SITIO VEHICULO FORESTAL M8 COMO MAQUINISTA EL BOMBERO ZAPATA JHON ACOMPAÑADO DEL SUBTENIENTE RESTREPO JUAN CARLOS, 14:07 HORAS SALE MAQUINA EXTINTORA M6 CON MAQUINISTA EL BOMBERO ARAUJO JHONNY, EN COMPAÑIA DEL BOMBERO ORTIZ DARIO; AL RETORNO INFORMARON QUE SE CONTROLARON 2 FOCOS; INFORMACIÓN OBTENIDA DE LA BASE DE DATOS COMPARTIDA, ESTADO </t>
    </r>
    <r>
      <rPr>
        <b/>
        <sz val="9"/>
        <rFont val="Arial"/>
        <family val="2"/>
      </rPr>
      <t>LIQUIDADO - 679</t>
    </r>
  </si>
  <si>
    <r>
      <t xml:space="preserve">DNBC INFORMA EN EL DEPARTAMENTO DE LA GUAJIRA MUNICIPIO RIOHACHA BARRIO URARES CALLE 33 CRA 7 EVENTO INCENDIO DE COBERTURA VEGETAL – 30 DE JULIO AFECTACIÓN 1 HECTÁREA DE VEGETACIÓN ACCIONES HACIA LAS 11:55 HORAS SE PRESENTÓ INCENDIO SE PROCEDIÓ A LA INSPECCIONAR Y ACORDONAR EL SITIO PARA REALIZAR MANIOBRA DE CONTROL Y EXTINCIÓN DEL FUEGO EN SU TOTALIDAD CON 3 UNIDADES, 1 VEHÍCULO Y BATE FUEGO; INFORMACIÓN OBTENIDA DE LA BASE DE DATOS COMPARTIDA  ESTADO </t>
    </r>
    <r>
      <rPr>
        <b/>
        <sz val="9"/>
        <rFont val="Arial"/>
        <family val="2"/>
      </rPr>
      <t>LIQUIDADO - 679</t>
    </r>
  </si>
  <si>
    <r>
      <t xml:space="preserve">DNBC INFORMA EN EL DEPARTAMENTO HUILA DEL MUNICIPIO RIVERA VEREDA RIVERITA EVENTO INCENDIO DE COBERTURA VEGETAL – 30 DE JULIO AFECTACIÓN 2 HECTÁREAS DE PASTO, RASTROJO Y ARBUSTO ACCIONES ATENDIDO POR PERSONAL DE BOMBEROS CON 5 UNIDADES Y 1 VEHÍCULO; INFORMACIÓN OBTENIDA DE LA BASE DE DATOS COMPARTIDA, ESTADO </t>
    </r>
    <r>
      <rPr>
        <b/>
        <sz val="9"/>
        <rFont val="Arial"/>
        <family val="2"/>
      </rPr>
      <t>LIQUIDADO - 679</t>
    </r>
  </si>
  <si>
    <r>
      <t>DNBC INFORMA EN EL DEPARTAMENTO META MUNICIPIO GRANADA MEGACOLEGIO EL PARAÍSO EVENTO INCENDIO DE COBERTURA VEGETAL – 30 DE JULIO, AFECTACIÓN 1 HECTÁREA DE VEGETACIÓN ACCIONES ATENDIDO POR PERSONAL DE BOMBEROS CON 3 UNIDADES Y 1 VEHÍCULO; INFORMACIÓN OBTENIDA DE LA BASE DE DATOS COMPARTIDA, ESTADO</t>
    </r>
    <r>
      <rPr>
        <b/>
        <sz val="9"/>
        <rFont val="Arial"/>
        <family val="2"/>
      </rPr>
      <t xml:space="preserve"> LIQUIDADO - 679</t>
    </r>
  </si>
  <si>
    <r>
      <t xml:space="preserve">DNBC INFORMA EN EL DEPARTAMENTO TOLIMA DEL MUNICIPIO DE GUAMO VEREDA EL CHORRO EVENTO INCENDIO DE COBERTURA VEGETAL – 30 DE AGOSTO, AFECTACIÓN 3 HECTÁREAS DE RASTROJO, ACCIONES ATENDIDO POR 5 UNIDADES BOMBERILES Y 1 VEHÍCULO, SON MÁS NOVEDADES, ESTADO </t>
    </r>
    <r>
      <rPr>
        <b/>
        <sz val="9"/>
        <rFont val="Arial"/>
        <family val="2"/>
      </rPr>
      <t>LIQUIDADO - 679</t>
    </r>
  </si>
  <si>
    <t xml:space="preserve">CDGRD TOLIMA, INFORMA
MUNICIPIO COELLO, VEREDA: GUALANDAY KM 15 + 900 AL LADO DE LA VÍA POR EL SITIO DENOMINADO CAIMITO
EVENTO INCENDIO DE COBERTURA VEGETAL- 12-09-2022
AFECTACIÓN: 1.5 HECTÁREAS DE PASTO Y RASTROJO
ACCIONES APOYARON CMGRD, BOMBEROS
ESTADO LIQUIDADO. - 680
</t>
  </si>
  <si>
    <t xml:space="preserve">CDGRD MAGDALENA, INFORMA
MUNICIPIO EL BANCO- ZONA RURAL Y URBANA- SECTORES PUEBLO NUEVO BAJO,  LA PAZ,  ZONA CÉNTRICA LAS AMÉRICAS
EVENTO INUNDACIÓN- 12-09-2022
AFECTACIÓN REALIZAN EDAN
ACCIONES APOYA CMGRD
ESTADO ABIERTO. - 680
</t>
  </si>
  <si>
    <t xml:space="preserve">CDGRD VAUPÉS, INFORMA
MUNICIPIO MITÚ, ESCUELA PUEBLO NUEVO
EVENTO INCENDIO ESTRUCTURAL- 12-09-2022
AFECTACIÓN: 1 ESCUELA DESTRUIDA, SIN LESIONADOS
ACCIONES APOYARON CMGRD, BOMBEROS VOLUNTARIOS, CRUE, POLICÍA
ESTADO CERRADO. - 680
</t>
  </si>
  <si>
    <r>
      <t xml:space="preserve">DNBC  INFORMA
MUNICIPIO PALERMO – HUILA, VEREDA BETANIA CERRO PAPAGAYO
EVENTO INCENDIO DE COBERTURA VEGETAL 12/09/2022
AFECTACIÓN AL MOMENTO SE ESTIMA UNA AFECTACIÓN SUPERIOR A 40 HECTÁREAS DE VEGETACIÓN NATIVA
ACCIONES ATIENDE BOMBEROS CON 14 UNIDADES. SE TERMINAN LABORES Y PARA MAÑANA SE TIENE COORDINADO EL APOYO DE 5 CBV Y PERSONAL DE BATALLÓN DE DESASTRES, SE EVALUARÁ SI ES NECESARIO EL APOYO AÉREO PARA CONTROLAR EL INCENDIO
</t>
    </r>
    <r>
      <rPr>
        <b/>
        <sz val="9"/>
        <rFont val="Arial"/>
        <family val="2"/>
      </rPr>
      <t>ESTADO ACTIVO - 681</t>
    </r>
    <r>
      <rPr>
        <sz val="9"/>
        <rFont val="Arial"/>
        <family val="2"/>
      </rPr>
      <t xml:space="preserve">
ACTUALIZACIÓN DNBC EN EL DEPARTAMETO HUILA EN EL MUNICIPIO DE PALERMO VEREDA BETANIA CERRO PAPAGAYO EVENTO INCENDIO DE COBERTURA VEGETAL - 12 DE SEPTIEMBRE, AFECTACIÓN 35 HECTÁREAS DE  PASTO Y RASTROJO. ACCIONES, 10:07 HORAS COMANDANTE EDIDSON FERNÁNDEZ DELEGADO DEPARTAMENTAL QUE SE ENVÍA UNA MAQUINA EXTINTORA PARA HACER VERIFICACIÓN Y BARRIDO EN LA ZONA. EL INCENDIO FORESTAL FUE LIQUIDADO EN SU TOTALIDAD, </t>
    </r>
    <r>
      <rPr>
        <b/>
        <sz val="9"/>
        <rFont val="Arial"/>
        <family val="2"/>
      </rPr>
      <t xml:space="preserve">ESTADO LIQUIDADO - 682
</t>
    </r>
  </si>
  <si>
    <r>
      <t xml:space="preserve">DNBC  INFORMA
MUNICIPIO  ÍQUIRA -  HUILA, CERRO DE LA OCHA
EVENTO INCENDIO DE COBERTURA VEGETAL 12/09/2022
AFECTACIÓN: PENDIENTE EN EVALUACIÓN.
ACCIONES NO SE REALIZA ATENCIÓN POR BOMBEROS YA QUE AL MOMENTO NO SE CUENTA CON CONTRATO CON LA ADMINISTRACIÓN.
</t>
    </r>
    <r>
      <rPr>
        <b/>
        <sz val="9"/>
        <rFont val="Arial"/>
        <family val="2"/>
      </rPr>
      <t>ESTADO ACTIVO - 681</t>
    </r>
    <r>
      <rPr>
        <sz val="9"/>
        <rFont val="Arial"/>
        <family val="2"/>
      </rPr>
      <t xml:space="preserve">
ACTUALIZACIÓN DNBC EN EL DEPARTAMETO HUILA EN EL MUNICIPIO DE ÍQUIRA CERRO DE LA OCHA EVENTO INCENDIO DE COBERTURA VEGETAL - 12 DE SEPTIEMBRE  AFECTACIÓN PENDIENTE ACCIONES 06:50 HORAS EL COMANDANTE EDIDSON FERNANDEZ DELEGADO DEPARTAMENTAL INFORMA QUE EN EL TRASCURSO DE LA NOCHE SE PRESENTARON LLUVIAS EN EL DEPARTAMENTO LAS CUALES AYUDAN A CONTROLAR EL INCENDIO FORESTAL, EL DÍA DE HOY REALIZARAN VERIFICACIONES EN EL PUNTO Y CONFIRMAN LIQUIDACIÓN DEL FORESTAL, </t>
    </r>
    <r>
      <rPr>
        <b/>
        <sz val="9"/>
        <rFont val="Arial"/>
        <family val="2"/>
      </rPr>
      <t xml:space="preserve">ESTADO LIQUIDADO - 682
</t>
    </r>
  </si>
  <si>
    <r>
      <t xml:space="preserve">DNBC  INFORMA
MUNICIPIO  RIVERA -  HUILA, VEREDA EL ALBARÁN, COSTADO DERECHO DEL RÍO NEIVA 
EVENTO INCENDIO DE COBERTURA VEGETAL 12/09/2022
AFECTACIÓN: PENDIENTE EN EVALUACIÓN.
ACCIONES ATIENDE BOMBEROS CON 8 UNIDADES. 
</t>
    </r>
    <r>
      <rPr>
        <b/>
        <sz val="9"/>
        <rFont val="Arial"/>
        <family val="2"/>
      </rPr>
      <t>ESTADO ACTIVO - 681</t>
    </r>
    <r>
      <rPr>
        <sz val="9"/>
        <rFont val="Arial"/>
        <family val="2"/>
      </rPr>
      <t xml:space="preserve">
ACTUALIZACIÓN DNBC EN EL DEPARTAMETO HUILA EN EL MUNICIPIO DE RIVERA VEREDA EL ALBARÁN, COSTADO DERECHO DEL RÍO NEIVA EVENTO INCENDIO DE COBERTURA VEGETAL - 12 DE SEPTIEMBRE AFECTACIÓN 5 HECTÁREAS DE COBERTURA VEGETAL ACCIONES ATENDIDO POR 8 UNIDADES DE BOMBEROS Y UN MAQUINA EXTINTORA, SE LIQUIDA EN HORAS DE LA MAÑANA </t>
    </r>
    <r>
      <rPr>
        <b/>
        <sz val="9"/>
        <rFont val="Arial"/>
        <family val="2"/>
      </rPr>
      <t>ESTADO LIQUIDADO - 682</t>
    </r>
    <r>
      <rPr>
        <sz val="9"/>
        <rFont val="Arial"/>
        <family val="2"/>
      </rPr>
      <t xml:space="preserve">
</t>
    </r>
  </si>
  <si>
    <t xml:space="preserve">CDGRD CAUCA INFORMA
MUNICIPIO TIMBIO - VEREDA LA RIVERA
EVENTO INCENDIO DE COBERTURA VEGETAL 12/09/2022
AFECTACIÓN PENDIENTE EN EVALUACIÓN.
ACCIONES ATENDIO  BOMBEROS VOLUNTARIOS DE TIMBIO.
ESTADO  LIQUIDADO - 681
</t>
  </si>
  <si>
    <t xml:space="preserve">CDGRD NORTE DE SANTANDER INFORMA
MUNICIPIO DURANIA – ZONA URBANA
EVENTO INUNDACIÓN 12/09/2022
AFECTACIÓN: 2 VIVIENDAS INUNDADAS. SE PRESENTAN FUERTES LLUVIAS CON AFECTACIONES EN BIENES Y ENSERES UBICADAS EN EL CASCO URBANO VILLA JULIA, ZONA RURAL SAN JUAN.
ACCIONES ATENDIÓ CMGRD
ESTADO CERRADO - 681
</t>
  </si>
  <si>
    <t xml:space="preserve">CDGRD NORTE DE SANTANDER INFORMA
MUNICIPIO EL TARRA – BARRIO SAN RAFAEL
EVENTO INUNDACIÓN 12/09/2022
AFECTACIÓN: 1 VIVIENDA AVERIADA. 1 ACUEDUCTO
ACCIONES ATENDIÓ CMGRD
ESTADO CERRADO - 681
</t>
  </si>
  <si>
    <t xml:space="preserve">CDGRD HUILA INFORMA
MUNICIPIO GARZÓN - BARRIO LAS GRANJAS
EVENTO INCENDIO DE COBERTURA VEGETAL 12/09/2022
AFECTACIÓN: 2 HECTÁREAS DE PASTO, RASTROJO Y ARBUSTOS
ACCIONES ATENDIÓ BOMBEROS
ESTADO LIQUIDADO - 681
</t>
  </si>
  <si>
    <t xml:space="preserve">CDGRD HUILA INFORMA
MUNICIPIO NEIVA - CAMPO TELLO VÍA FORTALECILLAS
EVENTO INCENDIO DE COBERTURA VEGETAL 12/09/2022
AFECTACIÓN: PENDIENTE EN EVALUACIÓN
ACCIONES ATIENDE BOMBEROS
ESTADO ACTIVO - 681
</t>
  </si>
  <si>
    <t xml:space="preserve">CDGRD HUILA INFORMA
MUNICIPIO YAGUARÁ - VEREDA ARENOSO FINCA BUENOS AIRES
EVENTO INCENDIO DE COBERTURA VEGETAL 12/09/2022
AFECTACIÓN: 6 HECTÁREAS DE PASTO Y RASTROJO
ACCIONES ATIENDE BOMBEROS
ESTADO LIQUIDADO - 681
</t>
  </si>
  <si>
    <t xml:space="preserve">CDGRD HUILA INFORMA
MUNICIPIO BARAYA - VÍA A TELLO
EVENTO INCENDIO DE COBERTURA VEGETAL 12/09/2022
AFECTACIÓN: 1 HECTÁREA DE PASTO Y RASTROJO
ACCIONES ATENDIÓ BOMBEROS
ESTADO LIQUIDADO  - 681
</t>
  </si>
  <si>
    <r>
      <t xml:space="preserve">CDGRD HUILA INFORMA
MUNICIPIO NEIVA - VEREDA GABRIELA VÍA CAGUAN
EVENTO INCENDIO DE COBERTURA VEGETAL 12/09/2022
AFECTACIÓN: 20.8 HECTÁREAS DE PASTO Y RASTROJO
ACCIONES ATENDIÓ BOMBEROS
</t>
    </r>
    <r>
      <rPr>
        <b/>
        <sz val="9"/>
        <rFont val="Arial"/>
        <family val="2"/>
      </rPr>
      <t>ESTADO LIQUIDADO - 681</t>
    </r>
    <r>
      <rPr>
        <sz val="9"/>
        <rFont val="Arial"/>
        <family val="2"/>
      </rPr>
      <t xml:space="preserve">
ENLACE DNBC ACTUALIZA:
MUNICIPIO: NEIVA – HUILA, VÍA A NEIVA, VEREDA FORTALECILLAS, SURGAS Y CAMPO TELLO
EVENTO: INCENDIO DE COBERTURA VEGETAL 12/09/2022
AFECTACIÓN: PENDIENTE EN EVALUACION
ACCIONES: ATENDIDO POR CMGRD, CBV DE NEIVA
</t>
    </r>
    <r>
      <rPr>
        <b/>
        <sz val="9"/>
        <rFont val="Arial"/>
        <family val="2"/>
      </rPr>
      <t>ESTADO: LIQUIDADO - 690</t>
    </r>
    <r>
      <rPr>
        <sz val="9"/>
        <rFont val="Arial"/>
        <family val="2"/>
      </rPr>
      <t xml:space="preserve">
</t>
    </r>
  </si>
  <si>
    <t xml:space="preserve">CDGRD HUILA INFORMA
MUNICIPIO YAGUARÁ - KILOMETRO 5 VÍA YAGUARA
EVENTO INCENDIO DE COBERTURA VEGETAL 12/09/2022
AFECTACIÓN: 3 HECTÁREAS DE PASTO Y RASTROJO
ACCIONES ATIENDE BOMBEROS
ESTADO LIQUIDADO - 681
</t>
  </si>
  <si>
    <r>
      <t xml:space="preserve">CDGRD HUILA INFORMA EN EL MUNICIPIO DE YAGUARÁ VEREDA ARENOSO FINCA GERTRUDIZ  EVENTO INCENDIO DE COBERTURA VEGETAL – 11 DE SEPTIEMBRE, AFECTACIÓN 25 HECTÁREAS DE PASTO Y RASTROJO, ACCIONES ATENDIDO POR EL CUERPO DE BOMBEROS VOLUNTARIOS, INFORMACIÓN OBTENIDA DE LA BASE DE DATOS DEL DEPARTAMENTO, ESTADO </t>
    </r>
    <r>
      <rPr>
        <b/>
        <sz val="9"/>
        <rFont val="Arial"/>
        <family val="2"/>
      </rPr>
      <t>LIQUIDADO - 682</t>
    </r>
    <r>
      <rPr>
        <sz val="9"/>
        <rFont val="Arial"/>
        <family val="2"/>
      </rPr>
      <t xml:space="preserve">
</t>
    </r>
  </si>
  <si>
    <r>
      <t xml:space="preserve">CDGRD HUILA INFORMA EN EL MUNICIPIO DE GARZÓN BARRIO SAN FELIPE EVENTO INCENDIO DE COBERTURA VEGETAL – 11 DE SEPTIEMBRE AFECTACIÓN 1 HECTÁREA DE PASTO Y RASTROJO ACCIONES ATENDIDO POR EL CUERPO DE BOMBEROS VOLUNTARIOS, INFORMACIÓN OBTENIDA DE LA BASE DE DATOS DEL DEPARTAMENTO, ESTADO </t>
    </r>
    <r>
      <rPr>
        <b/>
        <sz val="9"/>
        <rFont val="Arial"/>
        <family val="2"/>
      </rPr>
      <t>LIQUIDADO - 682</t>
    </r>
  </si>
  <si>
    <r>
      <t xml:space="preserve">CDGRD HUILA INFORMA EN EL MUNICIPIO DE YAGUARÁ VEREDA ARENOSO FINCA BUENOS AIRES EVENTO INCENDIO DE COBERTUTRA VEGETAL – 10 DE SEPTIEMBRE, AFECTACIÓN 30 HECTÁREAS DE PASTOS Y RASTROJO ACCIONES ATENDIDO POR EL CUERPO DE BOMBEROS VOLUNTARIOS, INFORMACIÓN OBTENIDA DE LA BASE DE DATOS DEL DEPARTAMENTO, ESTADO </t>
    </r>
    <r>
      <rPr>
        <b/>
        <sz val="9"/>
        <rFont val="Arial"/>
        <family val="2"/>
      </rPr>
      <t>LIQUIDADO - 682</t>
    </r>
    <r>
      <rPr>
        <sz val="9"/>
        <rFont val="Arial"/>
        <family val="2"/>
      </rPr>
      <t xml:space="preserve">
</t>
    </r>
  </si>
  <si>
    <r>
      <t xml:space="preserve">CDGRD HUILA INFORMA EN EL MUNICIPIO DE YAGUARÁ VEREDA BAJO MIRADOR EVENTO INCENDIO DE COBERTUTRA VEGETAL – 9 DE SEPTIEMBRE AFECTACIÓN 15 HECTÁREAS DE PASTOS Y RASTROJO  ACCIONES ATENDIDO POR EL CUERPO DE BOMBEROS VOLUNTARIOS, INFORMACIÓN OBTENIDA DE LA BASE DE DATOS DEL DEPARTAMENTO, ESTADO </t>
    </r>
    <r>
      <rPr>
        <b/>
        <sz val="9"/>
        <rFont val="Arial"/>
        <family val="2"/>
      </rPr>
      <t>LIQUIDADO - 682</t>
    </r>
  </si>
  <si>
    <r>
      <t xml:space="preserve">CDGRD NARIÑO INFORMA MUNICIPIO: CUMBITARA – VEREDA SAN JUAN BOSCO BAJO EVENTO: MOVIMIENTO EN MASA – 11/03/2022 AFECTACIÓN: 9 VIVIENDAS POR PERDIDA DE ENSERES, 9 FAMILIAS, 33 PERSONAS ACCIONES: ATENDIDO POR CMGRD ESTADO </t>
    </r>
    <r>
      <rPr>
        <b/>
        <sz val="9"/>
        <rFont val="Arial"/>
        <family val="2"/>
      </rPr>
      <t>CERRADO - 683</t>
    </r>
  </si>
  <si>
    <r>
      <t xml:space="preserve">CDGRD NARIÑO INFORMA MUNICIPIO: OSPINA - VEREDAS DE LA FLORIDA, SAN ISIDRO, VILLA DEL SUR, MERCEDES Y GAVILANES EVENTO: MOVIMIENTO EN MASA – 16/03/2022 AFECTACIÓN: 36 VIVIENDAS POR PERDIDA DE ENSERES, 36 FAMILIAS, 82 PERSONAS ACCIONES: ATENDIDO POR CMGRD ESTADO </t>
    </r>
    <r>
      <rPr>
        <b/>
        <sz val="9"/>
        <rFont val="Arial"/>
        <family val="2"/>
      </rPr>
      <t>CERRADO - 683</t>
    </r>
  </si>
  <si>
    <r>
      <t xml:space="preserve">CDGRD NARIÑO INFORMA MUNICIPIO: SAN LORENZO – CORREGIMIENTO DE EL CARMEN, VEREDA SAN JOSÉ - CERRO EL CUZCO EVENTO: MOVIMIENTO EN MASA – 19/03/2022 AFECTACIÓN: 4 VIVIENDAS POR PERDIDA DE ENSERES, 4 FAMILIAS, 16 PERSONAS ACCIONES: ATENDIDO POR CMGRD ESTADO </t>
    </r>
    <r>
      <rPr>
        <b/>
        <sz val="9"/>
        <rFont val="Arial"/>
        <family val="2"/>
      </rPr>
      <t xml:space="preserve">CERRADO - 683
</t>
    </r>
    <r>
      <rPr>
        <b/>
        <sz val="9"/>
        <color indexed="10"/>
        <rFont val="Arial"/>
        <family val="2"/>
      </rPr>
      <t>SE APROBO 5 SUBSIDIOS DE ARRIENDO POR VALOR DE $3.750.000</t>
    </r>
  </si>
  <si>
    <r>
      <t xml:space="preserve">CDGRD NARIÑO INFORMA MUNICIPIO: TÚQUERRES – SECTOR CHANARRO, EL CARMEN EVENTO: MOVIMIENTO EN MASA – 30/03/2022 AFECTACIÓN: 33 VIVIENDAS CON DAÑOS ESTRUCTURALES, 33 FAMILIAS, 123 PERSONAS  ACCIONES: ATENDIDO POR CMGRD ESTADO </t>
    </r>
    <r>
      <rPr>
        <b/>
        <sz val="9"/>
        <rFont val="Arial"/>
        <family val="2"/>
      </rPr>
      <t>CERRADO - 683</t>
    </r>
  </si>
  <si>
    <r>
      <t xml:space="preserve">CDGRD NARIÑO, INFORMA
MUNICIPIO LA FLORIDA, CORREGIMIENTOS: PLAZUELAS Y ROBLES.
EVENTO GRANIZADA- 13-09-2022.
AFECTACIÓN PÉRDIDAS EN SECTORES GANADERÍA Y AGRICULTURA, REALIZAN EDAN, SIN LESIONADOS.
ACCIONES APOYA CMGRD.
</t>
    </r>
    <r>
      <rPr>
        <b/>
        <sz val="9"/>
        <rFont val="Arial"/>
        <family val="2"/>
      </rPr>
      <t>ESTADO ABIERTO. - 384</t>
    </r>
    <r>
      <rPr>
        <sz val="9"/>
        <rFont val="Arial"/>
        <family val="2"/>
      </rPr>
      <t xml:space="preserve">
ACTUALIZACIÓN CDGRD NARIÑO, INFORMA
MUNICIPIO LA FLORIDA, CORREGIMIENTOS: PLAZUELAS Y ROBLES.
EVENTO GRANIZADA- 13-09-2022.
AFECTACIÓN 1 CENTRO EDUCATIVO, 31.1 HECTÁREAS DE CULTIVOS, 49 FAMILIAS 77 PERSONAS AFECTADAS, SIN LESIONADOS.
ACCIONES APOYA CMGRD.
</t>
    </r>
    <r>
      <rPr>
        <b/>
        <sz val="9"/>
        <rFont val="Arial"/>
        <family val="2"/>
      </rPr>
      <t>ESTADO CERRADO. - 727</t>
    </r>
    <r>
      <rPr>
        <sz val="9"/>
        <rFont val="Arial"/>
        <family val="2"/>
      </rPr>
      <t xml:space="preserve">
</t>
    </r>
  </si>
  <si>
    <t xml:space="preserve">CDGRD NARIÑO, INFORMA
MUNICIPIO PUERRES, VEREDA: LA HACIENDA.
EVENTO INCENDIO DE COBERTURA VEGETAL- 12-09-2022.
AFECTACIÓN 2 HECTÁREAS DE RASTROJO.
ACCIONES APOYARON CMGRD, CBV, D.C.C.
ESTADO LIQUIDADO. - 384
</t>
  </si>
  <si>
    <t xml:space="preserve">CDGRD NARIÑO, INFORMA
MUNICIPIO CUMBAL, VEREDA: BOYERA.
EVENTO INCENDIO DE COBERTURA VEGETAL- 12-09-2022.
AFECTACIÓN 1 HECTÁREA DE RASTROJO.
ACCIONES APOYARON CMGRD, CBV, D.C.C.
ESTADO LIQUIDADO. - 384
</t>
  </si>
  <si>
    <t xml:space="preserve">CDGRD NARIÑO, INFORMA
MUNICIPIO PASTO, SECTOR: RÍO BOBO.
EVENTO INCENDIO DE COBERTURA VEGETAL- 12-09-2022.
AFECTACIÓN 3 HECTÁREAS DE RASTROJO.
ACCIONES APOYARON CMGRD, CBV, D.C.C.
ESTADO LIQUIDADO. - 384
</t>
  </si>
  <si>
    <t xml:space="preserve">
CDGRD NARIÑO, INFORMA
MUNICIPIO POLICARPA, CORREGIMIENTO: SÁNCHEZ- SECTOR: PASÓ REAL.
EVENTO INCENDIO DE COBERTURA VEGETAL- 11-09-2022.
AFECTACIÓN 1 HECTÁREA DE RASTROJO.
ACCIONES APOYARON CMGRD, CBV, D.C.C.
ESTADO LIQUIDADO. - 384
</t>
  </si>
  <si>
    <t xml:space="preserve">CDGRD NARIÑO, INFORMA
MUNICIPIO SANTACRUZ, VEREDA: CHAPU.
EVENTO INCENDIO DE COBERTURA VEGETAL- 11-09-2022.
AFECTACIÓN 4 HECTÁREAS DE RASTROJO.
ACCIONES APOYARON CMGRD, CBV, D.C.C.
ESTADO LIQUIDADO. - 384
</t>
  </si>
  <si>
    <t xml:space="preserve">CMGRD MITÚ- VAUPÉS, INFORMA
MUNICIPIO MITÚ, COMUNIDAD INDÍGENA DE SANTA CRUZ- RÍO VAUPÉS BAJO.
EVENTO ACCIDENTE TRANSPORTE MARÍTIMO O FLUVIAL- 13-09-2022.
AFECTACIÓN 1 MENOR FALLECIDO, SE VOLCÓ LA CANOA (LANCHA) EN LA QUE SE DESPLAZABA CON SUS DOS PADRES Y UNA HERMANITA, EL CUERPO YA FUE RECUPERADO Y ENTREGADO A LAS AUTORIDADES COMPETENTES.
ACCIONES APOYARON CMGRD, D.C.C.
ESTADO CERRADO. - 384
</t>
  </si>
  <si>
    <r>
      <t xml:space="preserve">CDGRD CAUCA, INFORMA
MUNICIPIO POPAYÁN, SECTORES: BELLAVISTA, SAN BERNARDINO, ASENTAMIENTO EL SINAÍ, BARRIO: PLATEADO, CENTRO COMERCIAL CAMPANARIO, VEREDA EL HOGAR, 5TO PISO EDIFICIO RESERVAS DE LA HACIENDA.
EVENTO VENDAVAL- GRANIZADA- INUNDACIÓN- 13-09-2022.
AFECTACIÓN 5 PERSONAS HERIDAS- TRASLADADAS AL  HOSPITAL UNIVERSITARIO SAN JOSÉ, HOSPITAL SUSANA LÓPEZ DE VALENCIA, 26 ÁRBOLES DE GRAN MAGNITUD, CAÍDOS, REALIZAN EDAN.
ACCIONES APOYAN CMGRD, CBV, D.C.C. CRUZ ROJA, EQUIPO SCOUT DE EMERGENCIA, LA OGRDM, TRÁNSITO MUNICIPAL, URBASER Y LA COMPAÑÍA ENERGÉTICA DE OCCIDENTE.
</t>
    </r>
    <r>
      <rPr>
        <b/>
        <sz val="9"/>
        <rFont val="Arial"/>
        <family val="2"/>
      </rPr>
      <t>ESTADO ABIERTO. - 384</t>
    </r>
    <r>
      <rPr>
        <sz val="9"/>
        <rFont val="Arial"/>
        <family val="2"/>
      </rPr>
      <t xml:space="preserve">
CDGRD CAUCA, ACTUALIZA INFORMACIÓN MUNICIPIO: POPAYÁN, SECTORES: BELLAVISTA, SAN BERNARDINO, ASENTAMIENTO EL SINAÍ, BARRIO: PLATEADO, CENTRO COMERCIAL CAMPANARIO, VEREDA EL HOGAR, 5TO PISO EDIFICIO RESERVAS DE LA HACIENDA. EVENTO: VENDAVAL GRANIZADA- INUNDACIÓN- 13-09-2022. AFECTACIÓN: 5 PERSONAS LESIONADAS, 79 VIVIENDAS POR PERDIDA DE CUBIERTA DE TECHOS, 79 FAMILIAS, 316 PERSONAS ACCIONES: ATENDIDO POR CMGRD Y ENTIDADES DEL SNGRD </t>
    </r>
    <r>
      <rPr>
        <b/>
        <sz val="9"/>
        <rFont val="Arial"/>
        <family val="2"/>
      </rPr>
      <t>ESTADO: CERRADO - 694</t>
    </r>
    <r>
      <rPr>
        <sz val="9"/>
        <rFont val="Arial"/>
        <family val="2"/>
      </rPr>
      <t xml:space="preserve">
</t>
    </r>
  </si>
  <si>
    <t xml:space="preserve">CDGRD NARIÑO, INFORMA
MUNICIPIO EL ROSARIO, SECTOR: EL RINCÓN.
EVENTO INCENDIO DE COBERTURA VEGETAL- 11-09-2022.
AFECTACIÓN 5 HECTÁREAS DE RASTROJO.
ACCIONES APOYARON CMGRD, CBV, D.C.C.
ESTADO LIQUIDADO. - 384
</t>
  </si>
  <si>
    <t xml:space="preserve">CDGRD NARIÑO, INFORMA
MUNICIPIO SAN BERNARDO, VEREDA: LA FLORIDA.
EVENTO INCENDIO DE COBERTURA VEGETAL- 11-09-2022.
AFECTACIÓN 3 HECTÁREAS DE RASTROJO.
ACCIONES APOYARON CMGRD, CBV, D.C.C.
ESTADO LIQUIDADO. - 384
</t>
  </si>
  <si>
    <t xml:space="preserve">CDGRD NARIÑO, INFORMA
MUNICIPIO CONSACÁ, ZONA DE RESERVA Y POTREROS.
EVENTO INCENDIO DE COBERTURA VEGETAL- 10-09-2022.
AFECTACIÓN 2 HECTÁREAS DE RASTROJO.
ACCIONES APOYARON CMGRD, CBV, D.C.C.
ESTADO LIQUIDADO. - 384
</t>
  </si>
  <si>
    <r>
      <t xml:space="preserve">CDGRD SANTANDER, DNBC Y EJERCITO INFORMAN
MUNICIPIO BARRANCABERMEJA - BARRIOS POZO SIETE, LA BENDICIÓN, PUEBLO NUEVO, LA LIBERTAD, ARENALES Y LA FLORESTA
EVENTO INUNDACIÓN (SATURACIÓN EN LA RED DE ALCANTARILLADO) – 12/09/2022
AFECTACIÓN 200 VIVIENDAS APROX, 200 FAMILIAS. POR COLAPSO DE ALCANTARILLADO DEBIDO A FUERTES LLUVIAS
ACCIONES SE REALIZA EDAN, ATENDIDO POR PERSONAL DE BOMBEROS, DEFENSA CIVIL, CRUZ ROJA Y POLICÍA NACIONAL 
ESTADO CERRADO - 685
</t>
    </r>
    <r>
      <rPr>
        <b/>
        <sz val="9"/>
        <color indexed="10"/>
        <rFont val="Arial"/>
        <family val="2"/>
      </rPr>
      <t xml:space="preserve">
28/11/2022 SE APROBÓ APOYO CON 5.000 SACOS DE POLIPROPILENO AL MUNICIPIO BARRANCABERMEJA POR VALOR DE $8.500.000</t>
    </r>
  </si>
  <si>
    <t xml:space="preserve">CDGRD CESAR Y CMGRD LA JAGUA DE IBIRICO INFORMAN
MUNICIPIO LA JAGUA DE IBIRICO - CORREGIMIENTO LA VICTORIA - VEREDA SABANAS DE IBIRICO - BARRIO CARBOANDES
EVENTO INUNDACIÓN 13/09/2022
AFECTACIÓN 3 VIVIENDAS INUNDADAS, 12 FAMILIAS CON DAÑOS EN BIENES Y ENSERES. POR DESBORDAMIENTO DE RÍOS SORORIA. PERDIDA DE CULTIVOS DE MAÍZ Y PLÁTANO 
ACCIONES ATIENDE DCC - LA VICTORIA, SE REALIZA EDAN
ESTADO  CERRADO - 685
</t>
  </si>
  <si>
    <t xml:space="preserve">CDGRD SANTANDER INFORMA
MUNICIPIO GUACA - BARRIO LA CADENA SALIDA HACIA BUCARAMANGA
EVENTO INUNDACIÓN 13/09/2022 
AFECTACIÓN 30 VIVIENDAS, 30 FAMILIAS CON DAÑOS EN MUEBLES Y ENSERES, 1 VÍA LOS CUROS – MÁLAGA. POR EL DESBORDAMIENTO DE UNA CAÑADA Y LAS FUERTES LLUVIAS QUE HICIERON COLAPSAR EL ALCANTARILLADO URBANO. 
ACCIONES  ATENDIO CMGRD
ESTADO  CERRADO - 685
</t>
  </si>
  <si>
    <t xml:space="preserve">CDGRD SANTANDER INFORMA
MUNICIPIO - PALMAR
EVENTO MOVIMIENTO EN MASA 13/09/2022 
AFECTACIÓN 1 VÍA HACIA EL MUNICIPIO DEL SOCORRO
ACCIONES  ATENDIÓ CMGRD, SE TRABAJA CON MAQUINARIA AMARILLA PARA RETIRAR EL MATERIAL VEGETAL Y LOS ESCOMBROS.
ESTADO  CERRADO - 685
</t>
  </si>
  <si>
    <t xml:space="preserve">CDGRD RISARALDA INFORMA
MUNICIPIO SANTA ROSA DE CABAL – CALLE 17 CRA 12
EVENTO INCENDIO ESTRUCTURAL 14/09/2022
AFECTACIÓN 1 VIVIENDA CON PÉRDIDA PARCIAL, 1 FAMILIA
ACCIONES ATENDIÓ BOMBEROS
ESTADO LIQUIDADO - 686
</t>
  </si>
  <si>
    <t xml:space="preserve">CDGRD ANTIOQUIA DAGRAN INFORMA
MUNICIPIO NECHÍ – BARRIOS EL PRADO ,20 DE ENERO, NUEVO CENTRO, CARACOLÍ, LAS PALMAS EL REDENTOR
EVENTO  VENDAVAL 10/09/2022
AFECTACIÓN 13 VIVIENDAS, 13 FAMILIAS, 50 PERSONAS. SE PRESENTA FUERTES LLUVIAS CON TORMENTA ELÉCTRICA ACOMPAÑADA DE VIENTOS, LO QUE OCASIONA EL LEVANTAMIENTO DE TECHOS DE LAS CASAS AFECTADAS.  
ACCIONES ATENDIÓ CMGRD. SE CENSAN LAS PERSONAS DAMNIFICADAS PARA TENER UN PRELIMINAR DE LAS AFECTACIONES Y LA CANTIDAD DE PERSONAS QUE HAY EN ESTADO DE VULNERABILIDAD. SUMINISTRO DE AYUDAS HUMANITARIAS DE EMERGENCIA AHE
ESTADO CERRADO - 686
  </t>
  </si>
  <si>
    <t xml:space="preserve">CDGRD CAUCA INFORMA:
MUNICIPIO SILVIA - VEREDAS DE LA ESPERANZA, ULQUINTO MARIPOSAS Y PITAYO DEL CABILDO INDÍGENA DE PITAYO
EVENTO GRANIZADA 13/09/2022
AFECTACIÓN 45 FAMILIAS, 120 PERSONAS DAMNIFICADAS POR LA PÉRDIDA DE CULTIVOS. POR FUERTES LLUVIAS QUEDAN FAMILIAS DAMNIFICADAS, DEDICADAS A CULTIVOS DE FRESA, PAPA, CEBOLLA, UCHUVA, CAFÉ Y ALVERJAS
ACCIONES ATIENDE CMGRD, SE REALIZA EDAN Y LÍNEA BASE DE DAMNIFICADOS CON EVIDENCIA FOTOGRÁFICA PARA EL REPORTE A LA OAGRD. 
ESTADO CERRADO - 686
</t>
  </si>
  <si>
    <t xml:space="preserve">DNBC INFORMA:
MUNICIPIO DABEIBA – ANTIOQUIA, SECTOR DABEIBA-URAMITA EN EL K.5+67
VEREDA GUAYABITO.
EVENTO ACCIDENTE DE TRANSPORTE TERRESTRE 14/09/2022
AFECTACIÓN1 FALLECIDO (MUJER DE 45 AÑOS) Y 24 PERSONAS LESIONADAS ATENDIDAS EN EL SITIO (22 MENORES Y 2 ADULTOS), 3 PERSONAS DE LAS LESIONADAS DEBIERON SER REMITIDAS A LA CLÍNICA PANAMERICANA DE APARTADO DEBIDO A SUS LESIONES GRAVES.
ACCIONES ATENDIÓ BOMBEROS
ESTADO CERRADO - 686
</t>
  </si>
  <si>
    <t xml:space="preserve">CDGRD NORTE DE SANTANDER INFORMA:
MUNICIPIO CÚCUTA - BARRIOS: VALLES DE JERUSALÉN, VALLES DE GIRÓN
EVENTO VENDAVAL 14/09/2022
AFECTACIÓN 30 VIVIENDAS CON PÉRDIDAS EN CUBIERTAS, 30 FAMILIAS
ACCIONES ATENDIÓ CMGRD, POLICÍA, CENTRALES ELÉCTRICAS Y LA COMUNIDAD
ESTADO CERRADO - 686
</t>
  </si>
  <si>
    <r>
      <t xml:space="preserve">CDGRD CUNDINAMARCA INFORMA:
MUNICIPIO CAPARRAPI - CASCO URBANO Y RURAL
EVENTO VENDAVAL 13/09/2022
AFECTACIÓN PENDIENTE EN EVALUACIÓN
ACCIONES ATIENDE CMGRD, REALIZAN EDAN
</t>
    </r>
    <r>
      <rPr>
        <b/>
        <sz val="9"/>
        <rFont val="Arial"/>
        <family val="2"/>
      </rPr>
      <t>ESTADO ABIERTO - 686</t>
    </r>
    <r>
      <rPr>
        <sz val="9"/>
        <rFont val="Arial"/>
        <family val="2"/>
      </rPr>
      <t xml:space="preserve">
ACTUALIZACIÓN CITEL UNGRD EN EL MUNICIPIO CAPARRAPÍ BARRIOS ADOLFO LEÓN BEJARANO, CHAMBACÚ, LAS VILLAS, EL CARMEN, NUEVO Y LUCERO ALTO, VEREDAS BARRO BLANCO, LAS FRÍAS, MESETAS, CAMBRAL Y ESTORAQUE EVENTO VENDAVAL – 13 DE SEPTIEMBRE AFECTACIÓN 38 VIVIENDAS DESTECHADAS, 38 FAMILIAS, 114 PERSONAS, PÉRDIDA DE MUEBLES Y ENSERES, CULTIVOS DE PLÁTANO, YUCA, CACAO Y AHUYAMA ACCIONES SE ESTABLECIÓ CONTACTO CON LA SECRETARÍA DE PLANEACIÓN, E INFORMAN QUE FUE ATENDIDO POR CMGRD Y PERSONAL DE BOMBEROS, SE HA REALIZADO LIMPIEZA Y RETIRO DE ESCOBROS EN ALGUNAS ZONAS, ESTARÁN COMPARTIENDO AL DEPARTAMENTO INFORME FINAL,</t>
    </r>
    <r>
      <rPr>
        <b/>
        <sz val="9"/>
        <rFont val="Arial"/>
        <family val="2"/>
      </rPr>
      <t xml:space="preserve"> ESTADO CERRADO - 704</t>
    </r>
    <r>
      <rPr>
        <sz val="9"/>
        <rFont val="Arial"/>
        <family val="2"/>
      </rPr>
      <t xml:space="preserve">
</t>
    </r>
  </si>
  <si>
    <t xml:space="preserve">CDGRD CUNDINAMARCA INFORMA:
MUNICIPIO LA PALMA - BARRIO SAN JUANITO, VEREDAS: LA INFADOSA, LAGUNA, TAMERIFE, EL EGEDO, CANTA GALLO, LAS VUELTAS, CASTILLO, MINIPI Y EL QUIJANO
EVENTO GRANIZADA 13/09/2022
AFECTACIÓN 2 VIVIENDAS AVERIADAS EN SUS ESTRUCTURAS, 2 FAMILIAS CON PERDIDA DE MUEBLES Y ENSERES
ACCIONES ATENDIÓ CMGRD, SE ESTÁ LEVANTANDO EL EDAN, PARA VERIFICAR SI HAY MÁS VIVIENDAS AFECTADAS Y CUANTAS HECTÁREAS FUERON AFECTADAS EN CULTIVOS.
ESTADO CERRADO - 686
</t>
  </si>
  <si>
    <r>
      <t xml:space="preserve">CDGRD CUNDINAMARCA INFORMA: MUNICIPIO: ARBELÁEZ – VEREDA SAN ROQUE EVENTO: INCENDIO DE COBERTURA VEGETAL – 12/09/2022 AFECTACIÓN: 2 HECTÁREAS DE SABANA ACCIONES: ATENDIDO POR BOMBEROS Y COMUNIDAD ESTADO </t>
    </r>
    <r>
      <rPr>
        <b/>
        <sz val="9"/>
        <rFont val="Arial"/>
        <family val="2"/>
      </rPr>
      <t>LIQUIDADO - 687</t>
    </r>
  </si>
  <si>
    <r>
      <t xml:space="preserve">CDGRD CUNDINAMARCA INFORMA: MUNICIPIO: TOCAIMA – SECTOR EL PARAISO EVENTO: INCENDIO DE COBERTURA VEGETAL – 12/09/2022 AFECTACIÓN: 1 HECTÁREA DE VEGETACIÓN NATIVA ACCIONES: ATENDIDO POR CMGRD ESTADO </t>
    </r>
    <r>
      <rPr>
        <b/>
        <sz val="9"/>
        <rFont val="Arial"/>
        <family val="2"/>
      </rPr>
      <t>LIQUIDADO - 687</t>
    </r>
  </si>
  <si>
    <r>
      <t xml:space="preserve">CDGRD NARIÑO INFORMA: MUNICIPIO: SAPUYES – VEREDA TÚQUERRES EVENTO: INCENDIO DE COBERTURA VEGETAL – 09/09/2022 AFECTACIÓN: 3 HECTÁREAS DE VEGETACIÓN NATIVA ACCIONES: ATENDIDO POR BOMBEROS ESTADO </t>
    </r>
    <r>
      <rPr>
        <b/>
        <sz val="9"/>
        <rFont val="Arial"/>
        <family val="2"/>
      </rPr>
      <t>LIQUIDADO - 687</t>
    </r>
  </si>
  <si>
    <r>
      <t xml:space="preserve">CDGRD NARIÑO INFORMA MUNICIPIO: LEIVA – CABECERA MUNICIPAL EVENTO: INCENDIO DE COBERTURA VEGETAL – 09/09/2022 AFECTACIÓN: 1 HECTÁREA DE VEGETACIÓN NATIVA ACCIONES: ATENDIDO POR BOMBEROS ESTADO: </t>
    </r>
    <r>
      <rPr>
        <b/>
        <sz val="9"/>
        <rFont val="Arial"/>
        <family val="2"/>
      </rPr>
      <t>LIQUIDADO - 687</t>
    </r>
  </si>
  <si>
    <r>
      <t xml:space="preserve">CDGRD NARIÑO INFORMA MUNICIPIO: BELÉN – VEREDA PEÑA NEGRA EVENTO: INCENDIO DE COBERTURA VEGETAL – 08/09/2022 AFECTACIÓN: 4 HECTÁREAS DE VEGETACIÓN NATIVA ACCIONES: ATENDIDO POR BOMBEROS ESTADO: </t>
    </r>
    <r>
      <rPr>
        <b/>
        <sz val="9"/>
        <rFont val="Arial"/>
        <family val="2"/>
      </rPr>
      <t>LIQUIDADO - 687</t>
    </r>
  </si>
  <si>
    <r>
      <t xml:space="preserve">CDGRD NARIÑO INFORMA MUNICIPIO: EL TAMBO – VEREDA DE DERRUMBES EVENTO: INCENDIO DE COBERTURA VEGETAL – 06/09/2022 AFECTACIÓN: 2 HECTÁREAS DE VEGETACIÓN NATIVA ACCIONES: ATENDIDO POR BOMBEROS ESTADO: </t>
    </r>
    <r>
      <rPr>
        <b/>
        <sz val="9"/>
        <rFont val="Arial"/>
        <family val="2"/>
      </rPr>
      <t>LIQUIDADO  - 687</t>
    </r>
  </si>
  <si>
    <r>
      <t xml:space="preserve">CDGRD BOYACÁ Y CITEL UNGRD INFORMAN EN EL MUNICIPIO DE SATIVASUR VEREDA LOS TUNJOS EVENTO ACCIDENTE MINERO - 14 DE SEPTIEMBRE AFECTACIÓN 2 PERSONAS FALLECIDAS ACCIONES SE REALIZA LLAMADA AL MUNICIPIO, SE ESTABLECE CONTACTO CON LA INSPECTORA DE POLÍCIA E INFORMA QUE LOS HECHOS SE DIERON SOBRE LAS 09:00 HORAS Y EL ADMINISTRADOR DE LA MINA NO INFORMÓ, SE ENTERARON EN REUNIÓN DE ALCALDES, ES CUANDO PROCEDEN A VERIFICAR Y REALIZAN PRESENCIA DESDE EL MUNICIPIO HACIA LAS 19:00 HORAS, DONDE SE EVIDENCIA RESCATISTAS DE LA ANM Y COMUNIDAD, LA MINA ES IDENTIFICADA COMO MANAIS, DE ALLÍ SE EXTRAE CARBÓN MINERAL COQUE, LAS PERSONAS FUERON IDENTIFICADAS COMO DIEGO URIEL MORANTES CASTRO DE 30 AÑOS E ISMAEL AVELLANEDA ESTUPIÑAN DE 32 AÑOS, ATENDIDO POR CMGRD Y ANM ESTADO </t>
    </r>
    <r>
      <rPr>
        <b/>
        <sz val="9"/>
        <rFont val="Arial"/>
        <family val="2"/>
      </rPr>
      <t>CERRADO</t>
    </r>
    <r>
      <rPr>
        <sz val="9"/>
        <rFont val="Arial"/>
        <family val="2"/>
      </rPr>
      <t xml:space="preserve">
 - 688</t>
    </r>
  </si>
  <si>
    <r>
      <t xml:space="preserve">CMGRD SAMANÁ / CALDAS INFORMA EN EL SECTOR LA LAGUNA Y BARRIO LA AMISTAD Y SALIDA HACIA LA PISCINA EVENTO INUNDACIÓN POR SATURACIÓN DE ALCANTARILLADO Y FUERTES LLUVIAS – 14 DE SEPTIEMBRE AFECTACIÓN  2 VIVIENDAS, 2 FAMILIAS, DAÑOS EN MUEBLES Y ENSERES ACCIONES ATENDIDO POR CMGRD Y BOMBEROS, ESTADO </t>
    </r>
    <r>
      <rPr>
        <b/>
        <sz val="9"/>
        <rFont val="Arial"/>
        <family val="2"/>
      </rPr>
      <t>CERRADO - 688</t>
    </r>
  </si>
  <si>
    <r>
      <t xml:space="preserve">CDGRD CASANARE INFORMA EN EL MUNICIPIO DE HATO COROZAL VEREDA LAS CAMELIAS FINCA BUENAVISTA EVENTO INCENDIO DE COBERTURA VEGETAL – 15 DE SEPTIEMBRE AFECTACIÓN PENDIENTE ACCIONES SE COORDINAN LOCALMENTE PARA EL APOYO DE BOMBEROS A LA COMUNIDAD, 10:35 HORAS COMANDANTE JOSÉ HERNÁNDEZ INFORMA SOBRE INCENDIO, AL MOMENTO LAS UNIDADES SE ENCUENTRAN EN ALISTAMIENTO PARA INICIAR DESPLAZAMIENTO HACIA EL LUGAR DE LA EMERGENCIA Y SUMINISTRAR MÁS DATOS SOBRE LA SITUACIÓN EN TERRENO. RECURSOS 5 UNIDADES CBV HATO COROZAL, 1 CAMIONETA DE INTERVENCIÓN RÁPIDA ESTADO </t>
    </r>
    <r>
      <rPr>
        <b/>
        <sz val="9"/>
        <rFont val="Arial"/>
        <family val="2"/>
      </rPr>
      <t>ACTIVO - 688</t>
    </r>
    <r>
      <rPr>
        <sz val="9"/>
        <rFont val="Arial"/>
        <family val="2"/>
      </rPr>
      <t xml:space="preserve">
ENLACE DNBC ACTUALIZA:
MUNICIPIO: HATO DE COROZAL - CASANARE, VEREDA LAS CAMELIAS YGUAYUREME
EVENTO: INCENDIO DE COBERTURA VEGETAL 15/09/2022
AFECTACIÓN: APROXIMADA DE 300 HECTÁREAS
ACCIONES: 16:22 HRS: CTE. JOSÉ HERNANDEZ DEL CBV HATO COROZAL INFORMA, UNIDADES TERMINAN LABORES EN EL INCENDIO FORESTAL, EL INCENDIO AL MOMENTO SE ENCUENTRA FUERA DE CONTROL EN UNA ZONA DE DIFÍCIL ACCESO, NO SE HA LOGRADO TENER COMUNICACIÓN CON EL DELEGADO Y LA ADMINISTRACIÓN MUNICIPAL PARA INFORMAR EL ESTADO DEL INCENDIO Y SOLICITAR LOS APOYOS CORRESPONDIENTES.
SE ESPERA MAÑANA INICIAR DESPLAZAMIENTO A LAS VEREDAS PARA CONTINUAR CON LAS LABORES DE CONTROL, EN LO POSIBLE CON APOYO DE LA DELEGACIÓN, ADMINISTRACIÓN Y DNBC CON APOYO AÉREO.
</t>
    </r>
    <r>
      <rPr>
        <b/>
        <sz val="9"/>
        <rFont val="Arial"/>
        <family val="2"/>
      </rPr>
      <t xml:space="preserve">ESTADO: ACTIVO - 689
</t>
    </r>
    <r>
      <rPr>
        <sz val="9"/>
        <rFont val="Arial"/>
        <family val="2"/>
      </rPr>
      <t>DNBC, ACTUALIZA INFORMACIÓN DEPARTAMENTO: CASANARE MUNICIPIO: HATO COROZAL – VEREDA CAMELIAS EVENTO: INCENDIO DE COBERTURA VEGETAL – 16/09/2022
AFECTACIÓN: PENDIENTE POR ESTABLECER ACCIONES: CTE. JOSÉ HERNANDEZ DEL CBV HATO COROZAL INFORMA, UNIDADES SE ENCUENTRAN EN DESPLAZAMIENTO HACIA EL LUGAR DEL INCENDIO FORESTAL, SE ESPERA EL REPORTE DEL ESTADO DEL INCENDIO A LA DELEGACIÓN PARA DETERMINAR SI SON NECESARIOS Y QUE TIPO DE APOYOS SOLICITAR PARA LA LIQUIDACIÓN</t>
    </r>
    <r>
      <rPr>
        <b/>
        <sz val="9"/>
        <rFont val="Arial"/>
        <family val="2"/>
      </rPr>
      <t xml:space="preserve">. ESTADO: ACTIVO - 691
</t>
    </r>
    <r>
      <rPr>
        <sz val="9"/>
        <rFont val="Arial"/>
        <family val="2"/>
      </rPr>
      <t>ACTUALIZACIÓN DNBC, INFORMA, DEPARTAMENTO CASANARE
MUNICIPIO: HATO COROZAL, VEREDAS: CAMELIAS, GUAYUREME- FINCA: BUENAVISTA.
EVENTO: INCENDIO DE COBERTURA VEGETAL – 15-09-2022.
AFECTACIÓN: 800 HECTÁREAS
ACCIONES: APOYARON CMGRD, BOMBEROS DE HATO COROZAL Y PORE</t>
    </r>
    <r>
      <rPr>
        <b/>
        <sz val="9"/>
        <rFont val="Arial"/>
        <family val="2"/>
      </rPr>
      <t>.
ESTADO: LIQUIDADO. - 692</t>
    </r>
  </si>
  <si>
    <r>
      <t xml:space="preserve">CDGRD ANTIOQUIA INFORMA EN EL MUNICIPIO DE EL BAGRE CORREGIMIENTO DE PUERTO CLAVER Y PUERTO LÓPEZ, VEREDA RÍO VIEJO Y SAN CARLOS EL REAL EVENTO INUNDACIÓN POR CEDIMENTO DEL RÍO NECHÍ Y TIGUI– 16 DE AGOSTO AFECTACIÓN 975 VIVIENDAS, 625 FAMILIAS, 1875 PERSONAS, 1 COLEGIO, VÍAS TERCIARIAS, SECTOR COMERCIO ACCIONES SOLICITARON AL DEPARTAMENTO APOYO CON MAQUINARIA AMARILLA, APOYO TÉCNICO SECTOR AGRÍCOLA, PARA INFRAESTRUCTURA EDUCATIVA, NO LESIONADOS U OTRO, ESTADO </t>
    </r>
    <r>
      <rPr>
        <b/>
        <sz val="9"/>
        <rFont val="Arial"/>
        <family val="2"/>
      </rPr>
      <t>CERRADO - 688</t>
    </r>
  </si>
  <si>
    <r>
      <t xml:space="preserve">CDGRD ANTIOQUIA INFORMA EN EL MUNICIPIO DE VALDIVIA VEREDA ASTILLEROS EVENTO MOVIMIENTO EN MASA (130 METROS DE ANCHO)  – 7 DE SEPTIEMBRE AFECTACIÓN 1 ACUEDUCTO RURAL, 1 CENTRO EDUCATIVO ACCIONES SE RECOMENDÓ COMO MEDIDA PREVENTIVA POR PARTE DE BOMBEROS SUSPENDER ACTIVIDADES ACADÉMICAS DADO QUE ESTÁ A 25 METROS DEL MATERIAL DESPRENDIDO Y LA PARTE ALTA DE LA MONTAÑA ES INESTABLE; SE REQUIERE ESPECIALISTA EN GEOLOGÍA, QUE DETERMINE LAS CONDICIONES DEL TERRENO, EL COMPORTAMIENTO QUE SE PREVÉ, ASÍ COMO UN PROFESIONAL EN ESTABILIDAD DE TALUDES, DEBIDO A LA MAGNITUD SE REQUIERE APOYO CON MAQUINARIA AMARILLA PARA MOVER EL MATERIAL, SE ESPERA AYUDA PARA LA RECUPERACIÓN Y/O CONSTRUCCIÓN DE UN NUEVO ACUEDUCTO, COMO POSIBILIDAD DE REUBICACIÓN DE LA ESCUELA, ESTADO </t>
    </r>
    <r>
      <rPr>
        <b/>
        <sz val="9"/>
        <rFont val="Arial"/>
        <family val="2"/>
      </rPr>
      <t>CERRADO - 688</t>
    </r>
  </si>
  <si>
    <r>
      <t xml:space="preserve">CDGRD TOLIMA INFORMA EN EL MUNICIPIO ORTEGA BARRIO LA VEGA, LA ESPERANZA Y EL PEÑON EVENTO VENDAVAL – 14 DE SEPTIEMBRE AFECTACIÓN 4 VIVIENDAS DESTECHADAS, 5 FAMILIAS, 18 PERSONAS, DAÑOS EN REDES DE ENERGÍA ACCIONES ATENDIDO POR CMGRD, NO LESIONADOS U OTRO ESTADO </t>
    </r>
    <r>
      <rPr>
        <b/>
        <sz val="9"/>
        <rFont val="Arial"/>
        <family val="2"/>
      </rPr>
      <t>CERRADO - 688</t>
    </r>
    <r>
      <rPr>
        <sz val="9"/>
        <rFont val="Arial"/>
        <family val="2"/>
      </rPr>
      <t xml:space="preserve">
</t>
    </r>
  </si>
  <si>
    <r>
      <t xml:space="preserve">CDGRD ANTIOQUIA INFORMA EN EL MUNICIPIO DE MUTATÁ VEREDA VILLARTEAGA EVENTO EROSIÓN (QUEBRADA VILLARTEGA - 12 DE SEPTIEMBRE AFECTACIÓN 1 PUENTE VEHICULAR DESTRUIDO (INCOMUNICADAS 10 FAMILIAS) ACCIONES NO HAY PASO PARA SALIR A COMERCIALIZAR LOS PRODUCTOS AGROPECUARIOS, SOLICITAN TRANSFERENCIA DE RECURSOS PARA RECONSTRUCCIÓN DE PUENTE, NO LESIONADOS U OTRO, ESTADO </t>
    </r>
    <r>
      <rPr>
        <b/>
        <sz val="9"/>
        <rFont val="Arial"/>
        <family val="2"/>
      </rPr>
      <t>CERRADO - 688</t>
    </r>
  </si>
  <si>
    <r>
      <rPr>
        <sz val="9"/>
        <color indexed="8"/>
        <rFont val="Arial"/>
        <family val="2"/>
      </rPr>
      <t xml:space="preserve">CDGRD ANTIOQUIA INFORMA: MUNICIPIO: CAÑASGORDAS, CORREGIMIENTO SAN PASCUAL, CORREGIMIENTO CESTILLAL, TODA LA ZONA URBANA DEL MUNICIPIO, Y 20 VEREDAS, EVENTO: AVENIDA TORRENCIAL 13/09/2022, AFECTACIÓN: 300 VIVIENDAS AFECTADAS, 5 VIVIENDAS COLAPSADAS, 1000 FAMILIAS DAMNIFICADAS, 5000 PERSONAS DAMNIFICADAS, 1000 FAMILIAS AFECTADAS, 5000 PERSONAS AFECTADAS, 1 PUENTE VEHICULAR COLAPSADO, 1 PUENTE PEATONAL COLAPSADO, 1 VÍA TERCIARIA CON PÉRDIDA DE BANCA, ACCIONES: ATENDIDO POR CMGRD, ENTIDADES DE GRD DEL MUNICIPIO, ESTADO: </t>
    </r>
    <r>
      <rPr>
        <b/>
        <sz val="9"/>
        <color indexed="8"/>
        <rFont val="Arial"/>
        <family val="2"/>
      </rPr>
      <t>CERRADO - 689</t>
    </r>
  </si>
  <si>
    <t xml:space="preserve">DCC INFORMA: 
MUNICIPIO: CUMBAL – NARIÑO, COMUNIDAD DE MAYASQUER
EVENTO:  INCENDIO DE COBERTURA VEGETAL 15/09/2022
AFECTACIÓN: 180 HECTAREAS DE VEGETACIÓN NATIVA 
ACCIONES:  ATENDIO DCC CON 8 UNIDADES Y COMUNIDAD
ESTADO:  LIQUIDADO - 690
</t>
  </si>
  <si>
    <t xml:space="preserve">DCC INFORMA: 
MUNICIPIO: SILVIA – CAUCA, PÁRAMO EL AMOLADERO
EVENTO: INCENDIO DE COBERTURA VEGETAL 15/09/2022
AFECTACIÓN: 6 HECTÁREAS DE PASTIZALES Y POTREROS
ACCIONES:  ATENDIO DCC CON 4 UNIDADES
ESTADO:  LIQUIDADO - 690
</t>
  </si>
  <si>
    <r>
      <t xml:space="preserve">CMGRD BARRANQUILLA INFORMA: SECTOR: BARRIOS, CARLOS MEISEL, LA MANGA  Y LOMA ROJA EVENTO: MOVIMIENTO EN MASA – 15/09/2022  AFECTACIÓN: 60 VIVIENDAS CON DAÑOS ESTRUCTURALES, 60 FAMILIAS, 300 PERSONAS ACCIONES: ATENDIDO POR CMGRD EN APOYO DEL CDGRD SE EFECTUÓ EL CENSO POR PARTE DE LA OFICINA GESTIÓN DEL RIESGO CON APOYO DE LA DEFENSA CIVIL Y PONALSAR. SE DECLARARÁ LA CALAMIDAD PÚBLICA Y PROCEDEREMOS CON LA EVACUACIÓN TEMPORAL DE LAS FAMILIA, SURTIENDO LOS PROCESOS CORRESPONDIENTES PARA LA SOLUCIÓN ANTE ESTA EMERGENCIA. ESTADO: </t>
    </r>
    <r>
      <rPr>
        <b/>
        <sz val="9"/>
        <rFont val="Arial"/>
        <family val="2"/>
      </rPr>
      <t xml:space="preserve">CERRADO( PENDIENTE DECLARATORIA DE ALAMIDAD PUBLICA - 691
</t>
    </r>
    <r>
      <rPr>
        <sz val="9"/>
        <rFont val="Arial"/>
        <family val="2"/>
      </rPr>
      <t>CDGRD ATLÁNTICO ACTUALIZA INFORMACIÓN MUNICIPIO: BARRANQUILLA – BARRIOS: CARLOS MEISEL, LA MANGA Y LOMA ROJA EVENTO: MOVIMIENTO EN MASA – 15/09/2022 AFECTACIÓN: 60 VIVIENDAS, 72 FAMILIAS, 289 PERSONAS ACCIONES: ATENDIDO POR CMGRD EN APOYO DEL CDGRD, SE RECIBE “ DECRETO DE CALAMIDAD PÚBLICA NO. 0397 DEL 16 DE SEPTIEMBRE 2022”</t>
    </r>
    <r>
      <rPr>
        <b/>
        <sz val="9"/>
        <rFont val="Arial"/>
        <family val="2"/>
      </rPr>
      <t xml:space="preserve">  ESTADO CERRADO - 728</t>
    </r>
  </si>
  <si>
    <r>
      <t xml:space="preserve">CDGRD NARIÑO INFORMA MUNICIPIO: ALBÁN – VEREDAS, CENTENARIO 1 Y LOS ROBLES EVENTO: MOVIMIENTO EN MASA – 28/02/2022 AFECTACIÓN: 22 VIVENDAS CON DAÑOS MENORES, 22 FAMILIAS, 75 PERSONAS, 12 VÍAS, 1 CENTRO EDUCATIVO ACCIONES: ATENDIDO POR CMGRD ESTADO: </t>
    </r>
    <r>
      <rPr>
        <b/>
        <sz val="9"/>
        <rFont val="Arial"/>
        <family val="2"/>
      </rPr>
      <t>CERRADO - 691</t>
    </r>
  </si>
  <si>
    <t>SOLO CULTIVOS AFECTADOS</t>
  </si>
  <si>
    <r>
      <t xml:space="preserve">CDGRD BOLÍVAR INFORMA MUNICIPIO: BARRANCO DE LOBA -VEREDAS: LA ATASCOSA, LAS MARÍAS, CLAVO METIDO, LERMA, CAÑO EUSEBIO, PUERTO COROZO, SAN ANTONIO, LOS CERRITOS Y RÍO NUEVO EVENTO: INUNDACIÓN POR DESBORDAMIENTO DEL RÍO MAGDALENA – 19/07/2022 AFECTACIÓN: 1543 FAMILIAS POR PERDIDA DE SUS CULTIVOS, 6172 PERSONAS. (CULTIVOS DE ARROZ, YUCA, MAÍZ, AHUYAMA Y PASTO PARA GANADO) ACCIONES: ATENDIDO POR CMGRD EN APOYO DEL CDGRD SE RECIBE “DECRETO DE CALAMIDAD PUBLICA NO. DA. 19072022-002 DEL 19 DE JULIO DE 2022” ESTADO: </t>
    </r>
    <r>
      <rPr>
        <b/>
        <sz val="9"/>
        <color indexed="8"/>
        <rFont val="Arial"/>
        <family val="2"/>
      </rPr>
      <t>CERRADO - 691</t>
    </r>
  </si>
  <si>
    <r>
      <t xml:space="preserve">CDGRD NARIÑO INFORMA: MUNICIPIO: MALLAMA – VEREDA EL GUABO EVENTO: MOVIMIENTO EN MASA – 28/02/2022 AFECTACIÓN: 45 VIVIENDAS CON DAÑOS ESTRUCTURALES, 45 FAMILIAS, 119 PERSONAS, 1 VÍA, 1 CENTRO EDUCATIVO ACCIONES: ATENDIDO POR CMGRD ESTADO: </t>
    </r>
    <r>
      <rPr>
        <b/>
        <sz val="9"/>
        <rFont val="Arial"/>
        <family val="2"/>
      </rPr>
      <t>CERRADO - 691</t>
    </r>
  </si>
  <si>
    <r>
      <t xml:space="preserve">CDGRD META INFORMA MUNICIPIO: ACACIAS – VEREDA LAS MARGARITAS EVENTO: CRECIENTE SÚBITA DEL RÍO GUAYURIBA – 16/09/2022 AFECTACIÓN: 3 PERSONAS LAS CUALES SE ENCONTRABAN AISLADAS POR EL CAUDAL DEL RÍO GUAYURIBA FUERON RESCATADAS POR ENTIDADES DEL SNGRD ACCIONES: ATEDNDIDO POR BOMBEROS Y COMUNIDAD ESTADO: </t>
    </r>
    <r>
      <rPr>
        <b/>
        <sz val="9"/>
        <rFont val="Arial"/>
        <family val="2"/>
      </rPr>
      <t>CERRADO - 691</t>
    </r>
  </si>
  <si>
    <r>
      <t xml:space="preserve">DNBC INFORMA DEPARTAMENTO: VALLE DEL CAUCA MUNICIPIO: CALI – SECTOR CERRO GOLONDRINAS EVENTO: INCENDIO DE COBERTURA VEGETAL – 15/09/2022 AFECTACIÓN: 15 HECTÁREAS DE VEGETACIÓN NATIVA ACCIONES: ATENDIDO POR BOMBEROS VOLUNTARIOS CALI CON 40 UNIDADES BOMBERILES, CON 2 CARRO TANQUES, 2 MAQUINAS EXTINTORAS ESTADO: </t>
    </r>
    <r>
      <rPr>
        <b/>
        <sz val="9"/>
        <rFont val="Arial"/>
        <family val="2"/>
      </rPr>
      <t>LIQUIDADO - 691</t>
    </r>
  </si>
  <si>
    <r>
      <t xml:space="preserve">
ENLACES DE EJÉRCITO Y PONALSAR, INFORMAN, DEPARTAMENTO DE CÓRDOBA
MUNICIPIO PUERTO ESCONDIDO, BARRIOS VILLA JUANI, CIUDAD FUTURA, LAS MARÍAS Y 11 DE ENERO.
EVENTO INUNDACIÓN- 16-09-2022
AFECTACIÓN SE PRESENTA DESBORDAMIENTO DE ARROYOS Y QUEBRADAS, DAÑOS EN MUEBLES Y ENSERES, SIN LESIONADOS, REALIZAN EDAN
ACCIONES APOYAN CMGRD- AHE, POLICÍA, COMUNIDAD
</t>
    </r>
    <r>
      <rPr>
        <b/>
        <sz val="9"/>
        <rFont val="Arial"/>
        <family val="2"/>
      </rPr>
      <t>ESTADO ABIERTO. - 692</t>
    </r>
    <r>
      <rPr>
        <sz val="9"/>
        <rFont val="Arial"/>
        <family val="2"/>
      </rPr>
      <t xml:space="preserve">
ACTUALIZACIÓN CITEL UNGRD DEPARTAMENTO CÓRDOBA MUNICIPIO PUERTO ESCONDIDO BARRIOS CIUDAD FUTURO SECTOR LA CEIBA, LA UNIÓN Y VILLA JUANES EVENTO INUNDACIÓN (POR FUERTES LLUVIAS Y BAJA CAPACIDAD DE CANAL QUE ATRAVIESA LOS BARRIOS) 16 DE SEPTIEMBRE AFECTACIÓN 20 VIVIENDAS (CONSTRUCCIÓN EN TABLAS Y TEJAS DE ZINC) CON PÉRDIDA TOTAL, 150 FAMILIAS, PÉRDIDA DE MUEBLES, ENSERES; COLEGIO EL PLANCHÓN CON PÉRDIDA DE EQUIPOS DE COMPUTO. SITUACIÓN EN LA NOCHE DEL 18 HUBO NUEVAMENTE FUERTES PRECIPITACIONES QUE AGUDIZARON LOS DAÑOS DEL DIA 16 ACCIONES SE ESTABLECIÓ CONTACTO CON LA ALCALDESA HEIDY JOHANA TORRES BECERRA E INDICA QUE SOLICITAN EL APOYO PARA AHE Y MAQUINARIA AMARILLA AL DEPARTAMENTO U ORDEN NACIONAL, SE SUSPENDIERON LAS CLASES, HA HECHO PRESENCIA POLÍCIA NACIONAL </t>
    </r>
    <r>
      <rPr>
        <b/>
        <sz val="9"/>
        <rFont val="Arial"/>
        <family val="2"/>
      </rPr>
      <t>ESTADO ABIERTO - 698</t>
    </r>
    <r>
      <rPr>
        <sz val="9"/>
        <rFont val="Arial"/>
        <family val="2"/>
      </rPr>
      <t xml:space="preserve">
</t>
    </r>
  </si>
  <si>
    <r>
      <t xml:space="preserve">CDGRD DE CASANARE, INFORMA
MUNICIPIO CHÁMEZA, SECTOR: TEGUITA BAJA.
EVENTO INUNDACIÓN- 16-09-2022. 
AFECTACIÓN SE PRESENTÓ DESBORDAMIENTOS DE LA QUEBRADA: LA NEGRA, REALIZAN EDAN.
ACCIONES APOYAN CMGRD, BOMBEROS.
</t>
    </r>
    <r>
      <rPr>
        <b/>
        <sz val="9"/>
        <rFont val="Arial"/>
        <family val="2"/>
      </rPr>
      <t>ESTADO ABIERTO. - 692</t>
    </r>
    <r>
      <rPr>
        <sz val="9"/>
        <rFont val="Arial"/>
        <family val="2"/>
      </rPr>
      <t xml:space="preserve">
CDGRD CASANARE ACTUALIZA INFORMACIÓN
MUNICIPIO CHÁMEZA – VEREDAS TEGUITA BAJA, SAN RAFAEL, JORDÁN ALTO Y BAJO
EVENTO INUNDACIÓN 16/09/2022
AFECTACIÓN 148 FAMILIAS DAMNIFICADAS, 7 VÍAS CON AFECTACIONES POR SOCAVACIÓN Y DESLIZAMIENTOS (VEREDAS TEGUITA BAJA, LA PALMA, BRISAS DEL TONCE, CENTRO NORTE, SAN RAFAEL, JORDÁN ALTO Y BAJO) 
ACCIONES ANTE LA SITUACIÓN QUE AFRONTA EL MUNICIPIO, EL GOBERNADOR SALOMÓN SANABRIA DISPUSO DE MAQUINARIA PARA REALIZAR LAS OBRAS DE REHABILITACIÓN Y RECUPERACIÓN DE LAS CARRETERAS VEREDALES, TRABAJO QUE SE DESARROLLARÁ MEDIANTE #GESTIÓNDELRIESGO Y LA SECRETARÍA DE INFRAESTRUCTURA. SE ASIGNARON AYUDAS HUMANITARIAS, PARA ATENDER LOS HOGARES QUE SUFRIERON PÉRDIDAS ECONÓMICAS EN SUS VIVIENDAS.
</t>
    </r>
    <r>
      <rPr>
        <b/>
        <sz val="9"/>
        <rFont val="Arial"/>
        <family val="2"/>
      </rPr>
      <t>ESTADO CERRADO - 721</t>
    </r>
    <r>
      <rPr>
        <sz val="9"/>
        <rFont val="Arial"/>
        <family val="2"/>
      </rPr>
      <t xml:space="preserve">
</t>
    </r>
  </si>
  <si>
    <t xml:space="preserve">CDGRD DE SUCRE, INFORMA
MUNICIPIO COLOSÓ, SECTORES: LOMA PEÑATA- VÍA COLOSÓ - MORROA.
EVENTO MOVIMIENTO EN MASA—25-08-2022. 
AFECTACIÓN DEBIDO A LAS FUERTES LLUVIAS, SE PRESENTÓ DESPRENDIMIENTO DE MATERIAL Y COLAPSO, AFECTANDO 1 VÍA NACIONAL, 1 PUENTE VEHICULAR, SIN LESIONADOS, SE DA MANEJO LOCAL.
ACCIONES APOYAN CMGRD, CDGRD, SECRETARÍA DE INFRAESTRUCTURA Y TRÁNSITO.
ESTADO CERRADO. - 692
</t>
  </si>
  <si>
    <t xml:space="preserve">
CDGRD CAUCA, INFORMA
MUNICIPIO ARGELIA, VEREDA: PAMBILAL, CORREGIMIENTO: PLATEADO.
EVENTO MOVIMIENTO EN MASA- 16-09-2022. 
AFECTACIÓN 1 VÍA, SIN LESIONADOS, INCOMUNICADA LA ZONA RURAL, DEBIDO A ENFRENTAMIENTO DE GRUPOS ARMADOS, NO ES POSIBLE REALIZAR VISITA, SE DA MANEJO LOCAL.
ACCIONES APOYA CMGRD.
ESTADO CERRADO. - 692
</t>
  </si>
  <si>
    <t>PÉRDIDA DE CULTIVOS Y PASTOS.</t>
  </si>
  <si>
    <t xml:space="preserve">
CDGRD CAUCA, INFORMA
MUNICIPIO TOTORÓ, VEREDA: MIRAFLORES BAJO.
EVENTO GRANIZADA- 15-09-2022. 
AFECTACIÓN PÉRDIDA DE CULTIVOS Y PASTOS, SIN LESIONADOS,  SE DA MANEJO LOCAL.
ACCIONES APOYA CMGRD.  
ESTADO CERRADO. - 692
</t>
  </si>
  <si>
    <r>
      <t xml:space="preserve">CDGRD CUNDINAMARCA INFORMA: MUNICIPIO: TENA, SECTOR LA GRAN VÍA, EVENTO: INUNDACIÓN 16/09/2022, AFECTACIÓN: 60 PERSONAS, 15 FAMILIAS Y 15 VIVIENDAS CON PÉRDIDA DE MUEBLES Y ENSERES, ACCIONES: ATENDIDO POR CMGRD Y ENTIDADES DE GRD DEL MUNICIPIO, ESTADO: </t>
    </r>
    <r>
      <rPr>
        <b/>
        <sz val="9"/>
        <color indexed="8"/>
        <rFont val="Arial"/>
        <family val="2"/>
      </rPr>
      <t>CERRADO - 693</t>
    </r>
  </si>
  <si>
    <r>
      <t xml:space="preserve">CDGRD CUNDINAMARCA INFORMA: MUNICIPIO: TENA, VEREDAS CATIVA,ESCALANTE, PEÑA NEGRA, LA ONDA Y SANTA BÁRBARA, EVENTO: MOVIMIENTO EN MASA 16/09/2022, AFECTACIÓN: 6 VÍAS TERCIARIAS, ACCIONES: ATENDIDO POR CMGRD Y ENTIDADES DE GRD DEL MUNICIPIO, ESTADO: </t>
    </r>
    <r>
      <rPr>
        <b/>
        <sz val="9"/>
        <color indexed="8"/>
        <rFont val="Arial"/>
        <family val="2"/>
      </rPr>
      <t>CERRADO - 693</t>
    </r>
  </si>
  <si>
    <r>
      <t xml:space="preserve">CDGRD CUNDINAMARCA INFORMA: MUNICIPIO: VIOTA, VEREDA LA RUIDOSA, EVENTO: INCENDIO DE COBERTURA VEGETAL 15/09/2022, AFECTACIÓN: 1 HECTÁREA DE VEGETACIÓN NATIVA AL PARECER POR QUEMAS CONTROLADAS, ACCIONES: ATENDIDO POR CMGRD Y CBV DEL MUNICIPIO, ESTADO: </t>
    </r>
    <r>
      <rPr>
        <b/>
        <sz val="9"/>
        <color indexed="8"/>
        <rFont val="Arial"/>
        <family val="2"/>
      </rPr>
      <t>LIQUIDADO  - 693</t>
    </r>
  </si>
  <si>
    <r>
      <t xml:space="preserve">OAGRD CARTAGENA DE INDIAS INFORMA: DEPARTAMENTO: BOLÍVAR, RESGUARDO INDÍGENA ZENÚ DE MEMBRILLAL (KAIZEM), EVENTO: INUNDACIÓN 15/09/2022, AFECTACIÓN: 310 PERSONAS, 62 FAMILIAS Y CULTIVOS DE PANCOGER, ACCIONES: ATENDIDO POR CMGRD Y ENTIDADES DE GRD DEL LUGAR, - POR PARTE DE OAGRD SE ENTREGARON AYUDAS HUMANITARIAS EN 62 KIT DE ASEO Y ALIMENTO, ESTADO: </t>
    </r>
    <r>
      <rPr>
        <b/>
        <sz val="9"/>
        <color indexed="8"/>
        <rFont val="Arial"/>
        <family val="2"/>
      </rPr>
      <t>CERRADO. - 693</t>
    </r>
  </si>
  <si>
    <r>
      <t xml:space="preserve">CDGRD CAUCA INFORMA:  MUNICIPIO: PATÍA - VEREDA PALO VERDE EVENTO: VENDAVAL – 17/09/2022 AFECTACIÓN: 8 VIVIENDAS POR PERDIDA DE CUBIERTA DE SUS TECHOS, 8 FAMILIAS, 32 PERSONAS ACCIONES: ATENDIDO POR CMGRD ESTADO: </t>
    </r>
    <r>
      <rPr>
        <b/>
        <sz val="9"/>
        <rFont val="Arial"/>
        <family val="2"/>
      </rPr>
      <t>CERRADO - 694</t>
    </r>
  </si>
  <si>
    <t xml:space="preserve">
CDGRD NARIÑO, INFORMA
MUNICIPIO EL TABLÓN DE GÓMEZ, CABECERA MUNICIPAL.
EVENTO INCENDIO DE COBERTURA VEGETAL- 16-09-2022.
AFECTACIÓN 5 HECTÁREAS DE RASTROJO.
ACCIONES APOYARON CMGRD, BOMBEROS.
ESTADO LIQUIDADO. - 695
</t>
  </si>
  <si>
    <t xml:space="preserve">CDGRD NARIÑO, INFORMA
MUNICIPIO CUMBAL, SECTOR: PISTEJO- VEREDA: TASMAG Y CUETIAL.
EVENTO INCENDIO DE COBERTURA VEGETAL- 14-09-2022.
AFECTACIÓN 1 HECTÁREA DE PÁRAMO.
ACCIONES APOYARON CMGRD, BOMBEROS.
ESTADO LIQUIDADO. - 695
</t>
  </si>
  <si>
    <t xml:space="preserve">
CDGRD NARIÑO, INFORMA
MUNICIPIO CUMBAL, SECTOR: MUNDO NUEVO- VEREDA: CUICAL.
EVENTO INCENDIO DE COBERTURA VEGETAL- 14-09-2022.
AFECTACIÓN 2 HECTÁREAS DE PÁRAMO.
ACCIONES APOYARON CMGRD, BOMBEROS.
ESTADO LIQUIDADO. - 695
</t>
  </si>
  <si>
    <t xml:space="preserve">
CDGRD NARIÑO, INFORMA
MUNICIPIO CÓRDOBA, SECTOR: PUEBLO BAJO.
EVENTO INCENDIO DE COBERTURA VEGETAL- 14-09-2022.
AFECTACIÓN 1 HECTÁREA DE VEGETACIÓN SECA.
ACCIONES APOYARON CMGRD, BOMBEROS.
ESTADO LIQUIDADO. - 695
</t>
  </si>
  <si>
    <t xml:space="preserve">
CDGRD NARIÑO, INFORMA
MUNICIPIO ALDANA, SECTOR: CIÉNEGA LARGA LÍMITES CON GUACHUCAL.
EVENTO INCENDIO DE COBERTURA VEGETAL- 13-09-2022.
AFECTACIÓN 5 HECTÁREAS DE RASTROJO.
ACCIONES APOYARON CMGRD, BOMBEROS.
ESTADO LIQUIDADO. - 695
</t>
  </si>
  <si>
    <t xml:space="preserve">
CDGRD NARIÑO, INFORMA
MUNICIPIO SAN PABLO, VEREDA: DERRUMBES.
EVENTO INCENDIO DE COBERTURA VEGETAL- 06-09-2022.
AFECTACIÓN 2 HECTÁREAS DE SABANA.
ACCIONES APOYARON CMGRD, BOMBEROS.
ESTADO LIQUIDADO. - 695
</t>
  </si>
  <si>
    <t xml:space="preserve">CDGRD NARIÑO, INFORMA
MUNICIPIO EL TAMBO, VEREDA: LAS PALMAS.
EVENTO INCENDIO DE COBERTURA VEGETAL- 05-09-2022.
AFECTACIÓN 2 HECTÁREAS DE RASTROJO.
ACCIONES APOYARON CMGRD, BOMBEROS.
ESTADO LIQUIDADO. - 695
</t>
  </si>
  <si>
    <t xml:space="preserve">CDGRD VALLE DEL CAUCA Y ENLACE DE EJÉRCITO, INFORMAN
MUNICIPIO JAMUNDÍ, VEREDA: SAN MIGUEL.
EVENTO CRECIENTE SÚBITA- RÍO JAMUNDÍ- 16-09-2022.
AFECTACIÓN 1 PERSONA FALLECIDA- MARÍA ISABEL VALENCIA HURTADO, UNA JOVEN DE 19 AÑOS, QUIEN SE ENCONTRABA REALIZANDO LABORES DE CAMPO A ORILLAS DE ESTE RÍO. SU CUERPO FUE RECUPERADO A 5 KILÓMETROS, RÍO ABAJO EN UN SECTOR CONOCIDO COMO EL TRAPICHE.
ACCIONES APOYARON CMGRD, BOMBEROS, COMUNIDAD, GUARDIA CAMPESINA E INDÍGENA.
ESTADO CERRADO. - 695
</t>
  </si>
  <si>
    <t xml:space="preserve">
CDGRD VALLE DEL CAUCA, INFORMA
MUNICIPIO YUMBO, CORREGIMIENTO: DAPA.
EVENTO INCENDIO DE COBERTURA VEGETAL- 17-09-2022.
AFECTACIÓN 7 HECTÁREAS.
ACCIONES APOYARON CMGRD, BOMBEROS- 28 UNIDADES, CRUZ ROJA- 7 UNIDADES.
ESTADO LIQUIDADO. - 695
</t>
  </si>
  <si>
    <t xml:space="preserve">
D.C.C. INFORMA, DEPARTAMENTO DE ATLÁNTICO
MUNICIPIO MALAMBO, BARRIOS: MORRITO, MARQUETALIA Y BRISA DEL RÍO.
EVENTO INUNDACIÓN- 16-09-2022.
AFECTACIÓN 16 VIVIENDAS INUNDADAS, 16 FAMILIAS, 80 PERSONAS AFECTADAS, SIN LESIONADOS, SE DA MANEJO LOCAL.
ACCIONES APOYO D.C.C.
ESTADO CERRADO. - 695
</t>
  </si>
  <si>
    <r>
      <t xml:space="preserve">CDGRD NORTE DE SANTANDER INFORMA: MUNICIPIO: CUCUTILLA, SECTOR PUERTO TORRES, EVENTO: MOVIMIENTO EN MASA 18/09/2022, AFECTACIÓN: 1 VIVIENDA AVERIADA, 3 FALLECIDOS, ACCIONES: ATENDIDO POR CMGRD, DEFENSA CIVIL,  INSPECCIÓN DE POLICÍA CUCUTILLA Y ARBOLEDAS, PERSONERA Y ALCALDE CUCUTILLA, ESTADO: </t>
    </r>
    <r>
      <rPr>
        <b/>
        <sz val="9"/>
        <color indexed="8"/>
        <rFont val="Arial"/>
        <family val="2"/>
      </rPr>
      <t>CERRADO - 696</t>
    </r>
  </si>
  <si>
    <r>
      <t xml:space="preserve">CDGRD NORTE DE SANTANDER INFORMA: MUNICIPIO: EL CARMEN, SECTOR CORREGIMIENTO DE GUAMALITO, EVENTO: AVENIDA TORRENCIAL 17/09/2022, AFECTACIÓN: 1 CUERPO FALLECIDO, ACCIONES: ATENDIDO CMGRD,  DEFENSA CIVIL, ADMINISTRACIÓN Y COMUNIDAD, ESTADO: </t>
    </r>
    <r>
      <rPr>
        <b/>
        <sz val="9"/>
        <color indexed="8"/>
        <rFont val="Arial"/>
        <family val="2"/>
      </rPr>
      <t>CERRADO - 696</t>
    </r>
  </si>
  <si>
    <r>
      <t xml:space="preserve">CDGRD RISARALDA INFORMA: MUNICIPIO: PEREIRA, EVENTO: INCENDIO ESTRUCTURAL 18/09/2022, AFECTACIÓN: 16 VIVIENDAS AVERIADAS, 16 FAMILIAS (28 ADULTOS, 11 NIÑOS), 3 PERSONAS HERIDAS, ACCIONES: ATENDIDO POR CMGRD, CDGRD Y ENTIDADES DE GRD DEL MUNICIPIO Y UNIDADES DE MUNICIPIO ALEDAÑO DE DOSQUEBRADAS Y SANTA ROSA - SE REMITEN DAMNIFICADOS A CASETE DE ACCIÓN COMUNAL Y SE REALIZA EDAN, ESTADO: </t>
    </r>
    <r>
      <rPr>
        <b/>
        <sz val="9"/>
        <color indexed="8"/>
        <rFont val="Arial"/>
        <family val="2"/>
      </rPr>
      <t>CERRADO - 696</t>
    </r>
    <r>
      <rPr>
        <sz val="9"/>
        <color indexed="8"/>
        <rFont val="Arial"/>
        <family val="2"/>
      </rPr>
      <t xml:space="preserve">
</t>
    </r>
  </si>
  <si>
    <r>
      <t xml:space="preserve">IDIGER INFORMA: MUNICIPIO: BOGOTÁ, D.C. – LOCALIDAD DE USME EVENTO: INCENDIO DE COBERTURA VEGETAL – 18/09/2022 AFECTACIÓN: 1.5 HECTAREAS DE VEGETACIÓN NATIVA ACCIONES: ATENDIDO POR BOMBEROS OFICIALES BOGOTÁ, D.C. ESTADO: </t>
    </r>
    <r>
      <rPr>
        <b/>
        <sz val="9"/>
        <rFont val="Arial"/>
        <family val="2"/>
      </rPr>
      <t>LIQUIDADO - 697</t>
    </r>
  </si>
  <si>
    <r>
      <t xml:space="preserve">CDGRD ANTIOQUIA INFORMA: MUNICIPIO: ITAGÜÍ – VEREDA LA MARÍA, VEREDA AJIZAL, EL PROGRESO, LA FINQUITA, BARRIO VILLALÍA  EVENTO: MOVIMIENTO EN MASA POR RUPTURA DE TUBO DE AGUA EN LA PARTE ALTA (BOCATOMA DE CERVECERÍA UNIÓN) E INUNDACIÓN POR DESBORDAMIENTO DE LA QUEBRADA LA MARÍA – 18/09/2022  AFECTACIÓN: 30 VIVIENDAS POR DAÑOS EN ENSERES, 30 FAMILIAS, 120 PERSONAS ACCIONES: ATIENDE CMGRD, BOMBEROS ITAGÜÍ, EPM GAS Y ENERGÍA, CRUZ ROJA, POLICÍA NACIONAL,  EN APOYO DE DAGRAN. -EN HORAS DE LA MAÑANA SE REALIZARA UN PMU, DONDE SE REALIZARA UN EDAN. -SE SOLICITARA EL BATALLÓN DE INGENIEROS DEL EJERCITO NACIONAL PARA APOYO DE EMERGENCIA Y MAQUINARIA AMARILLA PARA LIMPIEZA DE LODO Y ROCAS ESTADO: </t>
    </r>
    <r>
      <rPr>
        <b/>
        <sz val="9"/>
        <rFont val="Arial"/>
        <family val="2"/>
      </rPr>
      <t xml:space="preserve">ABIERTO - 697
</t>
    </r>
    <r>
      <rPr>
        <sz val="9"/>
        <rFont val="Arial"/>
        <family val="2"/>
      </rPr>
      <t>ACTUALIZACIÓN DIRECTOR DE MANEJO ANTIOQUIA Y ENLACE DNBC EN EL MUNICIPIO ITAGÜÍ EVENTO MOVIMIENTO EN MASA (FUERTES LLUVIAS GENERARON LA SATURACIÓN DE SUELO) SECTOR VILLA LÍA CALLE 65 D # 38C-15 SE ROMPE TUBO DE AGUA EN LA PARTE ALTA (BOCATOMA DE CERVECERÍA UNIÓN) LUEGO POSTERIOR INUNDACIÓN Y AVENIDA TORRENCIAL – 18 DE SEPTIEMBRE  AFECTACIÓN 136 VIVIENDAS (DE ESTAS 110 CON PÉRDIDAS CONSIDERABLES Y 26 CON DAÑOS MENORES), 136 FAMILIAS, 432 PERSONAS (355 ADULTOS, 74 MENORES, 1 GESTANTE, 1 PERSONA CON DISCAPACIDAD 1 BOMBERO LESIONADO), PÉRDIDA DE MUEBLES Y ENSERES, 1 INSTITUCIÓN EDUCATIVA VILLA LÍA NECESIDADES AYUDA HUMANITARIA QUE SERÁ ENTREGADA POR EL DAGRAN, ACTIVACIÓN DE LA BRIGADA DE EMERGENCIA Y MAQUINARIA AMARILLA DEL BATALLÓN DE INGENIEROS (DAGRAN- UNGRD). SE REQUIERE APOYO CON SUBSIDIOS DE ARRENDAMIENTO. ACCIONES - REALIZARÓN EVACUACIÓN DE 12 FAMILIAS, ESTÁN (AUTO ALBERGADAS Y 2 FAMILIAS MÁS QUE MANIFESTARON NO VAN EVACUAR), HAY SUSPENSIÓN DE CLASES.  - SCN GESTIONA A TRÁVES DE SOLICITUD NO. 063 ACTIVACIÓN DE LA BRIAD Y MAQUINARIA AMARILLA PARA ACCIONES DE RECUPERACIÓN EN EL MUNICIPIO DE ITAGÜÍ AL EJÉRCITO NACIONAL. ENLACE DNBC INFORMA HAN REALIZADO INSPECCIÓN A LAS QUEBRADAS LA MARÍA 8, EL SESTEADERO, VEREDA EL PROGRESO, POR AUMENTO DE CAUDALES Y MOVIMIENTO EN MASA EN EL SECTOR LA FINQUITA, CONFIRMA LESIONADO BOMBERO DEL COB DE MEDELLÍN POR DESCARGA ELÉCTRICA, UNIDAD TRANSPORTADA A LA CLÍNICA ANTIOQUIA. ENLACE EJÉRCITO REPORTA DESDE AYER QUE APOYAN CON BATALLÓN DE POLICIA MILITAR RECURSOS EN SITIO BOMBEROS MEDELLÍN, EPM – GAS, ENERGÍA, CRUZ ROJA, POLÍCIA, EJÉRCITO, TRÁNSITO, GESTION DEL RIESGO, GABINETE MUNICIPAL Y DAGRAN. ACTUALMENTE EL MUNICIPIO TIENE UNA CALAMIDAD ABIERTA POR TEMPORADA DE LLUVIAS</t>
    </r>
    <r>
      <rPr>
        <b/>
        <sz val="9"/>
        <rFont val="Arial"/>
        <family val="2"/>
      </rPr>
      <t xml:space="preserve"> ESTADO ABIERTO - 698
</t>
    </r>
    <r>
      <rPr>
        <sz val="9"/>
        <rFont val="Arial"/>
        <family val="2"/>
      </rPr>
      <t>ACTUALIZACIÓN CDGRD ANTIOQUIA EN EL MUNICIPIO DE ITAGÜÍ VILLA LÍA CALLE 65 D # 38C-15, EVENTO MOVIMIENTO EN MASA – 18 DE SEPTIEMBRE, AFECTACIÓN 10 VIVIENDAS DESTRUIDAS, 138 FAMILIAS, 452 PERSONAS (ADULTOS 356, NIÑOS Y NIÑAS 96), ACCIONES ATENDIDO POR CMGRD, ENTIDADES DEL SNGRD Y CD</t>
    </r>
    <r>
      <rPr>
        <b/>
        <sz val="9"/>
        <rFont val="Arial"/>
        <family val="2"/>
      </rPr>
      <t>GRD, ESTADO CERRADO - 764</t>
    </r>
  </si>
  <si>
    <r>
      <t>CONSEJO DISTRITAL DE GRD SANTA MARTA INFORMA EN EL SITIOS BARRIOS LUZ DEL MUNDO, 19 DE ABRIL, LA LUCHA Y SIMÓN BOLÍVAR EVENTO CRECIENTE SÚBITA DEL RÍO MANZANARES Y QUEBRADA TAMACA - 18 DE SEPTIEMBRE AFECTACIÓN 150 VIVIENDAS APROX, PENDIENTE DATOS DE CUANTIFICACIÓN ACCIONES TRABAJAN JUNTO A BOMBEROS CON MOTOBOMBAS RETIRANDO AGUA DE LAS CASAS, YA QUE TODOS LOS RIOS LLEGARON A SU LÍMITE A CAUSA DE LAS LLUVIAS EN LA PARTE ALTA, MEDIA Y BAJA DE SUS CUENCAS, REALIZAN EDAN. UN JOVEN FUE ARRASTRADO POR LA CORRIENTE DEL RIO MANZANARES CUANDO INTENTABA CRUZAR JUNTO A DOS AMIGOS POR FORTUNA ESTE LOGRO SALIRSE POR SUS MEDIOS Y FUE ENCONTRADO AGUAS ABAJO, ESTADO</t>
    </r>
    <r>
      <rPr>
        <b/>
        <sz val="9"/>
        <rFont val="Arial"/>
        <family val="2"/>
      </rPr>
      <t xml:space="preserve"> ABIERTO - 698</t>
    </r>
  </si>
  <si>
    <r>
      <t>CDGRD CESAR INFORMA EN EL MUNICIPIO DE CURUMANÍ CORREGIMIENTO SANTA ISABEL, SAN ROQUE, EL MAMEY, GUAIMARAL, VEREDAS LOS SERENOS, UNIÓN ANIMITO, UNIÓN 28, EL TRIUNFO, SIMITÍ ALTO, MEDIO Y BAJO, LA CAROLINA, SAN PEDRO MEDIO Y LA MORROCOYA EVENTO INUNDACIÓN POR DESBORDAMIENTO DEL RIO ANIMITO Y SAN PEDRO; EN ZONA RURAL POR CIÉNAGA DE ZAPATOZA – 19 DE SEPTIEMBRE AFECTACIÓN 500 FAMILIAS CON PÉRDIDA DE CULTIVOS DE PANCOGER, MUERTES DE SEMOVIENTES, ENSERES Y MUEBLES ACCIONES ATENDIDO POR ALCALDÍA MUNICIPAL, DEFENSA CIVIL, CUERPO DE BOMBEROS ESTADO</t>
    </r>
    <r>
      <rPr>
        <b/>
        <sz val="9"/>
        <rFont val="Arial"/>
        <family val="2"/>
      </rPr>
      <t xml:space="preserve"> ABIERTO - 698
</t>
    </r>
    <r>
      <rPr>
        <sz val="9"/>
        <rFont val="Arial"/>
        <family val="2"/>
      </rPr>
      <t>CDGRD CESAR ACTUALIZA INFORMACIÓN:
MUNICIPIO CURUMANÍ - LAS VEREDAS AFECTADAS: EL BOLSILLO, EL ESPEJO, LOS CEDROS, SAN PEDRO, GALAXIAS, CASA DE PIEDRA, NUEVA IDEA, NUEVO HORIZONTE, LAS NUBES, LAMAS VERDE, EL DESIERTO, LA CONGA, LA MOCHA, LA LIBERTAD, SIMITÍ BAJO, ALGARROBO, LA ELVIRA, LOS SERENOS, ZACATA, LAURELES, PROGRESO, CAROLINA, CAÑO LARGO, CUATRO DE ENERO, SÁBANAS DEL VALLE, SAN MIGUEL, UNIÓN ÁNIMITO, 
EL TRIUNFO, UNIÓN 28, CAMARUCO, CHINELA, HOJANCHITO, SAN PEDRO BAJO
EVENTO  INUNDACIÓN 19/09/2022
AFECTACIÓN 500 FAMILIAS AFECTADAS, QUIÉNES PERDIERON ENSERES, CULTIVOS DE PAN COGER, SEMOVIENTES, AVES DE CORRAL Y PASTOS BAJO LODO. REALIZAN EDAN
ACCIONES ATENDIÓ ALCALDÍA MUNICIPAL Y ORGANISMOS DE SOCORRO</t>
    </r>
    <r>
      <rPr>
        <b/>
        <sz val="9"/>
        <rFont val="Arial"/>
        <family val="2"/>
      </rPr>
      <t xml:space="preserve">
ESTADO CERRADO - 711</t>
    </r>
  </si>
  <si>
    <r>
      <t>CDGRD CESAR INFORMA EN EL MUNICIPIO DE CHIRIGUANA CORREGIMIENTO DE RINCÓN HONDO, LA SIERRA, CRUCE DE LA SIERRA Y LA CABECERA MUNICIPAL EVENTO INUNDACIÓN POR DESBORDAMIENTO DEL RIO LA MULA – 19 DE SEPTIEMBRE AFECTACIÓN 400 VIVIENDAS, 400 FAMILIAS,  PÉRDIDA DE ENSERES, COLCHONETAS Y ANIMALES DE CORRALACCIONES ATIENDEN CMGRD, OFICINA DE SERVICIOS PÚBLICOS,  SECRETARIA DE OBRAS PÚBLICAS Y PLANEACIÓN ESTADO</t>
    </r>
    <r>
      <rPr>
        <b/>
        <sz val="9"/>
        <rFont val="Arial"/>
        <family val="2"/>
      </rPr>
      <t xml:space="preserve"> ABIERTO - 698
</t>
    </r>
    <r>
      <rPr>
        <sz val="9"/>
        <rFont val="Arial"/>
        <family val="2"/>
      </rPr>
      <t>CDGRD CESAR ACTUALIZA INFORMACIÓN:
MUNICIPIO  CHIRIGUANA - VEREDA SAN FERNANDO, AGUA FRÍA, SIMILOA, RANCHO CLARO, NUEVA LUZ, CELEDON, LOS MOSQUITO,  EL CRUCE, LA MULA  CORREGIMIENTO DE  RINCÓN HONDO, LA SIERRA, LA AURORA Y EL CASCO URBANO
EVENTO  INUNDACIÓN 19/09/2022
AFECTACIÓN  800 FAMILIAS CON PERDIDAS DE VIVIENDAS, ENSERES,  CULTIVOS Y ANIMALES DE CORRALES
ACCIONES ATENDIÓ GESTIÓN DE RIESGO DE DESASTRES, SERVICIOS PÚBLICO, SECRETARIA DE GOBIERNO, OBRAS Y PLANEACIÓN ALCALDÍA MUNICIPAL. REALIZAN EDAN</t>
    </r>
    <r>
      <rPr>
        <b/>
        <sz val="9"/>
        <rFont val="Arial"/>
        <family val="2"/>
      </rPr>
      <t xml:space="preserve">
ESTADO  CERRADO  - 711
</t>
    </r>
  </si>
  <si>
    <r>
      <t xml:space="preserve">CDGRD CESAR INFORMA EN EL MUNICIPIO DE PAILITAS BARRIOS TORCORAMA, 9 DE ABRIL, CONCENTRACION, CASA CAMPESINA, EL CARMEN, 27 DE MARZO, VEREDAS CORAZONES, HIGUERONES, TERROR, LA UNIÓN, SAN JOSÉ Y CARACOLÍ, EVENTO INUNDACIÓN POR DESBORDAMIENTO DE QUEBRADA ARROYO HONDO - 19 DE SEPTIEMBRE, AFECTACIÓN 521 FAMILIAS, CULTIVOS PANCOGER, PÉRDIDA DE ENSERES ACCIONES LA ALCALDÍA MUNICIPAL, EN CABEZA DEL COORDINADOR DE CMGRD Y LOS INTEGRANTES DE ESTE, SE DESPLAZARON A LOS BARRIOS AFECTADOS EN COORDINACIÓN CON DEFENSA CIVIL, EJÉRCITO, NACIONAL, POLICÍA NACIONAL Y COMUNIDAD; REALIZANDO EVACUACIÓN PREVIA Y PLAN DE LIMPIEZA, ESTADO </t>
    </r>
    <r>
      <rPr>
        <b/>
        <sz val="9"/>
        <rFont val="Arial"/>
        <family val="2"/>
      </rPr>
      <t xml:space="preserve">ABIERTO - 698
</t>
    </r>
    <r>
      <rPr>
        <sz val="9"/>
        <rFont val="Arial"/>
        <family val="2"/>
      </rPr>
      <t>CDGRD CESAR ACTUALIZA INFORMACIÓN:
MUNICIPIO  PAILITAS -  5 BARRIOS AFECTADOS, TORCOROMA, 9 DE ABRIL, CONCENTRACIÓN, CASA CAMPESINA, EL CARMEN, 27 MARZO. VEREDAS AFECTADAS: CORAZONES, HIGUERONES, TERROR, LA UNIÓN, SAN JOSÉ, CARACOLÍ. CORREGIMIENTOS: FLORESTA, PALESTINA, RIVERA, EL BURRO, 
EVENTO INUNDACIÓN 19/09/2022
AFECTACIÓN  521 FAMILIAS, CULTIVOS PANCOGER, VIVIENDAS, ENCERES POR INUNDACIONES POR DESBORDAMIENTO DE QUEBRADA ARROYO HONDO POR INTENSIDAD DE LLUVIAS, DESLIZAMIENTO DE TALUD EN PARTE ALTA DEL MUNICIPIO
ACCIONES  ATENDIÓ LA ALCALDÍA MUNICIPAL, EN CABEZA DEL COORDINADOR DE CMGRD Y SUS INTEGRANTES. SE DESPLAZO A LOS BARRIOS AFECTADOS EN COORDINACIÓN CON LA DEFENSA CIVIL, EJÉRCITO NACIONAL, POLICÍA NACIONAL, COMUNIDAD; REALIZANDO EVACUACIÓN PREVIA, PLAN DE LIMPIEZA, CENSO Y EVALUACIÓN DAÑOS. REALIZAN EDAN</t>
    </r>
    <r>
      <rPr>
        <b/>
        <sz val="9"/>
        <rFont val="Arial"/>
        <family val="2"/>
      </rPr>
      <t xml:space="preserve">
ESTADO  CERRADO - 711</t>
    </r>
    <r>
      <rPr>
        <sz val="9"/>
        <rFont val="Arial"/>
        <family val="2"/>
      </rPr>
      <t xml:space="preserve">
</t>
    </r>
  </si>
  <si>
    <t xml:space="preserve">CDGRD ANTIOQUIA DAGRAN INFORMA:
MUNICIPIO  YONDÓ – ZONA RURAL
EVENTO INUNDACIÓN 16/09/2022
AFECTACIÓN 300 VIVIENDAS INUNDADAS, 300 FAMILIAS, 700 PERSONAS, 1 PUENTE VEHICULAR EN CAMPO BIJAO, DAÑOS EN CULTIVOS DE YUCA, CACAO, PLÁTANO, MAÍZ, AHUYAMA, PATILLA. POR DESBORDAMIENTO DEL RIO CIMITARRA.
ACCIONES ATENDIÓ CMGRD, SE REALIZA  CENSO Y PERMANENTE CONTACTO CON LOS MIEMBROS DE LAS JAC. AHE, Y APOYO DE INTERVENCIÓN VIAL
ESTADO CERRADO - 699
</t>
  </si>
  <si>
    <t xml:space="preserve">CDGRD ANTIOQUIA DAGRAN INFORMA:
MUNICIPIO  SAN FRANCISCO - VEREDA EL TAGUAL
EVENTO  COLAPSO ESTRUCTURAL  19/09/2022
AFECTACIÓN 1 VIVIENDA DESTRUIDA, 1 FAMILIA, 2 PERSONAS. POR CONSECUENCIA DE LOS FUERTES VIENTOS PRESENTADOS. SIN AFECTACIONES HUMANAS.
ACCIONES  ATENDIÓ CMGRD Y CUERPO DE BOMBEROS 
ESTADO CERRADO - 699
</t>
  </si>
  <si>
    <t xml:space="preserve">CDGRD ANTIOQUIA DAGRAN INFORMA:
MUNICIPIO  COCORNÁ - VEREDA SANTA BARBARA, SECTOR NOCHE DE PAZ Y MONTECARLO PARTE BAJA EVENTO  MOVIMIENTO EN MASA 18/09/2022
AFECTACIÓN  4 VIVIENDAS AVERIADAS, 4 FAMILIAS, 1 VÍA SECUNDARIA SECTOR COCORNÁ – AUTOPISTA CON 2 DESPRENDIMIENTOS. DAÑOS EN CULTIVOS DE  CAFÉ, YUCA, CACAO Y PLÁTANO. POR LAS FUERTES PRECIPITACIONES PRESENTADAS
ACCIONES  SE ACTIVA EL CMGRD Y SE ORGANIZA EL COMITÉ DE MANEJO DE DESASTRES Y OPERATIVIDAD.
ESTADO CERRADO - 699
</t>
  </si>
  <si>
    <t xml:space="preserve">CDGRD SANTANDER INFORMA
MUNICIPIO  LOS SANTOS – VÍA GUADALUPE Y CHIMA
EVENTO  MOVIMIENTO EN MASA 18/09/2022
AFECTACIÓN 1 VÍA AFECTADA POR DESLIZAMIENTOS DE LODOS, CAÍDA DE ROCAS Y CIERRE DE LA VÍA 
ACCIONES  ATIENDE CMGRD, SE COORDINA TRASLADO DE MAQUINARIA AMARILLA PARA REHABILITAR EL PASO.
ESTADO CERRADO - 699
  </t>
  </si>
  <si>
    <t xml:space="preserve">CDGRD ANTIOQUIA DAGRAN INFORMA:
MUNICIPIO CAMPAMENTO – VEREDAS PLAN DE LAS ROSAS, GUADUAS, BARCINO, ESPERANZA, YERBAL
EVENTO MOVIMIENTO EN MASA 17/09/2022
AFECTACIÓN 1 VÍA SECUNDARIA KM 6 HACIA ANORÍ. GENERADO POR DESPRENDIMIENTO EN BLOQUE DEL TALUD
ACCIONES ATENDIÓ CMGRD CON 1 MAQUINARIA SOLO PARA LIMPIEZA, SE NECESITAN 1 ORUGA PARA PODER HACER LOS TRABAJOS DE BANQUEO
ESTADO CERRADO - 699
</t>
  </si>
  <si>
    <r>
      <t xml:space="preserve">CDGRD CESAR INFORMA
MUNICIPIO PELAYA - ZONA URBANA Y RURAL
EVENTO  INUNDACIÓN 19/09/2022
AFECTACIÓN PENDIENTE EN EVALUACIÓN, SE REPORTAN INUNDACIÓN EN VIVIENDAS Y COLEGIOS, DESLIZAMIENTOS EN LA ZONA RURAL. POR FUERTES LLUVIAS PRESENTADAS QUE GENERARON INUNDACIONES.
ACCIONES  ATIENDE BOMBEROS, DEFENSA CIVIL, COMUNIDAD Y ADMINISTRACIÓN, APOYANDO CON MAQUINARIA. SE REALIZA EDAN.
</t>
    </r>
    <r>
      <rPr>
        <b/>
        <sz val="9"/>
        <rFont val="Arial"/>
        <family val="2"/>
      </rPr>
      <t>ESTADO ABIERTO - 699</t>
    </r>
    <r>
      <rPr>
        <sz val="9"/>
        <rFont val="Arial"/>
        <family val="2"/>
      </rPr>
      <t xml:space="preserve">
CDGRD CESAR ACTUALIZA INFORMACIÓN:
MUNICIPIO  PELAYA - ZONA URBANA Y RURAL
EVENTO  INUNDACIÓN 19/09/2022
AFECTACIÓN 600 FAMILIAS AFECTADAS.
ACCIONES ATENDIÓ CMGRD, BOMBEROS, DEFENSA CIVIL, COMUNIDAD Y ADMINISTRACIÓN. REALIZAN EDAN
</t>
    </r>
    <r>
      <rPr>
        <b/>
        <sz val="9"/>
        <rFont val="Arial"/>
        <family val="2"/>
      </rPr>
      <t xml:space="preserve">ESTADO CERRADO - 711
</t>
    </r>
  </si>
  <si>
    <r>
      <t xml:space="preserve">CDGRD GUAJIRA  INFORMA
MUNICIPIO RIOHACHA - ZONA URBANA DISTRITO DE RIOHACHA, BARRIOS LOS MANGOS, CAMILO TORRES, NUEVO HORIZONTE Y CARIBE.
EVENTO  INUNDACIÓN 19/09/2022
AFECTACIÓN  PENDIENTE EN EVALUACIÓN, SE REPORTAN VIVIENDAS AVERIADAS. GENERADO POR FUERTES LLUVIAS PRESENTADAS
ACCIONES ATIENDE CMGRD, REALIZAN EDAN.
</t>
    </r>
    <r>
      <rPr>
        <b/>
        <sz val="9"/>
        <rFont val="Arial"/>
        <family val="2"/>
      </rPr>
      <t>ESTADO ABIERTO - 699</t>
    </r>
    <r>
      <rPr>
        <sz val="9"/>
        <rFont val="Arial"/>
        <family val="2"/>
      </rPr>
      <t xml:space="preserve">
ACTUALIZACIÓN CDGRD LA GUAJIRA INFORMA
MUNICIPIO RIOHACHA, BARRIOS: LOS MANGOS, CAMILO TORRES, NUEVO HORIZONTE Y CARIBE.
EVENTO INUNDACIÓN 19-09-2022.
AFECTACIÓN 11 VIVIENDAS, 11 FAMILIAS, 55 PERSONAS AFECTADAS, SIN LESIONADOS, SE DA MANEJO LOCAL. 
ACCIONES APOYA CMGRD.
</t>
    </r>
    <r>
      <rPr>
        <b/>
        <sz val="9"/>
        <rFont val="Arial"/>
        <family val="2"/>
      </rPr>
      <t>ESTADO CERRADO. - 759</t>
    </r>
    <r>
      <rPr>
        <sz val="9"/>
        <rFont val="Arial"/>
        <family val="2"/>
      </rPr>
      <t xml:space="preserve">
</t>
    </r>
  </si>
  <si>
    <r>
      <t xml:space="preserve">CDGRD CESAR INFORMA: MUNICIPIO AGUACHICA, VEREDAS LIMONCITO, YEGUERITA, CARACOLÍ, CERRO REDONDO, EL CARBÓN, LA YEGUERA, SANTA INÉS, PUERTO PATIÑO, LAS LATAS, PUROS ALTO, CUESTA RICA, EVENTO MOVIMIENTO EN MASA 17/09/2022
AFECTACIÓN 3 VÍAS TERCIARIAS TAPONADAS, 200 FAMILIAS CAMPESINAS INCOMUNICADOS,800 PERSONAS 3 PUENTES PEATONALES ARTESANALES, ACCIONES ATENDIDO POR CMGRD CON LA INTERVENCIÓN DE MAQUINARIA AMARILLA, ESTADO </t>
    </r>
    <r>
      <rPr>
        <b/>
        <sz val="9"/>
        <color indexed="8"/>
        <rFont val="Arial"/>
        <family val="2"/>
      </rPr>
      <t>CERRADO - 700</t>
    </r>
    <r>
      <rPr>
        <sz val="9"/>
        <color indexed="8"/>
        <rFont val="Arial"/>
        <family val="2"/>
      </rPr>
      <t xml:space="preserve">
</t>
    </r>
  </si>
  <si>
    <r>
      <t xml:space="preserve">CDGRD ANTIOQUIA INFORMA: MUNICIPIO VEGACHI, EVENTO MOVIMIENTO EN MASA 19/09/2022, AFECTACIÓN 1 VÍA PRINCIPAL QUE COMUNICA AL MUNICIPIO CON MEDELLÍN, 1 PERSONA HERIDA (MOTOCICLISTA) REMITIDO AL HOSPITAL DEL MUNICIPIO, , ACCIONES ATENDIDO POR CMGRD, SE APOYA CON MAQUINARIA AMARILLA HABILITANDO UN CARRIL DE LA VÍA, ESTADO </t>
    </r>
    <r>
      <rPr>
        <b/>
        <sz val="9"/>
        <color indexed="8"/>
        <rFont val="Arial"/>
        <family val="2"/>
      </rPr>
      <t>CERRADO - 700</t>
    </r>
  </si>
  <si>
    <r>
      <t xml:space="preserve">ENLACE DNBC INFORMA: MUNICIPIO HUILA – CAMPOALEGRE, EVENTO INCENDIO DE COBERTURA VEGETAL 19/09/2022, AFECTACIÓN APROXIMADA DE 8 HECTÁREAS EN UNA ZONA DE DIFÍCIL ACCESO, ACCIONES ATENDIDO POR CMGRD Y CBV DEL MUNICIPIO, ESTADO </t>
    </r>
    <r>
      <rPr>
        <b/>
        <sz val="9"/>
        <color indexed="8"/>
        <rFont val="Arial"/>
        <family val="2"/>
      </rPr>
      <t>LIQUIDADO - 700</t>
    </r>
  </si>
  <si>
    <r>
      <t xml:space="preserve">CDGRD NARIÑO INFORMA: MUNICIPIO PASTO, ZONA RURAL SOBRE LA VÍA PANAMERICANA
EVENTO ACCIDENTE DE TRANSPORTE TERRESTRE, AFECTACIÓN 11 NIÑOS HERIDOS (ESTUDIANTES) Y 1 ADULTO QUIEN ERA EL AUXILIAR DE LA RUTA AL PARECER POR PERDIDA DE FRENOS, ACCIONES ATENDIDO POR CMGRD, POLICÍA DE TRÁNSITO Y ENTIDADES DE GRD DEL MUNICIPIO, ESTADO </t>
    </r>
    <r>
      <rPr>
        <b/>
        <sz val="9"/>
        <color indexed="8"/>
        <rFont val="Arial"/>
        <family val="2"/>
      </rPr>
      <t>CERRADO - 700</t>
    </r>
    <r>
      <rPr>
        <sz val="9"/>
        <color indexed="8"/>
        <rFont val="Arial"/>
        <family val="2"/>
      </rPr>
      <t xml:space="preserve">
</t>
    </r>
  </si>
  <si>
    <r>
      <t xml:space="preserve">CDGRD BOLIVAR INFORMA: MUNICIPIO MORALES, QUEBRADA LA HONDA, SECTOR VEREDA LA ARCADIA, EVENTO INUNDACIÓN 18/09/2022, AFECTACIÓN 140 FAMILIAS, 140 VIVIENDAS AVERIADAS CON PERDIDAS DE ENSERES 560 PERSONAS, ACCIONES ATENDIDO POR CMGRD Y ENTIDADES DE GRD DEL MUNICIPIO ESTADO </t>
    </r>
    <r>
      <rPr>
        <b/>
        <sz val="9"/>
        <color indexed="8"/>
        <rFont val="Arial"/>
        <family val="2"/>
      </rPr>
      <t>CERRADO - 700</t>
    </r>
    <r>
      <rPr>
        <sz val="9"/>
        <color indexed="8"/>
        <rFont val="Arial"/>
        <family val="2"/>
      </rPr>
      <t xml:space="preserve">
</t>
    </r>
  </si>
  <si>
    <r>
      <t xml:space="preserve">CDGRD NORTE DE SANTANDER INFORMA: MUNICIPIO TIBU, CORREGIMIENTO DE LA GABARRA, RÍO CATATUMBO, RÍO SARDINATA Y EL RÍO TIBÚ, EVENTO INUNDACIÓN 18/09/202, AFECTACIÓN 80 FAMILIAS, 320 PERSONAS, 80 VIVIENDAS AVERIADAS, ACCIONES ATENDIDO POR CMGRD Y ENTIDADES DE GRD DEL MUNICIPIO, SE HAN TRASLADADO A LAS FAMILIAS AL SALÓN COMUNAL COMO LUGAR DE ALOJAMIENTO TEMPORAL, ESTADO </t>
    </r>
    <r>
      <rPr>
        <b/>
        <sz val="9"/>
        <color indexed="8"/>
        <rFont val="Arial"/>
        <family val="2"/>
      </rPr>
      <t>CERRADO - 700</t>
    </r>
  </si>
  <si>
    <r>
      <t xml:space="preserve">CDGRD SANTANDER INFORMA: MUNICIPIO BARRANCABERMEJA, VEREDA CAMPO 13, BARRIO PUEBLO NUEVO, EVENTO MOVIMIENTO EN MASA, AFECTACIÓN 180 FAMILIAS DAMNIFICADAS, 180 VIVIENDAS AVERIADAS 720 PERSONAS, 1 VIVIENDA DESTRUIDA, ACCIONES ATENDIDO POR CMGRD Y ENTIDADES DE GRD DEL MUNICIPIO, SE BRINDA ASISTENCIA HUMANITARIA A LAS FAMILIAS AFECTADAS, ESTADO </t>
    </r>
    <r>
      <rPr>
        <b/>
        <sz val="9"/>
        <color indexed="8"/>
        <rFont val="Arial"/>
        <family val="2"/>
      </rPr>
      <t>CERRADO - 700</t>
    </r>
  </si>
  <si>
    <r>
      <t xml:space="preserve">ENLACE DNBC Y CDGRD ANTIOQUIA INFORMAN EN EL MUNICIPIO DE ENVIGADO BARRIO EL CHINGUÍ CRA 25 CON CALLE 40 SUR EVENTO INCENDIO ESTRUCTURAL – 20 DE SEPTIEMBRE AFECTACIÓN FABRICA DE ICOPOR ACCIONES ATIENDEN BOMBEROS SABANETA CON 6 UNIDADES Y 1 MÁQUINA, ENVIGADO CON 30 UNIDADES, 2 MÁQUINAS Y 1 AMBULANCIA E ITAGÜÍ CON 8 BOMBEROS Y 1 MÁQUINA, SE EVACUARON 9 VIVIENDAS Y 1 COLEGIO
ESTADO </t>
    </r>
    <r>
      <rPr>
        <b/>
        <sz val="9"/>
        <rFont val="Arial"/>
        <family val="2"/>
      </rPr>
      <t>LIQUIDADO - 701</t>
    </r>
    <r>
      <rPr>
        <sz val="9"/>
        <rFont val="Arial"/>
        <family val="2"/>
      </rPr>
      <t xml:space="preserve">
</t>
    </r>
  </si>
  <si>
    <r>
      <t xml:space="preserve">CDGRD ANTIOQUIA INFORMA EN EL MUNICIPIO SAN RAFAEL BARRIOS LA TUBERÍA, TEJAR Y GAUYABAL, VEREDAS EL SILENCIO, LA CUMBRE Y DANTICAS EVENTO TEMPORAL – 17 DE SEPTIEMBRE  AFECTACIÓN 25 VIVIENDAS, 25 FAMILIAS, 55 PERSONAS, 1 CENTRO EDUCATIVO, 1 ALCANTARILLADO, 1 VIA SECUNDARIA Y TERCIARIAS POR (MOVIMIENTO EN MASA) ACCIONES EL CUERPO DE BOMBEROS EN COMPAÑÍA DEL PERSONAL TÉCNICO DE LA OFICINA DE PLANEACIÓN Y OBRAS PUBLICAS REALIZAN ACOMPAÑAMIENTO, CON EL FIN DE SUMINISTRAR ALOJAMIENTO TEMPORAL A LAS FAMILIAS, REMOCIÓN DE ARBOLES SOBRE VÍAS URBANAS Y RURALES. A LAS FAMILIAS SE LES HA HECHO ENTREGA DE ALGUNOS MATERIALES COMO PLÁSTICO, VIVIERES Y MANO DE OBRA PARA LIMPIEZA DE ESCOMBROS, ESTADO </t>
    </r>
    <r>
      <rPr>
        <b/>
        <sz val="9"/>
        <rFont val="Arial"/>
        <family val="2"/>
      </rPr>
      <t>CERRADO - 701</t>
    </r>
    <r>
      <rPr>
        <sz val="9"/>
        <rFont val="Arial"/>
        <family val="2"/>
      </rPr>
      <t xml:space="preserve">
</t>
    </r>
  </si>
  <si>
    <r>
      <t>CDGRD HUILA INFORMA EN EL MUNICIPIO DE AIPE FINCA PROVIDENCIA VÍA A PRAGA EVENTO INCENDIO DE COBERTURA VEGETAL – 8 DE SEPTIEMBRE AFECTACIÓN 9 HECTÁREAS DE PASTO Y RASTROJO ACCIONES ATENDIDO POR CUERPO DE BOMBEROS VOLUNATAROS, INFORMACIÓN BASE DE DATOS DEL DEPARTAMENTO
ESTADO</t>
    </r>
    <r>
      <rPr>
        <b/>
        <sz val="9"/>
        <rFont val="Arial"/>
        <family val="2"/>
      </rPr>
      <t xml:space="preserve"> LIQUIDADO - 701</t>
    </r>
    <r>
      <rPr>
        <sz val="9"/>
        <rFont val="Arial"/>
        <family val="2"/>
      </rPr>
      <t xml:space="preserve">
</t>
    </r>
  </si>
  <si>
    <r>
      <t>CDGRD HUILA INFORMA EN EL MUNICIPIO DE BAYARA VEREDA ENSALADERO EVENTO INCENDIO DE COBERTURA VEGETAL – 12 DE SEPTIEMBRE AFECTACIÓN  1 HECTÁREA DE PASTO Y RASTROJO ACCIONES ATENDIDO POR CUERPO DE BOMBEROS VOLUNATAROS, INFORMACIÓN BASE DE DATOS DEL DEPARTAMENTO ESTADO</t>
    </r>
    <r>
      <rPr>
        <b/>
        <sz val="9"/>
        <rFont val="Arial"/>
        <family val="2"/>
      </rPr>
      <t xml:space="preserve"> LIQUIDADO - 701</t>
    </r>
  </si>
  <si>
    <r>
      <t xml:space="preserve">CDGRD HUILA INFORMA EN EL MUNICIPIO DE CAMPOALEGRE BARRIO GAITÁN FINCAN DEL SEÑOR ALFREDO TRUJILLO EVENTO INCENDIO DE COBERTURA VEGETAL – 8 DE SEPTIEMBRE, AFECTACIÓN 1 HECTÁREA DE PASTO, ACCIONES ATENDIDO POR CUERPO DE BOMBEROS VOLUNATAROS, INFORMACIÓN BASE DE DATOS DEL DEPARTAMENTO, ESTADO </t>
    </r>
    <r>
      <rPr>
        <b/>
        <sz val="9"/>
        <rFont val="Arial"/>
        <family val="2"/>
      </rPr>
      <t>LIQUIDADO - 701</t>
    </r>
  </si>
  <si>
    <r>
      <t xml:space="preserve">CDGRD HUILA INFORMA EN EL MUNICIPIO DE CAMPOALEGRE VEREDA BAJO MIRAVANTE Y BARRIO GAITÁN EVENTO INCENDIO DE COBERTURA VEGETAL – 9 DE SEPTIEMBRE AFECTACIÓN 9 HECTÁREAS DE PASTO Y RASTROJO ACCIONES ATENDIDO POR CUERPO DE BOMBEROS VOLUNATAROS, INFORMACIÓN BASE DE DATOS DEL DEPARTAMENTO ESTADO </t>
    </r>
    <r>
      <rPr>
        <b/>
        <sz val="9"/>
        <rFont val="Arial"/>
        <family val="2"/>
      </rPr>
      <t>LIQUIDADO - 701</t>
    </r>
    <r>
      <rPr>
        <sz val="9"/>
        <rFont val="Arial"/>
        <family val="2"/>
      </rPr>
      <t xml:space="preserve">
</t>
    </r>
  </si>
  <si>
    <r>
      <t xml:space="preserve">CDGRD HUILA INFORMA EN EL MUNICIPIO DE GARZÓN BARRIO VILLA CAFÉ  EVENTO INCENDIO DE COBERTURA VEGETAL – 7 DE SEPTIEMBRE AFECTACIÓN 2 HECTÁREAS DE PASTO Y RASTROJO ACCIONES ATENDIDO POR CUERPO DE BOMBEROS VOLUNATAROS, INFORMACIÓN BASE DE DATOS DEL DEPARTAMENTO ESTADO, </t>
    </r>
    <r>
      <rPr>
        <b/>
        <sz val="9"/>
        <rFont val="Arial"/>
        <family val="2"/>
      </rPr>
      <t>LIQUIDADO - 701</t>
    </r>
    <r>
      <rPr>
        <sz val="9"/>
        <rFont val="Arial"/>
        <family val="2"/>
      </rPr>
      <t xml:space="preserve">
</t>
    </r>
  </si>
  <si>
    <r>
      <t xml:space="preserve">CDGRD HUILA INFORMA EN EL MUNICIPIO DE HOBO VEREDA LAS VUELTAS EVENTO INCENDIO DE COBERTURA VEGETAL – 8 DE SEPTIEMBRE AFECTACIÓN 4 HECTÁREAS DE PASTO Y RASTROJO, ACCIONES ATENDIDO POR CUERPO DE BOMBEROS VOLUNATAROS, INFORMACIÓN BASE DE DATOS  DEL DEPARTAMENTO, ESTADO </t>
    </r>
    <r>
      <rPr>
        <b/>
        <sz val="9"/>
        <rFont val="Arial"/>
        <family val="2"/>
      </rPr>
      <t>LIQUIDADO - 701</t>
    </r>
  </si>
  <si>
    <r>
      <t xml:space="preserve">CDGRD HUILA INFORMA EN EL MUNICIPIO DE HOBO VEREDA EL CENTRO EVENTO INCENDIO DE COBERTURA VEGETAL – 9 DE SEPTIEMBRE AFECTACIÓN 5 HECTÁREAS DE PASTO Y RASTROJO ACCIONES ATENDIDO POR CUERPO DE BOMBEROS VOLUNATAROS, INFORMACIÓN BASE DE DATOS DEL DEPARTAMENTO ESTADO </t>
    </r>
    <r>
      <rPr>
        <b/>
        <sz val="9"/>
        <rFont val="Arial"/>
        <family val="2"/>
      </rPr>
      <t>LIQUIDADO - 701</t>
    </r>
  </si>
  <si>
    <r>
      <t xml:space="preserve">CDGRD CUNDINAMARCA INFORMA EN EL MUNICIPIO DE FUSAGASUGA CERCA EL PEAJE DE CHINAUTA EVENTO INCENDIO DE COBERTURA VEGETAL – 19 DE SEPTIEMBRE, AFECTACIÓN 5 HECTÁREAS DE MALEZA, ACCIONES ATENDIDO POR PERSONAL DE BOMBEROS CON 9 UNIDADES, 1 MÁQUINA EXTINTORA, SE EMPLEARON AGUA MEDIANTE MARUYAMA, BATE FUEGO Y MORRAL DE ESPALDA, EN EL SITIO SE APOYO PERSONAL DE LA CONCESIÓN, ESTADO </t>
    </r>
    <r>
      <rPr>
        <b/>
        <sz val="9"/>
        <rFont val="Arial"/>
        <family val="2"/>
      </rPr>
      <t>LIQUIDADO - 701</t>
    </r>
    <r>
      <rPr>
        <sz val="9"/>
        <rFont val="Arial"/>
        <family val="2"/>
      </rPr>
      <t xml:space="preserve">
</t>
    </r>
  </si>
  <si>
    <t xml:space="preserve">IDIGER Y DCC INFORMAN:
MUNICIPIO BOGOTÁ D.C. – LOCALIDADES DE TEUSAQUILLO, RAFAEL URIBE, SAN CRISTÓBAL Y PUENTE ARANDA
EVENTO VENDAVAL 20/09/2022
AFECTACIÓN 19 VIVIENDAS CON DAÑOS EN TECHOS Y CUBIERTAS, 19 FAMILIAS. GENERADO POR FUERTES VIENTOS
ACCIONES ATENDIÓ IDIGER, BOMBEROS UAECOBB, UAESP,SDIS, DCC, CODENSA Y ALCALDÍAS LOCALES
ESTADO CERRADO. - 703
</t>
  </si>
  <si>
    <r>
      <t xml:space="preserve">DCC INFORMA:
MUNICIPIO ARIGUANÍ - MAGDALENA
EVENTO INUNDACIÓN 20/09/20222
AFECTACIÓN PENDIENTE EN EVALUACIÓN. POR EL DESBORDAMIENTO DEL RÍO ARIGUANÍ EN CORREGIMIENTOS DEL MUNICIPIO
ACCIONES ATIENDE CMGRD Y DCC
</t>
    </r>
    <r>
      <rPr>
        <b/>
        <sz val="9"/>
        <rFont val="Arial"/>
        <family val="2"/>
      </rPr>
      <t>ESTADO ABIERTO - 703</t>
    </r>
    <r>
      <rPr>
        <sz val="9"/>
        <rFont val="Arial"/>
        <family val="2"/>
      </rPr>
      <t xml:space="preserve">
ACTUALIZACIÓN CDGRD MAGDALENA EN EL MUNICIPIO DE ARIGUANÍ CORREGIMIENTO SAN JOSÉ DE ARIGUANÍ Y PUEBLO NUEVO EVENTO INUNDACIÓN – 18 DE SEPTIEMBRE AFECTACIÓN 126 VIVIENDAS AVERIADAS, 185 PERSONAS ACCIONES ATIENDE CMGRD, APOYA EL DEPARTAMENTO, NO LESIONADOS U OTRO; INFORMACIÓN BASE DE DATOS </t>
    </r>
    <r>
      <rPr>
        <b/>
        <sz val="9"/>
        <rFont val="Arial"/>
        <family val="2"/>
      </rPr>
      <t>ESTADO CERRADO - 704</t>
    </r>
    <r>
      <rPr>
        <sz val="9"/>
        <rFont val="Arial"/>
        <family val="2"/>
      </rPr>
      <t xml:space="preserve">
ACTUALIZACIÓN CDGRD MAGDALENA, INFORMA
MUNICIPIO ARIGUANÍ, CORREGIMIENTOS: SAN JOSÉ DE ARIGUANÍ, PUEBLO NUEVO.
EVENTO INUNDACIÓN 20-09-20222
AFECTACIÓN SE PRESENTÓ DESBORDAMIENTO DEL RÍO ARIGUANÍ, DEJANDO: 126 VIVIENDAS INUNDADAS, 185 FAMILIAS, 925 PERSONAS AFECTADAS, DAÑOS EN MUEBLES Y ENSERES, SIN LESIONADOS.
ACCIONES APOYARON CMGRD- AHE Y DCC.
</t>
    </r>
    <r>
      <rPr>
        <b/>
        <sz val="9"/>
        <rFont val="Arial"/>
        <family val="2"/>
      </rPr>
      <t>ESTADO CERRADO. - 847</t>
    </r>
  </si>
  <si>
    <t xml:space="preserve">CMGRD CARTAGENA INFORMA:
MUNICIPIO CARTAGENA – BOLIVAR, BARRIO BRUSELAS CALLE HL ROMÁN DIAGONAL 26
EVENTO INCENDIO ESTRUCTURAL 20/09/2022
AFECTACIÓN 1 VIVIENDA AVERIADA (DAÑOS  ESTRUCTURALES EN UNA HABITACIÓN CON ELEMENTOS VARIOS QUE SE ENCONTRABAN EN SU INTERIOR), 1 FAMILIA. SIN AFECTACIONES HUMANAS
ACCIONES ATENDIÓ BOMBEROS
ESTADO LIQUIDADO - 703
</t>
  </si>
  <si>
    <t>27 MIL POLLOS</t>
  </si>
  <si>
    <r>
      <t>CMGRD ARMENIA INFORMA EN LA VEREDA PARAGUAY SECTOR CALAMAR ALTO EVENTO INCENDIO ESTRUCTURAL – 21 DE SEPTIEMBRE AFECTACIÓN GALPÓN EMPRESA AVÍCOLA CALAMAR ACCIONES INFRAESTRUCTURA EN SU TOTALIDAD, EQUIPOS DE TRABAJO, 27 MIL POLLOS CALCINADOS, PÉRDIDAS MATERIALES, ESTADO</t>
    </r>
    <r>
      <rPr>
        <b/>
        <sz val="9"/>
        <rFont val="Arial"/>
        <family val="2"/>
      </rPr>
      <t xml:space="preserve"> CERRADO - 704</t>
    </r>
  </si>
  <si>
    <r>
      <t xml:space="preserve">CDGRD SANTANDER INFORMA EN EL MUNICIPIO DE VALLE DE SAN JOSÉ VEREDAS SAN ANTONIO Y VEGA DE PLAZAS EVENTO MOVIMIENTO EN MASA – 20 DE SEPTIEMBRE AFECTACIÓN 1 VÍA SECUNDARIA ACCIONES LA VÍA COMUNICA CON LOS MUNICIPIOS DE MOGOTES Y OCAMONTE, SE COORDINÓ TRASLADO DE MAQUINARIA AMARILLA PARA LA REHABILITACIÓN Y REMOCIÓN DE MATERIAL, ESTADO </t>
    </r>
    <r>
      <rPr>
        <b/>
        <sz val="9"/>
        <rFont val="Arial"/>
        <family val="2"/>
      </rPr>
      <t>CERRADO - 704</t>
    </r>
  </si>
  <si>
    <r>
      <t xml:space="preserve">CDGRD CESAR INFORMA EN EL MUNICIPIO DE TAMALAMEQUE CORREGIMIENTO BRISAS, PASACORRIENDO Y VEREDA ALIANZA EVENTO INUNDACIÓN POR DESBORDAMIENTO DE QUEBRADA BRISAS  – 19 DE SEPTIEMBRE AFECTACIÓN POR ESTABLECER ACCIONES SE REALIZÓ VISITA POR EL ALCALDE, DEFENSA CIVIL Y GESTIÓN DEL RIESGO, AL SECTOR PARA DESTAPONAR EL CAUSE DE LA QUEBRADA CON MAQUINARIA AMARILLA Y REALIZAR LA CARACTERIZACIÓN, ESTADO </t>
    </r>
    <r>
      <rPr>
        <b/>
        <sz val="9"/>
        <rFont val="Arial"/>
        <family val="2"/>
      </rPr>
      <t xml:space="preserve">ABIERTO - 704
</t>
    </r>
    <r>
      <rPr>
        <sz val="9"/>
        <rFont val="Arial"/>
        <family val="2"/>
      </rPr>
      <t>CDGRD CESAR ACTUALIZA INFORMACIÓN:
MUNICIPIO TAMALAMEQUE - CORREGIMIENTO DE BRISAS, PASA CORRIENDO, PALESTINA, VEREDA ALIANZA, LAS DELICIAS, SAN JOSÉ, SITIÓ NUEVO, EL LEÑAL, SAN CARLOS, LOS NARANJOS.
EVENTO INUNDACIÓN 19/09/2022
AFECTACIÓN 4 VIVIENDAS COLAPSADAS, 800 FAMILIAS, PÉRDIDA DE CULTIVOS, ANIMALES DOMÉSTICOS Y SEMOVIENTES. PECES DE ESTÁN
QUES. DESBORDAMIENTO QUEBRADA LA FLORESTA A 300 MTS DE LADO Y LADO DE LA QUEBRADA A UNA ALTURA PROMEDIO DE 1 MTR. ESTO A CAUSA DE LAS LLUVIAS PRESENTADAS DURANTE LA NOCHE ANTERIOR  Y EL DÍA.
ACCIONES SE REALIZÓ EL ACOMPAÑAMIENTO JUNTO CON LA DEFENSA CIVIL OFICINA DE UMATA, COMUNIDAD Y OFICINA DE GESTIÓN DEL RIESGO MUNICIPAL PARA REALIZAR EL CENSO ESTAMOS ORGANIZANDO EL EQUIPO DE TRABAJO PARA REALIZAR LOS CENSO CORRESPONDIENTE EN CADA CORREGIMIENTO</t>
    </r>
    <r>
      <rPr>
        <b/>
        <sz val="9"/>
        <rFont val="Arial"/>
        <family val="2"/>
      </rPr>
      <t xml:space="preserve">
ESTADO CERRADO - 711</t>
    </r>
  </si>
  <si>
    <r>
      <t xml:space="preserve">CDGRD MAGDALENA INFORMA EN EL MUNICIPIO DE CERRO DE SAN ANTONIO CORREGIMINETOS CAIMAN, MICO, PUERTO DE PESCADORES Y EL BURRO, EVENTO INUNDACIÓN - 16 DE SEPTIEMBRE AFECTACIÓN 150 VIVIENDAS AVERIADAS, 150 FAMILIAS, NO LESIONADOS U OTRO, ACCIONES ATENDIDO POR ALCALDÍA Y EL DEPARTAMENTO; LA COMUNIDAD ROMPIÓ UN DIQUE DE CONTENCIÓN DÓNDE SE ESTABA REALIZANDO UNA OBRA LA UNGRD, SE INTENTÓ ESTABLECER CONTACTO CON EL MUNICIPIO PARA AMPLIAR DATOS NO FUE POSIBLE, ESTADO </t>
    </r>
    <r>
      <rPr>
        <b/>
        <sz val="9"/>
        <rFont val="Arial"/>
        <family val="2"/>
      </rPr>
      <t xml:space="preserve">CERRADO - 704
</t>
    </r>
    <r>
      <rPr>
        <sz val="9"/>
        <rFont val="Arial"/>
        <family val="2"/>
      </rPr>
      <t>CDGRD MAGDALENA ACTUALIZA INFORMACIÓN:
MUNICIPIO CERRO DE SAN ANTONIO – ZONA URBANA Y  RURAL
EVENTO INUNDACIÓN 16/09/2022
AFECTACIÓN  REPORTE INICIAL DE 150 FAMILIAS, NO SE TIENE EL TOTAL DE FAMILIAS AFECTADAS, YA QUE EL COORDINADOR MUNICIPAL  INDICA QUE ESTA AFECTADO TODO EL MUNICIPIO. 
ACCIONES ALCALDÍA MUNICIPAL GESTIONO MOTOBOMBAS, PERO NO SON SUFICIENTES POR EL TAMAÑO DE LA EMERGENCIA. 
ESTÁN HABILITADO UN COLISEO PARA ALBERGUE EN LA UMATA. 
LA COMUNIDAD ROMPIÓ UN DIQUE DE CONTENCIÓN DÓNDE SE ESTABA REALIZANDO UNA OBRA LA UNGRD. LA RUPTURA DE JARILLON A LA ALTURA DEL BARRIO EL CLAVEL DE CERRO DE SAN ANTONIO ESTA INUNDANDO TODOS LOS CORREGIMIENTOS Y LA CABECERA MUNICIPAL, SE PREVÉ QUE SIGA AUMENTANDO LOS  AFECTADOS POR EL CRECIMIENTO DE LOS NIVELES DEL AGUA. REALIZAN EDAN</t>
    </r>
    <r>
      <rPr>
        <b/>
        <sz val="9"/>
        <rFont val="Arial"/>
        <family val="2"/>
      </rPr>
      <t xml:space="preserve">
ESTADO ABIERTO - 721
</t>
    </r>
    <r>
      <rPr>
        <sz val="9"/>
        <rFont val="Arial"/>
        <family val="2"/>
      </rPr>
      <t>ACTUALIZACIÓN CDGRD MAGDALENA EN EL MUNICIPIO DE CERRO SAN ANTONIO BARRIO EL CLAVEL EVENTO INUNDACIÓN (POR RUPTURA DE JARILLÓN Y LLUVIAS) – 16 DE SEPTIEMBRE AFECTACIÓN SE MANTIENDE REGISTRO DATO INICIAL ACCIONES 27 DE SEPTIEMBRE NÚMERO DE FAMILIAS NO SE TIENE YA QUE EL COORDINADOR DICE QUE ES TODO EL MUNICIPIO, ALCALDÍA MUNICIPAL GESTIONO MOTOBOMBAS PERO NO SON SUFICIENTES POR EL TAMAÑO DE LA EMERGENCIA. ESTÁN HABILITADO UN COLISEO PARA ALBERGUE EN UMATA. 17 DE SEPTIEMBRE CDGRD HIZO PRESENCIA Y HABLÓ CON COMUNIDAD PARA EVALUAR DAÑOS Y REVISAR PUNTOS CRÍTICOS. SE CONVOCO A UNGRD, ALCALDES DE MUNICIPIOS ALEDAÑOS PARA ATENDER DE MANERA URGENTE Y PRIORITARIA LA EMERGENCIA. LA RUPTURA DE JARILLÓN FUE A LA ALTURA DEL BARRIO EL CLAVEL INUNDANDO TODOS LOS CORREGIMIENTOS Y LA CABECERA MUNICIPAL, SE PREVÉ QUE SIGA AUMENTANDO AFECTADOS POR CRECIMIENTO DE LOS NIVELES DEL AGUA, 28 DE SEPTIEMBRE SE CONVOCÓ UNA REUNIÓN PARA EL DÍA 29 DE SEPTIEMBRE 2:00 PM, LUGAR COLEGIO BLANCO CON UNGRD, ALCALDES DE MUNICIPIOS AFECTADOS. EL NIVEL DEL AGUA ES MAYOR EN EL SITIO LLAMADO EL BURRO, ZONA LÍMITE ENTRE LO URBANO Y RURAL CON LA NOVEDAD DE 100% DE CULTIVOS INUNDADOS</t>
    </r>
    <r>
      <rPr>
        <b/>
        <sz val="9"/>
        <rFont val="Arial"/>
        <family val="2"/>
      </rPr>
      <t>, ESTADO ABIERTO - 726</t>
    </r>
    <r>
      <rPr>
        <sz val="9"/>
        <rFont val="Arial"/>
        <family val="2"/>
      </rPr>
      <t xml:space="preserve">
CDGRD MAGDALENA ACTUALIZA INFORMACIÓN
MUNICIPIO CERRO SAN ANTONIO -  CORREGIMIENTOS ISLA DE CERRO, CASITAS , EL BURRO , SAN RAFAEL , SAN ANTONIO
EVENTO  INUNDACIÓN  16/09/2022
AFECTACIÓN 150 VIVIENDAS INUNDADAS, 150 FAMILIAS. EL CDGRD REPORTA QUE  TODAVÍA NO SE HA PODIDO REALIZAR LA EVALUACIÓN DE DAÑOS PORQUE NO SE HAN BAJADO LOS NIVELES DE AGUA.  ENTRE LO URBANO Y RURAL CON LA NOVEDAD DE 100% CULTIVOS INUNDADOS
ACCIONES  ATIENDE CMGRD. SE DEJAN LOS DATOS INFORMADOS PARA DAR CIERRE AL REPORTE.
</t>
    </r>
    <r>
      <rPr>
        <b/>
        <sz val="9"/>
        <rFont val="Arial"/>
        <family val="2"/>
      </rPr>
      <t>ESTADO  CERRADO - 749</t>
    </r>
  </si>
  <si>
    <r>
      <t xml:space="preserve">CDGRD MAGDALENA INFORMA EN EL MUNICIPIO GUAMAL CORREGIMIENTOS MURILLO, PAMPAM, ARRINCONADA, LOS ANDES, URQUIJO, CUATRO BOCAS, LA ESTACIÓN, GUAIMARAL, SALVADORA Y SITIONUEVO, VEREDA PUERTO RANGEL, BARRIOS ABAJO, NUEVO AMANECER, SAN FRANCISCO Y BRISAS DEL RÍO, EVENTO INUNDACIÓN – 18 DE SEPTIEMBRE, AFECTACIÓN 250 VIVIENDAS, 1726 PERSONAS, 1 PUENTE VEHICUALR DESTRUIDO KM 10, ACCIONES ATENDIDO POR ALCALDÍA Y EL DEPARTAMENTO, NO LESIONADOS U OTRO, SE INTENTÓ ESTABLECER CONTACTO CON EL MUNICIPIO PARA AMPLIAR DATOS NO FUE POSIBLE, ESTADO </t>
    </r>
    <r>
      <rPr>
        <b/>
        <sz val="9"/>
        <rFont val="Arial"/>
        <family val="2"/>
      </rPr>
      <t>CERRADO - 704</t>
    </r>
  </si>
  <si>
    <r>
      <t xml:space="preserve">CDGRD MAGDALENA INFORMA EN EL MUNICIPIO DE TENERIFE CORREGIMIENTO REAL DEL OBISPO JUNCAL EVENTO INUNDACIÓN – 17 DE SEPTIEMBRE, AFECTACIÓN 100 VIVIENDAS, 160 PERSONAS, 3 VÍAS TERCIARIAS, ACCIONES ATENDIDO POR CMGRD Y CDGRD, NO LESIONADOS U OTRO, INFORMACIÓN BASE DE DATOS DEL DEPARTAMENTO, ESTADO </t>
    </r>
    <r>
      <rPr>
        <b/>
        <sz val="9"/>
        <rFont val="Arial"/>
        <family val="2"/>
      </rPr>
      <t xml:space="preserve">CERRADO - 704
</t>
    </r>
    <r>
      <rPr>
        <b/>
        <sz val="9"/>
        <color indexed="10"/>
        <rFont val="Arial"/>
        <family val="2"/>
      </rPr>
      <t xml:space="preserve">
14/10/2022 SE APROBÓ APOYO CON 400 KITS DE ALIMENTO AL MUNICIPIO TENERIFE POR VALOR DE $50.000.000</t>
    </r>
  </si>
  <si>
    <r>
      <t xml:space="preserve">CDGRD ANTIOQUIA INFORMA: MUNICIPIO MEDELLÍN, AUTOPISTA MEDELLÍN KM 2 DESPUES DEL PUENTE ZAMORA, EVENTO MOVIMIENTO EN MASA 21/09/2022, AFECTACIÓN 1 VÍA PRINCIPAL TAPONADA, ACCIONES ATENDIDO POR CMGRD, POLICIA DE TRANSITO, ESTADO </t>
    </r>
    <r>
      <rPr>
        <b/>
        <sz val="9"/>
        <color indexed="8"/>
        <rFont val="Arial"/>
        <family val="2"/>
      </rPr>
      <t>CERRADO - 705</t>
    </r>
  </si>
  <si>
    <r>
      <t xml:space="preserve">ENLACE DNBC INFORMA: MUNICIPIO PUTUMAYO – PUERTO LEGUIZAMO, PREDIOS DE LA AGENCIA LOGÍSTICA, EVENTO INCENDIO DE COBERTURA VEGETAL 21/09/2022, AFECTACIÓN 40 HECTÁREAS CONSUMIDAS, ACCIONES ATENDIDO POR CMGRD Y CBV DEL MUNICIPIO, ESTADO </t>
    </r>
    <r>
      <rPr>
        <b/>
        <sz val="9"/>
        <color indexed="8"/>
        <rFont val="Arial"/>
        <family val="2"/>
      </rPr>
      <t>LIQUIDADO - 705</t>
    </r>
  </si>
  <si>
    <r>
      <t xml:space="preserve">CITEL TOLIMA INFORMA: MUNICIPIO PURIFICACIÓN, VEREDA SAN ANTONIO, EVENTO INCENDIO DE COBERTURA VEGETAL, AFECTACIÓN POR CONFIRMAR, ACCIONES ATIENDE CMGRD Y CBV DEL MUNICIPIO, ESTADO </t>
    </r>
    <r>
      <rPr>
        <b/>
        <sz val="9"/>
        <color indexed="8"/>
        <rFont val="Arial"/>
        <family val="2"/>
      </rPr>
      <t xml:space="preserve">ACTIVO - 705
</t>
    </r>
    <r>
      <rPr>
        <sz val="9"/>
        <color indexed="8"/>
        <rFont val="Arial"/>
        <family val="2"/>
      </rPr>
      <t xml:space="preserve">ACTUALIZACIÓN ENLACE DNBC EN EL DEPARTAMENTO TOLIMA MUNICIPIO PURIFICACIÓN VEREDA SAN ANTONIO EVENTO INCENDIO DE COBERTURA VEGETAL – 21 DE SEPTIEMBRE, AFECTACIÓN 300 HECTÁREAS DE PASTOS Y VEGETACIÓN NATIVA ACCIONES AVANCE OPERATIVO BOMBERO BRANDON PINTO (MAQUINISTA) REPORTA, POSTERIOR A LA INSPECCIÓN EN LA ZONA POR PARTE DE LA COMUNIDAD EN LA QUE SE SOLICITA REVISAR LA EXISTENCIA DE FOCOS ACTIVOS, SE CONFIRMA LA LIQUIDACIÓN TOTAL DEL INCENDIO DADO LAS PRECIPITACIONES DE LA MADRUGADA, </t>
    </r>
    <r>
      <rPr>
        <b/>
        <sz val="9"/>
        <color indexed="8"/>
        <rFont val="Arial"/>
        <family val="2"/>
      </rPr>
      <t>ESTADO LIQUIDADO - 707</t>
    </r>
  </si>
  <si>
    <r>
      <t xml:space="preserve">CRUE RISARALDA INFORMA: MUNICIPIO QUINCHÍA, BARRIO LADINO, EVENTO MOVIMIENTO EN MASA 21/09/2022, AFECTACIÓN 25 FAMILIAS SIN SERVICIO DE AGUA, 01 ACUEDUCTO, 80 PERSONAS, ACCIONES ATENDIDO POR CMGRD Y ENTIDADES DE GRD DEL MUNICIPIO, ESTADO </t>
    </r>
    <r>
      <rPr>
        <b/>
        <sz val="9"/>
        <color indexed="8"/>
        <rFont val="Arial"/>
        <family val="2"/>
      </rPr>
      <t>CERRADO - 705</t>
    </r>
  </si>
  <si>
    <t xml:space="preserve">D.C.C. INFORMA, DEPARTAMENTO DE CÓRDOBA
MUNICIPIO SAN PELAYO, CORREGIMIENTO: LAS GUAMAS
EVENTO INUNDACIÓN- 21-09-2022.
AFECTACIÓN SE PRESENTÓ DESBORDAMIENTO DEL RÍO SAN PELAYO Y CAÑO: LA CAIMANERA, DEJANDO: 109 VIVIENDAS INUNDADAS, DAÑOS EN MUEBLES Y ENSERES, 123 FAMILIAS, 611 PERSONAS AFECTADAS, SIN LESIONADOS, SE DA MANEJO LOCAL.
ACCIONES APOYAN CMGRD- AHE, D.C.C.
ESTADO CERRADO. - 706
</t>
  </si>
  <si>
    <t xml:space="preserve">D.C.C. INFORMA, DEPARTAMENTO DE CÓRDOBA
MUNICIPIO MONTERÍA, SECTOR: LA VICTORIA
EVENTO INUNDACIÓN- 21-09-2022.
AFECTACIÓN SE PRESENTÓ DESBORDAMIENTO DE CANALES, DEJANDO: 7 VIVIENDAS INUNDADAS, 9 FAMILIAS, 41 PERSONAS AFECTADAS, SIN LESIONADOS, SE DA MANEJO LOCAL.
ACCIONES APOYAN CMGRD, D.C.C.
ESTADO CERRADO. - 706
</t>
  </si>
  <si>
    <r>
      <t xml:space="preserve">CDGRD ATLÁNTICO INFORMA EN EL MUNICIPIO DE SAN JUAN DE ACOSTA SECTOR LA LOMA DEL PILO EVENTO MOVIMIENTO EN MASA (DESPRENDIMIENTO DE LADERA)  – 21 DE SEPTIEMBRE, SITUACIÓN HUBO TAPONAMIENTO DEL CAUCE DEL ARROYO GRANDE DONDE CONVERGE EL ARROYO MOROTILLO GENERANDO INUNDACIÓN EN LOS BARRIOS EL GOLERO, RINCÓN GUAPO Y VILLA ESTADIO AFECTACIÓN 220 FAMILIAS, ACCIONES INFORMACIÓN OBTENIDA DE OFICIOS RECIBIDOS A TRÁVES DE EMAIL EL DÍA 22 DE SEPTIEMBRE, SOLICITAN APOYO CON 2000 HORAS MÁQUINARIA AMARILLA, REPRESENTADAS EN: RETROEXCAVADORA 360 Y BULLDOZER CON LA FINALIDAD DE MITIGAR EL RIESGO, ESTADO </t>
    </r>
    <r>
      <rPr>
        <b/>
        <sz val="9"/>
        <rFont val="Arial"/>
        <family val="2"/>
      </rPr>
      <t>CERRADO - 707</t>
    </r>
    <r>
      <rPr>
        <sz val="9"/>
        <rFont val="Arial"/>
        <family val="2"/>
      </rPr>
      <t xml:space="preserve">
</t>
    </r>
  </si>
  <si>
    <r>
      <t>CDGRD MAGDALENA INFORMA EN EL MUNICIPIO CONCORDIA CORREGIMIENTOS BELLAVISTA, ROSARIO DE CHENGUE Y CASCO URBANO EVENTO INUNDACIÓN - 22 DE SEPTIEMBRE, SITUACIÓN RUPTURA DEL JARILLÓN A LA ALTURA DE CERRO DE SAN ANTONIO INUNDANDO 2 CORREGIMIENTOS Y LA CABECERA MUNICIPAL, SE PREVÉ QUE SE AFECTEN MÁS DE 100 FAMILIAS DEBIDO A LA CONDICIÓN DE LENTO AUMENTO DEL NIVEL DEL RÍO, AFECTACIÓN 18 FAMILIAS AL MOMENTO ACCIONES POR PARTE DEL MUNICIPIO SE REALIZA MONITOREO CONSTANTE Y CENSOS MANUALES, SOLICITUD DE RUD, PROCEDERAN CON CONSEJO MUNICIPAL DE GESTIÓN DE GESTIÓN DEL RIESGO (CMGRD) EL DÍA DE HOY O MAÑANA POR DISPONIBILIDAD DEL ALCALDE. DEPARTAMENTO PENDIENTE REUNION CON LA COMUNIDAD PARA TRATAR EL.TEMA DE LA COMPUERTA, ESTADO</t>
    </r>
    <r>
      <rPr>
        <b/>
        <sz val="9"/>
        <rFont val="Arial"/>
        <family val="2"/>
      </rPr>
      <t xml:space="preserve"> ABIERTO - 707</t>
    </r>
    <r>
      <rPr>
        <sz val="9"/>
        <rFont val="Arial"/>
        <family val="2"/>
      </rPr>
      <t xml:space="preserve">
ACTUALIZACIÓN CDGRD MAGDALENA EN EL MUNICIPIO DE CONCORDIA CORREGIMIENTOS BELLAVISTA Y ROSARIO DE CHENGUE EVENTO INUNDACIÓN – 22 DE SEPTIEMBRE AFECTACIÓN 100 VIVIENDAS, 100 FAMILIAS, NO LESIONADOS U OTRO ACCIONES AUMENTO LENTO DEL RÍO POR RUPTURA DE JARILLÓN A LA ALTURA DE CERRO SAN ANTONIO </t>
    </r>
    <r>
      <rPr>
        <b/>
        <sz val="9"/>
        <rFont val="Arial"/>
        <family val="2"/>
      </rPr>
      <t xml:space="preserve">ESTADO CERRADO - 767
</t>
    </r>
    <r>
      <rPr>
        <sz val="9"/>
        <rFont val="Arial"/>
        <family val="2"/>
      </rPr>
      <t>ACTUALIZACIÓN CDGRD MAGDALENA INFORMA EN EL MUNICIPIO DE CONCORDIA ROSARIO DE CHENGUE Y BELLAVISTA, CABECERA MUNICIPALEVENTO INUNDACIÓN – 29 DE SEPTIEMBRE AFECTACIÓN 167 VIVIENDAS, 167 FAMILIAS ACCIONES AUMENTO LENTO DEL RÍO POR RUPTURA DE JARILLÓN A LA ALTURA DE CERRO SAN ANTONIO, EL MUNICIPIO REALIZÓ CENSOS PARA EVALUAR DAÑOS, EL DEPARTAMENTO REALIZARÁ, ENTREGA DE AYUDAS HUMANITARIAS (MERCADOS) Y VISITA PARA OBSERVAR PUNTOS CRÍTICOS, HUBO REUNIÓN EN CERRO DE SAN ANTONIO CON ACOMPAÑAMIENTO DE LA UNGDR, LOS ALCALDES DE MUNICIPIOS AFECTADOS Y LOS ENTES DE CONTROL PARA BUSCAR SOLUCIÓN A LA PROBLEMÁTICA PRESENTADA Y SEGUNDA TEMPORADA DE LLUVIAS</t>
    </r>
    <r>
      <rPr>
        <b/>
        <sz val="9"/>
        <rFont val="Arial"/>
        <family val="2"/>
      </rPr>
      <t xml:space="preserve">, ESTADO CERRADO - 767
</t>
    </r>
    <r>
      <rPr>
        <sz val="9"/>
        <rFont val="Arial"/>
        <family val="2"/>
      </rPr>
      <t xml:space="preserve">
</t>
    </r>
  </si>
  <si>
    <r>
      <t xml:space="preserve">CDGRD ANTIOQUIA INFORMA EN EL MUNICIPIO DE SAN JUAN DE URABÁ BARRIO CENTRO, EVENTO INCENDIO ESTRUCTURAL – 21 DE SEPTIEMBRE, AFECTACIÓN 2 VIVIENDAS AVERIADAS, 2 FAMILIAS, 5 PERSONAS, ACCIONES ATENCIÓN POR PARTE DE BOMBEROS, REALIZARON REMOCIÓN DE MATERIAL, SE REQUIERE SUMINISTRO DE LÁMINAS DE ZINC, NO LESIONADOS U OTRO, ESTADO </t>
    </r>
    <r>
      <rPr>
        <b/>
        <sz val="9"/>
        <rFont val="Arial"/>
        <family val="2"/>
      </rPr>
      <t>CERRADO - 707</t>
    </r>
  </si>
  <si>
    <r>
      <t xml:space="preserve">CDGRD ANTIOQUIA INFORMA EN EL MUNICIPIO COPACABANA BARRIO MACHADO, URBANIZACIÓN VIVENZA CRA. 87 # 39 – 03 EVENTO MOVIMIENTO EN MASA (MARGEN DERECHA DE LA QUEBRADA RODAS) – 22 DE SEPTIEMBRE SITUACIÓN SE GENERÓ OBSTRUCCIÓN EN EL CAUCE Y DESBORDAMIENTO, CAUSANDO INUNDACIÓN EN LAS VIVIENDAS CERCANAS SOBRE LA MARGEN IZQUIERDA QUE CORRESPONDEN AL MUNICIPIO DE BELLO, AFECTACIÓN 6 VIVIENDAS , 6 FAMILIAS, 20 PERSONAS, ACCIONES REALIZARON CONTACTO CON LA CONSTRUCTORA DEL PROYECTO VIVENZA Y SE LES REQUIERE PARA EMPRENDER OPERACIONES DE REMOCIÓN DE MATERIAL Y OBRAS DE MITIGACIÓN SOBRE LA MARGEN DERECHA DEL AFLUENTE, ESTADO </t>
    </r>
    <r>
      <rPr>
        <b/>
        <sz val="9"/>
        <rFont val="Arial"/>
        <family val="2"/>
      </rPr>
      <t>CERRADO - 707</t>
    </r>
    <r>
      <rPr>
        <sz val="9"/>
        <rFont val="Arial"/>
        <family val="2"/>
      </rPr>
      <t xml:space="preserve">
</t>
    </r>
  </si>
  <si>
    <r>
      <t xml:space="preserve">CRUE RISARALDA INFORMA EN EL MUNICIPIO DE PEREIRA BARRIO PIZAMO SECTOR KENNEDY / VILLA SANTANA EVENTO MOVIMIENTO EN MASA – 22 DE SEPTIEMBRE, AFECTACIÓN 3 VIVIENDAS AVERIADAS, 5 VIVIENDAS EVACUADAS, 8 FAMILIAS, ACCIONES SE REALIZÓ EVACUACIÓN PREVENTIVA, MINSALUD INFORMA SE ALERTO A LA RED HOSPITALARIA CERCANA AL SECTOR, EN EL SITIO SE ENCUENTRA LA ESE SALUD PEREIRA – HOSPITAL DE KENNEDY, HACEN PRESENCIA CMGRD, POLICÍA, BOMBEROS PEREIRA Y DEFENSA CIVIL, ESTADO </t>
    </r>
    <r>
      <rPr>
        <b/>
        <sz val="9"/>
        <rFont val="Arial"/>
        <family val="2"/>
      </rPr>
      <t>CERRADO - 707</t>
    </r>
    <r>
      <rPr>
        <sz val="9"/>
        <rFont val="Arial"/>
        <family val="2"/>
      </rPr>
      <t xml:space="preserve">
</t>
    </r>
  </si>
  <si>
    <r>
      <t xml:space="preserve">CITEL TOLIMA Y ENLACE DNBC INFORMAN EN EL MUNICIPIO PRADO VÍA HACIA LA REPRESA DRÍO ECHANDÍA EVENTO MOVIMIENTO EN MASA (CAÍDA DE ROCAS) – 22 DE SEPTIEMBRE, SITUACIÓN EL DESPRENDIMIENTO ES FRENTA A CASA DE MÁQUINAS DE LA EMPRESA CELSIA POR LO TANTO, ESTÁ INHABILITADO EL PASO VEHICULAR Y PEATONAL HACIA LA REPRESA, AFECTACIÓN 1 VÍA SECUNDARIA, ACCIONES - MIEMBROS DEL CMGRD ESTÁN PRESENTES JUNTO AL ALCALDE MUNICIPAL, COORDINADORA DE GESTIÓN DEL RIESGO, PROFESIONAL DE APOYO DE GR, PLANEACIÓN Y POLICÍA QUIENES ESTÁN REVISANDO COMO MITIGAR LA SITUACIÓN Y SE ESTÁ EVIDENCIANDO QUE CON LA MAQUINARIA EXISTENTE EN EL MUNICIPIO SE PUEDE REALIZAR UNA INTERVENCIÓN MÍNIMA, SE NECESITA LA PRESENCIA DE PROFESIONALES EXPERTOS EN EL TEMA
ENLACE DNBC INDICA, SOLICITAN EXPERTO EN GEOLOGÍA PARA QUE PUEDA DAR UN CONCEPTO TÉCNICO PARA PODER PROCEDER ANTE ESTA SITUACION. 13:14 HORAS ENLACE DNBC REPORTA DELEGADO DEPARTAMENTAL CAPITÁN YEPES INDICA ESTÁN EN PMU LA UBICACIÓN ES LA ENTRADA AL PUERTO DE LA REPRESA DE PRADO, NO COMUNICA CON MUNICIPIOS SOLO LA COMUNIDAD DE LA REPRESA Y TURISTAS QUE ESTAN EN ELLA. SE DEFINIO CON GRM QUE DESPUÉS DE LAS 14:00 HORAS SE HARA EL RETIRO DE UNA PARTE DEL MATERIAL PARA PODER DAR PASO A UNA VÍA, PARA MOTOS, CARROS O CHIVAS DE LAS QUE TRABAJAN TRANSPORTANDO PASAJEROS Y SE RESTRINGEE EL PASO A LOS DEMÁS DE VEHÍCULOS. ESTADO </t>
    </r>
    <r>
      <rPr>
        <b/>
        <sz val="9"/>
        <rFont val="Arial"/>
        <family val="2"/>
      </rPr>
      <t>CERRADO - 707</t>
    </r>
    <r>
      <rPr>
        <sz val="9"/>
        <rFont val="Arial"/>
        <family val="2"/>
      </rPr>
      <t xml:space="preserve">
</t>
    </r>
  </si>
  <si>
    <r>
      <t xml:space="preserve">CDGRD ANTIOQUIA INFORMA EN EL MUNICIPIO DE  RIONEGRO BARRIOS LINDA GRANJA, TRANSVERSAL 1, EL PORVENIR, VEGAS DE LA CALLEJA, VEREDAS LA AMALITA, BARRO BLANCO Y SANTA TERESA EVENTO INUNDACIÓN (FUERTES LLUVIAS Y SATURACIÓN DE ALCANTARILLADO) – 20 DE SEPTIEMBRE AFECTACIÓN 5 FAMILIAS, 10 PERSONAS, EN MUEBLES Y ENSERES, CENTRO EDUACTIVO INFANTIL LOS LAGOS, COLEGIO BARRO BLANCO ACCIONES ATENDIDO POR EL CUERPO DE BOMBEROS, PERSONAL TÉCNICO DE GESTIÓN DEL RIESGO Y DEFENSA CIVIL, ESTADO </t>
    </r>
    <r>
      <rPr>
        <b/>
        <sz val="9"/>
        <rFont val="Arial"/>
        <family val="2"/>
      </rPr>
      <t>CERRADO - 707</t>
    </r>
  </si>
  <si>
    <r>
      <t xml:space="preserve">ENLACE DNBC INFORMA EN EL DEPARTAMENTO NARIÑO EN EL MUNICIPIO IPIALES CORREGIMIENTO YARAMAL EVENTO INCENDIO DE COBERTURA VEGETAL – 22 DE SEPTIEMBRE, AFECTACIÓN PENDIENTE, ACCIONES BOMBERO WILSON PRADO JEFE DE PRENSA CBV IPIALES REPORTA ATIENDEN 15 UNIDADES, 2 VEHÍCULOS UIR, ESTADO </t>
    </r>
    <r>
      <rPr>
        <b/>
        <sz val="9"/>
        <rFont val="Arial"/>
        <family val="2"/>
      </rPr>
      <t xml:space="preserve">CONTROLADO - 707
</t>
    </r>
    <r>
      <rPr>
        <sz val="9"/>
        <rFont val="Arial"/>
        <family val="2"/>
      </rPr>
      <t>ACTUALIZACIÓN ENLACE DNBC EN EL MUNICIPIO DE IPIALES / NARIÑO CORREGIMIENTO YARAMAL, EVENTO INCENDIO DE COBERTURA VEGETAL  - 22 DE SEPTIEMBRE AFECTACIÓN 5 HECTÁREAS DE PASTIZAL SECO Y BOSQUE NATIVO ACCIONES BOMBERO WILSON PRADO, JEFE DE PRENSA CBV IPIALES REPORTA SE CONTROLÓ INCENDIO CON AGUA Y HERRAMIENTAS MANUALES EN EL SECTOR PUENTE NUEVO CON 20 UNIDADES, 2 MÁQUINAS EXTINTORAS, 1 MÓVI</t>
    </r>
    <r>
      <rPr>
        <b/>
        <sz val="9"/>
        <rFont val="Arial"/>
        <family val="2"/>
      </rPr>
      <t>L ESTADO LIQUIDADO - 710</t>
    </r>
    <r>
      <rPr>
        <sz val="9"/>
        <rFont val="Arial"/>
        <family val="2"/>
      </rPr>
      <t xml:space="preserve">
</t>
    </r>
  </si>
  <si>
    <r>
      <t xml:space="preserve">CRUE RISARALDA INFORMA: MUNICIPIO SANTA ROSA DE CABAL, VEREDA MANGAS SECTOR VEREDA SAN JOSÉ, EVENTO MOVIMIENTO EN MASA 21/09/2022, AFECTACIÓN 3 VIVIENDAS EN RIESGO, 3 FAMILIAS EVACUADAS, 12 PERSONAS, ACCIONES ATENDIDO POR CMGRD Y ENTIDADES DE GRD DEL MUNICIPIO, ESTADO </t>
    </r>
    <r>
      <rPr>
        <b/>
        <sz val="9"/>
        <color indexed="8"/>
        <rFont val="Arial"/>
        <family val="2"/>
      </rPr>
      <t>CERRADO - 708</t>
    </r>
  </si>
  <si>
    <r>
      <t xml:space="preserve">CRUE RISARALDA INFORMA: MUNICIPIO PEREIRA, DOS QUEBRADAS, EVENTO MOVIMIENTO EN MASA 21/09/2022, AFECTACIÓN 1 VÍA LA CUAL ESTÁ CERRADA DE MANERA PREVENTIVA, ACCIONES ATENDIDO POR CMGRD Y ENTIDADES DE GRD DEL MUNICIPIO, ESTADO </t>
    </r>
    <r>
      <rPr>
        <b/>
        <sz val="9"/>
        <color indexed="8"/>
        <rFont val="Arial"/>
        <family val="2"/>
      </rPr>
      <t>CERRADO - 708</t>
    </r>
  </si>
  <si>
    <r>
      <t xml:space="preserve">CDGRD BOYACÁ INFORMA: MUNICIPIO SOGAMOSO, EVENTO COLAPSO ESTRUCTURAL 22/09/2022, AFECTACIÓN 4 PERSONAS HERIDAS, 1 INSTALACION AVERIADA, ACCIONES ATENDIDO POR CMGRD, CRC, CBV, FUNCIONARIOS DE LA EMPRESA Y COMUNIDAD, ESTADO </t>
    </r>
    <r>
      <rPr>
        <b/>
        <sz val="9"/>
        <color indexed="8"/>
        <rFont val="Arial"/>
        <family val="2"/>
      </rPr>
      <t>CERRADO - 708</t>
    </r>
  </si>
  <si>
    <r>
      <t xml:space="preserve">CDGRD BOYACÁ INFORMA: MUNICIPIO PAIPA, CERCA AL CENTRO NACIONAL MINERO, EVENTO ACCIDENTE MINERO 21/09/2022, AFECTACIÓN 01 PERSONA FALLECIDA POR COLAPSO ESTRUCTURAL, RECUPERADA, ACCIONES ATENDIDO POR CMGRD Y ENTIDADES DE GRD DEL MUNICIPIO, ESTADO </t>
    </r>
    <r>
      <rPr>
        <b/>
        <sz val="9"/>
        <color indexed="8"/>
        <rFont val="Arial"/>
        <family val="2"/>
      </rPr>
      <t>CERRADO - 708</t>
    </r>
    <r>
      <rPr>
        <sz val="9"/>
        <color indexed="8"/>
        <rFont val="Arial"/>
        <family val="2"/>
      </rPr>
      <t xml:space="preserve">
</t>
    </r>
  </si>
  <si>
    <r>
      <t xml:space="preserve">CDGRD MAGDALENA INFORMA: MUNICIPIO PLATO, BARRIO RAFAEL Y EL SILENCIO, EVENTO INUNDACIÓN 22/09/2022, AFECTACIÓN 50 FAMILIAS, 50 VIVIENDAS AVERIADAS, 200 PERSONAS, ACCIONES ATENDIDO POR CMGRD QUIEN CON APOYO DE MAQUINARIA AMARILLA PARA REALIZAR LIMPIEZA DEL ARROYO CAMARGO QUE SE ENCONTRABA OBSTRUIDO POR EL AUMENTO DE PRECIPITACIONES, ESTADO </t>
    </r>
    <r>
      <rPr>
        <b/>
        <sz val="9"/>
        <color indexed="8"/>
        <rFont val="Arial"/>
        <family val="2"/>
      </rPr>
      <t>CERRADO - 708</t>
    </r>
  </si>
  <si>
    <r>
      <t xml:space="preserve">CDGRD CUNDINAMARCA INFORMA: MUNICIPIO VILLAPINZÓN, VEREDA SAN PEDRO, EVENTO MOVIMIENTO EN MASA 22/09/2022, AFECTACIÓN 1 VÍA TERCIARIA CON PÉRDIDA DE BANCA, ACCIONES ATENDIDO POR CMGRD Y CBV DE CHOCONTA, ESTADO </t>
    </r>
    <r>
      <rPr>
        <b/>
        <sz val="9"/>
        <color indexed="8"/>
        <rFont val="Arial"/>
        <family val="2"/>
      </rPr>
      <t>CERRADO - 708</t>
    </r>
  </si>
  <si>
    <r>
      <t xml:space="preserve">CDGRD ALTÁNTICO INFORMA MUNICIPIO: REPELÓN – CORREGIMIENTO VILLA ROSA EVENTO: INUNDACIÓN POR DESBORDAMIENTO DEL ARROYO DE LA LOMA GRANDE AFECTACIÓN: 30 VIVIENDAS POR PERDIDA DE ENSERES, 30 FAMILIAS, 120 PERSONAS – 22/09/2022 ACCIONES: ATENDIDO POR CMGRD EN APOYO DEL CDGRD  ESTADO: </t>
    </r>
    <r>
      <rPr>
        <b/>
        <sz val="11"/>
        <rFont val="Calibri"/>
        <family val="2"/>
      </rPr>
      <t>CERRADO - 709</t>
    </r>
  </si>
  <si>
    <r>
      <t xml:space="preserve">CDGRD ALTÁNTICO INFORMA MUNICIPIO: PALMAR DE VARELA – CABECERA MUNICIPAL EVENTO: INUNDACIÓN POR DESBORDAMIENTO DEL RÍO MAGDALENA – 22/09/2022 AFECTACIÓN: 40 VIVIENDAS POR PERDIDA DE ENSERES, 40 FAMILIAS, 160 PERSONAS ACCIONES: ATENDIDO POR CMGRD EN APOYO DEL CDGRD  ESTADO: </t>
    </r>
    <r>
      <rPr>
        <b/>
        <sz val="10"/>
        <rFont val="Arial"/>
        <family val="2"/>
      </rPr>
      <t>CERRADO - 709</t>
    </r>
  </si>
  <si>
    <r>
      <t xml:space="preserve">CDGRD SANTANDER INFORMA EN EL MUNICIPIO DE OIBA VEREDA MONJAS EVENTO GRANIZADA – 22 DE SEPTIEMBRE AFECTACIÓN 10 VIVIENDAS CON DAÑOS EN CUBIERTA, 10 FAMILIAS, 1 ESCUELA, DAÑOS EN CULTIVOS DE CAFÉ Y PASTIZALES  ACCIONES ATENDIDO POR PERSONAL DE BOMBEROS Y ALCALDÍA, ESTADO </t>
    </r>
    <r>
      <rPr>
        <b/>
        <sz val="9"/>
        <rFont val="Arial"/>
        <family val="2"/>
      </rPr>
      <t>CERRADO - 710</t>
    </r>
  </si>
  <si>
    <r>
      <t xml:space="preserve">CDGRD SANTANDER INFORMA EN EL MUNICIPIO DE ONZAGA VÍA HACIA SAN JOAQUÍN SECTOR PLATANITO
EVENTO MOVIMIENTO EN MASA – 22 DE SEPTIEMBRE AFECTACIÓN 1 VÍA SECUNDARIA ACCIONES ATIENDE CMGRD SE COORDINÓ TRASLADO DE MAQUINARIA AMARILLA PARA LA REHABILITACIÓN DEL PASO, ESTADO </t>
    </r>
    <r>
      <rPr>
        <b/>
        <sz val="9"/>
        <rFont val="Arial"/>
        <family val="2"/>
      </rPr>
      <t>CERRADO - 710</t>
    </r>
    <r>
      <rPr>
        <sz val="9"/>
        <rFont val="Arial"/>
        <family val="2"/>
      </rPr>
      <t xml:space="preserve">
</t>
    </r>
  </si>
  <si>
    <t xml:space="preserve">CDGRD BOLIVAR INFORMA EN EL MUNICIPIO ZAMBRANO BARRIOS LA MANTEQUILLA SECTOR E.S.E. HOSPITAL LOCAL, SAN JOSÉ, EL AMPARO, CALDAS, NUEVA ESPERANZA, LA ESPERANZA Y NUEVO HORIZONTE EVENTO TEMPORAL (LLUVIA, VIENTOS FUERTES Y TORMENTA ELÉCTRICA) – 22 DE SEPTIEMBRE AFECTACIÓN 400 VIVIENDAS, 400 FAMILIAS APROX ACCIONES EVACUACIÓN DE AGUAS LLUVIAS DE LA VIVIENDAS CON MOTOBOMBAS Y TRACTO BOMBA, PRESTACIÓN DE PRIMEROS AUXILIOS POR PARTE DE LOS ORGANISMOS DE SOCORRO DEL MUNICIPIO, CENSO DE POBLACIÓN Y CONSTRUCCIÓN DE TALANQUERAS O BARRICADAS CON SACOS, MATERIAL DE RELLENO Y POSTES DE MADERA PARA LA PROTECCIÓN DE PUNTOS CRÍTICOS. SE REQUIERE MAQUINARIA AMARILLA PARA REFORZAMIENTO DE DIQUES DE CONTENCIÓN Y PUNTOS CRÍTICOS (RETROEXCAVADORA, PAJARITA, BULLDOZER, MOTONIVELADORA, COMPACTADOR Y VOLQUETAS) IGUALMENTE PARA LA RECONSTRUCCIÓN Y DAR ACCESIBILIDAD A LAS VÍAS URBANAS. AYUDAS HUMANITARIAS CONSISTENTES EN MERCADOS, FRAZADAS Y COLCHONETAS; INFORMACIÓN QUE HIZO LLEGAR EL DEPARTAMENTO A TRAVÉS DE EMAIL - 710
</t>
  </si>
  <si>
    <r>
      <t xml:space="preserve">CDGRD HUILA INFORMA EN EL MUNICIPIO DE SAN AGUSTÍN VEREDA RESINAS EVENTO MOVIMIENTO EN MASA – 13 DE SEPTIEMBRE AFECTACIÓN 1 VÍA TERCIARIA, NO LESIONADOS U OTRO ACCIONES ATENDIDO POR CMGRD ESTADO </t>
    </r>
    <r>
      <rPr>
        <b/>
        <sz val="9"/>
        <rFont val="Arial"/>
        <family val="2"/>
      </rPr>
      <t>CERRADO - 710</t>
    </r>
  </si>
  <si>
    <r>
      <t xml:space="preserve">CDGRD HUILA INFORMA EN EL MUNICIPIO PITALITO CORREGIMIENTO BRUSELAS VEREDA SANTAFE EVENTO VENDAVAL – 19 DE SEPTIEMBRE AFECTACIÓN 1 FALLECIDO (HELVER CICERIS MARTÍNEZ, POR CAÍDA DE ÁRBOL)  ACCIONES ATENDIDO LOCALMENTE POR ALCALDÍA ESTADO </t>
    </r>
    <r>
      <rPr>
        <b/>
        <sz val="9"/>
        <rFont val="Arial"/>
        <family val="2"/>
      </rPr>
      <t>CERRADO - 710</t>
    </r>
  </si>
  <si>
    <r>
      <t xml:space="preserve">CDGRD HUILA INFORMA EN EL MUNICIPIO SANTA MARÍA VEREDAS SAN MIGUEL, SANTA LUCÍA, CANAAN, BUENOS AIRES, EL PROGRESO,  MIRADOR, BELGICA, VERGEL Y ENCANTO EVENTO MOVIMIENTO EN MASA – 21 DE SEPTIEMBRE, AFECTACIÓN 3 VIVIENDAS AVERIADAS, 3 FAMILIAS, 15 PERSONAS, 10 VÍAS, 50 FAMILIAS POR DAÑOS Y PÉRDIDAS EN CULTIVOS ACCIONES ATENDIDO POR CMGRD, NO INDICAN SOBRE SOLICITUDES U OTRO, ESTADO </t>
    </r>
    <r>
      <rPr>
        <b/>
        <sz val="9"/>
        <rFont val="Arial"/>
        <family val="2"/>
      </rPr>
      <t>CERRADO - 710</t>
    </r>
    <r>
      <rPr>
        <sz val="9"/>
        <rFont val="Arial"/>
        <family val="2"/>
      </rPr>
      <t xml:space="preserve">
</t>
    </r>
  </si>
  <si>
    <r>
      <t xml:space="preserve">CDGRD HUILA INFORMA EN EL MUNICIPIO DE PALERMO VEREDA FARFÁN Y SAN JUAN EVENTO VENDAVAL – 21 DE SEPTIEMBRE AFECTACIÓN 2 VIVIENDAS AVERIADAS, 2 FAMILIAS, 10 PERSONAS, CENTRO COMUNITARIO SAN MARTÍN DE PORRES Y CENTRO EDUCATIVO ACCIONES ATENDIDO POR CMGRD, NO INDICAN SOBRE SOLICITUDES U OTRO, ESTADO </t>
    </r>
    <r>
      <rPr>
        <b/>
        <sz val="9"/>
        <rFont val="Arial"/>
        <family val="2"/>
      </rPr>
      <t>CERRADO - 710</t>
    </r>
  </si>
  <si>
    <r>
      <t>CDGRD LA GUAJIRA INFORMA EN EL MUNICIPIO DE SAN JUAN DEL CESAR BARRIO VILLA HERMOSA EVENTO INUNDACIÓN – 23 DE SEPTIEMBRE AFECTACIÓN INSTITUCIÓN EDUCATIVA EL CARMELO, ACCIONES SE ENCUENTRAN EN PMU, SE REALIZA VISITA POR PARTE DEL CUERPO DE BOMBEROS VOLUNTARIOS,  A LOS SITIOS QUE REPORTARON AFECTACIONES COMO CONSECUENCIA DE LAS LLUVIAS. SE REALIZA MONITOREO Y SEGUIMIENTO AL COLEGIO, SEGÚN EL RECTOR EL PROCESO ES BASTANTE LENTO PORQUE HUBO TAPONAMIENTO DE DESAGÜES. ESTARÁN REPORTANDO SI HAY CAMBIOS EN EL REPORTE DE DAÑOS, ESTADO</t>
    </r>
    <r>
      <rPr>
        <b/>
        <sz val="9"/>
        <rFont val="Arial"/>
        <family val="2"/>
      </rPr>
      <t xml:space="preserve"> CERRADO - 710</t>
    </r>
  </si>
  <si>
    <r>
      <t>CDGRD LA GUAJIRA INFORMAEN EL MUNICIPIO DE RIOHACHA BARRIO JOSÉ ANTONIO GALÁN CARRERA 20 BIS CALLE 10 EVENTO VENDAVAL – 23 DE SEPTIEMBRE AFECTACIÓN 1 VIVIENDA DESTECHADA, 1 FAMILIA
ACCIONES REPORTADO POR CMGRD, NO LESIONADOS ESTADO</t>
    </r>
    <r>
      <rPr>
        <b/>
        <sz val="9"/>
        <rFont val="Arial"/>
        <family val="2"/>
      </rPr>
      <t xml:space="preserve"> CERRADO - 710</t>
    </r>
    <r>
      <rPr>
        <sz val="9"/>
        <rFont val="Arial"/>
        <family val="2"/>
      </rPr>
      <t xml:space="preserve">
</t>
    </r>
  </si>
  <si>
    <t xml:space="preserve">CDGRD LA GUAJIRA INFORMA
MUNICIPIO URIBÍA - CORREGIMIENTOS DE NAZARETH, CARRIZAL, CARDÓN, CABO DE LA VELA, JONJONCITO E IRRAIPA
EVENTO CRECIENTE SÚBITA 22/09/2022
AFECTACIÓN 1 PLACA HUELLA AVERIADA Y 1 PUENTE AVERIADO EN SECTOR PORTETE EN LA COMUNIDAD DE ISHANRALEP LA LOMA, POR LA CRECIENTE DEL ARROYO CHEMERRAIN QUE OCASIONÓ UN REPRESAMIENTO DEL ARROYO.
ACCIONES ATENDIÓ UT ANDINO CON ARTICULACIÓN DE LA SECRETARÍA DE OBRAS PARA REALIZAR LAS ACCIONES A LAS QUE HAY LUGAR EN LA ZONA RURAL Y LA INTERVENCIÓN INMEDIATA POR EL TAPONAMIENTO DEL CAUCE DEL ARROYO CHEMERRAIN.
ESTADO  CERRADO - 711
</t>
  </si>
  <si>
    <t xml:space="preserve">CDGRD BOYACÁ INFORMA
MUNICIPIO PUERTO BOYACÁ – ZONA URBANA
EVENTO  INUNDACIÓN 21/09/2022
AFECTACIÓN PENDIENTE EN EVALUACIÓN. GENERADO POR EL DESBORDAMIENTO QUEBRADA LA CRISTALINA, DEBIDO AL INCREMENTO EN LOS NIVELES DE LA PRECIPITACIÓN
ACCIONES ATIENDE CMGRD, REALIZAN EDAN
ESTADO ABIERTO - 711
</t>
  </si>
  <si>
    <r>
      <t xml:space="preserve">CDGRD NARIÑO INFORMA
MUNICIPIO CUMBAL - SECTOR SAN VICENTE - SAN MARTÍN MIRAFLORES 
EVENTO MOVIMIENTO EN MASA 23/09/2022
AFECTACIÓN  1 PERSONA FALLECIDA Y 3 PERSONAS LESIONADAS TRASLADADAS AL CENTRO DE SALUD DE SAN MARTIN. GENERADO POR TRABAJOS EN LA VÍA CON MAQUINARIA, SE PRESENTÓ DESPRENDIMIENTO DEL TALUD.
ACCIONES ATENDIÓ CMGRD Y COMUNIDAD, POR EL MOMENTO NO HUBO PARTICIPACIÓN DE CRUZ ROJA, PERO SE ENCONTRABA EN ALISTAMIENTO EL GA DE TUQUERRES. BOMBEROS CUMBAL EN ALISTAMIENTO EL EVENTO QUEDA A 4 HORAS EN VEHÍCULO.
ESTADO CERRADO - 711
</t>
    </r>
    <r>
      <rPr>
        <b/>
        <sz val="9"/>
        <color indexed="10"/>
        <rFont val="Arial"/>
        <family val="2"/>
      </rPr>
      <t xml:space="preserve">
29/11/2022 SE APROBÓ APOYO CON 500 CARPAS PARA 6 PERSONAS AL MUNICIPIO CUMBAL POR VALOR DE $312.000.000</t>
    </r>
  </si>
  <si>
    <r>
      <t xml:space="preserve">CDGRD TOLIMA, DNBC Y ENLACE EJERCITO INFORMAN
MUNICIPIO COELLO – TOLIMA, VEREDA POTRERILLOS FINCA VILLA LUZ
EVENTO  INCENDIO DE COBERTURA VEGETAL 22/09/2022
AFECTACIÓN  PENDIENTE EN EVALUACIÓN
ACCIONES  ATIENDE CMGRD, BOMBEROS COELLO CON 5 UNIDADES(NO CUENTAN CON VEHÍCULO), FLANDES 3 UNIDADES Y 1 MAQUINA, IBAGUE 9 UNIDADES Y 2 MAQUINAS, CRUZ ROJA, DEFENSA CIVIL 2 UNIDADES, SE SOLICITA APOYO DEL CENOP POLICIA.
</t>
    </r>
    <r>
      <rPr>
        <b/>
        <sz val="9"/>
        <rFont val="Arial"/>
        <family val="2"/>
      </rPr>
      <t>ESTADO  ACTIVO - 711</t>
    </r>
    <r>
      <rPr>
        <sz val="9"/>
        <rFont val="Arial"/>
        <family val="2"/>
      </rPr>
      <t xml:space="preserve">
CDGRD TOLIMA, DNBC Y ENLACE EJERCITO, ACTUALIZA INFORMACIÓN MUNICIPIO: COELLO – VEREDA POTRERILLOS FINCA VILLA LUZ EVENTO:  INCENDIO DE COBERTURA VEGETAL 22/09/2022 AFECTACIÓN:  PENDIENTE EN EVALUACIÓN ACCIONES:  ATIENDE CMGRD, BOMBEROS COELLO CON 5 UNIDADES (NO CUENTAN CON VEHÍCULO), FLANDES 3 UNIDADES Y 1 MAQUINA, IBAGUÉ 9 UNIDADES Y 2 MÁQUINAS, CRUZ ROJA, DEFENSA CIVIL 2 UNIDADES, SE SOLICITA APOYO DEL CENOP POLICÍA NACIONAL. -SALA SITUACIONAL DNBC ENVÍA SOLICITUD DE APOYO AÉREO N°23 SOBREVUELO, TRASLADO DE PERSONAL Y DESCARGAS MUNICIPIO DE COELLO TOLIMA. -SCN TRAMITA DICHA SOLICITUD A FAC</t>
    </r>
    <r>
      <rPr>
        <b/>
        <sz val="9"/>
        <rFont val="Arial"/>
        <family val="2"/>
      </rPr>
      <t xml:space="preserve"> ESTADO  ACTIVO - 712
</t>
    </r>
    <r>
      <rPr>
        <sz val="9"/>
        <rFont val="Arial"/>
        <family val="2"/>
      </rPr>
      <t xml:space="preserve">ACTUALIZACIÓN CDGRD TOLIMA, ENLACE DNBC INFORMAN
MUNICIPIO: COELLO, VEREDA: POTRERILLOS- FINCA VILLA LUZ.
EVENTO: INCENDIO DE COBERTURA VEGETAL 22-09-2022.
AFECTACIÓN:  PENDIENTE POR ESTABLECER.
ACCIONES:  APOYARON CMGRD, BOMBEROS COELLO CON 5 UNIDADES, FLANDES 3 UNIDADES Y 1 MÁQUINA, IBAGUÉ 9 UNIDADES Y 2 MÁQUINAS, CRUZ ROJA, DEFENSA CIVIL 2 UNIDADES, SE CANCELÓ SOLICITUD DE APOYO AÉREO. </t>
    </r>
    <r>
      <rPr>
        <b/>
        <sz val="9"/>
        <rFont val="Arial"/>
        <family val="2"/>
      </rPr>
      <t xml:space="preserve">
ESTADO LIQUIDADO. - 713</t>
    </r>
    <r>
      <rPr>
        <sz val="9"/>
        <rFont val="Arial"/>
        <family val="2"/>
      </rPr>
      <t xml:space="preserve">
</t>
    </r>
  </si>
  <si>
    <t xml:space="preserve">CDGRD CESAR INFORMA:
MUNICIPIO  BOSCONIA - VEREDA PUERTO LAJAS
EVENTO INUNDACIÓN 21/09/2022
AFECTACIÓN 16 VIVIENDAS INUNDADAS, POR LA CRECIENTE DEL  RIO ARIGUANÍ
ACCIONES ATENDIÓ CMGRD
ESTADO  CERRADO - 711
</t>
  </si>
  <si>
    <t xml:space="preserve">CDGRD CESAR INFORMA:
MUNICIPIO  EL PASO - 12 DE OCTUBRE, PÁRATE NORORIENTAL.
EVENTO INUNDACIÓN 23/09/2022 
AFECTACIÓN  3 VIVIENDAS COMPLETAMENTE INUNDADAS, 3 FAMILIAS
ACCIONES ATENDIÓ CMGRD
ESTADO  CERRADO - 711
</t>
  </si>
  <si>
    <r>
      <t xml:space="preserve">CDGRD TOLIMA INFORMA MUNICIPIO: PRADO – SECTOR CERRO QUE DELIMITA CON LA REPRESA HIDROPRADO. EVENTO: INCENDIO DE COBERTURA VEGETAL – 23/09/2022 AFECTACIÓN: PENDIENTE POR ESTABLECER ACCIONES: ATIENDE CMGRD Y BOMBEROS PRADO, SE REALIZARA SOLICITUD DE APOYO AÉREO PARA ATENCIÓN DEL MISMO ESTADO: </t>
    </r>
    <r>
      <rPr>
        <b/>
        <sz val="9"/>
        <rFont val="Arial"/>
        <family val="2"/>
      </rPr>
      <t xml:space="preserve">ACTIVO - 712
</t>
    </r>
    <r>
      <rPr>
        <sz val="9"/>
        <rFont val="Arial"/>
        <family val="2"/>
      </rPr>
      <t>ACTUALIZACIÓN CDGRD TOLIMA, ENLACE DNBC INFORMAN
MUNICIPIO: PRADO – SECTOR: CERRO QUE LIMITA CON LA REPRESA HIDROPRADO.
EVENTO: INCENDIO DE COBERTURA VEGETAL – 23-09-2022.
AFECTACIÓN: PENDIENTE POR ESTABLECER.
ACCIONES: APOYARON CMGRD Y BOMBEROS PRADO.</t>
    </r>
    <r>
      <rPr>
        <b/>
        <sz val="9"/>
        <rFont val="Arial"/>
        <family val="2"/>
      </rPr>
      <t xml:space="preserve">
ESTADO: LIQUIDADO. - 713</t>
    </r>
  </si>
  <si>
    <t xml:space="preserve">CDGRD CAUCA, INFORMA
MUNICIPIO: JAMBALÓ, VEREDA: LOMA.
EVENTO: INUNDACIÓN- 23-09-2022.
AFECTACIÓN: 1 VIVIENDA DESTRUIDA, 1 FAMILIA, 5 PERSONAS DAMNIFICADAS, SIN LESIONADOS, SE DA MANEJO LOCAL.
ACCIONES:  APOYO CMGRD. 
ESTADO CERRADO. - 713
</t>
  </si>
  <si>
    <t xml:space="preserve">
CDGRD SANTANDER Y ENLACE DE EJÉRCITO, INFORMAN
MUNICIPIO FLORIDABLANCA, KM: 22- VÍA BUCARAMANGA- PAMPLONA.
EVENTO MOVIMIENTO EN MASA- 24-09-2022.
AFECTACIÓN 1 VIVIENDA AVERIADA, 1 FAMILIA, 5 PERSONAS, 1 VÍA AFECTADAS, SIN LESIONADOS.
ACCIONES APOYAN CMGRD, AGENCIA NACIONAL DE INFRAESTRUCTURA- CONCESIÓN.
ESTADO CERRADO. - 713
</t>
  </si>
  <si>
    <t xml:space="preserve">CDGRD VALLE DEL CAUCA Y ENLACE DE EJÉRCITO, INFORMAN
MUNICIPIO: GUADALAJARA DE BUGA- KM: 41 + 150- VÍA  BUGA- BUENAVENTURA- SECTOR: LOS TUBOS.
EVENTO: MOVIMIENTO EN MASA- 24-09-2022.
AFECTACIÓN: 1 VÍA- CIERRE TOTAL, SIN LESIONADOS, SE DA MANEJO LOCAL.
ACCIONES: APOYAN CMGRD- POLICÍA DE TRÁNSITO, INVIAS- MAQUINARIA AMARILLA. 
ESTADO CERRADO. - 713
</t>
  </si>
  <si>
    <r>
      <t xml:space="preserve">
CMGRD SUCRE- DEPARTAMENTO DE SUCRE, INFORMA
MUNICIPIO: SUCRE, CAÑO MOJANA- CIÉNAGA DE ISLA GRANDE.
EVENTO: ACCIDENTE TRANSPORTE MARÍTIMO O FLUVIAL - 23-09-2022.
AFECTACIÓN: 1 PERSONA DESAPARECIDA- ENILSON RODRÍGUEZ DÍAS. SE PRESENTÓ ACCIDENTE CON UNA EMBARCACIÓN DE LA EMPRESA COOTRAIMAG, DONDE UNA PERSONA QUE VIAJABA EN EL TECHO ORIENTANDO EL CAMINO, FUE SORPRENDIDO POR UNA LÍNEA DE ALTA TENSIÓN, CAYENDO AL AGUA. SE RECIBE SOLICITUD DE APOYO, POR PARTE DEL MUNICIPIO, SE REQUIERE APOYO INSTITUCIONAL CON ORGANISMOS DE SOCORRO, FUERZAS MILITARES Y EQUIPOS APROPIADOS, PARA INICIAR LA BÚSQUEDA DEL CUERPO.  
ACCIONES:  APOYA CMGRD, D.C.C.. 
</t>
    </r>
    <r>
      <rPr>
        <b/>
        <sz val="9"/>
        <rFont val="Arial"/>
        <family val="2"/>
      </rPr>
      <t>ESTADO ABIERTO. - 713</t>
    </r>
    <r>
      <rPr>
        <sz val="9"/>
        <rFont val="Arial"/>
        <family val="2"/>
      </rPr>
      <t xml:space="preserve">
CMGRD SUCRE ACTUALIZA: MUNICIPIO SUCRE, CAÑO MOJANA – CIENAGA DE ISLA GRANDE, EVENTO ACCIDENTE DE TRANSPORTE MARÍTIMO O FLUVIAL 23/09/2022, AFECTACIÓN 1 CUERPO DE UNA PERSONA QUE SE ENCONTRABA DESAPARECIDA FUE RECUPERADO EL 26/09/2022, ACCIONES ATENDIDO POR CMGRD, DCC Y CBV DFEL MUNICIPIO,</t>
    </r>
    <r>
      <rPr>
        <b/>
        <sz val="9"/>
        <rFont val="Arial"/>
        <family val="2"/>
      </rPr>
      <t xml:space="preserve"> ESTADO CERRADO  - 718</t>
    </r>
    <r>
      <rPr>
        <sz val="9"/>
        <rFont val="Arial"/>
        <family val="2"/>
      </rPr>
      <t xml:space="preserve">
</t>
    </r>
  </si>
  <si>
    <t xml:space="preserve"> CDGRD TOLIMA, INFORMA
MUNICIPIO: VENADILLO, VEREDA: LA TIERRITA.
EVENTO: INCENDIO DE COBERTURA VEGETAL- 24-09-2022.
AFECTACIÓN: 20 HECTÁREAS.
ACCIONES: APOYO CMGRD, BOMBEROS VENADILLO. 
ESTADO LIQUIDADO. - 713
</t>
  </si>
  <si>
    <t xml:space="preserve">
CDGRD HUILA, INFORMA
MUNICIPIO: YAGUARÁ, VEREDA: VITU.
EVENTO: INCENDIO DE COBERTURA VEGETAL- 08-09-2022.
AFECTACIÓN: 20 HECTÁREAS DE PASTO Y RASTROJO.
ACCIONES: APOYARON CMGRD, BOMBEROS. 
ESTADO LIQUIDADO. - 713
</t>
  </si>
  <si>
    <t xml:space="preserve">
CDGRD HUILA, INFORMA
MUNICIPIO: YAGUARÁ, VEREDA: JAGUAL.
EVENTO: INCENDIO DE COBERTURA VEGETAL- 07-09-2022.
AFECTACIÓN: 3 HECTÁREAS DE PASTO Y RASTROJO.
ACCIONES: APOYARON CMGRD, BOMBEROS. 
ESTADO LIQUIDADO. - 713
</t>
  </si>
  <si>
    <t xml:space="preserve">
CDGRD HUILA, INFORMA
MUNICIPIO: VILLAVIEJA, VEREDA: POLONIA.
EVENTO: INCENDIO DE COBERTURA VEGETAL- 08-09-2022.
AFECTACIÓN: 7 HECTÁREAS DE PASTO Y RASTROJO.
ACCIONES: APOYARON CMGRD, BOMBEROS. 
ESTADO LIQUIDADO. - 713
</t>
  </si>
  <si>
    <t xml:space="preserve">
CDGRD HUILA, INFORMA
MUNICIPIO: VILLAVIEJA, VEREDA: BALSILLAS-FINCA LA CHIPA.
EVENTO: INCENDIO DE COBERTURA VEGETAL- 07-09-2022.
AFECTACIÓN: 20 HECTÁREAS DE PASTO.
ACCIONES: APOYARON CMGRD, BOMBEROS. 
ESTADO LIQUIDADO. - 713
</t>
  </si>
  <si>
    <t xml:space="preserve">
CDGRD CHOCÓ, MINSALUD, DNBC, ENLACE DE EJÉRCITO, INFORMAN
MUNICIPIO: ISTMINA – RÍO SAN JUAN
EVENTO: ACCIDENTE TRANSPORTE MARÍTIMO O FLUVIAL – 23-09-2022
AFECTACIÓN: 2 PERSONAS FALLECIDAS, 2 PERSONAS LESIONADAS REMITIDAS AL HOSPITAL EDUARDO SANTOS, 1 BALSA SE VOLCÓ POR EXCESO DE PESO Y SE PARTIÓ, SE ENCONTRABAN EN LA CELEBRACIÓN DE LA FIESTA DE LAS MERCEDES- BALSADAS.
ACCIONES: ATENDIDO POR CMGRD, BOMBEROS Y COMUNIDAD.
ESTADO: CERRADO. - 713
</t>
  </si>
  <si>
    <t>1 MURO DE LA CARCEL</t>
  </si>
  <si>
    <t xml:space="preserve">CDGRD BOYACÁ Y DNBC INFORMAN:
MUNICIPIO CHIQUINQUIRÁ – ZONA URBANA Y VEREDA CÓRDOBA BAJO
EVENTO INUNDACIÓN 24/09/2022 
AFECTACIÓN 2 VIVIENDAS AVERIADAS POR DESLIZAMIENTO Y EN RIESGO, 2 FAMILIA EVACUADAS PREVENTIVAMENTE A UN HOTEL, 1 MURO DE 5 METROS DE LA CÁRCEL COLAPSO, SE REPORTAN BARRIOS INUNDADOS POR EL COLAPSO DEL SISTEMA DE ALCANTARILLADO. GENERADO POR LAS FUERTES LLUVIAS PRESENTADAS.
ACCIONES ATIENDE ALCALDIA, CMGRD, BOMBEROS, DCC, EJERCITO BRINDA SEGURIDAD, EL CDGRD BOYACÁ ENVIARÁ EQUIPO DE INGENIEROS Y MÁQUINA DE HIDROSUCCIÓN PARA EVACUAR LAS AGUAS ESTANCADAS, REALIZAN EDAN
ESTADO CERRADO - 714
</t>
  </si>
  <si>
    <t xml:space="preserve">DCC INFORMA:
MUNICIPIO SAN VICENTE DE FERRER - ANTIOQUIA
EVENTO INUNDACIÓN 24/09/2022
AFECTACIÓN 10 VIVIENDAS INUNDADAS, 10 FAMILIAS, 38 PERSONAS. POR EL DESBORDAMIENTO DE LA QUEBRADA EL SALADO Y LA PALMA
ACCIONES ATENDIÓ CMGRD, Y DCC CON 10 UNIDADES
ESTADO CERRADO - 714
</t>
  </si>
  <si>
    <r>
      <t xml:space="preserve">DCC INFORMA:
MUNICIPIO BARBOSA - ANTIOQUIA
EVENTO CRECIENTE SÚBITA  23/09/2022
AFECTACIÓN  1 PERSONA DESAPARECIDA (MUJER DE NOMBRE CAROLINA GÓMEZ),  2 PERSONAS LESIONADAS (1 HOMBRE Y 1 MUJER) QUIENES FUERON RESCATADOS POR  LA COMUNIDAD Y LLEVADOS A CENTRO MÉDICO. POR LA CRECIENTE DE LA QUEBRADA LA PLAYITA, QUE ARRASTRÓ A 3 ESTUDIANTES UNIVERSITARIOS QUE SE ENCONTRABAN HACIENDO TRABAJO DE CAMPO
ACCIONES ATENDIÓ BOMBEROS, DCC Y COMUNIDAD
</t>
    </r>
    <r>
      <rPr>
        <b/>
        <sz val="9"/>
        <rFont val="Arial"/>
        <family val="2"/>
      </rPr>
      <t>ESTADO ABIERTO V- 714</t>
    </r>
    <r>
      <rPr>
        <sz val="9"/>
        <rFont val="Arial"/>
        <family val="2"/>
      </rPr>
      <t xml:space="preserve">
ACTUALIZACIÓN CDGRD ANTIOQUIA EN EL MUNICIPIO DE BARBOSA ZONA RURAL EVENTO CRECIENTE SÚBITA QUEBRADA LA PLAYITA– 23 DE SEPTIEMBRE AFECTACIÓN 1 PERSONA FALLECIDA, 2 PERSONAS LESIONADAS ACCIONES LA SEÑORA CAROLINA GÓMEZ FUE ENCONTRADA EN EL MUNICIPO DE YOLOMBÓ POR PARTE DE LOS ORGANISMOS DE SOCORRO, </t>
    </r>
    <r>
      <rPr>
        <b/>
        <sz val="9"/>
        <rFont val="Arial"/>
        <family val="2"/>
      </rPr>
      <t xml:space="preserve">ESTADO CERRADO - 736 </t>
    </r>
    <r>
      <rPr>
        <sz val="9"/>
        <rFont val="Arial"/>
        <family val="2"/>
      </rPr>
      <t xml:space="preserve">
</t>
    </r>
  </si>
  <si>
    <r>
      <t xml:space="preserve">CDGRD RISARALAD INFORMA: MUNICIPIO: PEREIRA – BARRIO SAN NICOLAS EVENTO: COLAPSO ESTRUCTURAL – 25/09/2022 AFECTACIÓN: 1 VIVIENDA DESTRUIDA POR DAÑO ESTRUCUTRAL, 1 FAMILIA, 4 PERSONAS ACCIONES: ATENDIDO POR CMGRD Y BOMBEROS ESTADO </t>
    </r>
    <r>
      <rPr>
        <b/>
        <sz val="9"/>
        <rFont val="Arial"/>
        <family val="2"/>
      </rPr>
      <t>CERRADO - 715</t>
    </r>
  </si>
  <si>
    <r>
      <t xml:space="preserve">CDGRD ANTIOQUIA INFORMA MUNICIPIO: TÁMESIS – VEREDA SAN PEDRO EVENTO: MOVIMIENTO EN MASA – 25/09/2022 AFECTACIÓN: 1 VÍA CON PERDIDA DE LA BANCA ACCIONES: ATENDIDO POR CMGRD Y MAQUINARIA AMARILLA ESTADO: </t>
    </r>
    <r>
      <rPr>
        <b/>
        <sz val="9"/>
        <rFont val="Arial"/>
        <family val="2"/>
      </rPr>
      <t>CERRADO - 715</t>
    </r>
  </si>
  <si>
    <r>
      <t xml:space="preserve">CDGRD ANTIOQUIA INFORMA MUNICIPIO: DABEIBA – CORREGIMIENTO SAN JÓSE EVENTO: MOVIMIENTO EN MASA – 25/09/2022 AFECTACIÓN: 1 VÍA CON PERDIDA DE LA BANCA ACCIONES: ATENDIDO POR CMGRD ESTADO: </t>
    </r>
    <r>
      <rPr>
        <b/>
        <sz val="9"/>
        <rFont val="Arial"/>
        <family val="2"/>
      </rPr>
      <t>CERRADO - 715</t>
    </r>
  </si>
  <si>
    <r>
      <t xml:space="preserve">CDGRD CAUCA INFORMA MUNICIPIO: MIRANDA - VEREDA SANTA TERESA EVENTO: INCENDIO ESTRUCTURAL – 24/09/2022 AFECTACIÓN: 1 VIVIENDA DESTRUIDA POR LA CONFLAGRACIÓN. 1 FAMILIA, 4 PERSONAS ACCIONES: ATENDIDO POR CMGRD Y BOMBEROS ESTADO: </t>
    </r>
    <r>
      <rPr>
        <b/>
        <sz val="9"/>
        <rFont val="Arial"/>
        <family val="2"/>
      </rPr>
      <t>CERRADO - 715</t>
    </r>
  </si>
  <si>
    <t xml:space="preserve">CDGRD HUILA, INFORMA:
MUNICIPIO TIMANÁ, VEREDA: PENCUA.
EVENTO INCENDIO DE COBERTURA VEGETAL- 09-09-2022.
AFECTACIÓN 2 HECTÁREAS DE PASTO Y RASTROJO.
ACCIONES APOYARON CMGRD, BOMBEROS.
ESTADO LIQUIDADO. - 716
</t>
  </si>
  <si>
    <t xml:space="preserve">
CDGRD HUILA, INFORMA:
MUNICIPIO TESALIA, VEREDA: RASPAYUCO.
EVENTO INCENDIO DE COBERTURA VEGETAL- 01-09-2022.
AFECTACIÓN 1.5 HECTÁREAS DE PASTO Y RASTROJO.
ACCIONES APOYARON CMGRD, BOMBEROS.
ESTADO LIQUIDADO. - 716
</t>
  </si>
  <si>
    <t xml:space="preserve">
CDGRD HUILA, INFORMA:
MUNICIPIO TESALIA, VEREDA: VILLA CHATA.
EVENTO INCENDIO DE COBERTURA VEGETAL- 01-09-2022.
AFECTACIÓN 1 HECTÁREA DE PASTO Y RASTROJO.
ACCIONES APOYARON CMGRD, BOMBEROS.
ESTADO LIQUIDADO. - 716
</t>
  </si>
  <si>
    <t xml:space="preserve">CDGRD HUILA, INFORMA:
MUNICIPIO TERUEL, VEREDA: PRIMAVERA.
EVENTO INCENDIO DE COBERTURA VEGETAL- 09-09-2022.
AFECTACIÓN 15 HECTÁREAS DE PASTO Y RASTROJO.
ACCIONES APOYARON CMGRD, BOMBEROS.
ESTADO LIQUIDADO. - 716
</t>
  </si>
  <si>
    <t xml:space="preserve">CDGRD HUILA, INFORMA:
MUNICIPIO TERUEL, VEREDAS: EL ALMORZADERO- SECTOR: LA HERRADURA, VEREDA EL MESÓN- SECTOR: EL ACUEDUCTO.
EVENTO INCENDIO DE COBERTURA VEGETAL- 08-09-2022.
AFECTACIÓN 5 HECTÁREAS DE PASTO Y RASTROJO.
ACCIONES APOYARON CMGRD, BOMBEROS.
ESTADO LIQUIDADO. - 716
</t>
  </si>
  <si>
    <t xml:space="preserve">
CDGRD HUILA, INFORMA:
MUNICIPIO TELLO, VEREDAS: EL VERGEL- FINCA LOS ROSOS, MESA REDONDA- FINCA LA PAZ.
EVENTO INCENDIO DE COBERTURA VEGETAL- 02-09-2022.
AFECTACIÓN 14 HECTÁREAS DE PASTO Y RASTROJO.
ACCIONES APOYARON CMGRD, BOMBEROS.
ESTADO LIQUIDADO. - 716
</t>
  </si>
  <si>
    <t xml:space="preserve">
CDGRD HUILA, INFORMA:
MUNICIPIO TELLO, VEREDAS: SAN ANDRÉS TELLO, MESA REDONDA, CUCARA.
EVENTO INCENDIO DE COBERTURA VEGETAL- 01-09-2022.
AFECTACIÓN 11.5 HECTÁREAS DE PASTO Y RASTROJO.
ACCIONES APOYARON CMGRD, BOMBEROS.
ESTADO LIQUIDADO. - 716
</t>
  </si>
  <si>
    <t xml:space="preserve">
CDGRD HUILA, INFORMA:
MUNICIPIO SAN AGUSTÍN, VEREDA: ARAUCA.
EVENTO INCENDIO DE COBERTURA VEGETAL- 08-09-2022.
AFECTACIÓN 3.5 HECTÁREAS DE PASTO Y RASTROJO.
ACCIONES APOYARON CMGRD, BOMBEROS.
ESTADO LIQUIDADO. - 716
</t>
  </si>
  <si>
    <t xml:space="preserve">CDGRD HUILA, INFORMA:
MUNICIPIO PAICOL, VEREDA: EL CARMEN.
EVENTO INCENDIO DE COBERTURA VEGETAL- 08-09-2022.
AFECTACIÓN 3 HECTÁREAS DE PASTO Y RASTROJO.
ACCIONES APOYARON CMGRD, BOMBEROS.
ESTADO LIQUIDADO. - 716
</t>
  </si>
  <si>
    <t xml:space="preserve">CDGRD HUILA, INFORMA:
MUNICIPIO BARAYA, VEREDA: ENSALADERO.
EVENTO INCENDIO DE COBERTURA VEGETAL- 01-09-2022.
AFECTACIÓN 15 HECTÁREAS DE PASTO Y RASTROJO.
ACCIONES APOYARON CMGRD, BOMBEROS.
ESTADO LIQUIDADO. - 716
</t>
  </si>
  <si>
    <t xml:space="preserve">D.C.C. INFORMA, DEPARTAMENTO VALLE DEL CAUCA
MUNICIPIO CAICEDONIA, SECTOR: LA BÁSCULA.
EVENTO INCENDIO DE COBERTURA VEGETAL- 24-09-2022.
AFECTACIÓN 3 HECTÁREAS DE CAÑA.
ACCIONES APOYARON CMGRD, D.C.C.
ESTADO LIQUIDADO. - 716
</t>
  </si>
  <si>
    <r>
      <t xml:space="preserve">CDGRD BOLÍVAR INFORMA EN EL MUNICIPIO DE SAN JACINTO DE BOLÍVAR CORREGIMIENTO LAS PALMAS EVENTO MOVIMIENTO EN MASA (GENERADO POR REPRESAMIENTO DEL ARROYO SAN JACINTO)  – 24 DE SEPTIEMBRE, AFECTACIÓN 1 VÍA TERCIARIA KILOMETRO 1 EN 30 METROS APROX (PÉRDIDA TOTAL), ACCIONES NO HAY PASO PARA EL TRÁNSITO DE VEHÍCULOS AGROPECUARIOS DE LOS CENTROS POBLADOS, IMPIDIENDO EL PASO DE LAS PERSONAS QUE A DIARIO DEBEN TRANSPORTARSE DESDE LA CABECERA MUNICIPAL A LAS DIFERENTES VEREDAS Y CORREGIMIENTOS, SUSPENSIÓN DE ACTIVIDADES ECONÓMICAS, ACADÉMICAS Y AGROPECUARIAS, AL MENOS 50 FAMILIAS INCOMUNICADAS. SOLICITAN APOYO CON MAQUINARIA AMARILLA Y VOLQUETAS
ESTADO </t>
    </r>
    <r>
      <rPr>
        <b/>
        <sz val="9"/>
        <rFont val="Arial"/>
        <family val="2"/>
      </rPr>
      <t>CERRADO - 717</t>
    </r>
    <r>
      <rPr>
        <sz val="9"/>
        <rFont val="Arial"/>
        <family val="2"/>
      </rPr>
      <t xml:space="preserve">
</t>
    </r>
  </si>
  <si>
    <r>
      <t xml:space="preserve">CDGRD SANTANDER INFORMA EN EL MUNICIPIO DE MOLAGAVITA VEREDAS HIGUERONES, CARRIZALES Y EL CANEY EVENTO GRANIZADA – 25 DE SEPTIEMBRE AFECTACIÓN DAÑOS EN CULTIVOS DE TOMATE, FRÍJOL E INVERNADEROS ACCIONES SE COORDINA PARA ENVIAR PERSONAL DE LA ALCALDÍA PARA REALIZAR EDAN ESTADO </t>
    </r>
    <r>
      <rPr>
        <b/>
        <sz val="9"/>
        <rFont val="Arial"/>
        <family val="2"/>
      </rPr>
      <t>ABIERTO - 717</t>
    </r>
  </si>
  <si>
    <r>
      <t>CDGRD SANTANDER INFORMA EN EL MUNICIPIO DE CHARTA PROVINCIA DE SOTO NORTE SECTOR LA PLAYA EVENTO CRECIENTE SÚBITA – 25 DE SEPTIEMBRE  AFECTACIÓN 1 VÍA TERCIARIA ACCIONES SE COORDINÓ MAQUINARIA AMARILLA DE UN CONTRATISTA DE LA SECRETARIA DE INFRAESTRUCTURA DE LA GOBERNACIÓN, PARA REHABILITAR EL TRÁNSITO,  ESTADO</t>
    </r>
    <r>
      <rPr>
        <b/>
        <sz val="9"/>
        <rFont val="Arial"/>
        <family val="2"/>
      </rPr>
      <t xml:space="preserve"> CERRADO - 717</t>
    </r>
    <r>
      <rPr>
        <sz val="9"/>
        <rFont val="Arial"/>
        <family val="2"/>
      </rPr>
      <t xml:space="preserve">
</t>
    </r>
  </si>
  <si>
    <r>
      <t xml:space="preserve">ENLACE DNBC INFORMA EN EL DEPARTAMENTO HUILA MUNICIPIO NEIVA SECTOR LA MATA FORTALECILLAS EVENTO INCENDIO DE COBERTURA VEGETAL – 30 DE AGOSTO AFECTACIÓN 1 HECTÁREA DE VEGETACIÓN NATIVA ACCIONES ATENDIDO POR 3 UNIDADES DE BOMBEROS Y MÁQUINA EXTINTORA M2 ESTADO </t>
    </r>
    <r>
      <rPr>
        <b/>
        <sz val="9"/>
        <rFont val="Arial"/>
        <family val="2"/>
      </rPr>
      <t>LIQUIDADO - 717</t>
    </r>
    <r>
      <rPr>
        <sz val="9"/>
        <rFont val="Arial"/>
        <family val="2"/>
      </rPr>
      <t xml:space="preserve">
</t>
    </r>
  </si>
  <si>
    <r>
      <t>ENLACE DNBC INFORMA EN EL DEPARTAMENTO LA GUAJIRA MUNICIPIO RIOHACHA CALLE 15 CRA 41 EVENTO INCENDIO DE COBERTURA VEGETAL – 29 DE JULIO AFECTACIÓN 2 HECTÁREAS DE VEGETACIÓN NATIVA ACCIONES ATENDIDO POR PERSONAL DE BOMBEROS, ESTADO</t>
    </r>
    <r>
      <rPr>
        <b/>
        <sz val="9"/>
        <rFont val="Arial"/>
        <family val="2"/>
      </rPr>
      <t xml:space="preserve"> LIQUIDADO - 717</t>
    </r>
    <r>
      <rPr>
        <sz val="9"/>
        <rFont val="Arial"/>
        <family val="2"/>
      </rPr>
      <t xml:space="preserve">
</t>
    </r>
  </si>
  <si>
    <t>14/01/2022 SE APROBÓ APOYO CON 3.000 KITS DE ALIMENTO Y 3.000 KIT DE ASEO FAMILIAR POR VALOR $502.800.000
23/09/2022 SE APROBÓ APOYO CON KIT DE ALIMENTO 850 AL MUNICIPIO DE SAN MARCOS POR VALOR DE  $99.450.000
29/09/2022 SE APROBÓ APOYO CON KIT DE ALIMENTO 550 AL MUNICIPIO DE SAN MARCOS POR VALOR DE  $63.350.000</t>
  </si>
  <si>
    <r>
      <t xml:space="preserve">ENLACEDNBC INFORMA: MUNICIPIO JAMBALO - CAUCA, SECTOR RURAL, EVENTO CASO FORTUITO 23/09/2022, AFECTACIÓN 1 PERSONA DESAPARECIDA. CTE NELSON DE JESUS DEL CBV JAMBALÓ INFORMA, BÚSQUEDA DE UNA PERSONA DESAPARECIDA EN EL CONFLICTO ARMADO A SEIS HORAS DEL CASCO URBANO CON ACOMPAÑAMIENTO DE CABILDO INDÍGENA Y  JURÍDICA INDÍGENA, SIN RESULTADO POSITIVO AL MOMENTO, 26/09/2022. 14:28: CTE NELSON DE JESUS DEL CBV JAMBALÓ INFORMA: SUSPENSIÓN DEFINITIVA DE LA BÚSQUEDA POR SOLICITUD DE LOS FAMILIARES DE LA VÍCTIMA, ACCIONES ATENDIDO POR CMGRD Y CBV DEL MUNICIPIO, ESTADO </t>
    </r>
    <r>
      <rPr>
        <b/>
        <sz val="9"/>
        <color indexed="8"/>
        <rFont val="Arial"/>
        <family val="2"/>
      </rPr>
      <t>CERRADO - 718</t>
    </r>
  </si>
  <si>
    <r>
      <t xml:space="preserve">CDGRD TOLIMA INFORMA: MUNICIPIO VENADILLO, KM 50 VIA MUNICIPIO LERIDA, EVENTO INCENDIO DE COBERTURA VEGETAL 26/09/2022, AFECTACIÓN 1 HECTÁREA DE VEGETACIÓN, ACCIONES ATENDIDO POR CMGRD Y CBV DEL MUNICIPIO, ESTADO </t>
    </r>
    <r>
      <rPr>
        <b/>
        <sz val="9"/>
        <color indexed="8"/>
        <rFont val="Arial"/>
        <family val="2"/>
      </rPr>
      <t>LIQUIDADO - 718</t>
    </r>
    <r>
      <rPr>
        <sz val="9"/>
        <color indexed="8"/>
        <rFont val="Arial"/>
        <family val="2"/>
      </rPr>
      <t xml:space="preserve">
</t>
    </r>
  </si>
  <si>
    <r>
      <t xml:space="preserve">DCC INFORMA DEPARTAMENTO: CESAR  MUNICIPIO: LA JAGUA DE IBIRICO – VEREDA CAÑO ADENTRO EVENTO: INUNDACIÓN – 24/09/2022 AFECTACIÓN: 3 VIVIENDAS POR PERDIDA DE ENSERES, 3 FAMILIAS, 12 PERSONAS ACCIONES: ATENDIDO POR CMGRD ESTADO: </t>
    </r>
    <r>
      <rPr>
        <b/>
        <sz val="9"/>
        <rFont val="Arial"/>
        <family val="2"/>
      </rPr>
      <t>CERRADO - 719</t>
    </r>
  </si>
  <si>
    <r>
      <t xml:space="preserve">CDGRD BOLÍVAR INFORMA EN EL MUNICIPIO DE BARRANCO DE LOBA HACÍA SAN MARTÍN DE LOBA, EVENTO INUNDACIÓN POR AUMENTO EN EL NIVEL DEL RÍO MAGDALENA - 4 DE NOVIEMBRE, AFECTACIÓN 1 VÍA SECUNDARIA, 1 PUENTE VEHICULAR (INFORMADO EN DECLARATORIA), ACCIONES LA ADMINISTRACIÓN CON LA COMUNIDAD ESTÁN PROTEGIENDO CON COSTALES PARA QUE EL AGUA NO INUNDE TOTALMENTE LA CABECERA MUNICIPAL, ESTADO </t>
    </r>
    <r>
      <rPr>
        <b/>
        <sz val="9"/>
        <rFont val="Arial"/>
        <family val="2"/>
      </rPr>
      <t>ABIERTO - 808</t>
    </r>
    <r>
      <rPr>
        <sz val="9"/>
        <rFont val="Arial"/>
        <family val="2"/>
      </rPr>
      <t xml:space="preserve">
ACTUALIZACIÓN CDGRD BOLÍVAR INFORMA
MUNICIPIO BARRANCO DE LOBA HACÍA SAN MARTÍN DE LOBA, BARRIOS: LOS CONTRERAS, PUERTO PRINCIPAL, LAS TOLUAS, EL CAÑITO, CORREGIMIENTOS: SAN ANTONIO, CERRITOS, RÍO NUEVO, PUERTO COROZO, MINAS DE SANTA CRUZ, LAS DELICIAS, GARZO LA MARÍA, VEREDAS: HATILLO BOCA DEL MONTE, LERMA O CLAVO METIDO, CAÑO HERRÁN, ESCUVILLAL, HATILLITO Y GIRASOL, TORITO, ATASCOSA, VÍA BARRANCO DE LOBA – SAN MARTÍN DE LOBA.
EVENTO INUNDACIÓN – 04-11-2022. 
AFECTACIÓN SE PRESENTÓ DESBORDAMIENTO DEL RÍO MAGDALENA Y CIÉNAGAS, 582 VIVIENDAS INUNDADAS, 582 FAMILIAS, 2.910 PERSONAS AFECTADAS, 1 VÍA SECUNDARIA, 1 PUENTE VEHICULAR, SIN LESIONADOS, CONTINÚAN REALIZANDO EDAN. SE RECIBE SOLICITUD DE AHE.
ACCIONES CMGRD, CDGRD, D.C.C. COMUNIDAD.
</t>
    </r>
    <r>
      <rPr>
        <b/>
        <sz val="9"/>
        <rFont val="Arial"/>
        <family val="2"/>
      </rPr>
      <t>ESTADO ABIERTO. - 813</t>
    </r>
    <r>
      <rPr>
        <sz val="9"/>
        <rFont val="Arial"/>
        <family val="2"/>
      </rPr>
      <t xml:space="preserve">
</t>
    </r>
    <r>
      <rPr>
        <sz val="9"/>
        <color indexed="10"/>
        <rFont val="Arial"/>
        <family val="2"/>
      </rPr>
      <t xml:space="preserve">
</t>
    </r>
    <r>
      <rPr>
        <b/>
        <sz val="9"/>
        <color indexed="10"/>
        <rFont val="Arial"/>
        <family val="2"/>
      </rPr>
      <t>07/11/2022 SE APROBÓ APOYO CON 1000 KITS DE ALIMENTO Y 1543 KIT DE ASEO FAMILIAR AL MUNICIPIO DE BARRANCO DE LOBA POR VALOR DE $ 236.779.000</t>
    </r>
    <r>
      <rPr>
        <sz val="9"/>
        <color indexed="10"/>
        <rFont val="Arial"/>
        <family val="2"/>
      </rPr>
      <t xml:space="preserve">
</t>
    </r>
    <r>
      <rPr>
        <sz val="9"/>
        <color indexed="8"/>
        <rFont val="Arial"/>
        <family val="2"/>
      </rPr>
      <t xml:space="preserve">ACTUALIZACIÓN CDGRD BOLÍVAR, INFORMA
MUNICIPIO BARRANCO DE LOBA, SECTOR: LUCHO MONTES.
EVENTO INUNDACIÓN- 04-11-2022.
AFECTACIÓN NUEVAMENTE SE PRESENTA, EL DÍA DE HOY, ROMPIMIENTO DE JARILLÓN, EL CUAL PODRÍA AFECTAR 5 CORREGIMIENTOS, 4.000 PERSONAS APROXIMADAMENTE, REALIZAN EDAN.
ACCIONES APOYAN CMGRD, CDGRD, SE ESTÁ REALIZANDO VERIFICACIÓN POR ALCALDÍA Y PERSONAL DE GOBERNACIÓN QUE ESTÁ EN LA ZONA, PARA DEFINIR ACCIONES TENDIENTES A PODER MITIGAR EL IMPACTO A LA POBLACIÓN.
ESTADO ABIERTO. - 821
</t>
    </r>
    <r>
      <rPr>
        <b/>
        <sz val="9"/>
        <color indexed="10"/>
        <rFont val="Arial"/>
        <family val="2"/>
      </rPr>
      <t xml:space="preserve">25/11/2022 SE APROBÓ APOYO CON 543 KIT DE ALIMENTO AL MUNICIPIO BARRANCO DE LOBA POR VALOR DE $79.911.400
28/11/2022 SE APROBÓ APOYO CON 20.000 SACOS DE POLIPROPILENO AL MUNICIPIO BARRANCO DE LOBA POR VALOR DE $34.000.000
</t>
    </r>
    <r>
      <rPr>
        <sz val="9"/>
        <color indexed="8"/>
        <rFont val="Arial"/>
        <family val="2"/>
      </rPr>
      <t xml:space="preserve">ACTUALIZACIÓN CDGRD BOLÍVAR INFORMA
MUNICIPIO BARRANCO DE LOBA HACÍA SAN MARTÍN DE LOBA, BARRIOS: LOS CONTRERAS, PUERTO PRINCIPAL, LAS TOLUAS, EL CAÑITO, CORREGIMIENTOS: SAN ANTONIO, CERRITOS, RÍO NUEVO, PUERTO COROZO, MINAS DE SANTA CRUZ, LAS DELICIAS, GARZO LA MARÍA, VEREDAS: HATILLO BOCA DEL MONTE, LERMA O CLAVO METIDO, CAÑO HERRÁN, ESCUVILLAL, HATILLITO Y GIRASOL, TORITO, ATASCOSA, VÍA BARRANCO DE LOBA – SAN MARTÍN DE LOBA.
EVENTO INUNDACIÓN – 04-11-2022. 
AFECTACIÓN SE PRESENTÓ DESBORDAMIENTO DEL RÍO MAGDALENA Y CIÉNAGAS, 52 VIVIENDAS DESTRUIDAS, 28 VIVIENDAS INUNDADAS, 141 HECTÁREAS DE CULTIVOS, 1.322 FAMILIAS, 3.881 PERSONAS AFECTADAS, 1 VÍA SECUNDARIA, 1 PUENTE VEHICULAR, SIN LESIONADOS. DECRETO DE CALAMIDAD PÚBLICA NO. 1907-2022-002 - 19-07-2022
ACCIONES CMGRD, CDGRD, UNGRD, D.C.C. COMUNIDAD.
</t>
    </r>
    <r>
      <rPr>
        <b/>
        <sz val="9"/>
        <color indexed="8"/>
        <rFont val="Arial"/>
        <family val="2"/>
      </rPr>
      <t>ESTADO CERRADO.  - 905</t>
    </r>
  </si>
  <si>
    <r>
      <t xml:space="preserve">CDGRD CUNDINAMARCA INFORMA EN EL MUNICIPIO DE TOCAIMA VEREDA CATARNICA EVENTO INCENDIO DE COBERTURA VEGETAL  - 26 DE SEPTIEMBRE AFECTACIÓN 5 HECTÁREAS DE PASTIZALES Y ARBUSTOS ACCIONES ATENDIDO POR 3 UNIDADES DE BOMBEROS Y MAQUINA EXTINTORA, APOYARON POLICÍA CON 3 UNIDADES Y 3 TRABAJADORES DE LOS PREDIOS ALEDAÑOS, ESTADO </t>
    </r>
    <r>
      <rPr>
        <b/>
        <sz val="9"/>
        <rFont val="Arial"/>
        <family val="2"/>
      </rPr>
      <t>LIQUIDADO - 720</t>
    </r>
  </si>
  <si>
    <r>
      <t xml:space="preserve">CDGRD ANTIOQUIA INFORMA EN EL MUNICIPIO DE DON MATÍAS BARRIOS VILLAMARIA, AVENIDA LOS PINOS , 6 DE JUNIO Y VEREDA LA MONTERA EVENTO INUNDACIÓN POR DESBORDAMIENTO DE LA QUEBRADA DON MATÍAS LUEGO DE FUERTES LLUVIAS – 24 DE SEPTIEMBRE AFECTACIÓN 5 VIVIENDAS, 5 FAMILIAS, 7 PERSONAS, 1 VÍA TERCIARIA ACCIONES SE REALIZO LA REMOCIÓN DE MATERIAL DE LAS VÍAS, LIMPIEZA DEL CAUSE Y VIADUCTOS, ASÍ MISMO SE HIZO LA ENTREGA DE COLCHONES, COBIJAS Y MERCADOS, ESTADO </t>
    </r>
    <r>
      <rPr>
        <b/>
        <sz val="9"/>
        <rFont val="Arial"/>
        <family val="2"/>
      </rPr>
      <t>CERRADO - 720</t>
    </r>
  </si>
  <si>
    <r>
      <t xml:space="preserve">CDGRD ANTIOQUIA INFORMA EN EL MUNICIPIO DE TOLEDO CORREGIMIENTO EL VALLE DE TOLEDO EVENTO MOVIMIENTO EN MASA – 25 DE SEPTIEMBRE AFECTACIÓN 1 VÍA SECUNDARIA (6 TRAMOS APROX) ACCIONES SE HA REALIZADO LA REMOCION DE MATERIAL, YA QUE EL MUNICIPIO CUENTA CON MAQUINARIA AMARILLA, PERO A LA FECHA LA CAPACIDAD NO ES SUFICIENTE PARA LA ATENCION DE TODO EL MUNICIPIO SE REQUIERE CON URGENCIA EL APOYO CON OBRAS DE MITIGACIÓN Y MAQUINARIA PARA EVITAR LA PÉRDIDA DE BANCA EN DIFERENTES SECTORES DE LA VÍA SECUNDARIA, ESTADO </t>
    </r>
    <r>
      <rPr>
        <b/>
        <sz val="9"/>
        <rFont val="Arial"/>
        <family val="2"/>
      </rPr>
      <t>CERRADO - 720</t>
    </r>
  </si>
  <si>
    <r>
      <t xml:space="preserve">CDGRD BOYACÁ INFORMA EN EL MUNICIPIO DE PUERTO BOYACÁ CORREGIMIENTO DE PUERTO SERVIEZ Y LA SIERRA EVENTO VENDAVAL – 26 DE SEPTIEMBRE AFECTACIÓN 50 VIVIENDAS DESTECHADAS, 50 FAMILIAS, DAÑOS EN MUEBLES Y ENSERES ACCIONES ATENDIDO POR CMGRD, REALIZAN LEVANTAMIENTO DE EDAN, ENTREGARÁN AHE, NO LESIONADOS U OTRO, ESTADO </t>
    </r>
    <r>
      <rPr>
        <b/>
        <sz val="9"/>
        <rFont val="Arial"/>
        <family val="2"/>
      </rPr>
      <t>CERRADO - 720</t>
    </r>
  </si>
  <si>
    <r>
      <t xml:space="preserve">CMGRD MITÚ INFORMA EN EL CASERÍO DE PUERTO PALOMA COMUNIDAD INDÍGENA DE TIERRA GRATA EVENTO MOVIMIENTO EN MASA (A ORILLAS DEL RÍO VAUPÉS) – 24 DE SEPTIEMBRE AFECTACIÓN 2 FALLECIDOS (MENORES DE EDAD) ACCIONES UNA VEZ REALIZADA LA COMISIÓN DE DESPLAZAMIENTO HASTA EL LUGAR DE LOS HECHOS, LA CUAL ESTA EN LANCHA A 3 HORAS Y MEDIA POR EL RÍO VAUPÉS SE CONSTATÓ QUE LOS FAMILIARES RECUPERARON LOS CUERPOS Y LOS ENTERRARON EN LA MISMA COMUNIDAD POR ESTAR DENTRO DEL RESGUARDO INDÍGENA. SE DESPLAZARON 1 UNIDAD DE BOMBEROS VOLUNTARIOS, 1 UNIDAD DE LA OFICINA DE GESTIÓN DEL RIESGO DEPARTAMENTAL, 1 UNIDAD DE LA CORPORACIÓN CDA, 1 UNIDAD DEL CTI FISCALÍA Y LA COORDINADORA MUNICIPAL, REALIZARON EDAN; LA CORPORACIÓN ELABORÓ SU CONCEPTO TÉCNICO, DONDE MANIFIESTA QUE ES UN COMPORTAMIENTO DEL PROCESO EROSIVO DE LA RIVERA DEL RÍO Y POR LA FALTA DE ÁRBOLES CERCA DE ELLA, NO SUPERA LOS 5 METROS DE DESPRENDIMIENTO DE TIERRA, SE EVIDENCIA QUE ES LO LARGO DEL RÍO VAUPÉS. EL CTI RECOGIÓ LAS VERSIONES RESPECTIVAS DENTRO DE SUS FUNCIONALIDADES, ESTADO </t>
    </r>
    <r>
      <rPr>
        <b/>
        <sz val="9"/>
        <rFont val="Arial"/>
        <family val="2"/>
      </rPr>
      <t>CERRADO - 720</t>
    </r>
    <r>
      <rPr>
        <sz val="9"/>
        <rFont val="Arial"/>
        <family val="2"/>
      </rPr>
      <t xml:space="preserve">
</t>
    </r>
  </si>
  <si>
    <t xml:space="preserve">CMGRD CAPARRAPÍ INFORMA:
MUNICIPIO CAPARRAPÍ -  CUNDINAMARCA,  INSPECCIÓN DE LA AZAUNCHA, VEREDA LA MARÍA Y LA MIEL
EVENTO MOVIMIENTO EN MASA 24/09/2022
AFECTACIÓN 2 VÍAS MUNICIPAL CON DESLIZAMIENTOS DE GRAN MAGNITUD
ACCIONES ATIENDE CMGRD, LOS CAMPESINOS DEL SECTOR NO PUEDEN PASAR SUS PRODUCTOS, NO TENEMOS MAQUINARIA SUPLIR ESTA NECESIDAD, SOLO 1 MAQUINA Y ES UN PROBLEMA CON LOS ADULTOS MAYORES.
ESTADO CERRADO - 721
</t>
  </si>
  <si>
    <t xml:space="preserve">CDGRD NORTE DE SANTANDER INFORMA:
MUNICIPIO CUCUTILLA
EVENTO MOVIMIENTO EN MASA 27/09/2022
AFECTACIÓN 1 VÍA SECUNDARIA CUCUTILLA-ARBOLEDAS CON DESPRENDIMIENTO DE ROCAS Y MATERIAL
ACCIONES ATENDIÓ CMGRD
ESTADO CERRADO - 721
</t>
  </si>
  <si>
    <t xml:space="preserve">BOMBEROS CUNDINAMARCA INFORMA:
MUNICIPIO SOPÓ - VEREDA CAROLINA ALTA SECTOR RIVAS
EVENTO VENDAVAL 27/09/2022
AFECTACIÓN  1 VIVIENDA AVERIADA CON DAÑOS EN TECHO Y CUBIERTA, 1 FAMILIA
ACCIONES  ATENDIÓ BOMBEROS 3 UNIDADES Y 1 MAQUINA
ESTADO CERRADO - 721
</t>
  </si>
  <si>
    <t>CDGRD CUNDINAMARCA INFORMA:
MUNICIPIO CACHIPAY – VEREDA MESITAS DE SANTA INÉS
EVENTO INCENDIO DE COBERTURA VEGETAL 27/09/2022
AFECTACIÓN  5 HECTÁREAS DE VEGETACIÓN NATIVA, AL PARECER POR QUEMAS AGRÍCOLAS.  
ACCIONES ATENDIÓ BOMBEROS CACHIPAY CON 3 UNIDADES, M-01 Y BOMBEROS SUBESTACIÓN TENA CON 3 UNIDADES.
ESTADO LIQUIDADO - 721</t>
  </si>
  <si>
    <t>CAÍDA DE 280 ÁRBOLES, 10 LOCALES COMERCIALES</t>
  </si>
  <si>
    <r>
      <t>DAGRAN Y ENLACE TERRITORIAL ANTIOQUIA INFORMAN: MUNICIPIO PUERTO NARE, CORREGIMIENTO LA SIERRA, BARRIOS ALTO CARBURO, VEINTE DE ENERO, EL PROGRESO, LA TRECE, LA ESPERANZA, EL CARMELO, TRECE DE MAYO, CARRILERA ABAJO, CENTRO LA CUARENTA Y CINCO, PARCELA DOS, PROGRESO, VERGEL, SIERRA MORENA, ANGOSTURA, CUATRO DE AGOSTO, COQUERA, VEREDA LA MINA, EVENTO TEMPORAL 26/09/2022, AFECTACIÓN 230 VIVIENDAS APROXIMADAMENTE, 250 FAMILIAS DAMNIFICADAS, 1000 PERSONAS AFECTADAS, 2 VIVIENDAS DESTRUIDAS, 1 INSTITUCIÓN EDUCATIVA, 1100 NIÑOS DESESCOLARIZADOS, 180 ÁRBOLES APROXIMADAMENTE, AFECTACIÓN EN EL FLUIDO ELÉCTRICO, ACCIONES ATIENDE CMGRD, CBV Y COMUNIDAD DEL MUNICIPIO. BOMBEROS ESTABLECE PMU Y SE CREAN AUTO ALBERGUES, YA QUE LA EMERGENCIA SUPERA LA CAPACIDAD DE RESPUESTA VAN A DECLARAR CALAMIDAD PÚBLICA, ESTADO</t>
    </r>
    <r>
      <rPr>
        <b/>
        <sz val="9"/>
        <color indexed="8"/>
        <rFont val="Arial"/>
        <family val="2"/>
      </rPr>
      <t xml:space="preserve"> ABIERTO - 722
</t>
    </r>
    <r>
      <rPr>
        <sz val="9"/>
        <color indexed="8"/>
        <rFont val="Arial"/>
        <family val="2"/>
      </rPr>
      <t>ACTUALIZACIÓN CDGRD ANTIOQUIA EN EL MUNICIPIO PUERTO NARE, CORREGIMIENTO LA SIERRA, BARRIOS ALTO CARBURO, VEINTE DE ENERO, EL PROGRESO, LA TRECE, LA ESPERANZA, EL CARMELO, TRECE DE MAYO, CARRILERA ABAJO, CENTRO LA CUARENTA Y CINCO, PARCELA DOS, PROGRESO, VERGEL, SIERRA MORENA, ANGOSTURA, CUATRO DE AGOSTO, COQUERA, VEREDA LA MINA EVENTO VENDAVAL – 26 DE SEPTIEMBRE AFECTACIÓN 1 FALLECIDO (INFARTO) 3 LESIONADOS (1 DE ELLOS DE GRAVEDAD), 250 FAMILIAS DAMNIFICADAS, 3 VIVIENDAS DESTRUIDAS, 4 VIVIENDAS AVERIADAS, 1 INSTITUCIÓN EDUCATIVA (1100 NIÑOS DESESCOLARIZADOS), COMANDO DE LA POLICÍA, 1 IGLESIA, ESTADIO HERNANDO GIL, 10 LOCALES COMERCIALES, 280 ÁRBOLES, DAÑOS EN RED DE FLUIDO ELÉCTRICO POR CAÍDA DE 9 POSTES, 1 ACUEDUCTO, ACCIONES  ACTIVACIÓN DEL CMGRD, SE SUPERA LA CAPACIDAD DE RESPUESTA LOCAL, APOYA CDGRD, SE ENTREGARÁN SUBSIDIOS DE ARRIENDO, PENDIENTE DECRETO DE CALAMIDAD PÚBLICA RECURSOS: 8 BOMBEROS PUERTO NARE, 3 BOMBEROS PUERTO BERRÍO, 100 FUNCIONARIOS DE LA ALCALDÍA, (11 MOTOSIERRAS) 4 DE BOMBEROS, 4  DE ALCALDÍA, 1 YODO, 2 PUERTO BERRÍO, 1 VOLQUETA DEL MUNICIPIO Y 1 DE LA EMPRESA ARGOS, 1 RETRO DE PAIMENTAL, 1 RETRO DE LA SIF, OLLAS COMUNITARIAS PARA ATENDER LAS FAMILIAS, HIDRATACIÓN, COMBUSTIBLE,  HERRAMIENTAS, 2 VEHÍCULOS, 15 MOTOS, 200 METROS DE ROLLOS, 150 HOJAS DE ZINC, 60 LARGUEROS, 1000 AMARRAS, NECESIDADES: MATERIALES DE CONSTRUCCIÓN: TEJAS, ZINC ARQUITECTÓNICO, LARGUEROS, AMARRES, BENILES, BARILLONES, TABLAS, CABALLETE DE ZINC Y ETERNIT, ALAMBRE, TORNILLOS GANCHOS, ZINC LISO, CEMENTO, LADRILLOS, COLCHONES, PLÁSTICOS, TOLDILLOS, LINTERNAS, ALIMENTOS, 1 VOLQUETA DE 5 MILLONES, 2 PAJARITAS 2.000.000M 5 MOTOSIERRAS MÁS (BERRÍO Y PUERTO TRIUNFO), 5 OPERADORES  1.300.000</t>
    </r>
    <r>
      <rPr>
        <b/>
        <sz val="9"/>
        <color indexed="8"/>
        <rFont val="Arial"/>
        <family val="2"/>
      </rPr>
      <t xml:space="preserve">, ESTADO ABIERTO - 723
</t>
    </r>
    <r>
      <rPr>
        <sz val="9"/>
        <color indexed="8"/>
        <rFont val="Arial"/>
        <family val="2"/>
      </rPr>
      <t xml:space="preserve">ACTUALIZACIÓN CDGRD ANTIOQUIA Y ENLACE DNBC INFORMAN
MUNICIPIO PUERTO NARE, VEREDA: MINA DEL CORREGIMIENTO: LA SIERRA, BARRIOS: ALTO CARBURO, 20 DE ENERO, EL PROGRESO, LA TRECE, LA ESPERANZA, EL CARMELO, TRECE DE MAYO, CARRILERA ABAJO, CENTRO, LA 45, PARCELA 2, PROGRESO, VERGEL, SIERRA MORENA, ANGOSTURA, 4 AGOSTO, COQUERA.
EVENTO VENDAVAL- 26-09-2022.
AFECTACIÓN 1 PERSONA FALLECIDA, 3 PERSONAS HERIDAS, 3 VIVIENDAS DESTRUIDAS, 243 VIVIENDAS AVERIADAS, 259 FAMILIAS, 686 PERSONAS, 1 ALCANTARILLADO, 1 ACUEDUCTO, 1 CENTRO EDUCATIVO- 1.100 NIÑOS DESESCOLARIZADOS, 1 IGLESIA, 1 VÍA PRINCIPAL- INCOMUNICADAS 243 FAMILIAS, 614 PERSONAS, 1 UNIDAD DEPORTIVA- ESTADIO HERNANDO GIL, 1 COMANDO DE LA POLICÍA, CAÍDA DE 280 ÁRBOLES, 10 LOCALES COMERCIALES. SE RECIBE DECLARATORIA DE CALAMIDAD PÚBLICA NO. 155 DEL 27-09-2022.
ACCIONES APOYAN CMGRD- PERSONAL SOCIAL – COMUNITARIO- 118 FUNCIONARIOS, CDGRD- AHE, SECRETARÍA DE INFRAESTRUCTURA VIAL-  MAQUINARIA AMARILLA, CRUE, BOMBEROS- PUERTO NARE, PUERTO BERRÍO, PUERTO YONDÓ- 12 UNIDADES, </t>
    </r>
    <r>
      <rPr>
        <b/>
        <sz val="9"/>
        <color indexed="8"/>
        <rFont val="Arial"/>
        <family val="2"/>
      </rPr>
      <t xml:space="preserve">
ESTADO CERRADO. - 727
</t>
    </r>
  </si>
  <si>
    <r>
      <t xml:space="preserve">CDGRD CÓRDOBA INFORMA EN EL MUNICIPIO BARRANCO DE LOBA VEREDAS CAÑO EUSEBIO- TORITO, HATILLITO, ATASCOSA, GARZO LAS MARÍAS, CLAVO METIDO, PUERTO COROZO, CORREGIMIENTOS DE RIO NUEVO, SAN ANTONIO MINAS DE SANTA CRUZ Y LAS DELICIAS EVENTO INUNDACIÓN (FUERTES LLUVIAS Y DESBORDAMIENTO DEL RÍO MAGDALENA Y EL REPRESAMIENTO DE AGUAS EN OTROS CUERPOS ADYACENTES) -  19 DE JULIO, AFECTACIÓN 1543 FAMILIAS, 6172 PERSONAS, 1 VIVIENDA DESTRUIDA, 5 VIVIENDAS AVERIADAS, DAÑOS EN CULTIVOS, 1 PUENTE VEHICULAR AVERIADO, 1 VÍA SECUNDARIA, ACCIONES POR OTRA PARTE LA BARCAZA DEL ACUEDUCTO DEL MUNICIPIO SE HUNDIÓ Y MANTUVO SIN EL SERVICIO DE AGUA AL MUNICIPIO DURANTE 9 DÍAS, TIEMPO EL CUAL SE ADELANTARON LOS TRABAJOS PARA RESTABLECER EL SERVICIO Y ABASTECER A LA COMUNIDAD; DESDE EL CMGRD SE COORDINARON BRIGADAS DE SALUD O ATENCIÓN A LOS DAMNIFICADOS, SE TAPÓ EL CHORRO QUE SE FORMÓ LA VEREDA DE GARZO LAS MARÍAS, INDICARON NECESIDADES EN CUANTO A MAQUINARIA AMARILLA RETROEXCAVADORA O PAJARITA, VOLQUETAS, KITS NO ALIMENTARIOS, ROLLOS DE PLÁSTICOS, REALIZARON DECLARATORIA DE CALAMIDAD PÚBLICA # 001 DEL 19 DE JULIO, INFORMACIÓN QUE LLEGÓ VÍA EMAIL POR PARTE DEL CDGRD, ESTADO </t>
    </r>
    <r>
      <rPr>
        <b/>
        <sz val="9"/>
        <rFont val="Arial"/>
        <family val="2"/>
      </rPr>
      <t>CERRADO - 723</t>
    </r>
    <r>
      <rPr>
        <sz val="9"/>
        <rFont val="Arial"/>
        <family val="2"/>
      </rPr>
      <t xml:space="preserve">
</t>
    </r>
  </si>
  <si>
    <r>
      <t xml:space="preserve">CDGRD CÓRDOBA INFORMA EN EL MUNICIPIO DE SAN CRISTÓBAL CORREGIMIENTO DE HIGUERETAL Y VEREDA LAS CRUCES EVENTO INUNDACIÓN (DAÑOS EN EL CANAL DEL DIQUE EN UNA LONGITUD DE 1.500 METROS) -  21 DE SEPTIEMBRE, AFECTACIÓN 320 VIVIENDAS AVERIADAS, 370 FAMILIAS, 1889 PERSONAS, DAÑOS EN 520 HECTÁREAS DE CULTIVOS Y VÍAS ACCIONES SOLICITARON AL DEPARTAMENTO MAQUINARIA AMARILLA Y SACOS PARA MITIGAR IMPACTO, SE INSTALARON HACE 2 MESES MOTOBOMBAS, SE CUENTA CON DECRETO CALAMIDAD PÚBLICA # 0121 DEL 14 DE JULIO Y ACTA DE CMGRD 001, SE REALIZA COMPRA DE 1700 ESTACAS DE MADERA DE 5X5 PULGADA 5,20 MTS Y 1.500 DE 2X2 PULGADA 3.5 MTS PARA EL FORTALECIMIENTO DEL MURO DE CONTENCIÓN DEL CANAL DEL DIQUE SECTOR ‘‘MANGA JOBO’’. SE REALIZA COMPRA DE 20.000 DE COSTALES DE 42 X 80 CM EN POLIPROPILENO PARA EL MISMO SECTOR Y COMPRA DE 1100 M3 DE MATERIAL SELECCIONADO PARA EL RELLENO DE 5.000 COSTALES, EN CUANTO A NECESIDADES INDICAN AHE ALIMENTARIA Y NO ALIMENTARIA (COLCHONETAS, SABANAS, ROPA, BOTAS, KIT DE SALUD, KIT DE COCINA, KIT DE ASEO, KIT DE HIDRATACIÓN) Y HERRAMIENTAS DE CAMPO (MACHETES, PICOS, PALA, HACHA, GUANTES, ALAMBRE), ESTADO </t>
    </r>
    <r>
      <rPr>
        <b/>
        <sz val="9"/>
        <rFont val="Arial"/>
        <family val="2"/>
      </rPr>
      <t xml:space="preserve">CERRADO - 723
</t>
    </r>
    <r>
      <rPr>
        <sz val="9"/>
        <rFont val="Arial"/>
        <family val="2"/>
      </rPr>
      <t>ACTUALIZACIÓN CDGRD BOLÍVAR INFORMA 
MUNICIPIO SAN CRISTOBAL
EVENTO INUNDACIÓN POR FUERTES LLUVIAS – 21 DE SEPTIEMBRE 2022
AFECTACIÓN 320 VIVIENDAS AVERIADAS, 50 VIIVENDAS NO HABITABLES (DAÑADAS),370 FAMILIAS, 1889 PERSONAS, 520 HECTÁREAS DE CULTIVOS Y VÍAS
SITUACIÓN LAS AGUAS DEL CANAL DEL DIQUE AFECTARON MURO DE CONTECIÓN QUE HA SIDO INTERVENIDO DESDE EL AÑO 2010 HASTA EL 2022, INGRESO DE AGUA POR LAS ROTURAS DEL MURO PRODUCIDAS POR ALTA VELOCIDAD DE LOS REMOLCADORES QUE TRANSPORTAN CRUDO DESDE BARRANCABERMEJA A CARTAGENA
ACCIONES ATENDIDO DESDE EL ORDEN LOCAL, SOLICITAN AHE ALIMENTARIA Y NO ALIMENTARIA, CUENTAN CON DECLARATORIA DE CALAMIDAD PÚBLICA 0121 DEL 14 DE JULIO DEL PRESENTE AÑO, INFORMACIÓN QUE EL DEPARTAMENTO COMPARTE VÍA EMAIL</t>
    </r>
    <r>
      <rPr>
        <b/>
        <sz val="9"/>
        <rFont val="Arial"/>
        <family val="2"/>
      </rPr>
      <t xml:space="preserve">
ESTADO CERRADO - 751
</t>
    </r>
  </si>
  <si>
    <r>
      <t xml:space="preserve">CDGRD BOLÍVAR INFORMA MUNICIPIO: RÍO VIEJO – RIBERA DEL RÍO MAGDALENA EVENTO: EROSION – 27/09/2022AFECTACIÓN: 2630 FAMILIAS CON PERDIDA DE ENSERES ACCIONES. ATENDIDO POR CMGRD EN APOYO DEL CDGRD ESTADO: </t>
    </r>
    <r>
      <rPr>
        <b/>
        <sz val="9"/>
        <rFont val="Arial"/>
        <family val="2"/>
      </rPr>
      <t>CERRADO - 724</t>
    </r>
  </si>
  <si>
    <t xml:space="preserve">CDGRD RISARALDA INFORMA
MUNICIPIO BALBOA - RESGUARDO CARABIDRUA, VEREDAS COCO HONDO Y LAS BRISAS
EVENTO VENDAVAL 28/09/2022
AFECTACIÓN 16 VIVIENDAS AVERIADAS EN TECHOS  (12 TIPO RANCHO Y 4 VIVIENDAS), 16 FAMILIAS, 136 PERSONAS (50 NIÑOS Y 86 ADULTOS). SIN AFECTACIONES HUMANAS
ACCIONES ATENDIÓ CMGRD, BOMBEROS Y COMUNIDAD
ESTADO CERRADO - 725
</t>
  </si>
  <si>
    <t xml:space="preserve">CDGRD RISARALDA INFORMA
MUNICIPIO LA VIRGINIA - BARRIOS ALFONSO LÓPEZ Y LA PLAYA
EVENTO VENDAVAL 28/09/2022
AFECTACIÓN DESTECHAMIENTO PARCIAL Y TOTAL DE 15 VIVIENDAS, 15 FAMILIAS
ACCIONES ATENDIÓ CMGRD Y BOMBEROS
ESTADO CERRADO - 725
</t>
  </si>
  <si>
    <t xml:space="preserve">CDGRD MAGDALENA INFORMA
MUNICIPIO ZONA BANANERA -  CORREGIMIENTO BALNEARIO JULIO SAWADY SECTOR MEDIO RÍO Y CANAL DE RIEGO
EVENTO INUNDACIÓN 28/09/2022
AFECTACIÓN 3 VIVIENDAS INUNDADAS, 3 FAMILIAS EVACUADAS ENTRE MEDIO RÍO Y CANAL DE RIEGO. SE PREVÉ MÁS FAMILIAS AFECTADAS POR FUERTES LLUVIAS Y DESBORDAMIENTO DEL RÍO
ACCIONES ATENDIÓ CMGRD, BOMBEROS ZONA BANANERA Y DEFENSA CIVIL
ESTADO CERRADO - 725
</t>
  </si>
  <si>
    <t xml:space="preserve">CDGRD CAUCA INFORMA
MUNICIPIO SANTA ROSA - CORREGIMIENTO DE SAN JUAN DE VILLALOBOS, VEREDA SAN EDUARDO
EVENTO  VENDAVAL 24/09/2022
AFECTACIÓN 4 VIVIENDAS DESTRUIDAS, 30 VIVIENDAS AVERIADAS, 34 FAMILIAS, 160 PERSONAS, 1 ACUEDUCTO CON DAÑOS EN BOCATOMA
ACCIONES ATENDIÓ CMGRD, SE REALIZARON VISITAS TÉCNICAS EN COORDINACIÓN CON LAS DEPENDENCIAS DE SECRETARIA DE GOBIERNO, PLANEACIÓN Y LA OFICINA MUNICIPAL DE GESTIÓN DEL RIESGO PARA LA EVALUACIÓN DE DAÑOS Y ATENCIÓN DE NECESIDADES EDAN
ESTADO CERRADO - 725
</t>
  </si>
  <si>
    <t xml:space="preserve">CDGRD CAUCA INFORMA
MUNICIPIO PÁEZ, BELALCÁZAR – BARRIOS VILLA DEL NORTE Y SAN FERNANDO
EVENTO INCENDIO ESTRUCTURAL 27/09/2022
AFECTACIÓN 2 VIVIENDAS AVERIADAS, 2 FAMILIAS. SIN AFECTACIONES HUMANAS
ACCIONES ATENDIÓ GOBERNADOR BELALCÁZAR Y 4 CABILDANTES, CON APOYO DE COMUNIDAD Y BOMBEROS CON 2 UNIDADES Y 1 VIR, DEFENSA CIVIL Y CRUZ ROJA.
ESTADO LIQUIDADO - 725
  </t>
  </si>
  <si>
    <t xml:space="preserve">BOMBEROS CUNDINAMARCA INFORMA
MUNICIPIO GUATAVITA - VEREDA SANTA MARÍA FINCA LOS BELTRÁN
EVENTO INCENDIO DE COBERTURA VEGETAL 27/09/2022
AFECTACIÓN 1.2 HECTÁREAS DE EUCALIPTOS Y RASTROJOS, LAS CAUSAS FUERON CORTO CIRCUITO DE ACOMETIDA A VIVIENDA FAMILIAR
ACCIONES ATENDIÓ BOMBEROS GUASCA, GUATAVITA ESTACIÓN B-29 CON BOMBAS DE ULTRA PRESIÓN, HERRAMIENTAS MANUALES Y KIT FORESTAL MARUYAMA. 1 VOLQUETA CON TANQUE DE LA OFICINA DE PLANEACIÓN MUNICIPAL, OPERARIOS ADMINISTRACIÓN MUNICIPAL, OPERARIOS MINA DE CARBÓN MINAS SANTA MARÍA.
ESTADO LIQUIDADO - 725
</t>
  </si>
  <si>
    <r>
      <t xml:space="preserve">CDGRD NORTE DE SANTANDER INFORMA EN EL MUNICIPIO DE VILLA DEL ROSARIO VEREDA PALO GORDO EVENTO CRECIENTE SÚBITA DE LA QUEBRADA MONERA – 28 DE SEPTIEMBRE AFECTACIÓN 1 VÍA SECUNDARIA (CON PASO RESTRINGIDO) ACCIONES ATENDIDO LOCALMENTE, NO LESIONADOS U OTRO, ESTADO </t>
    </r>
    <r>
      <rPr>
        <b/>
        <sz val="9"/>
        <rFont val="Arial"/>
        <family val="2"/>
      </rPr>
      <t>CERRADO - 726</t>
    </r>
    <r>
      <rPr>
        <sz val="9"/>
        <rFont val="Arial"/>
        <family val="2"/>
      </rPr>
      <t xml:space="preserve">
</t>
    </r>
  </si>
  <si>
    <r>
      <t xml:space="preserve">CDGRD NORTE DE SANTANDER INFORMA EN EL MUNICIPIO DE SAN CALIXTO VEREDAS BALSAMINA EVENTO INUNDACIÓN (FUERTES LLUVIAS SUPERAN CAPACIDAD DE ESCORRENTÍA) - 28 DE SEPTIEMBRE, AFECTACIÓN 1 INSTITUCIÓN EDUCATIVA, ACCIONES ATENDIDO POR CMGRD, NO LESIONADOS U OTRO, ESTADO </t>
    </r>
    <r>
      <rPr>
        <b/>
        <sz val="9"/>
        <rFont val="Arial"/>
        <family val="2"/>
      </rPr>
      <t>CERRADO - 726</t>
    </r>
    <r>
      <rPr>
        <sz val="9"/>
        <rFont val="Arial"/>
        <family val="2"/>
      </rPr>
      <t xml:space="preserve">
</t>
    </r>
  </si>
  <si>
    <r>
      <t>CDGRD NORTE DE SANTANDER INFORMA EN EL MUNICIPIO DE SAN CALIXTO VEREDA SAN ROQUE EVENTO MOVIMIENTO EN MASA – 27 DE SEPTEIMBRE AFECTACIÓN 1 VÍA SECUNDARIA (VARIOS TRAMOS) ACCIONES PASO RESTRINGIDO  HACIA TEORAMA Y OCAÑA, ATIENDE CMGRD ESTADO</t>
    </r>
    <r>
      <rPr>
        <b/>
        <sz val="9"/>
        <rFont val="Arial"/>
        <family val="2"/>
      </rPr>
      <t xml:space="preserve"> CERRADO - 726</t>
    </r>
    <r>
      <rPr>
        <sz val="9"/>
        <rFont val="Arial"/>
        <family val="2"/>
      </rPr>
      <t xml:space="preserve">
</t>
    </r>
  </si>
  <si>
    <r>
      <t>CDGRD SANTANDER INFORMA EN EL MUNICIPIO DE CARCASI VEREDA LLANO GRANDE PÁRAMO EL ALMORZADERO EVENTO CRECIENTE SÚBITA DE LAS QUEBRADAS LAS CUEVAS Y EL RUBAL, - 28 DE SEPTIEMBRE AFECTACIÓN 3 PUENTES PEATONALES DESTRUIDOS Y DAÑOS EN ESCUELA LLANO GRANDE ACCIONES ATIENDE CMGRD, SIN REPORTE DE LESIONADOS U OTRO, ESTADO</t>
    </r>
    <r>
      <rPr>
        <b/>
        <sz val="9"/>
        <rFont val="Arial"/>
        <family val="2"/>
      </rPr>
      <t xml:space="preserve"> CERRADO - 726</t>
    </r>
  </si>
  <si>
    <r>
      <t xml:space="preserve">CDGRD NORTE DE SANTANDER INFORMA EN EL MUNICIPIO BUCARASICA CORREGIMIENTO AGUA BLANCA VEREDA EL MOSQUITO EVENTO AVENIDA TORRENCIAL QUEBRADA EL MOSQUITO – 28 DE SEPTIEMBRE AFECTACIÓN 1 VÍA TERCIARIA (PÉRDIDA TOTAL) ACCIONES ATIENDEN LOCALMENTE, REALIZAN INSPECCIÓN EN ZONA, NO LESIONADOS U OTRO, ESTADO </t>
    </r>
    <r>
      <rPr>
        <b/>
        <sz val="9"/>
        <rFont val="Arial"/>
        <family val="2"/>
      </rPr>
      <t>CERRADO - 726</t>
    </r>
  </si>
  <si>
    <r>
      <t xml:space="preserve">CDGRD MAGDALENA INFORMA EN EL MUNICIPIO DE PUEBLO VIEJO CORREGIMIENTO ISLA DEL ROSARIO BARRIO LETICIA EVENTO INUNDACIÓN (LENTA DE LA CIÉNAGA GRANDE) – 29 DE SEPTIEMBRE  AFECTACIÓN 132 FAMILIAS, 1 VÍA INTERNA ACCIONES CMGRD ADELANTA GESTIÓN PARA DISPONER DE MATERIAL DE RELLENO PARA HABILITAR PASO, ENTREGA DE SACOS, PRIORIZAN LA TOMA DE ACCIONES PARA ATENDER LA EMERGENCIA DEBIDO INVIERNO QUE SE PRESENTA, ESTADO </t>
    </r>
    <r>
      <rPr>
        <b/>
        <sz val="9"/>
        <rFont val="Arial"/>
        <family val="2"/>
      </rPr>
      <t>CERRADO - 726</t>
    </r>
    <r>
      <rPr>
        <sz val="9"/>
        <rFont val="Arial"/>
        <family val="2"/>
      </rPr>
      <t xml:space="preserve">
</t>
    </r>
  </si>
  <si>
    <r>
      <t>CDGRD BOLIVAR INFORMA EN EL MUNICIPIO DE SANTA ROSA DEL SUR BARRIOS COMUNEROS,LAS MERCEDES, LLANO GRANDE, LOS SAUCES, ACALIA, BUCARELIA, LA FERIA, 20 DE JULIO, CORREGIMIENTO SAN BENITO, VEREDAS LA VICTORIA, EL DIAMANTE, LOS CEDROS, BOCA DE BORRACHERA, ENTRE OTRAS, EVENTO VENDAVAL – 10 DE SEPTIEMBRE, AFECTACIÓN 79 VIVIENDAS DESTECHADAS, 79 FAMILIAS, PÉRDIDA DE MUEBLES, ENSERES Y CULTIVOS DE CAFÉ, PLÁTANO Y CACAO ACCIONES CMGRD REPORTA REALIZARON REUNIÓN EL DÍA 26 DE SEPTIEMBRE, SEGÚN ACTA # 016 Y DECRETARON CALAMIDAD PÚBLICA # 099 DEL 21 DE SEPTIEMBRE, SOLICITARON MAQUINARIA AMARILLA, AHE ALIMENTARIA Y NO ALIMENTARIA E INGRESO APLATAFORMA RUD, ESTADO</t>
    </r>
    <r>
      <rPr>
        <b/>
        <sz val="9"/>
        <color indexed="8"/>
        <rFont val="Arial"/>
        <family val="2"/>
      </rPr>
      <t xml:space="preserve"> CERRADO - 726</t>
    </r>
  </si>
  <si>
    <t xml:space="preserve">CDGRD ANTIOQUIA, INFORMA
MUNICIPIO CARAMANTA, SECTORES: TRUCHERA EL MOLINO, EL MATADERO, EL QUINDÍO PARTE ALTA ESTABLO DE LAS OVEJAS.
EVENTO VENDAVAL- 28-09-2022.
AFECTACIÓN 6 VIVIENDAS AVERIADAS EN TECHOS, 6 FAMILIAS, 15 PERSONAS, DAÑOS EN MUEBLES Y ENSERES, CASA DE GOBIERNO, 1 IGLESIA AFECTADAS, CAÍDA DE ÁRBOLES EN EL PARQUE PRINCIPAL, SIN LESIONADOS, SE DA MANEJO LOCAL.
ACCIONES APOYAN CMGRD- AHE- MAQUINARIA AMARILLA, BOMBEROS.
ESTADO CERRADO. - 727
</t>
  </si>
  <si>
    <t xml:space="preserve"> 1 CANCHA SINTÉTICA Y OBRAS DE MITIGACIÓN.</t>
  </si>
  <si>
    <t xml:space="preserve">CDGRD ANTIOQUIA, INFORMA
MUNICIPIO BELMIRA, ZONA URBANA.
EVENTO AVENIDA TORRENCIAL- RÍO CHICO- 25-09-2022.
AFECTACIÓN 1 VIVIENDA AVERIADA, 1 FAMILIA, 4 PERSONAS, 1 INSTITUCIÓN EDUCATIVA, 1 IGLESIA, 1 ACUEDUCTO, 1 VÍA DEJANDO INCOMUNICADAS A 20 FAMILIAS, 1 CANCHA SINTÉTICA Y OBRAS DE MITIGACIÓN, SIN LESIONADOS.
ACCIONES APOYAN CMGRD, OBRAS PÚBLICAS- REMOCIÓN DE MATERIAL, BOMBEROS.
ESTADO CERRADO. - 727
</t>
  </si>
  <si>
    <t xml:space="preserve"> LOCALES COMERCIALES AFECTADOS</t>
  </si>
  <si>
    <t xml:space="preserve">CDGRD ANTIOQUIA, INFORMA
MUNICIPIO BARBOSA, SECTORES: CHARCO LOS BRUJOS.
EVENTO INUNDACIÓN- 24-09-2022.
AFECTACIÓN SE PRESENTÓ DESBORDAMIENTO DE LAS QUEBRADAS: DOS QUEBRADAS Y LAS LAJAS, DEJANDO:  8 VIVIENDAS INUNDADAS, 8 FAMILIAS, 40 PERSONAS, DAÑOS EN MUEBLES Y ENSERES, 1 PUENTE VEHICULAR, DEJANDO LA POBLACIÓN INCOMUNICADA, LOCALES COMERCIALES AFECTADOS, SIN LESIONADOS.
ACCIONES APOYAN CMGRD- PERSONAL ESPECIALIZADO EN INGENIERÍA CIVIL - MAQUINARIA AMARILLA, BOMBEROS.
ESTADO CERRADO. - 727
</t>
  </si>
  <si>
    <t xml:space="preserve">CDGRD ANTIOQUIA, INFORMA
MUNICIPIO SAN VICENTE FERRER, SECTORES: BOMBA DE AFAS, LA VIRGEN Y PARQUE LINEAL.
EVENTO INUNDACIÓN- 29-09-2022.
AFECTACIÓN SE PRESENTÓ DESBORDAMIENTO DE QUEBRADA, DEJANDO: 3 VIVIENDAS INUNDADAS, 3 FAMILIAS, 14 PERSONAS,  1 VÍA AFECTADAS, SIN LESIONADOS.
ACCIONES APOYAN CMG RD- AHE, BOMBEROS.
ESTADO CERRADO. - 727
</t>
  </si>
  <si>
    <t>CULTIVOS DE CAFÉ, CAÑA DE AZÚCAR, BANANO Y NARANJA</t>
  </si>
  <si>
    <r>
      <t xml:space="preserve">CDGRD NORTE DE SANTANDER INFORMA MUNICIPIO: CUCUTILLA – VEREDA, ZULASQUILLA BAJO EVENTO: MOVIMIENTO EN MASA – 29/09/2022 AFECTACIÓN: 200 HECTAREAS EN CULTIVOS DE CAFÉ, CAÑA DE AZÚCAR, BANANO Y NARANJA  ACCIONES: ATENDIDO POR CMGRD EN APOYO DEL CDGRD ESTADO </t>
    </r>
    <r>
      <rPr>
        <b/>
        <sz val="9"/>
        <rFont val="Arial"/>
        <family val="2"/>
      </rPr>
      <t>CERRADO - 728</t>
    </r>
  </si>
  <si>
    <r>
      <t xml:space="preserve">CDGRD NORTE DE SANTANDER INFORMA MUNICIPIO: HACARÍ - BARRIOS 20 DE JULIO Y PINZON CASTILLA EVENTO: AVENIDA TORRENCIAL DE LA QUEBRADA MARTINEZ – 29/09/2022 AFECTACIÓN: 76 VIVIENDAS POR PERDIDA DE ENSERES, 76 FAMILIAS, 225 PERSONAS ACCIONES: ATENDIDO POR CMGRD ESTADO: </t>
    </r>
    <r>
      <rPr>
        <b/>
        <sz val="9"/>
        <rFont val="Arial"/>
        <family val="2"/>
      </rPr>
      <t>CERRADO - 728</t>
    </r>
  </si>
  <si>
    <r>
      <t xml:space="preserve">CDGRD NORTE DE SANTANDER INFORMA MUNICIPIO: LOS PATIOS - BARRIO SANTA ROSA DE LIMA, MINUTO DE DIOS, 11 DE NOVIEMBRE EVENTO: INUNDACIÓN – 28/09/2022 AFECTACIÓN: 12 VIVIENDAS POR PERDIDA DE MUEBLES Y ENSERES, 12 FAMILIAS, 48 PERSONAS ACCIONES: ATENDIDO POR CMGRD ESTADO: </t>
    </r>
    <r>
      <rPr>
        <b/>
        <sz val="9"/>
        <rFont val="Arial"/>
        <family val="2"/>
      </rPr>
      <t>CERRADO - 728</t>
    </r>
  </si>
  <si>
    <r>
      <t xml:space="preserve">CMGRD MEDELLÍN CARLOS MUÑOZ, SUBDIRECTOR DE MANEJO DE DESASTRES, INFORMA EN EL COMUNAS 8 - VILLA HERMOSA, 9 - BUENOS AIRES, 11- LAURELES-ESTADIO Y 12- LA AMÉRICA BARRIOS VILLATINA, VILLA HERMOSA Y 13 DE NOVIEMBRE EVENTOS SIMULTÁNEOS INUNDACIÓN (FUERTES LLUVIAS E INSUFICIENCIA EN DESAGÜES,  ESBORDAMIENTO DE QUEBRADAS), MOVIMIENTO EN MASA - 29 DE SEPTIEMBRE  AFECTACIÓN INSTITUCIÓN EDUCATIVA CONCEJO DE MEDELLÍN (POR CAÍDA DE ÁRBOLES, MÁS DE 15 EN DISTINTAS ZONAS), NO SE REPORTAN PÉRDIDAS DE VIDAS O LESIONADOS ACCIONES SE ACTIVARON EL EQUIPO TÉCNICO DEL DAGRD PARA REALIZAR INSPECCIONES POR RIESGO EN VIVIENDAS. EPM CON UN VACTOR, EMVARIAS (EMPRESAS VARIAS DE MEDELLÍN GRUPO EPM), SECRETARÍA DE MOVILIDAD Y SE ALERTÓ A LA COMISIÓN SOCIAL DE EMERGENCIA DE LA SECRETARÍA DE INCLUSIÓN SOCIAL PARA ESTAR EN ALISTAMIENTO POR CASOS EN LOS QUE SE HAYAN PRESENTADO PÉRDIDA DE ENSERES; A LA LÍNEA ÚNICA DE EMERGENCIAS 123 INGRESARON 120 LLAMADAS QUE FUERON ATENDIDAS POR EL CUERPO OFICIAL DE BOMBEROS MEDELLÍN, ESTADO </t>
    </r>
    <r>
      <rPr>
        <b/>
        <sz val="9"/>
        <rFont val="Arial"/>
        <family val="2"/>
      </rPr>
      <t>ABIERTO - 729</t>
    </r>
  </si>
  <si>
    <r>
      <t xml:space="preserve">CDGRD CAUCA INFORMA EN EL MUNICIPIO DE BALBOA BARRIO BELLO HORIZONTE EVENTO INCENDIO ESTRUCTURAL - 29 DE SEPTIEMBRE AFECTACIÓN 1 VIVIENDA AVERIADA, 1 FAMILIA, 4 PERSONAS ACCIONES POR PARTE DE LA ADMINISTRACIÓN MUNICIPAL EN CABEZA DE LA SECRETARIA DE PLANEACIÓN E INFRAESTRUCTURA Y LA OFICINA MUNICIPAL DE GESTIÓN DEL RIESGO DE DESASTRES, SE  LLEVÓ A CABO LA VISITA Y COMUNICACIÓN CON LOS AFECTADOS, PARA REVISAR LA SITUACIÓN, ASÍ COMO EL LEVANTAMIENTO DE LA INFORMACIÓN Y ANÁLISIS DE NECESIDADES, SE EVIDENCIA QUE SE REQUIERE APOYO EN MATERIALES DE CONSTRUCCIÓN PARA LA REPARACIÓN DE LA VIVIENDA, ESTADO </t>
    </r>
    <r>
      <rPr>
        <b/>
        <sz val="9"/>
        <rFont val="Arial"/>
        <family val="2"/>
      </rPr>
      <t>CERRADO - 729</t>
    </r>
  </si>
  <si>
    <t>AFECTACIÓN EN CULTIVOS DE PLÁTANO, CÍTRICOS Y PASTIZALES</t>
  </si>
  <si>
    <r>
      <t xml:space="preserve">CDGRD SANTANDER EN EL MUNICIPIO CIMITARRA SECTOR EL VALIENTE Y CORREGIMIENTO PUERTO ARAUJO EVENTO CRECIENTE SÚBITA RÍO CARARE – 29 DE SEPTIEMBRE AFECTACIÓN EN CULTIVOS DE PLÁTANO, CÍTRICOS Y PASTIZALES ACCIONES SE COORDINA EVALUACIÓN DE DAÑOS Y ANÁLISIS DE NECESIDADES, ESTADO </t>
    </r>
    <r>
      <rPr>
        <b/>
        <sz val="9"/>
        <rFont val="Arial"/>
        <family val="2"/>
      </rPr>
      <t xml:space="preserve">ABIERTO - 729
</t>
    </r>
    <r>
      <rPr>
        <sz val="9"/>
        <rFont val="Arial"/>
        <family val="2"/>
      </rPr>
      <t>CDGRD SANTANDER ACTUALIZA: MUNICIPIO CIMITARRA - SECTOR EL VALIENTE Y CORREGIMIENTO PUERTO ARAUJO, EVENTO CRECIENTE SÚBITA., RÍO CARARE – 29 DE SEPTIEMBRE, AFECTACIÓN EN CULTIVOS DE PLÁTANO, CÍTRICOS Y PASTIZALES, NO SE PRESENTARON DAÑOS NI AFECTACIÓN A VIVIENDAS O PERSONAS, ACCIONES ATENDIDO POR CMGRD,</t>
    </r>
    <r>
      <rPr>
        <b/>
        <sz val="9"/>
        <rFont val="Arial"/>
        <family val="2"/>
      </rPr>
      <t xml:space="preserve"> ESTADO CERRADO - 762</t>
    </r>
  </si>
  <si>
    <t>200 PESES</t>
  </si>
  <si>
    <r>
      <t xml:space="preserve">CDGRD CAUCA INFORMA: MUNICIPIO ROSA, VEREDA LA SOLEDAD VÍA KM 55, EVENTO GRANIZADA 29/09/2022, AFECTACIÓN 1 VIVIENDA AVERIADA CON DAÑOS ESTRUCTURALES, 1 FAMILIA (2 ADULTOS Y 3 MENORES DE EDAD), 200 PESES, ACCIONES ATENDIDO POR CMGRD, Y SECRETARIA DE PLANEACIÓN DEL MUNICIPIO. SE SOLICITÓ APOYO EN MATERIALES DE CONSTRUCCIÓN PARA LA REPARACIÓN DE LA VIVIENDA POR PARTE DEL CMGRD AL CDGRD, ESTADO </t>
    </r>
    <r>
      <rPr>
        <b/>
        <sz val="9"/>
        <color indexed="8"/>
        <rFont val="Arial"/>
        <family val="2"/>
      </rPr>
      <t>CERRADO - 730</t>
    </r>
  </si>
  <si>
    <r>
      <t>DAGRAN ANTIOQUIA INFORMA: MUNICIPIO MUTATA – URABA, ZONA RURAL CORREGIMIENTO BEJUQUILLO, EVENTO VENDAVAL 24/09/2022, AFECTACIÓN 4 FAMILIAS, 20 PERSONAS, 2 VIVIENDAS AVERIADAS CON DESPRENDIMIENTO DE CUBIERTAS, ACCIONES ATENDIDO POR CMGRD, ESTADO</t>
    </r>
    <r>
      <rPr>
        <b/>
        <sz val="9"/>
        <color indexed="8"/>
        <rFont val="Arial"/>
        <family val="2"/>
      </rPr>
      <t xml:space="preserve"> CERRADO - 730</t>
    </r>
  </si>
  <si>
    <r>
      <t xml:space="preserve">CDGRD CUNDINAMARCA INFORMA: MUNICIPIO GUASCA, EVENTO INCENDIO DE COBERTURA VEGETAL 27/09/2022, AFECTACIÓN 1 HECTÁREA + 2000M2,  ACCIONES ATENDIDO POR CMGRD Y CBV DEL MUNICIPIO, ESTADO </t>
    </r>
    <r>
      <rPr>
        <b/>
        <sz val="9"/>
        <color indexed="8"/>
        <rFont val="Arial"/>
        <family val="2"/>
      </rPr>
      <t>LIQUIDADO- 730</t>
    </r>
  </si>
  <si>
    <t xml:space="preserve">CDGRD HUILA, INFORMA
MUNICIPIO NEIVA, BARRIO: EL OASIS.
EVENTO INCENDIO DE COBERTURA VEGETAL- 31-08-2022.
AFECTACIÓN 2.7 HECTÁREAS DE PASTO Y RASTROJO.
ACCIONES APOYARON CMGRD, BOMBEROS.
ESTADO LIQUIDADO. - 731
</t>
  </si>
  <si>
    <t xml:space="preserve">
CDGRD HUILA, INFORMA
MUNICIPIO YAGUARÁ, VEREDA: EL JAGUAL.
EVENTO INCENDIO DE COBERTURA VEGETAL- 31-08-2022.
AFECTACIÓN 3 HECTÁREAS DE PASTO Y RASTROJO.
ACCIONES APOYARON CMGRD, BOMBEROS.
ESTADO LIQUIDADO. - 731
</t>
  </si>
  <si>
    <t xml:space="preserve">
CDGRD HUILA, INFORMA
MUNICIPIO CAMPOALEGRE, VEREDA: SILVANIA.
EVENTO INCENDIO DE COBERTURA VEGETAL- 29-08-2022.
AFECTACIÓN 4 HECTÁREAS DE PASTO Y RASTROJO.
ACCIONES APOYARON CMGRD, BOMBEROS.
ESTADO LIQUIDADO. - 731
</t>
  </si>
  <si>
    <t xml:space="preserve">CDGRD HUILA, INFORMA
MUNICIPIO TELLO, VEREDA: CUCARA.
EVENTO INCENDIO DE COBERTURA VEGETAL- 28-08-2022.
AFECTACIÓN 6 HECTÁREAS DE PASTO Y RASTROJO.
ACCIONES APOYARON CMGRD, BOMBEROS.
ESTADO LIQUIDADO. - 731
</t>
  </si>
  <si>
    <t xml:space="preserve">
CDGRD HUILA, INFORMA
MUNICIPIO PAICOL, VEREDA: PRIMAVERA.
EVENTO INCENDIO DE COBERTURA VEGETAL- 27-08-2022.
AFECTACIÓN 6 HECTÁREAS DE PASTO, RASTROJO Y CULTIVO DE CAFÉ.
ACCIONES APOYARON CMGRD, BOMBEROS.
ESTADO LIQUIDADO. - 731
</t>
  </si>
  <si>
    <t xml:space="preserve">
CDGRD HUILA, INFORMA
MUNICIPIO LA ARGENTINA, VEREDA: BELLAVISTA.
EVENTO INCENDIO DE COBERTURA VEGETAL- 26-08-2022.
AFECTACIÓN 1.5 DE RASTROJO.
ACCIONES APOYARON CMGRD, BOMBEROS.
ESTADO LIQUIDADO. - 731
</t>
  </si>
  <si>
    <t xml:space="preserve">
CDGRD HUILA, INFORMA
MUNICIPIO GUADALUPE, VEREDA: GUAMAL.
EVENTO INCENDIO DE COBERTURA VEGETAL- 26-08-2022.
AFECTACIÓN 2 HECTÁREAS DE PASTO Y RASTROJO.
ACCIONES APOYARON CMGRD, BOMBEROS.
ESTADO LIQUIDADO. - 731
</t>
  </si>
  <si>
    <t xml:space="preserve">CDGRD HUILA, INFORMA
MUNICIPIO YAGUARÁ, VEREDA: FLORESTA.
EVENTO INCENDIO DE COBERTURA VEGETAL- 25-08-2022.
AFECTACIÓN 5 HECTÁREAS DE PASTO Y RASTROJO.
ACCIONES APOYARON CMGRD, BOMBEROS.
ESTADO LIQUIDADO. - 731
</t>
  </si>
  <si>
    <t xml:space="preserve">
CDGRD HUILA, INFORMA
MUNICIPIO RIVERA, VEREDA: SALADO.
EVENTO INCENDIO DE COBERTURA VEGETAL- 24-08-2022.
AFECTACIÓN 5 HECTÁREAS DE PASTO Y RASTROJO.
ACCIONES APOYARON CMGRD, BOMBEROS.
ESTADO LIQUIDADO. - 731
</t>
  </si>
  <si>
    <r>
      <t xml:space="preserve">
CDGRD DE ANTIOQUIA Y ENLACE TERRITORIAL- UNGRD, INFORMAN
MUNICIPIO SAN PEDRO DE URABÁ, CORREGIMIENTOS: SANTA CATALINA, MACONDO, PARCELAS DE MACONDO, BARRIO: URABÁ.
EVENTO INUNDACIÓN- 30-09-2022.
AFECTACIÓN FUERTES LLUVIAS GENERAN DESBORDAMIENTO DEL RÍO SAN JUAN, INMINENTE RIESGO DE DESPLOME DEL PUENTE VEHICULAR, POR SOCAVACIÓN, EL PUENTE COMUNICA, EL BARRIO URABÁ CON EL CENTRO DEL MUNICIPIO Y ZONA RURAL, 2.000 MIL PERSONAS SE PUEDEN VER  AFECTADAS POR LA PÉRDIDA DEL PUENTE. SE ESPERA QUE ALREDEDOR DE LAS 12:00  DE LA NOCHE, LES LLEGUE LA CRECIENTE QUE ESTA PASANDO EN EL MOMENTO POR EL CASCO URBANO. LAS COMUNIDADES ESTÁN ATENTAS.
ACCIONES APOYAN CMGRD- SOLICITAN MAQUINARIA AMARILLA, BOMBEROS, JAC.
</t>
    </r>
    <r>
      <rPr>
        <b/>
        <sz val="9"/>
        <rFont val="Arial"/>
        <family val="2"/>
      </rPr>
      <t xml:space="preserve">ESTADO ABIERTO. - 731
</t>
    </r>
    <r>
      <rPr>
        <sz val="9"/>
        <rFont val="Arial"/>
        <family val="2"/>
      </rPr>
      <t>ACTUALIZACIÓN CDGRD ANTIOQUIA EN EL MUNICIPIO DE SAN PEDRO DE URABÁ CORREGIMIENTOS SANTA CATALINA, MACONDO, ENTRE OTROS EVENTO INUNDACIÓN POR DESBORDAMIENTO DEL RÍO SAN JUAN – 30 DE SEPTIEMBRE AFECTACIÓN SE MANTUVO, PUENTE VEHICULAR ACCIONES CMGRD BRINDÓ ACOMPAÑAMIENTO A LAS COMUNIDADES, SE ADELANTA GESTIÓN FRENTE A HORAS MÁQUINA PARA VÍAS TERCIARIAS Y OBRAS DE MITIGACIÓN PARA EL PUENTE, SOLICITUDES RADICADAS ANTE DAGRAN, SE ADELANTÓ LIMPIEZA DE SEDIMENTOS.</t>
    </r>
    <r>
      <rPr>
        <b/>
        <sz val="9"/>
        <rFont val="Arial"/>
        <family val="2"/>
      </rPr>
      <t xml:space="preserve"> ESTADO CERRADO - 776
</t>
    </r>
  </si>
  <si>
    <r>
      <t xml:space="preserve">
CDGRD DE ANTIOQUIA Y ENLACE TERRITORIAL- UNGRD, INFORMAN
MUNICIPIO ARBOLETES, CORREGIMIENTOS: NARANJITAS Y CANDELARIA.
EVENTO INUNDACIÓN- 30-09-2022.
AFECTACIÓN REALIZAN EDAN, AFECTACIÓN EN CULTIVOS.
ACCIONES APOYA CMGRD.
</t>
    </r>
    <r>
      <rPr>
        <b/>
        <sz val="9"/>
        <rFont val="Arial"/>
        <family val="2"/>
      </rPr>
      <t>ESTADO ABIERTO. - 731</t>
    </r>
    <r>
      <rPr>
        <sz val="9"/>
        <rFont val="Arial"/>
        <family val="2"/>
      </rPr>
      <t xml:space="preserve">
ACTUALIZACIÓN CDGRD ANTIOQUIA EN EL MUNICIPIO DE ARBOLETES CORREGIMIENTOS CANDELARIA Y NARANJITAS EVENTO INUNDACIÓN - 30 DE SEPTIEMBRE, AFECTACIÓN 1 VIVIENDA DESTRUIDA, 1 FAMILIA, 139 PERSONAS, PÉRDIDA DE MUEBLES Y ENSERES, 5 HECTÁREAS DE MAÍZ Y OTROS PRODUCTOS AGRARIOS ACCIONES ATENDIDO LOCALMENTE Y CON APOYO DEL DEPARTAMENTO, NO LESIONADOS U OTRO, </t>
    </r>
    <r>
      <rPr>
        <b/>
        <sz val="9"/>
        <rFont val="Arial"/>
        <family val="2"/>
      </rPr>
      <t>ESTADO CERRADO - 764</t>
    </r>
    <r>
      <rPr>
        <sz val="9"/>
        <rFont val="Arial"/>
        <family val="2"/>
      </rPr>
      <t xml:space="preserve">
</t>
    </r>
  </si>
  <si>
    <r>
      <t xml:space="preserve">CDGRD DE ANTIOQUIA, INFORMA
MUNICIPIO SOPETRÁN- SECTOR: LA PLAYITA – OTRABANDA, VEREDAS: LA PUERTA, GUAYMARAL Y PARTE DE TAFETANES.
EVENTO INUNDACIÓN- 30-09-2022.
AFECTACIÓN SE PRESENTÓ DESBORDAMIENTO DE LAS QUEBRADAS: LA MIRANDITA, LA SECA, LA SOPETRANA, DEJANDO: 7 VIVIENDAS INUNDADAS, 7 FAMILIAS, 35 PERSONAS, 3 ACUEDUCTOS, 3 VÍAS AFECTADAS, PÉRDIDA DE LA BANCADA, CONTINÚAN REALIZANDO EDAN.
ACCIONES APOYA CMGRD- MAQUINARIA AMARILLA, SECRETARÍA DE GOBIERNO, BOMBEROS.
</t>
    </r>
    <r>
      <rPr>
        <b/>
        <sz val="9"/>
        <rFont val="Arial"/>
        <family val="2"/>
      </rPr>
      <t>ESTADO ABIERTO. - 731</t>
    </r>
    <r>
      <rPr>
        <sz val="9"/>
        <rFont val="Arial"/>
        <family val="2"/>
      </rPr>
      <t xml:space="preserve">
ACTUALIZACIÓN CDGRD ANTIOQUIA EN EL MUNICIPIO DE SOPETRÁN SECTOR LA PLAYITA EVENTO INUNDACIÓN POR DESBORADAMIENTO DE QUEBRADA LA MIRANDITA – 30 DE SEPTIEMBRE AFECTACIÓN 8 VIVIENDAS, 8 FAMILIAS, 35 PERSONAS, PÉRDIDA DE MUEBLES Y ENSERES, ACCIONES ATENDIDO POR CMGRD, NO LESIONADOS, </t>
    </r>
    <r>
      <rPr>
        <b/>
        <sz val="9"/>
        <rFont val="Arial"/>
        <family val="2"/>
      </rPr>
      <t>ESTADO CERRADO - 767</t>
    </r>
    <r>
      <rPr>
        <sz val="9"/>
        <rFont val="Arial"/>
        <family val="2"/>
      </rPr>
      <t xml:space="preserve">
</t>
    </r>
  </si>
  <si>
    <t xml:space="preserve">
CDGRD DE ANTIOQUIA, INFORMA
MUNICIPIO TOLEDO- SECTOR: MATASANO - TOLEDO K6+655.
EVENTO MOVIMIENTO EN MASA- 30-09-2022.
AFECTACIÓN PÉRDIDA DE LA BANCADA. SE CIERRA LA VÍA QUE CONDUCE DEL MUNICIPIO DE TOLEDO AL CORREGIMIENTO EL VALLE, CAÍDA DE ROCAS Y AGRIETAMIENTO DEL PAVIMENTO, SIN LESIONADOS, SE DA MANEJO LOCAL.
ACCIONES APOYA CMGRD- MAQUINARIA AMARILLA, SECRETARÍA DE INFRAESTRUCTURA.
ESTADO CERRADO. - 731
</t>
  </si>
  <si>
    <t xml:space="preserve">CDGRD MAGDALENA INFORMA:
MUNICIPIO ZONA BANANERA - SECTOR: JULIO ZAWADY, JUSTO AGUAS ARRIBA PUENTE RIO FRIO, LA ISLA.
EVENTO MOVIMIENTO EN MASA 01/10/2022
AFECTACIÓN 1 VIVIENDA DESTRUIDA, 1 VIVIENDA AVERIADA, 2 FAMILIAS EVACUADAS POR RIESGO DE CASAS A PUNTO DE COLAPSAR
ACCIONES ATENDIÓ CMGRD, EL MUNICIPIO SE COMPROMETIÓ A FACILITAR 1 RETROEXCAVADORA INMEDIATAMENTE, PARA INICIAR TRABAJOS DE CONFORMACIÓN DEL LECHO DEL RÍO BUSCANDO EVITAR QUE EL GOLPE FLUVIAL SIGA EROSIONANDO LA BASE DE LAS CASAS. SORIOFRÍO (DISTRITO DE RIEGO) SE COMPROMETIÓ EN GESTIONAR OTRA MÁQUINA, PERO INDICO QUE NO ESTÁ DISPONIBLE INMEDIATAMENTE. 
ESTADO CERRADO - 732
</t>
  </si>
  <si>
    <r>
      <t xml:space="preserve">CDGRD GUAJIRA INFORMA:
MUNICIPIO DISTRACCIÓN - COMUNIDAD DE MADRE VIEJA
EVENTO INUNDACIÓN 01/10/2022
AFECTACIÓN 110 FAMILIAS CON PÉRDIDAS DE BIENES Y ENSERES, CULTIVOS DE PAN COGER (YUCA, MAÍZ, FRIJOL, GUINEO) Y ANIMALES DE CORRAL (GALLINAS, POLLOS). POR EL DESBORDAMIENTO DE LOS ARROYOS MOJA CULO, SALADILLO Y REPARTO
ACCIONES ATENDIÓ CMGRD, SE REALIZA EDAN, SE CARACTERIZA LA POBLACIÓN DEL RESGUARDO Y SE ATIENDE POR PARTE DE LA SECRETARIA DE GOBIERNO MUNICIPAL
</t>
    </r>
    <r>
      <rPr>
        <b/>
        <sz val="9"/>
        <rFont val="Arial"/>
        <family val="2"/>
      </rPr>
      <t>ESTADO CERRADO - 732</t>
    </r>
    <r>
      <rPr>
        <sz val="9"/>
        <rFont val="Arial"/>
        <family val="2"/>
      </rPr>
      <t xml:space="preserve">
ACTUALIZACIÓN CDGRD LA GUAJIRA YOLIMA DUQUE EN EL MUNICIPIO DE DISTACCIÓN RESGUARDO INDÍGENA CAICEMAPA COMUNIDADES DE MADRE VIEJA Y LA CEIBA, EVENTO INUNDACIÓN – 1 DE OCTUBRE, AFECTACIÓN 35 VIVIENDAS AVERIADAS, 5 VIVIENDAS DESTRUIDAS, 115 FAMILIAS, 345 PERSONAS, 15 HECTÁREAS DE CULTIVOS DE MÁIZ, YUCA, FRIJÓL, PASTOS, PATILLA Y AHUYAMA, ACCIONES SE RECIBIÓ REPORTE EN EXCEL POR PARTE DEL DEPARTAMENTO, ATIENDE CMGRD, </t>
    </r>
    <r>
      <rPr>
        <b/>
        <sz val="9"/>
        <rFont val="Arial"/>
        <family val="2"/>
      </rPr>
      <t>ESTADO CERRADO - 742</t>
    </r>
    <r>
      <rPr>
        <sz val="9"/>
        <rFont val="Arial"/>
        <family val="2"/>
      </rPr>
      <t xml:space="preserve">
</t>
    </r>
  </si>
  <si>
    <t xml:space="preserve">CDGRD BOYACÁ INFORMA:
MUNICIPIO DUITAMA – CASCO URBANO
EVENTO INUNDACIÓN 01/10/2022
AFECTACIÓN 19 VIVIENDAS INUNDADAS, 19 FAMILIAS CON DAÑOS DE BIENES Y ENSERES.  GENERADO POR EL COLAPSO DE ALCANTARILLADO Y MANEJO DE LLUVIAS DEBIDO A FUERTES LLUVIAS
ACCIONES  ATIENDEN CMGRD, CRUZ ROJA, DEFENSA CIVIL Y BOMBEROS, SE REALIZA EDAN, SE TRASLADA UN EQUIPO DE HIDROCUCIÓN POR PARTE DEL DEPARTAMENTO.
ESTADO CERRADO - 732
</t>
  </si>
  <si>
    <t xml:space="preserve">CDGRD CUNDINAMARCA INFORMA:
MUNICIPIO PASCA - CASCO URBANO
EVENTO INUNDACIÓN 30/09/2022
AFECTACIÓN 4 VIVIENDAS INUNDADAS, 4 FAMILIAS. POR EL  COLAPSO DE LAS ALCANTARILLAS
ACCIONES ATENDIÓ CMGRD
ESTADO CERRADO - 732
</t>
  </si>
  <si>
    <t xml:space="preserve">CDGRD CUNDINAMARCA INFORMA:
MUNICIPIO PASCA - VEREDAS SAN JON, EL CAJÓN, COSTA RICA Y JUAN VIEJO 
EVENTO  CRECIENTE SÚBITA 30/09/2022
AFECTACIÓN 1 VIVIENDA DESTRUIDA, 2 VIVIENDAS AVERIADAS, 3 FAMILIAS. 2 PUENTES VEHICULARES AFECTADOS EN LAS BASES.  POR LA CRECIENTE SUBITA DE LA QUEBRADA EL CAJÓN
ACCIONES ATENDIÓ CMGRD
ESTADO CERRADO - 732
</t>
  </si>
  <si>
    <t xml:space="preserve">CDGRD CUNDINAMARCA INFORMA:
MUNICIPIO GIRARDOT - BARRIO CENTRO, ACACIAS Y GRANADAS.
EVENTO VENDAVAL 01/10/2022
AFECTACIÓN 15 VIVIENDAS CON DAÑOS EN TECHOS, 15 FAMILIAS CON PERDIDA DE MUEBLES Y ENSERES, 40 PERSONAS
ACCIONES ATENDIÓ CMGRD Y BOMBEROS
ESTADO CERRADO - 732
</t>
  </si>
  <si>
    <t xml:space="preserve">CDGRD CUNDINAMARCA INFORMA:
MUNICIPIO GIRARDOT - BARRIOS DIVINO NIÑO Y SAN CAYETANO.
EVENTO MOVIMIENTO EN MASA 01/10/2022
AFECTACIÓN 9 VIVIENDAS EN ALTO RIESGO (5 VIVIENDAS POR LA PERDIDA DE LA ESTABILIDAD DE  GAVIONES EN EL BARRIO DIVINO NIÑO Y 4 VIVIENDAS EN EL BARRIO SAN CAYETANO POR COLAPSO DE LAS ALCANTARILLAS), 9 FAMILIAS, 31 PERSONAS
ACCIONES ATENDIÓ CMGRD Y BOMBEROS
ESTADO CERRADO - 732
</t>
  </si>
  <si>
    <t xml:space="preserve">CDGRD CUNDINAMARCA INFORMA:
MUNICIPIO TIBACUY - VEREDAS LA VEGA, BATEA Y EL CAIRO
EVENTO CRECIENTE SÚBITA 01/10/2022
AFECTACIÓN  1 PUENTE VEHICULAR LA YAUTA POR COLAPSO DE UNA PARTE. QUEDANDO INCOMUNICADO LAS VEREDAS LA VEGA, BATEA, EL CAIRO Y CON EL MUNICIPIO DE FUSAGASUGÁ
ACCIONES ATENDIÓ CMGRD Y BOMBEROS
ESTADO CERRADO - 732
</t>
  </si>
  <si>
    <t xml:space="preserve">CDGRD CUNDINAMARCA INFORMA:
MUNICIPIO LA PEÑA – VEREDAS TIMITI E INCHE
EVENTO MOVIMIENTO EN MASA 01/10/2022
AFECTACIÓN 2 VÍAS MUNICIPALES (UTICA - LA PEÑA Y LA PALMA - LA PEÑA). GENERADO POR LAS FUERTES LLUVIAS Y TORMENTAS ELÉCTRICAS  EN LA ZONA
ACCIONES ATENDIÓ CMGRD
ESTADO CERRADO - 732
</t>
  </si>
  <si>
    <r>
      <t xml:space="preserve">CMGRD BARRANCABERMEJA INFORMA: DEPARTAMENTO SANTANDER, SECTOR POZO 7, BARRIO EL DIAMANTE, EVENTO EXPLOSIÓN BODEGA DE CILINDROS DE GAS 01/10/2022, AFECTACIÓN 22 PERSONAS HERIDAS Y TRASLADADAS A CENTROS ASISTENCIALES - 5 PERSONAS CLÍNICA MAGDALENA (3 MENORES DE EDAD, 2 ADULTOS), 4 MENORES DE EDAD CLÍNICA SAN NICOLÁS , 13 PERSONAS HOSPITAL REGIONAL DEL MAGDALENA MEDIO (1 MENOR DE EDAD Y 12 ADULTOS), 3 PERSONAS DESAPARECIDAS, VIVIENDAS AVERIADAS PENDIENTE POR CONFIRMAR, ACCIONES ATIENDE CMGRD, CBV, CRC Y DCC DEL MUNICIPIO, POLICÍA DE TRÁNSITO, EJERCITO (BATALLÓN ARTILLERÍA NO 2). SE ESTABLECE ALERTA ROJA, ESTADO </t>
    </r>
    <r>
      <rPr>
        <b/>
        <sz val="9"/>
        <color indexed="8"/>
        <rFont val="Arial"/>
        <family val="2"/>
      </rPr>
      <t xml:space="preserve">ABIERTO - 733
</t>
    </r>
    <r>
      <rPr>
        <sz val="9"/>
        <color indexed="8"/>
        <rFont val="Arial"/>
        <family val="2"/>
      </rPr>
      <t>ACTUALIZACIÓN CDGRD SANTANDER, INFORMA 
MUNICIPIO BARRANCABERMEJA, SECTOR: POZO SIETE, BARRIO: EL DIAMANTE.
EVENTO EXPLOSIÓN- BODEGA DE CILINDROS DE GAS- 01-10-2022.
AFECTACIÓN 1 PERSONA FALLECIDA, 3 PERSONAS DESAPARECIDAS, 21 PERSONAS HERIDAS Y TRASLADADAS A CENTROS ASISTENCIALES - 5 PERSONAS CLÍNICA MAGDALENA (3 MENORES DE EDAD, 2 ADULTOS), 4 MENORES DE EDAD CLÍNICA SAN NICOLÁS , 13 PERSONAS HOSPITAL REGIONAL DEL MAGDALENA MEDIO (1 MENOR DE EDAD Y 12 ADULTOS), 4 PERSONAS DADAS DE ALTA, VIVIENDAS AVERIADAS, POR LA ONDA EXPLOSIVA, POR CUANTIFICAR.
ACCIONES ATIENDE CMGRD, CBV, CRC Y DCC, POLICÍA DE TRÁNSITO, EJÉRCITO (BATALLÓN ARTILLERÍA NO 2). SE ESTABLECE ALERTA ROJA.</t>
    </r>
    <r>
      <rPr>
        <b/>
        <sz val="9"/>
        <color indexed="8"/>
        <rFont val="Arial"/>
        <family val="2"/>
      </rPr>
      <t xml:space="preserve">
ESTADO ABIERTO. - 734
</t>
    </r>
    <r>
      <rPr>
        <sz val="9"/>
        <color indexed="8"/>
        <rFont val="Arial"/>
        <family val="2"/>
      </rPr>
      <t>CDGRD SANTANDER ACTUALZIA INFORMACIÓN:
MUNICIPIO BARRANCABERMEJA - SECTOR: POZO SIETE, BARRIO: EL DIAMANTE - BODEGA DE CILINDROS DE GAS
EVENTO EXPLOSION 01/10/2022
AFECTACIÓN 2 PERSONAS FALLECIDAS, 2 PERSONAS DESAPARECIDAS, 22 PERSONAS LESIONADAS FUERON TRASLADADAS A CENTROS ASISTENCIALES ASI: 5 PERSONAS CLÍNICA MAGDALENA (3 MENORES DE EDAD, 2 ADULTOS), 4 MENORES DE EDAD CLÍNICA SAN NICOLÁS, 13 PERSONAS AL HOSPITAL REGIONAL DEL MAGDALENA MEDIO (1 MENOR DE EDAD Y 12 ADULTOS). ESTÁN POR CUANTIFICAR LAS VIVIENDAS AVERIADAS POR LA ONDA EXPLOSIVA.
ACCIONES ATIENDEN CMGRD, CBV, CRC Y DCC, POLICÍA DE TRÁNSITO, EJÉRCITO (BATALLÓN ARTILLERÍA NO 2). SE REALIZA EDAN</t>
    </r>
    <r>
      <rPr>
        <b/>
        <sz val="9"/>
        <color indexed="8"/>
        <rFont val="Arial"/>
        <family val="2"/>
      </rPr>
      <t xml:space="preserve">
ESTADO ABIERTO. - 735
</t>
    </r>
    <r>
      <rPr>
        <sz val="9"/>
        <color indexed="8"/>
        <rFont val="Arial"/>
        <family val="2"/>
      </rPr>
      <t>ACTUALIZACIÓN CDGRD SANTANDER, INFORMA
MUNICIPIO BARRANCABERMEJA - SECTOR: POZO SIETE, BARRIO: EL DIAMANTE - BODEGA DE CILINDROS DE GAS – ILEGAL, SIN PERMISOS PARA OPERAR.
EVENTO EXPLOSIÓN BODEGA DE CILINDROS DE GAS- 01-10-2022.
AFECTACIÓN 2 PERSONAS FALLECIDAS, 2 PERSONAS DESAPARECIDAS, 20 PERSONAS LESIONADAS, DE LAS CUALES QUEDAN EN  CENTROS ASISTENCIALES 9, 7 VIVIENDAS DESTRUIDAS, 73 VIVIENDAS AVERIADAS EN TECHOS Y VIDRIOS, POR LA ONDA EXPLOSIVA, 90 FAMILIAS AFECTADAS, CONTINÚAN REALIZANDO EDAN.
ACCIONES APOYAN CMGRD, CDGRD, CBV, CRC Y DCC, POLICÍA DE TRÁNSITO, EJÉRCITO (BATALLÓN ARTILLERÍA NO 2)</t>
    </r>
    <r>
      <rPr>
        <b/>
        <sz val="9"/>
        <color indexed="8"/>
        <rFont val="Arial"/>
        <family val="2"/>
      </rPr>
      <t xml:space="preserve">. 
ESTADO ABIERTO. - 738
</t>
    </r>
    <r>
      <rPr>
        <sz val="9"/>
        <color indexed="8"/>
        <rFont val="Arial"/>
        <family val="2"/>
      </rPr>
      <t>ACTUALIZACIÓN CDGRD SANTANDER EN EL MUNICIPIO BARRANCABERMEJA BARRIO EL DIAMANTE SECTOR POZO SIETE EVENTO EXPLOSIÓN – 1 DE OCTUBRE AFECTACIÓN 2 DESAPARECIDOS, 2 FALLECIDOS, 8 VIVIENDAS DESTRUIDAS, 80 AVERIADAS, 90 FAMILIAS ACCIONES SE LEVANTÓ LA BÚSQUEDA DE LAS PERSONAS DESAPARECIDAS DADO QUE SE PRESUME LA DESINTEGRACIÓN DE LAS MISMAS, SE ENCONTRARON POCOS RESTOS HUMANOS,</t>
    </r>
    <r>
      <rPr>
        <b/>
        <sz val="9"/>
        <color indexed="8"/>
        <rFont val="Arial"/>
        <family val="2"/>
      </rPr>
      <t xml:space="preserve"> ESTADO CERRADO - 776</t>
    </r>
  </si>
  <si>
    <r>
      <t xml:space="preserve">
CDGRD CAUCA,INFORMA 
MUNICIPIO GUAPI, BARRIO: PUERTO CALI.
EVENTO INCENDIO ESTRUCTURAL- 02-10-2022.
AFECTACIÓN 2 PERSONAS FALLECIDAS (1 MUJER, 1 MENOR DE EDAD), 84 VIVIENDAS DESTRUIDAS- PALAFITOS, 331 FAMILIAS, 542 PERSONAS DAMNIFICADAS, CONTINÚAN REALIZANDO EDAN.
ACCIONES APOYAN CMGRD, CDGRD, UNGRD- SALA DE CRISIS NACIONAL, COORDINA CON FAC, TRASLADO AHE, DESPLAZAMIENTO ENLACE TERRITORIAL- UNGRD, BOMBEROS- 12 UNIDADES, BOMBEROS AEROCIVIL, SECRETARÍA DE PLANEACIÓN, COMUNIDAD- JAC, D.C.C. SR. ALCALDE, PRESIDIRÁ REUNIÓN DEL CMGRD Y DECLARARÁ LA CALAMIDAD PÚBLICA.  
</t>
    </r>
    <r>
      <rPr>
        <b/>
        <sz val="9"/>
        <rFont val="Arial"/>
        <family val="2"/>
      </rPr>
      <t xml:space="preserve">ESTADO ABIERTO. - 734
</t>
    </r>
    <r>
      <rPr>
        <b/>
        <sz val="9"/>
        <color indexed="10"/>
        <rFont val="Arial"/>
        <family val="2"/>
      </rPr>
      <t xml:space="preserve">03/10/2022 SE APROBÓ APOYO CON 138 KITS DE ALIMENTO, 150 KITS DE ASEO, 160 KITS DE COCINA, 300 HAMACAS, 360 SABANAS POR VALOR TOTAL DE $53.044.000
</t>
    </r>
    <r>
      <rPr>
        <sz val="9"/>
        <color indexed="10"/>
        <rFont val="Arial"/>
        <family val="2"/>
      </rPr>
      <t xml:space="preserve">
</t>
    </r>
    <r>
      <rPr>
        <sz val="9"/>
        <color indexed="8"/>
        <rFont val="Arial"/>
        <family val="2"/>
      </rPr>
      <t>ACTUALIZACIÓN POR ENLACE TERRITORIAL UNGRD EN EL DEPARTAMENTO CAUCA EN EL MUNICIPIO GUAPI BARRIO PUERTO CAL, EVENTO INCENDIO ESTRUCTURAL – 2 DE OCTUBRE, AFECTACIÓN SE MANTIENEN LAS CIFRAS REGISTRADAS, ACCIONES - SE COORDINA LA LOGÍSTICA FRENTE A LA ENTREGA DE AHE (ALIMENTARIAS Y NO ALIMENTARIAS) JUNTO CON SALA DE CRISIS NACIONAL, - COORDINACIÓN CON FAC PARA EL TRASLADO DE LAS AHE, BOMBEROS  DEL MUNICIPIO DE GUAPI, AEROCIVIL, DEFENSA CIVIL , CRUZ ROJA, ARMADA, EJÉRCITO, POLICÍA, SECRETARÍA DE PLANEACIÓN, COMUNIDAD- JAC, - SE DESARROLLÓ PMU CON EL ALCALDE, DIRECTOR UNGRD, CDGRD, ARMADA NACIONAL Y ALCALDÍA, FIJARON COMPROMISOS PARA ATENDER LA POBLACIÓN AFECTADA, DATOS OBTENIDOS DE INFORME #1 DESDE TERRITORIO,</t>
    </r>
    <r>
      <rPr>
        <b/>
        <sz val="9"/>
        <color indexed="8"/>
        <rFont val="Arial"/>
        <family val="2"/>
      </rPr>
      <t xml:space="preserve"> ESTADO CERRADO - 739
</t>
    </r>
    <r>
      <rPr>
        <sz val="9"/>
        <color indexed="8"/>
        <rFont val="Arial"/>
        <family val="2"/>
      </rPr>
      <t>ACTUALIZACIÓN CDGRD CAUCA, INFORMA 
MUNICIPIO GUAPI, BARRIO: PUERTO CALI.
EVENTO INCENDIO ESTRUCTURAL- 02-10-2022.
AFECTACIÓN 2 PERSONAS FALLECIDAS (1 MUJER, 1 MENOR DE EDAD), 52 VIVIENDAS DESTRUIDAS- PALAFITOS, 17 VIVIENDAS AFECTADAS,149 FAMILIAS, 633 PERSONAS AFECTADAS.
ACCIONES APOYAN CMGRD, CDGRD, UNGRD- TRASLADO AHE- FAC, ENLACE TERRITORIAL- UNGRD, BOMBEROS, BOMBEROS AEROCIVIL, SECRETARÍA DE PLANEACIÓN, COMUNIDAD- JAC, D.C.C. EJÉRCITO, ARMADA, POLICÍA,  PENDIENTE ENVÍO DECLARATORIA CALAMIDAD PÚBLICA. 
SE DA POR TERMINADO EL ACOMPAÑAMIENTO TÉCNICO, ADMINISTRATIVO Y JURÍDICO REALIZADO POR PARTE DE LA UNGRD DE FORMA SATISFACTORIA, DEJANDO COMO BALANCE DEL 100%, DE ACTIVIDADES PROYECTADAS EN TERRENO.</t>
    </r>
    <r>
      <rPr>
        <b/>
        <sz val="9"/>
        <color indexed="8"/>
        <rFont val="Arial"/>
        <family val="2"/>
      </rPr>
      <t xml:space="preserve">
 ESTADO CERRADO. - 754
</t>
    </r>
  </si>
  <si>
    <t xml:space="preserve">CDGRD SANTANDER, INFORMA:
MUNICIPIO BUCARAMANGA, SECTOR: LUZ DE ESPERANZA
EVENTO INCENDIO ESTRUCTURAL- 02-02-2022.
AFECTACIÓN 8 VIVIENDAS DE MADERA DESTRUIDAS, 8 FAMILIAS, 30 PERSONAS DAMNIFICADAS, SIN LESIONADOS.
ACCIONES APOYARON CMGRD, BOMBEROS- 12 UNIDADES- 3 VEHÍCULOS, POLICÍA, D.C.C.
ESTADO CERRADO. - 734
</t>
  </si>
  <si>
    <t xml:space="preserve">CDGRD MAGDALENA, INFORMA:
MUNICIPIO CIÉNAGA, CORREGIMIENTOS:  SAN JAVIER, SAN PEDRO- PARTE ALTA DE LA SIERRA.
EVENTO MOVIMIENTO EN MASA- 02-10-2022.
AFECTACIÓN 1 VÍA, INCOMUNICADA POBLACIÓN, CULTIVADORES DE CAFÉ, SIN LESIONADOS, SE DA MANEJO LOCAL.
ACCIONES APOYA CMGRD- MAQUINARIA AMARILLA.
ESTADO CERRADO. - 734
</t>
  </si>
  <si>
    <t xml:space="preserve">CDGRD CUNDINAMARCA INFORMA:
MUNICIPIO VIOTA - VEREDA ARGELIA
EVENTO MOVIMIENTO EN MASA 02/10/2022
AFECTACIÓN 1 HECTÁREA DE CULTIVOS DE CAFÉ Y PLÁTANO
ACCIONES ATENDIÓ ALCALDÍA Y BOMBEROS.
ESTADO CERRADO - 735
</t>
  </si>
  <si>
    <r>
      <t xml:space="preserve">CDGRD HUILA INFORMA EN EL MUNICIPIO DE YAGUARÁ VEREDA VILU EVENTO INCENDIO DE COBERTURA VEGETAL – 8 DE SEPTIEMBRE AFECTACIÓN 15 HECTÁREAS DE PASTOS Y RASTROJO, ACCIONES ATENDIDO POR PERSONAL DE BOMBEROS, NO LESIONADOS U OTRO, ESTADO </t>
    </r>
    <r>
      <rPr>
        <b/>
        <sz val="9"/>
        <rFont val="Arial"/>
        <family val="2"/>
      </rPr>
      <t>LIQUIDADO - 736</t>
    </r>
  </si>
  <si>
    <r>
      <t xml:space="preserve">CDGRD NARIÑO INFORMA: MUNICIPIO PASTO, EVENTO INUNDACIÓN 30/06/2022, AFECTACIÓN 1 FAMILIA, 4 PERSONAS Y 1 VIVIENDA AVERIADA, ACCIONES ATENDIDO POR CMGRD Y ENTIDADES DE GRD DEL MUNICIPIO, ESTADO </t>
    </r>
    <r>
      <rPr>
        <b/>
        <sz val="9"/>
        <color indexed="8"/>
        <rFont val="Arial"/>
        <family val="2"/>
      </rPr>
      <t>CERRADO - 737</t>
    </r>
  </si>
  <si>
    <r>
      <t xml:space="preserve">CDGRD NARIÑO INFORMA: MUNICIPIO PASTO, EVENTO INCENDIO ESTRUCTURAL 05/07/2022, AFECTACIÓN 1 FAMILIA, 8 PERSONAS Y 1 VIVIENDA AVERIADA, ACCIONES ATENDIDO POR CMGRD Y ENTIDADES DE GRD DEL MUNICIPIO, ESTADO </t>
    </r>
    <r>
      <rPr>
        <b/>
        <sz val="9"/>
        <color indexed="8"/>
        <rFont val="Arial"/>
        <family val="2"/>
      </rPr>
      <t>CERRADO - 737</t>
    </r>
  </si>
  <si>
    <r>
      <t xml:space="preserve">CDGRD NARIÑO INFORMA: MUNICIPIO PASTO, EVENTO MOVIMIENTO EN MASA 17/07/2022, AFECTACIÓN 3 FAMILIAS, 8 PERSONAS Y 2 VIVIENDAS AVERIADAS, ACCIONES ATENDIDO POR CMGRD Y ENTIDADES DE GRD DEL MUNICIPIO, ESTADO </t>
    </r>
    <r>
      <rPr>
        <b/>
        <sz val="9"/>
        <color indexed="8"/>
        <rFont val="Arial"/>
        <family val="2"/>
      </rPr>
      <t>CERRADO - 737</t>
    </r>
  </si>
  <si>
    <r>
      <t xml:space="preserve">CDGRD NARIÑO INFORMA: MUNICIPIO PASTO, EVENTO INCENDIO ESTRUCTURAL 13/07/2022, AFECTACIÓN 2, HERIDOS, 4 FAMILIAS, 19 PERSONAS Y 2 VIVIENDAS AVERIADAS, ACCIONES ATENDIDO POR CMGRD Y ENTIDADES DE GRD DEL MUNICIPIO, ESTADO </t>
    </r>
    <r>
      <rPr>
        <b/>
        <sz val="9"/>
        <color indexed="8"/>
        <rFont val="Arial"/>
        <family val="2"/>
      </rPr>
      <t>CERRADO - 737</t>
    </r>
  </si>
  <si>
    <r>
      <t xml:space="preserve">CDGRD NARIÑO INFORMA: MUNICIPIO PASTO, EVENTO COLAPSO ESTRUCTURAL 14/06/2022, AFECTACIÓN 6 FAMILIAS, 24 PERSONAS Y 3 VIVIENDAS AVERIADAS, ACCIONES ATENDIDO POR CMGRD Y ENTIDADES DE GRD DEL MUNICIPIO, ESTADO </t>
    </r>
    <r>
      <rPr>
        <b/>
        <sz val="9"/>
        <color indexed="8"/>
        <rFont val="Arial"/>
        <family val="2"/>
      </rPr>
      <t>CERRADO - 737</t>
    </r>
  </si>
  <si>
    <r>
      <t xml:space="preserve">CDGRD NARIÑO INFORMA: MUNICIPIO PASTO, EVENTO INUNDACIÓN 24/02/2022, AFECTACIÓN 17 FAMILIAS, 172 PERSONAS, 48 VIVIENDAS AVERIADAS, ACCIONES ATENDIDO POR CMGRD Y ENTIDADES DE GRD DEL MUNICIPIO, ESTADO </t>
    </r>
    <r>
      <rPr>
        <b/>
        <sz val="9"/>
        <color indexed="8"/>
        <rFont val="Arial"/>
        <family val="2"/>
      </rPr>
      <t>CERRADO - 737</t>
    </r>
  </si>
  <si>
    <r>
      <t xml:space="preserve">CDGRD CUNDINAMARCA INFORMA: MUNICIPIO SAN JUAN DE RIOSECO, SECTOR LA MARIA, EVENTO INCENDIO DE COBERTURA VEGETAL 30/09/2022, AFECTACIÓN 1 HECTÁREA DE VEGETACIÓN, ACCIONES ATENDIDO POR CBV DEL MUNICIPIO, ESTADO </t>
    </r>
    <r>
      <rPr>
        <b/>
        <sz val="9"/>
        <color indexed="8"/>
        <rFont val="Arial"/>
        <family val="2"/>
      </rPr>
      <t>CERRADO - 737</t>
    </r>
  </si>
  <si>
    <r>
      <t xml:space="preserve">CMGRD CARMEN DEL DARIÉN INFORMA: DEPARTAMENTO CHOCO, SECTOR CURBARADÓ, EVENTO INCENDIO ESTRUCTURAL 02/10/2022, AFECTACIÓN 1 VIVIENDA DESTRUIDA, 1 FAMILIA, 3 PERSONAS DAMNIFICADAS, ACCIONES ATENDIDO POR CBV DEL MUNICIPIO Y LA COMUNIDAD, CMGRD REALIZA REUNIÓN CON LAS ENTIDADES PARA COORDINAR APOYOS A DICHA FAMILIA DAMNIFICADA, ESTADO </t>
    </r>
    <r>
      <rPr>
        <b/>
        <sz val="9"/>
        <color indexed="8"/>
        <rFont val="Arial"/>
        <family val="2"/>
      </rPr>
      <t>CERRADO - 737</t>
    </r>
  </si>
  <si>
    <r>
      <t xml:space="preserve">CMGRD JAMUNDÍ INFORMA: DEPARTAMENTO VALLE DEL CAUCA, VEREDA LA CABAÑA, CORREGIMIENTO LA LIBERIA, EVENTO VENDAVAL 02/10/2022, AFECTACIÓN 5 FAMILIAS AFECTADAS, 5 VIVIENDAS, 20 PERSONAS, ACCIONES ATENDIDO POR ENTIDADES DE GRD DEL MUNICIPIO, EN DESPLAZAMIENTO CDGRD, ESTADO </t>
    </r>
    <r>
      <rPr>
        <b/>
        <sz val="9"/>
        <color indexed="8"/>
        <rFont val="Arial"/>
        <family val="2"/>
      </rPr>
      <t>CERRADO - 737</t>
    </r>
  </si>
  <si>
    <t>938 VIVIENDAS EN RIESGO,</t>
  </si>
  <si>
    <t xml:space="preserve">
CDGRD NARIÑO, INFORMA 
MUNICIPIO OLAYA HERRERA, SECTORES: SANTA MARÍA, SAN MARTÍN, LA ILSA PASO REAL
EVENTO INUNDACIÓN- 22-05-2022.
AFECTACIÓN 8 VIVIENDAS AVERIADAS, 938 VIVIENDAS EN RIESGO, 24 HECTÁREAS, 946 FAMILIAS, 2.994 PERSONAS AFECTADAS, SIN LESIONADOS. 
ACCIONES APOYA CMGRD.
ESTADO CERRADO. - 738
</t>
  </si>
  <si>
    <t xml:space="preserve">CDGRD NARIÑO, INFORMA 
MUNICIPIO EL TAMBO, SECTORES: LA PLANADA - LA GUACA.
EVENTO MOVIMIENTO EN MASA- 31-05-2022.
AFECTACIÓN 1 VIVIENDA DESTRUIDA, 3 VIVIENDAS AVERIADAS, 2 VIVIENDAS EN RIESGO, 4 FAMILIAS, 10 PERSONAS, 1 ACUEDUCTO, 1 VÍA AFECTADAS, SIN LESIONADOS. 
ACCIONES APOYA CMGRD- MAQUINARIA AMARILLA.
ESTADO CERRADO. - 738
</t>
  </si>
  <si>
    <t xml:space="preserve">CDGRD NARIÑO, INFORMA 
MUNICIPIO ALBÁN, SECTOR: MARINO GAVIRIA KM 8.
EVENTO MOVIMIENTO EN MASA- 27-05-2022.
AFECTACIÓN 1 VÍA, PÉRDIDA DE LA BANCADA, SIN LESIONADOS. 
ACCIONES APOYA CMGRD- MAQUINARIA AMARILLA.
ESTADO CERRADO. - 738
</t>
  </si>
  <si>
    <t xml:space="preserve">
CDGRD NARIÑO, INFORMA 
MUNICIPIO LEIVA, SECTORES: LA GARGANTA, LEIVA-SANTA LUCIA, PALMAR -CAPO ALEGRE, LA PLAYA- LAS FLORIDAS.
EVENTO MOVIMIENTO EN MASA- 26-05-2022.
AFECTACIÓN 1 VÍA, PÉRDIDA DE LA BANCADA, POBLACIÓN RURAL INCOMUNICADA, SIN LESIONADOS. 
ACCIONES APOYA CMGRD- MAQUINARIA AMARILLA.
ESTADO CERRADO. - 738
</t>
  </si>
  <si>
    <t xml:space="preserve">
CDGRD NARIÑO, INFORMA 
MUNICIPIO TAMINANGO, SECTOR: PAVIMENTADO.
EVENTO MOVIMIENTO EN MASA- 24-05-2022.
AFECTACIÓN 1 VÍA, PÉRDIDA DE LA BANCADA, SIN LESIONADOS. 
ACCIONES APOYA CMGRD- MAQUINARIA AMARILLA. 
ESTADO CERRADO. - 738
</t>
  </si>
  <si>
    <r>
      <t xml:space="preserve">CDGRD MAGDALENA INFORMA EN EL MUNICIPIO DE ARACATACA CORREGIMIENTO CERRO AZUL VEREDA LAS MARGARITAS, ENTRE OTRAS EVENTO MOVIMIENTO EN MASA – 4 DE OCTUBRE AFECTACIÓN 1 VÍA TERCIARIA ACCIONES LA COMUNIDAD SE HA REUNIDO A HACER LIMPIEZA DE VÍAS DE MANERA RUDIMENTARIA PARA TRANSPORTARSE EN MOTO PORQUE LA VÍA ESTA CERRADA. EL DEPARTAMENTO A ESCUCHADO NECESIDADES DE LA ZONA Y PROGRAMARÁ VISITA A PUNTOS CRÍTICOS PARA EVALUAR DAÑOS Y POSIBLES SOLUCIONES, ESTADO </t>
    </r>
    <r>
      <rPr>
        <b/>
        <sz val="9"/>
        <rFont val="Arial"/>
        <family val="2"/>
      </rPr>
      <t>CERRADO - 739</t>
    </r>
  </si>
  <si>
    <r>
      <t xml:space="preserve">CDGRD CHOCÓ INFORMA EN EL MUNICIPIO DE BAJO BAUDÓ SECTOR PILIZA, BELLAVISTA Y COMUNIDADES AFRO EVENTO VENDAVAL – 4 DE OCTUBRE AFECTACIÓN 20 FAMILIAS DAMNIFICADAS ACCIONES LOS LÍDERES DE LA COMUNIDADES SALIERON A VERIFICAR LA SITUACIÓN Y LEVANTAR EDAN, LOS ORGANISMO DE SOCORRO REALIZARAN PRESENCIA EN LAS DIFERENTES ZONAS, ESTADO </t>
    </r>
    <r>
      <rPr>
        <b/>
        <sz val="9"/>
        <rFont val="Arial"/>
        <family val="2"/>
      </rPr>
      <t xml:space="preserve">ABIERTO - 739
</t>
    </r>
    <r>
      <rPr>
        <sz val="9"/>
        <rFont val="Arial"/>
        <family val="2"/>
      </rPr>
      <t>CDGRD CHOCÓ ACTUALIZA: MUNICIPIO BAJO BAUDÓ, SECTOR PILIZA, BELLAVISTA Y COMUNIDADES AFRO, EVENTO VENDAVAL 04/10/2022, AFECTACIÓN 20 FAMILIAS, 16 VIVIENDAS DESTECHADAS, ACCIONES ATENDIDO POR CMGRD Y ENTIDADES DE GRD DEL MUNICIPIO,</t>
    </r>
    <r>
      <rPr>
        <b/>
        <sz val="9"/>
        <rFont val="Arial"/>
        <family val="2"/>
      </rPr>
      <t xml:space="preserve"> ESTADO CERRADO - 753</t>
    </r>
    <r>
      <rPr>
        <sz val="9"/>
        <rFont val="Arial"/>
        <family val="2"/>
      </rPr>
      <t xml:space="preserve">
</t>
    </r>
  </si>
  <si>
    <r>
      <t xml:space="preserve">CDGRD ANTIOQUIA INFORMA EN EL MUNICIPIO DE  ITUANGO CORREGIMIENTO DE SANTA RITA Y CENTRO POBLADO PASCUITA EVENTO MOVIMIENTO EN MASA – 2 DE OCTUBRE AFECTACIÓN 1 VÍA (200 METROS) ACCIONES SE ACTIVO CMGRD PARA GESTIONAR APOYO CON MAQUINARIA AMARILLA, TIPO RETRO ORUGA. SE REQUIERE ATENDER DE MANERA URGENTE LA RECUPERACIÓN DEL CORREDOR VIAL ANTES QUE HAYA DESABASTECIMIENTO, YA QUE LA VÍA ALTERNA PASCUITA-PRESA TAMBIÉN SE ENCUENTRA EN MAL ESTADO E INTRANSITABLE, ESTADO </t>
    </r>
    <r>
      <rPr>
        <b/>
        <sz val="9"/>
        <rFont val="Arial"/>
        <family val="2"/>
      </rPr>
      <t>CERRADO - 739</t>
    </r>
  </si>
  <si>
    <r>
      <t xml:space="preserve">CDGRD BOLIVAR INFORMA EN EL MUNICIPIO DE VILLANUEVA CORREGIMIENTO DE ALGARROBO EVENTO EROSIÓN (CAUSADA POR AGUA DE ESCORRENTÍA DEL ARROYO ARIGUAYA Y FUERTES LLUVIAS) – 18 DE SEPTIEMBRE, AFECTACIÓN 1 VÍA TERCIARIA E INSTITUCIÓN EDUCATIVA INSTEVI, 1 PUENTE PEATONAL, ACCIONES EN LA ZONA SE ENCUENTRA EN ALTO RIESGO 35 FAMILIAS, 170 PERSONAS Y POR POSIBLE DESBORDAMIENTO DEL ARROYO, EL MUNICIPIO CUENTA CON DECLARATORIA DE CALAMIDAD # 036, EMITIDA EL 29 DEL PRESENTE AÑO, ESTADO </t>
    </r>
    <r>
      <rPr>
        <b/>
        <sz val="9"/>
        <rFont val="Arial"/>
        <family val="2"/>
      </rPr>
      <t>CERRADO - 739</t>
    </r>
  </si>
  <si>
    <t xml:space="preserve">CDGRD CUNDINAMARCA INFORMA 
MUNICIPIO VIOTA – VEREDA EL IGUA
EVENTO  INCENDIO DE COBERTURA VEGETAL 03/10/2022
AFECTACIÓN  1 HECTÁREA DE CULTIVOS DE PLATANO Y CAFÉ. AL PARECER POR MANOS CRIMINALES
ACCIONES  ATENDIO BOMBEROS CON 4 UNIDADES
ESTADO  LIQUIDADO - 740
</t>
  </si>
  <si>
    <t xml:space="preserve">CDGRD RISARALDA INFORMA:
MUNICIPIO PEREIRA - VEREDA LA CONVERSIÓN
EVENTO INCENDIO ESTRUCTURAL 04/10/2022
AFECTACIÓN 1  VIVIENDA DESTRUIDA, 1 FAMILIA. SIN AFECTACIONES HUMANAS
ACCIONES ATENDIO BOMBEROS
ESTADO LIQUIDADO - 740
</t>
  </si>
  <si>
    <t xml:space="preserve">CDGRD RISARALDA INFORMA:
MUNICIPIO SANTA ROSA DE CABAL  - BARRIO SAMARIA, 
EVENTO VENDAVAL 04/10/2022
AFECTACIÓN 12 VIVIENDAS CON PÉRDIDA PARCIAL DE TECHO, 12 FAMILIAS CON PÉRDIDAS DE BIENES Y ENSERES
ACCIONES ATENDIÓ CMGRD Y BOMBEROS
ESTADO CERRADO - 740
 </t>
  </si>
  <si>
    <r>
      <t xml:space="preserve">CDGRD NARIÑO INFORMA: MUNICIPIO PASTO, EVENTO COLAPSO ESTRUCTURAL 30/06/2022, AFECTACIÓN 1 VIVIENDA AVERIADA, 1 FAMILIA, 2 PERSONAS, ACCIONES ATENDIDO POR CMGRD Y ENTIDADES DE GRD DEL MUNICIPIO, ESTADO </t>
    </r>
    <r>
      <rPr>
        <b/>
        <sz val="9"/>
        <color indexed="8"/>
        <rFont val="Arial"/>
        <family val="2"/>
      </rPr>
      <t>CERRADO - 741</t>
    </r>
  </si>
  <si>
    <r>
      <t xml:space="preserve">CDGRD NARIÑO INFORMA: MUNICIPIO PASTO, EVENTO INCENDIO ESTRUCTURAL 24/06/2022 AFECTACIÓN 1 VIVIENDA AVERIADA, 1 FAMILIA, 6 PERSONAS, ACCIONES ATENDIDO POR CMGRD Y ENTIDADES DE GRD DEL MUNICIPIO, ESTADO </t>
    </r>
    <r>
      <rPr>
        <b/>
        <sz val="9"/>
        <color indexed="8"/>
        <rFont val="Arial"/>
        <family val="2"/>
      </rPr>
      <t>CERRADO - 741</t>
    </r>
    <r>
      <rPr>
        <sz val="9"/>
        <color indexed="8"/>
        <rFont val="Arial"/>
        <family val="2"/>
      </rPr>
      <t xml:space="preserve">
</t>
    </r>
  </si>
  <si>
    <r>
      <t xml:space="preserve">CDGRD NARIÑO INFORMA: MUNICIPIO PASTO, EVENTO COLAPSO ESTRUCTURAL 16/06/2022, AFECTACIÓN 1 VIVIENDA AVERIADA, 1 FAMILIA Y 4 PERSONAS, ACCIONES ATENDIDO POR CMGRD Y ENTIDADES DE GRD DEL MUNICIPIO, ESTADO </t>
    </r>
    <r>
      <rPr>
        <b/>
        <sz val="9"/>
        <color indexed="8"/>
        <rFont val="Arial"/>
        <family val="2"/>
      </rPr>
      <t>CERRADO - 741</t>
    </r>
    <r>
      <rPr>
        <sz val="9"/>
        <color indexed="8"/>
        <rFont val="Arial"/>
        <family val="2"/>
      </rPr>
      <t xml:space="preserve">
</t>
    </r>
  </si>
  <si>
    <r>
      <t xml:space="preserve">CDGRD NARIÑO INFORMA: MUNICIPIO PASTO, EVENTO INUNDACIÓN 13/06/2022, AFECTACIÓN 1 FAMILIA, 1 VIVIENDA AVERIADA, 3 PERSONAS, ACCIONES ATENDIDO POR CMGRD Y ENTIDADES DE GRD DEL MUNICIPIO, ESTADO </t>
    </r>
    <r>
      <rPr>
        <b/>
        <sz val="9"/>
        <color indexed="8"/>
        <rFont val="Arial"/>
        <family val="2"/>
      </rPr>
      <t>CERRADO - 741</t>
    </r>
  </si>
  <si>
    <r>
      <t xml:space="preserve">IDEAM INFORMA: MUNICIPIO TOPAIPÍ - CUNDINAMARCA, VIA COMUNICA CON EL MUNICIPIO EL PEÑON, EVENTO CRECIENTE SÚBITA 04/10/2022, AFECTACIÓN 2 PUENTES VEHICULARES ARRASTRADOS UNO DE ELLOS ES LLAMADA “PUENTE BUNQUE”,01 VIA PRIMARIA, ACCIONES HASTA EL MOMENTO ES MONITOREADO POR LA ALCALDÍA DE TOPAIPÍ, ESTADO </t>
    </r>
    <r>
      <rPr>
        <b/>
        <sz val="9"/>
        <color indexed="8"/>
        <rFont val="Arial"/>
        <family val="2"/>
      </rPr>
      <t>CERRADO - 741</t>
    </r>
  </si>
  <si>
    <t>VÍAS TERCIARIAS</t>
  </si>
  <si>
    <r>
      <t>CDGRD CESAR INFORMA EN EL MUNICIPIO DE TAMALAMEQUE CORREGIMIENTOS DE BRISAS Y PASACORRIENDO, VEREDAS DE SITIO NUEVO, ALIANZA, SAN JOSÉ, LAS DELICIAS Y LOS NARANJOS, EVENTO INUNDACIÓN (LENTA) QUEBRADA LA FLORESTA – 5 DE OCTUBRE, AFECTACIÓN EN VÍAS TERCIARIAS, ACCIONES INFORMADO DESDE EL MUNICIPIO, PENDIENTE CENSO DE FAMILIAS DAMNIFICADAS, ESTADO</t>
    </r>
    <r>
      <rPr>
        <b/>
        <sz val="9"/>
        <rFont val="Arial"/>
        <family val="2"/>
      </rPr>
      <t xml:space="preserve"> ABIERTO - 742
</t>
    </r>
    <r>
      <rPr>
        <sz val="9"/>
        <rFont val="Arial"/>
        <family val="2"/>
      </rPr>
      <t>ACTUALIZACIÓN CDGRD CESAR, INFORMA
MUNICIPIO TAMALAMEQUE, CORREGIMIENTOS: BRISAS Y PASACORRIENDO, VEREDAS: SITIO NUEVO, ALIANZA, SAN JOSÉ, LAS DELICIAS Y LOS NARANJOS
EVENTO INUNDACIÓN- QUEBRADA: LA FLORESTA – 05-10-2022.
AFECTACIÓN 30 HECTÁREAS DE CULTIVOS DE PALMAS, VÍAS TERCIARIAS
ACCIONES APOYO CMGRD.</t>
    </r>
    <r>
      <rPr>
        <b/>
        <sz val="9"/>
        <rFont val="Arial"/>
        <family val="2"/>
      </rPr>
      <t xml:space="preserve">
ESTADO CERRADO. - 759
</t>
    </r>
  </si>
  <si>
    <t>1 ESTABLECIMEINTO COMERCIAL</t>
  </si>
  <si>
    <r>
      <t xml:space="preserve">CDGRD META INFORMA EN EL MUNICIPIO MESETAS BARRIO EL JARDÍN 3°22'55.25"N  - 74° 2'46.54"O, EVENTO INCENDIO ESTRUCTURAL – 4 DE OCTUBRE, AFECTACIÓN 1 ESTABLECIMIENTO COMERCIAL, PÉRDIDA DE TELEVISORES, LICUADORAS ENTRE OTROS ELEMENTOS, ACCIONES SE REALIZO VISITA POR PARTE DE COORDINADOR CMGRD Y EL CUERPO DE BOMBEROS, PARA DETERMINAR LOS DAÑOS, GRACIAS A LA ACCIÓN RÁPIDA DE LA COMUNIDAD EL INCENDIO FUE CONTROLADO, ESTADO </t>
    </r>
    <r>
      <rPr>
        <b/>
        <sz val="9"/>
        <rFont val="Arial"/>
        <family val="2"/>
      </rPr>
      <t>CERRADO - 742</t>
    </r>
    <r>
      <rPr>
        <sz val="9"/>
        <rFont val="Arial"/>
        <family val="2"/>
      </rPr>
      <t xml:space="preserve">
</t>
    </r>
  </si>
  <si>
    <t>TANQUES EN FIBRA DE VIDRIO</t>
  </si>
  <si>
    <r>
      <t>ENLACE DNBC INFORMA EN EL DEPARTAMENTO DE CUNDINAMARCA EN EL  MUNICIPIO MOSQUERA SECTOR TRES ESQUINAS EN LA AVENIDA TRONCAL DE OCCIDENTE KM14, EVENTO INCENDIO ESTRUCTURAL – 5 DE OCTUBRE, AFECTACIÓN EN TANQUES DE FIBRA DE VIDRIO DE LA EMPRESA TAPÓN CORONA COLOMBIA, ACCIONES COMANDANTE JORGE RODRÍGUEZ CBV MOSQUERA REPORTA LA EMPRESA CONTRATISTA ECOMENT SAS REALIZABA TRABAJOS DENTRO DE UNA BODEGA, DESMONTANDO TUBERÍA METÁLICA PARA USO DE REGIO TRAM, DICHAS LABORES GENERARON PARTÍCULAS ENCENDIDAS QUE ALCANZARON LOS TANQUES, ESTADO</t>
    </r>
    <r>
      <rPr>
        <b/>
        <sz val="9"/>
        <rFont val="Arial"/>
        <family val="2"/>
      </rPr>
      <t xml:space="preserve"> CERRADO  - 742</t>
    </r>
    <r>
      <rPr>
        <sz val="9"/>
        <rFont val="Arial"/>
        <family val="2"/>
      </rPr>
      <t xml:space="preserve">
</t>
    </r>
  </si>
  <si>
    <r>
      <t xml:space="preserve">CDGRD CAUCA INFORMA EN EL MUNICIPIO DE CORREGIMIENTO CABECITA EVENTO VENDAVAL – 4 DE OCTUBRE AFECTACIÓN INSTITUCIÓN EDUCATIVA AVERIADA (TECHOS Y PLANTA FÍSICA), DAÑOS DE EQUIPOS Y ELECTRODOMÉSTICOS ACCIONES SUSPENSIÓN TEMPORAL DE CLASES, NO LESIONADOS U OTRO, ESTADO </t>
    </r>
    <r>
      <rPr>
        <b/>
        <sz val="9"/>
        <rFont val="Arial"/>
        <family val="2"/>
      </rPr>
      <t>CERRADO - 742</t>
    </r>
    <r>
      <rPr>
        <sz val="9"/>
        <rFont val="Arial"/>
        <family val="2"/>
      </rPr>
      <t xml:space="preserve">
</t>
    </r>
    <r>
      <rPr>
        <b/>
        <sz val="9"/>
        <color indexed="10"/>
        <rFont val="Arial"/>
        <family val="2"/>
      </rPr>
      <t xml:space="preserve">
28/11/2022 SE APROBÓ APOYO CON TEJAS DE ZINC 3,05 MTS 9.000 AL MUNICIPIO DE TIMBIQUI POR VALOR DE $566.100.000</t>
    </r>
  </si>
  <si>
    <t>CDGRD SANTANDER INFORMA EN EL MUNICIPIO DE BARICHARA VEREDA LLANO DE HIGUERAS Y CARAQUITA EVENTO INUNDACIÓN (INSUFICIENCIA RED DE ALCANTARILLADO) – 4 DE OCTUBRE, AFECTACIÓN 5 VIVIENDAS, 5 FAMILIAS, 1 HOTEL, ACCIONES ATENDIDO POR BOMBEROS Y CMGRD, NO LESIONADOS, ESTADO CERRADO - 742</t>
  </si>
  <si>
    <t>6 ESTABLECIEMIENTOS</t>
  </si>
  <si>
    <r>
      <t xml:space="preserve">CDGRD SANTANDER INFORMA EN EL MUNICIPIO DE SOCORRO VEREDA LUCHADERO EVENTO INUNDACIÓN (DESBORDAMIENTO DE CAÑADA) - 4 OCTUBRE AFECTACIÓN EN ESTABLECIMIETNOS COMERCIALES, POR CUANTIFICAR, NO LESIONADOS ACCIONES ATIENDE CMGRD Y DEPARTAMENTAL </t>
    </r>
    <r>
      <rPr>
        <b/>
        <sz val="9"/>
        <rFont val="Arial"/>
        <family val="2"/>
      </rPr>
      <t xml:space="preserve">ESTADO ABIERTO - 742
</t>
    </r>
    <r>
      <rPr>
        <sz val="9"/>
        <rFont val="Arial"/>
        <family val="2"/>
      </rPr>
      <t>ACTUALIZACIÓN CDGRD SANTANDER MUNICIPIO SOCORRO VEREDA LUCHADERO SECTOR BERLÍN EVENTO INUNDACIÓN (DESBORDAMIENTO DE CAÑADA) – 4 DE OCTUBRE AFECTACIÓN 6 ESTABLECIMIENTOS COMERCIALES ACCIONES ATENDIDO POR CMGRD, NO LESIONADOS U OTRO,</t>
    </r>
    <r>
      <rPr>
        <b/>
        <sz val="9"/>
        <rFont val="Arial"/>
        <family val="2"/>
      </rPr>
      <t xml:space="preserve"> ESTADO CERRADO - 776</t>
    </r>
  </si>
  <si>
    <r>
      <t xml:space="preserve">CDGRD ANTIOQUIA INFORMA EN EL MUNICIPIO DE  RETIRO BARRIOS EL PLAN Y BICENTENARIO EVENTO VENDAVAL – 4 DE OCTUBRE, AFECTACIÓN 5 VIVIENDAS AVERIADAS, 1 EDIFICIO CON PÉRDIDA PARCIAL DE TECHOS, 5 FAMILIAS, 15 PERSONAS, RED ELÉCTRICA, CAÍDA DE ÁRBOLES Y 2 VÍAS SECUNDARIAS, ACCIONES EL CMGRD REALIZÓ ENTREGA DE TEJAS Y TALA DE ÁRBOLES, REQUIEREN AYUDA DEL DEPARTAMENTO CON TEJAS PLÁSTICAS # 8, NO LESIONADOS, ESTADO </t>
    </r>
    <r>
      <rPr>
        <b/>
        <sz val="9"/>
        <rFont val="Arial"/>
        <family val="2"/>
      </rPr>
      <t>CERRADO - 742</t>
    </r>
  </si>
  <si>
    <r>
      <t xml:space="preserve">
ENLACE TERRITORIAL- UNGRD, DEPARTAMENTO LA GUAJIRA, INFORMA
MUNICIPIO MANAURE, CORREGIMIENTO: SAN ANTONIO, CASCO URBANO.
EVENTO CRECIENTE SÚBITA DEL RÍO RANCHERÍA Y ARROLLO LIMÓN- 04-10-2022.
AFECTACIÓN INUNDACIONES, REALIZAN EDAN.
ACCIONES APOYA CMGRD.
</t>
    </r>
    <r>
      <rPr>
        <b/>
        <sz val="9"/>
        <rFont val="Arial"/>
        <family val="2"/>
      </rPr>
      <t xml:space="preserve">ESTADO ABIERTO. - 743
</t>
    </r>
    <r>
      <rPr>
        <sz val="9"/>
        <rFont val="Arial"/>
        <family val="2"/>
      </rPr>
      <t xml:space="preserve">CDGRD LA GUAJIRA, ACTUALIZA: MUNICIPIO MANAURE, LOS BARRIOS MANAURE ABAJO, 1 DE OCTUBRE, MARQUITO, WIPA, PIPAMANA, FLOR DEL OLIVO, LA LOMA, SANTA RITA, CUAKAR, DAMASKO, LA UNIÓN, BERLIN, SHORSHIMANA, EVENTO CRECIENTE SÚBITA DEL RÍO RANCHERÍA Y ARROLLO LIMÓN 04/10/2022, AFECTACIÓN 690 FAMILIAS, 1550 PERSONAS, ACCIONES APOYA CMGRD, </t>
    </r>
    <r>
      <rPr>
        <b/>
        <sz val="9"/>
        <rFont val="Arial"/>
        <family val="2"/>
      </rPr>
      <t xml:space="preserve">ESTADO CERRADO - 750
</t>
    </r>
    <r>
      <rPr>
        <sz val="9"/>
        <rFont val="Arial"/>
        <family val="2"/>
      </rPr>
      <t>ACTUALIZACIÓN CDGRD LA GUAJIRA: MUNICIPIO MANAURE CORREGIMIENTO SAN ANTONIO, BARRIOS MANAURE ABAJO 1, ENTRE OTROS, EVENTO CRECIENTE SÚBITA, RÍO RANCHERÍA – 4 DE OCTUBRE, AFECTACIÓN 1.214 FAMILIAS, 3.363 PERSONAS, NO LESIONADOS U OTRO, ACCIONES ATENDIDO Y REPORTADO POR CMGRD, PROYECTAN AHE 690 KITS ALIMENTARIOS, 690 KITS DE ASEO, 2.070 HAMACAS, 2.070 FRAZADAS, 2.070 TOLDILLOS, 2.000 SACOS,</t>
    </r>
    <r>
      <rPr>
        <b/>
        <sz val="9"/>
        <rFont val="Arial"/>
        <family val="2"/>
      </rPr>
      <t xml:space="preserve"> ESTADO CERRADO - 753</t>
    </r>
    <r>
      <rPr>
        <sz val="9"/>
        <rFont val="Arial"/>
        <family val="2"/>
      </rPr>
      <t xml:space="preserve">
</t>
    </r>
  </si>
  <si>
    <t>1 FÁBRICA DEDICADA AL PROCESAMIENTO DE ALIMENTOS PARA AVES</t>
  </si>
  <si>
    <t xml:space="preserve">ENLACE DNBC INFORMA, DEPARTAMENTO SANTANDER
MUNICIPIO BUCARAMANGA, FÁBRICA HARINAGRO- ZONA INDUSTRIAL DE BUCARAMANGA VÍA EL PALENQUE – CAFÉ. MADRID.
EVENTO INCENDIO ESTRUCTURAL- 05-10-2022.
AFECTACIÓN 1 FÁBRICA DEDICADA AL PROCESAMIENTO DE ALIMENTOS PARA AVES, AL PARECER POR RECALENTAMIENTO EN EL DUCTO DE PRODUCCIÓN. BOMBEROS HACE PRESENCIA Y REALIZA ENFRIAMIENTO DEL SISTEMA DE ELEVACIÓN Y CONTROLA TOTALMENTE LA COMBUSTIÓN. SE AFECTÓ MATERIA PRIMA COMPUESTA POR PLUMAS, HUESOS Y DESECHOS ORGÁNICOS, NO SE REGISTRARON HERIDOS SOLO PÉRDIDAS MATERIALES.
ACCIONES APOYARON CMGRD, BOMBEROS- 6 UNIDADES, 1 VEHÍCULO CONTRAINCENDIOS, 1 CARROTANQUE.
ESTADO CERRADO. - 743
</t>
  </si>
  <si>
    <t xml:space="preserve">
CDGRD ANTIOQUIA INFORMA
MUNICIPIO VALDIVIA, BARRIOS: LA ARROCERA, REMOLINOS, CORREGIMIENTO: PUERTO VALDIVIA.
EVENTO VENDAVAL – 27-09-2022.
AFECTACIÓN 7 VIVIENDAS AVERIADAS EN TECHOS, 14 FAMILIAS, 30 PERSONAS, 1 VÍA AFECTADAS, SIN LESIONADOS, SE DA MANEJO LOCAL.
ACCIONES APOYO CMGRD- AHE- MAQUINARIA AMARILLA.
ESTADO CERRADO. - 743
</t>
  </si>
  <si>
    <t xml:space="preserve">
CDGRD ANTIOQUIA INFORMA
MUNICIPIO NARIÑO, ZONA URBANA.
EVENTO VENDAVAL – 04-10-2022.
AFECTACIÓN 4 VIVIENDAS AVERIADAS EN TECHOS, 4 FAMILIAS, 14 PERSONAS AFECTADAS, SIN LESIONADOS, SE DA MANEJO LOCAL.
ACCIONES APOYO CMGRD- AHE.
ESTADO CERRADO. - 743
</t>
  </si>
  <si>
    <t xml:space="preserve">CDGRD CAUCA INFORMA
MUNICIPIO POPAYÁN, BARRIO: LOMAS DE GRANADA. 
EVENTO VENDAVAL – 04-10-2022.
AFECTACIÓN 22 VIVIENDAS AVERIADAS EN TECHOS, 22 FAMILIAS, 110 PERSONAS AFECTADAS, SIN LESIONADOS.
ACCIONES APOYAN CMGRD, BOMBEROS VOLUNTARIOS DE POPAYÁN, EQUIPO SCOUT DE EMERGENCIA.
ESTADO CERRADO. - 743
</t>
  </si>
  <si>
    <t xml:space="preserve">CDGRD CUNDINAMARCA INFORMA:
MUNICIPIO  CAQUEZA - VEREDA UBATOQUE
EVENTO INCENDIO DE COBERTURA VEGETAL 05/10/2022
AFECTACIÓN 1 HECTÁREA DE VEGETACIÓN NATIVA Y PASTIZALES
ACCIONES ATENDIÓ BOMBEROS DEL MUNICIPIO DE CAQUEZA CON 5 UNIDADES.
ESTADO LIQUIDADO - 744
</t>
  </si>
  <si>
    <t xml:space="preserve">CDGRD NORTE DE SANTANDER INFORMA:
MUNICIPIO GRAMALOTE - VEREDA BOYACÁ, SECTOR EL HOYO
EVENTO AVENIDA TORRENCIAL 05/10/2022
AFECTACIÓN  1 ACUEDUCTO URBANO, CON INTERRUPCIÓN DEL ABASTECIMIENTO A LA PLANTA DE TRATAMIENTO DE AGUA POTABLE URBANO.
ACCIONES ATENDIÓ PERSONAL DE SERVICIOS PÚBLICOS, QUIENES REPARAN EL TRAMO  AFECTADO.
ESTADO CERRADO - 744
</t>
  </si>
  <si>
    <t xml:space="preserve">CDGRD NORTE DE SANTANDER INFORMA:
MUNICIPIO BUCARASICA - VEREDA EL ALTO Y LAS FORTUNAS, CORREGIMIENTO DE LA CURVA  
EVENTO  MOVIMIENTO EN MASA 05/10/2022
AFECTACIÓN 1 VIVIENDA AVERIADA, 1 FAMILIA, 2 VIAS (1 VÍA  NACIONAL CON  DESLIZAMIENTOS DE TIERRA EN EL SECTOR CACERIO LAS FORTUNAS Y 1 VÍA  TERCIARIA  QUE DEL  CASCO URBANO DEL CORREGIMIENTO DE LA CURVA  CONDUCE A LA VEREDA LA CIENAGA). POR FUERTES LLUVIAS PRESENTADAS
ACCIONES ATENDIO CMGRD
ESTADO CERRADO - 744
</t>
  </si>
  <si>
    <r>
      <t xml:space="preserve">CDGRD CUNDINAMARCA INFORMA:
MUNICIPIO  FUSAGASUGA – ZONA URBANA Y RURAL
EVENTO  CRECIENTE SÚBITA 05/10/2022 
AFECTACIÓN PENDIENTE EN EVALUACIÓN, POR INUNDACIONES EN LOS BARRIOS PEKIN, CEDRITOS Y VEREDA PEKIN POR CRECIENTE DE LA QUEBRADA LA PARROQUIA Y LOS CUROS
ACCIONES ATIENDE CMGRD, SE REALIZA EDAN
</t>
    </r>
    <r>
      <rPr>
        <b/>
        <sz val="9"/>
        <rFont val="Arial"/>
        <family val="2"/>
      </rPr>
      <t>ESTADO ABIERTO - 744</t>
    </r>
    <r>
      <rPr>
        <sz val="9"/>
        <rFont val="Arial"/>
        <family val="2"/>
      </rPr>
      <t xml:space="preserve">
ACTUALIZACIÓN CDGRD CUNDINAMARCA EN EL MUNICIPIO DE FUSAGASUGÁ BARRIOS PEKÍN, CEDRITOS Y VEREDA PEKÍN EVENTO CRECIENTE SÚBITA DE LAS QUEBRADAS LA PARROQUIA Y LOS CUROS, AFECTACIÓN 1 VIVIENDA AVERIADA, 1 FAMILIA, 4 PERSONAS, ACCIONES ATENDIDO POR EL CMGRD,</t>
    </r>
    <r>
      <rPr>
        <b/>
        <sz val="9"/>
        <rFont val="Arial"/>
        <family val="2"/>
      </rPr>
      <t xml:space="preserve"> ESTADO CERRADO - 782</t>
    </r>
  </si>
  <si>
    <t xml:space="preserve">CDGRD CUNDINAMARCA INFORMA:
MUNICIPIO  EL PEÑON - SECTOR EL BUNQUE
EVENTO  CRECIENTE SÚBITA 05/10/2022 
AFECTACIÓN 1 VÍA AFECTADA, 2 PUENTES VEHICULARES DESTRUIDOS (1 PUENTE DE CONSTRUCCION EN CONCRETO, QUE AL COLAPSAR SE LLEVO 1 PUENTE CERCANO CONSTRUIDO EN ALUMINIO). POR CRECIENTE SUBITA DEL RIO BUNQUE
ACCIONES  ATENDIO CMGRD
ESTADO  CERRADO - 744
</t>
  </si>
  <si>
    <t xml:space="preserve">CDGRD CUNDINAMARCA INFORMA:
MUNICIPIO TENA - ZONA URBANA Y RURAL
EVENTO MOVIMIENTO EN MASA 05/10/2022
AFECTACIÓN 3 VÍAS (CATIVA EN EL SECTOR PERICO Y CATIVA EN EL SECTOR AVIANCA, DESLIZAMIENTO CON PERDIDA DE BANCA DE LA VÍA EN LOS ALPES), COLAPSO DE 1 ALCANTARILLA EN LA GRAN VÍA Y EN EL CASCO URBANO
ACCIONES  ATENDIO CMGRD
ESTADO  CERRADO - 744
</t>
  </si>
  <si>
    <t xml:space="preserve">CDGRD LA GUAJIRA INFORMA:
MUNICIPIO RIOHACHA – BARRIOS COSECHA, NUEVO MILENIO, LA LUCHA, LA MANO DE DIOS, 31 DE OCTUBRE, NUEVO HORIZONTE, VILLA CAMPO ALEGRE, MAJAYURA
EVENTO  INUNDACIÓN 05/10/2022
AFECTACIÓN 170 VIVIENDAS INUNDADAS, 170 FAMILIAS AFECTADAS. POR FUERTES LLUVIAS ACOMPAÑADA DE DESCARGAS ELÉCTRICAS.
ACCIONES  ATIENDE CMGRD, REALIZAN EDAN
ESTADO CERRADO - 744
</t>
  </si>
  <si>
    <r>
      <t xml:space="preserve">CDGRD HUILA  INFORMA:
MUNICIPIO  TARQUI - CASCO URBANO
EVENTO  VENDAVAL 05/10/2022
AFECTACIÓN 20 VIVIENDAS AVERIADAS EN TECHOS Y CUBIERTAS, 20 FAMILIAS
ACCIONES ATIENDE CMGRD
</t>
    </r>
    <r>
      <rPr>
        <b/>
        <sz val="9"/>
        <rFont val="Arial"/>
        <family val="2"/>
      </rPr>
      <t>ESTADO CERRADO - 744</t>
    </r>
    <r>
      <rPr>
        <sz val="9"/>
        <rFont val="Arial"/>
        <family val="2"/>
      </rPr>
      <t xml:space="preserve">
CDGRD HUILA, ACTUALIZA INFORMACIÓN: MUNICIPIO TARQUI, ZONA RURAL, EVENTO VENDAVAL 05/10/2022, AFECTACIÓN 49 FAMILIAS, 245 PERSONAS, 49 VIVIENDAS AVERIADAS, 1 CENTRO EDUCATIVO, ACCIONES ATENDIDO POR CMGRD Y CBV DEL MUNICIPIO, </t>
    </r>
    <r>
      <rPr>
        <b/>
        <sz val="9"/>
        <rFont val="Arial"/>
        <family val="2"/>
      </rPr>
      <t>ESTADO CERRADO - 806</t>
    </r>
    <r>
      <rPr>
        <sz val="9"/>
        <rFont val="Arial"/>
        <family val="2"/>
      </rPr>
      <t xml:space="preserve">
</t>
    </r>
  </si>
  <si>
    <r>
      <t xml:space="preserve">CDGRD CESAR INFORMA EN EL MUNICIPIO DE PELAYA CORREGIMIENTO SAN BERNARDO EVENTO INUNDACIÓN ( PORFUERTES LLUVIAS Y DESBORDAMIENTO DEL CAÑO GITARRILLA) – 6 DE OCTUBRE AFECTACIÓN POR ESTABLECER ACCIONES REALIZAN APOYO BOMBEROS Y COMUNIDAD PARA AYUDAR A SACAR UN CARRO, ESTADO </t>
    </r>
    <r>
      <rPr>
        <b/>
        <sz val="9"/>
        <rFont val="Arial"/>
        <family val="2"/>
      </rPr>
      <t xml:space="preserve">ABIERTO - 745
</t>
    </r>
    <r>
      <rPr>
        <sz val="9"/>
        <rFont val="Arial"/>
        <family val="2"/>
      </rPr>
      <t>ACTUALIZACIÓN CDGRD CESAR EN EL MUNICIPIO DE PELAYA CORREGIMIENTO SAN BERNARDO Y BARRIO LA ESPERANZA, EVENTO INUNDACIÓN POR DESBORDAMIENTO DEL CAÑO GITARRILLA  - 6 DE OCTUBRE, AFECTACIÓN 100 VIVIENDAS, 100 FAMILIAS, 1 VÍA, UNA INSTITUCIÓN EDUCATIVA, ACCIONES ATENDIDO POR PERSONAL DE BOMBEROS, ALCALDÍA, INDICAN QUE NO CUENTAN CON MAQUINARÍA NECESARIA PARA ATENDER ESTA EMERGENCIA, AL MENOS 300 FAMILIA INCOMUNICADAS, SIN LESIONADOS U OTRO,</t>
    </r>
    <r>
      <rPr>
        <b/>
        <sz val="9"/>
        <rFont val="Arial"/>
        <family val="2"/>
      </rPr>
      <t xml:space="preserve"> ESTADO CERRADO - 761</t>
    </r>
  </si>
  <si>
    <r>
      <t xml:space="preserve">CDGRD RISARALDA Y CRUE INFORMAN EN EL MUNICIPIO DE PEREIRA SECTORES MORELIA Y LA SIERRA VÍA ALCALÁ EVENTO MOVIMIENTO EN MASA – 6 DE OCTUBRE AFECTACIÓN VEHÍCULOS ATRAPADOS ACCIONES ATIENDEN BOMBEROS, CRC, DEFENSA CIVIL, CONFIRMA MINSALUD Y CMGRD ESTADO </t>
    </r>
    <r>
      <rPr>
        <b/>
        <sz val="9"/>
        <rFont val="Arial"/>
        <family val="2"/>
      </rPr>
      <t xml:space="preserve">ABIERTO - 745
</t>
    </r>
    <r>
      <rPr>
        <sz val="9"/>
        <rFont val="Arial"/>
        <family val="2"/>
      </rPr>
      <t>ENLACE DNBC UNGRD ACTUALIZA: MUNICIPIO PEREIRA SECTORES MORELIA Y LA SIERRA VÍA ALCALÁ, EVENTO MOVIMIENTO EN MASA – 6 DE OCTUBRE, AFECTACIÓN 3 VEHÍCULOS ATRAPADOS, 2 PERSONAS HERIDAS, ACCIONES ATIENDEN CMGRD, CBV Y COB, CRC, DEFENSA CIVIL, POLICIA NACIONAL. SE TRASLADAN PERSONAS HERIDAS A CENTRO ASISTENCIAL SAN JOAQUIN. SE REALIZA REMOCIÓN DE TIERRA PARA LLEGAR A OTRO VEHICULO ATRAPADO,</t>
    </r>
    <r>
      <rPr>
        <b/>
        <sz val="9"/>
        <rFont val="Arial"/>
        <family val="2"/>
      </rPr>
      <t xml:space="preserve"> ESTADO ABIERTO - 746
</t>
    </r>
    <r>
      <rPr>
        <sz val="9"/>
        <rFont val="Arial"/>
        <family val="2"/>
      </rPr>
      <t>ACTUALIZACIÓN CRUE RISARALDA EN EL MUNICIPIO DE PEREIRA SECTOR LA SIRIA, EVENTO MOVIMIENTO EN MASA  - 6 DE OCTUBRE AFECTACIÓN 3 LESIONADOS LEVES, 1 VEHICULO, 1 VÍA SECUNDARIA ACCIONES LOS LESIONADOS JOSE RODRIGO MARÍN, NANCY CARDONA, OSCAR DUQUE FUERON REMITIDOS AL HOSPITAL SAN JOAQUÍN, OTRAS TRES PERSONAS NO PERMITIERON ATENCIÓN YA QUE SON DUEÑOS DE MOSTOS. SE CIERRÓ PMU HACIA LAS 18:30 HORAS, REALIZA VIGILANCIA CONTINUA POLICÍA YA QUE UN VEHÍCULO QUEDO EN LA CAÑADA</t>
    </r>
    <r>
      <rPr>
        <b/>
        <sz val="9"/>
        <rFont val="Arial"/>
        <family val="2"/>
      </rPr>
      <t xml:space="preserve"> ESTADO CERRADO - 748</t>
    </r>
  </si>
  <si>
    <r>
      <t xml:space="preserve">CDGRD NARIÑO INFORMA:  MUNICIPIO PASTO, EVENTO INCENDIO ESTRUCTURAL 21/05/2022 AFECTACIÓN 1 FAMILIA, 1 VIB¿VIENDA AVERIADA Y 3 PERSONAS, ACCIONES ATENDIDO POR CMGRD Y ENTIDADES DE GRD DEL MUNICIPIO, ESTADO </t>
    </r>
    <r>
      <rPr>
        <b/>
        <sz val="9"/>
        <color indexed="8"/>
        <rFont val="Arial"/>
        <family val="2"/>
      </rPr>
      <t>CERRADO - 746</t>
    </r>
    <r>
      <rPr>
        <sz val="9"/>
        <color indexed="8"/>
        <rFont val="Arial"/>
        <family val="2"/>
      </rPr>
      <t xml:space="preserve">
</t>
    </r>
  </si>
  <si>
    <r>
      <t xml:space="preserve">CDGRD NARIÑO INFORMA: MUNICIPIO PASTO, EVENTO INCENDIO ESTRUCTURAL 09/05/2022, AFECTACIÓN 1 FAMILIA, 1 VIVIENDA AVERIADAS Y 7 PERSONAS, ACCIONES ATENDIDO POR CMGRD Y ENTIDADES DE GRD DEL MUNICIPIO, ESTADO </t>
    </r>
    <r>
      <rPr>
        <b/>
        <sz val="9"/>
        <color indexed="8"/>
        <rFont val="Arial"/>
        <family val="2"/>
      </rPr>
      <t>CERRADO - 746</t>
    </r>
    <r>
      <rPr>
        <sz val="9"/>
        <color indexed="8"/>
        <rFont val="Arial"/>
        <family val="2"/>
      </rPr>
      <t xml:space="preserve">
</t>
    </r>
  </si>
  <si>
    <r>
      <t xml:space="preserve">CDGRD NARIÑO INFORMA: MUNICIPIO PASTO, EVENTO INCENDIO ESTRUCTURAL 08/05/2022, AFECTACIÓN 1 FAMILIA, 1 VIVIENDA AVERIADAS Y 5 PERSONAS, ACCIONES ATENDIDO POR CMGRD Y ENTIDADES DE GRD DEL MUNICIPIO, ESTADO </t>
    </r>
    <r>
      <rPr>
        <b/>
        <sz val="9"/>
        <color indexed="8"/>
        <rFont val="Arial"/>
        <family val="2"/>
      </rPr>
      <t>CERRADO - 746</t>
    </r>
  </si>
  <si>
    <r>
      <t xml:space="preserve">CDGRD NARIÑO INFORMA: MUNICIPIO PASTO, EVENTO INUNDACIÓN 08/04/2022, AFECTACIÓN 4 FAMILIA, 3 VIVIENDA AVERIADAS Y 17 PERSONAS, ACCIONES ATENDIDO POR CMGRD Y ENTIDADES DE GRD DEL MUNICIPIO, ESTADO </t>
    </r>
    <r>
      <rPr>
        <b/>
        <sz val="9"/>
        <color indexed="8"/>
        <rFont val="Arial"/>
        <family val="2"/>
      </rPr>
      <t>CERRADO - 746</t>
    </r>
  </si>
  <si>
    <r>
      <t xml:space="preserve">CDGRD NARIÑO INFORMA:  MUNICIPIO PASTO, EVENTO INUNDACIÓN 08/04/2022, AFECTACIÓN 1 FAMILIA, 1 VIVIENDA AVERIADAS Y 4 PERSONAS, ACCIONES ATENDIDO POR CMGRD Y ENTIDADES DE GRD DEL MUNICIPIO, ESTADO </t>
    </r>
    <r>
      <rPr>
        <b/>
        <sz val="9"/>
        <color indexed="8"/>
        <rFont val="Arial"/>
        <family val="2"/>
      </rPr>
      <t>CERRADO</t>
    </r>
  </si>
  <si>
    <r>
      <t xml:space="preserve">COORDINADORES CALDAS INFORMAN: MUNICIPIO MARMATO, SECTOR CIEN PESOS, EVENTO AVENIDA TORRENCIAL 06/10/2022, AFECTACIÓN PERDIDA DE BANCA VIA TERCIARIA, ACCIONES ATENDIDO POR CMGRD, ESTADO </t>
    </r>
    <r>
      <rPr>
        <b/>
        <sz val="9"/>
        <color indexed="8"/>
        <rFont val="Arial"/>
        <family val="2"/>
      </rPr>
      <t>CERRADO - 746</t>
    </r>
  </si>
  <si>
    <r>
      <t xml:space="preserve">CDGRD CAUCA INFORMA: MUNICIPIO CORINTO, CORREGIMIENTO EL JAGUAL, EVENTO VENDAVAL 05/10/2022, AFECTACIÓN  22 VIVIENDAS, 22 FAMILIAS, 65 PERSONAS, ACCIONES ATENDIDO POR CMGRD, CBV, DCC, CRC. DESDE LA ADMINISTRACIÓN MUNICIPAL LOGRARON TENER COMUNICACIÓN CON LA CEO PARA PONERLOS AL TANTO DE LA SITUACIÓN Y COORDINAR ACCIONES PARA EL DÍA DE HOY, ESTADO </t>
    </r>
    <r>
      <rPr>
        <b/>
        <sz val="9"/>
        <color indexed="8"/>
        <rFont val="Arial"/>
        <family val="2"/>
      </rPr>
      <t>CERRADO - 746</t>
    </r>
    <r>
      <rPr>
        <sz val="9"/>
        <color indexed="8"/>
        <rFont val="Arial"/>
        <family val="2"/>
      </rPr>
      <t xml:space="preserve">
</t>
    </r>
  </si>
  <si>
    <r>
      <t xml:space="preserve">DNBC INFORMA: MUNICIPIO SILVANIA – CUNDINAMARCA, EVENTO MOVIMIENTO EN MASA 05/10/2022, AFECTACIÓN 1 VIVIENDA, 1 FAMILIA, 4 PERSONAS (3 ADULTOS, 1 NIÑO), ACCIONES ATENDIDO POR CMGRD, ENTIDADES DE GRD DEL MUNICIPIO, ESTADO </t>
    </r>
    <r>
      <rPr>
        <b/>
        <sz val="9"/>
        <color indexed="8"/>
        <rFont val="Arial"/>
        <family val="2"/>
      </rPr>
      <t>CERRADO - 746</t>
    </r>
  </si>
  <si>
    <r>
      <t xml:space="preserve">DNBC INFORMA: MUNICIPIO FUSAGASUGA – CUNDINAMARCA, EVENTO GRANIZADA 29/09/2022, AFECTACIÓN 1 VIVIENDA, 1 FAMILIA, 5 PERSONAS, ACCIONES ATENDIDO POR CMGRD, ENTIDADES DE GRD DEL MUNICIPIO, ESTADO </t>
    </r>
    <r>
      <rPr>
        <b/>
        <sz val="9"/>
        <color indexed="8"/>
        <rFont val="Arial"/>
        <family val="2"/>
      </rPr>
      <t>CERRADO -746</t>
    </r>
  </si>
  <si>
    <t xml:space="preserve">
D.C.C. INFORMA DEPARTAMENTO DE ATLÁNTICO
MUNICIPIO SABANALARGA, CORREGIMIENTO: LA PEÑA.
EVENTO INUNDACIÓN- 06-10-2022.
AFECTACIÓN 5 VIVIENDAS, 5 FAMILIAS, 25 PERSONAS AFECTADAS, SIN LESIONADOS, SE DA MANEJO LOCAL.
ACCIONES APOYAN CMGRD, D.C.C.
ESTADO CERRADO. - 747
</t>
  </si>
  <si>
    <t xml:space="preserve">CDGRD DE ANTIOQUIA, INFORMA
MUNICIPIO COCORNÁ, VEREDA: EL VIAHO.
EVENTO TORMENTA ELÉCTRICA- 03-10-2022.
AFECTACIÓN 1 PERSONA FALLECIDA, 1 VIVIENDA, 1 FAMILIA, 5 PERSONAS AFECTADAS, DESCENSO DE UN RAYO SOBRE UNA VIVIENDA, DEJANDO SIN LUZ LA VEREDA.
ACCIONES APOYARON CMGRD, BOMBEROS- SALVAMENTO Y RESCATE.
ESTADO CERRADO. - 747
</t>
  </si>
  <si>
    <r>
      <t xml:space="preserve">ENLACE DNBC INFORMA EN EL DEPARTAMENTO LA GUAJIRA MUNICIPIO MAICAO BARRIO MAJUPAY, SECTORES BARRO Y YOTOJOTO EVENTO VENDAVAL – 7 DE OCTUBRE AFECTACIÓN 2 LESIONADOS (MENORES DE EDAD) 2 VIVIENDA DESTECHADAS, 2 FAMILIAS, 6 PERSONAS ACCIONES LOS MENORES FUERON REMITIDOS A LA CLÍNICA ASOCABILDOS, ATENDIDO POR BOMBEROS Y CMGRD, LA CAÍDA DEL TECHO ES PRODUCTO DE LAS LLUVIAS Y FUERTES BRISAS PRODUCIDAS POR DEPRESIÓN TROPICAL # 13. CORREGIMIENTO DE LA MAJAYURA, VEREDA MONTE LARA. EL PRESIDENTE DE LA JUNTA DE ACCIÓN COMUNAL INFORMA RIESGO DE DESBORDAMIENTO DEL RÍO LA MAJAYURA, LAS PERSONAS FUERON EVACUADAS DONDE FAMILIARES Y VECINOS,A TENDIDO POR CMGRD
ESTADO </t>
    </r>
    <r>
      <rPr>
        <b/>
        <sz val="9"/>
        <rFont val="Arial"/>
        <family val="2"/>
      </rPr>
      <t xml:space="preserve">CERRADO - 748
</t>
    </r>
    <r>
      <rPr>
        <sz val="9"/>
        <rFont val="Arial"/>
        <family val="2"/>
      </rPr>
      <t>CDGRD LA GUAJIRA ACTUALIZA: MUNICIPIO MAICAO SECTORES BARRO Y YOTOJORO, NUEVA ESPERANZA, DONITH VERGARA, 1 DICIEMBRE, ALMIRANTE PADILLA, CRISTO VIVE, 11 NOVIEMBRE, LUISA PÉREZ, CONCEPCIÓN, HARY FUMINAYA, MAJUPAY, VILLA ESTADIO Y SAN AGUSTÍN, MAJUPAY, ASENTAMIENTOS BELÉN DE JUDEA, NO HAY COMO DIOS, LA PISTA MANZANA 9 Y 10, MONTE CARLOS, IMPACTO DE DIOS, ALMA VENEZOLANA, COMUNIDADES INDÍGENAS UYATPANA, MOCUMANA, LA PARCELA LA SALVACIÓN UBICADA EN EL KILÓMETRO 88 + 400 METROS, VÍA CARREIPIA, CORREGIMIENTO MAJAYURA, VEREDA MONTE LARA REPORTA RIESGO DEL RÍO LA MAJAYURA, EVENTO VENDAVAL – 7 DE OCTUBRE, AFECTACIÓN 1 VIVIENDA AVERIADA, 60 FAMILIAS, 300 PERSONAS, Y SE INUNDARON LOS CULTIVOS DE GUANÁBANA, PAPAYA, MANGO, BERENJENA ENTRE OTROS, ACCIONES ATENDIDO POR CMGRD Y ENTIDADES DE GRD DEL MUNICIPIO,</t>
    </r>
    <r>
      <rPr>
        <b/>
        <sz val="9"/>
        <rFont val="Arial"/>
        <family val="2"/>
      </rPr>
      <t xml:space="preserve"> ESTADO CERRADO - 750</t>
    </r>
    <r>
      <rPr>
        <sz val="9"/>
        <rFont val="Arial"/>
        <family val="2"/>
      </rPr>
      <t xml:space="preserve">
</t>
    </r>
  </si>
  <si>
    <r>
      <t xml:space="preserve">CDGRD MAGDALENA INFORMA EN EL MUNICIPIO CONCORDIA CORREGIMIENTO BELLAVISTA EVENTO INUNDACIÓN (FUERTES LLUVIAS, SATURACIÓN ALCANTARILLADO) – 7 DE OCTUBRE AFECTACIÓN PENDIENTE ACCIONES DESDE EL MUNICIPIO SE ASISTE A LOS DISTINTOS PUNTOS DE LA EMERGENCIA EN CABEZA DEL CGR DE CERRO DE SAN ANTONIO Y EL DEPARTAMENTO EVALUA DAÑOS, COMPARTE REGISTRO FOTOGRÁFICO Y GESTIONARÁ ANTE LA UNGRD AYUDAS HUMANITARIAS.OBSERVACIONES SE NECESITAN ALBERGUES Y NO HAY, LAS FAMILIAS ESTAN EVACUANDO SIN INDICAR EL LUGAR, SOLICITAN MOTOBOMBAS, SACOS Y MERCADOS. SE PREVEEN AFECTACIONES POR LA TEMPORADA DE LLUVIAS, ESTADO </t>
    </r>
    <r>
      <rPr>
        <b/>
        <sz val="9"/>
        <rFont val="Arial"/>
        <family val="2"/>
      </rPr>
      <t xml:space="preserve">ABIERTO - 748
</t>
    </r>
    <r>
      <rPr>
        <sz val="9"/>
        <rFont val="Arial"/>
        <family val="2"/>
      </rPr>
      <t xml:space="preserve">ACTUALIZACIÓN CDGRD MAGDALENA EN EL MUNICIPIO DE CONCORDIA CORREGIMIENTOS BELLAVISTA, CHENGUE Y BÁLSAMO EVENTO INUNDACIÓN POR UPTURA DEL JARILLÓN EN CERRO DE SAN ANTONIO– 7 DE OCTUBRE AFECTACIÓN 170 FAMILIAS, NO LESIONADOS U OTRO ACCIONES EL MUNICIPIO REALIZÓ CENSOS Y SOLICITUD DE RUD ANTE LA UNGRD, EL DEPARTAMENTO MONITOREA PERMANENTEMENTE, SE PREVÉN MÁS LLUVIAS POR LO QUE SE ESTA GESTIONANDO PARA APOYAR A LAS FAMILIAS DAMNIFICADAS. ESTA SITUACIÓN SE VIENE PRESENTADO TAMBIÉN POR FUERTES LLUVIAS. SE HA MANTENIDO EL PROMEDIO DE FAMILIAS DADO QUE LOS EVENTOS SE HAN PRESENTADO EN LOS MISMOS SITIOS </t>
    </r>
    <r>
      <rPr>
        <b/>
        <sz val="9"/>
        <rFont val="Arial"/>
        <family val="2"/>
      </rPr>
      <t xml:space="preserve">ESTADO CERRADO - 767
</t>
    </r>
    <r>
      <rPr>
        <b/>
        <sz val="9"/>
        <color indexed="10"/>
        <rFont val="Arial"/>
        <family val="2"/>
      </rPr>
      <t xml:space="preserve">
14/10/2022 SE APROBÓ APOYO CON KIT DE ALIMENTOS 251 AL MUNICIPIO DE CONCORDIA POR VALOR DE $ 37.375.000</t>
    </r>
  </si>
  <si>
    <r>
      <t xml:space="preserve">CDGRD MAGDALENA INFORMA EN EL MUNICIPIO DE CERRO SAN ANTONIO CORREGIMIENTOS ISLA DE CERRO, CASITAS , EL BURRO , SAN RAFAEL , SAN ANTONIO EVENTO INUNDACIÓN – 7 DE OCTUBRE AFECTACIÓN NO SE HA PODIDO CALCULAR PORQUE NO HAN PARADO DE ATENDER LA EMERGENCIA, SE PREVÉE DAÑOS EN TODOS LOS NÚCLEOS ACCIONES ACOMPAÑAMIENTO Y VERIFICACIÓN DE PUNTOS CRÍTICOS POR PARTE DE CMGRD. REUNIONES ANTERIORES CON COMUNIDAD PARA BUSCAR SOLUCIONES A DAÑOS POR RUPTURA DEL JARILLON. GESTIONAR ANTE LA UNGRD AYUDAS HUMANITARIAS. HACER SEGUIMIENTO A LAS EMERGENCIAS PRESENTADAS PARA BUSCAR SOLUCIONES A LA PROBLEMÁTICA. SOLICITAN AYUDA PARA  ADECUAR ALBERGUE EN UN COLISEO EN UMATA YA QUE VARIAS FAMILIAS DEBEN EVACUAR SUS HOGARES. SOLICITAN SACOS Y MOTOBOMBAS.ESTADO </t>
    </r>
    <r>
      <rPr>
        <b/>
        <sz val="9"/>
        <rFont val="Arial"/>
        <family val="2"/>
      </rPr>
      <t xml:space="preserve">ABIERTO - 748
</t>
    </r>
    <r>
      <rPr>
        <sz val="9"/>
        <rFont val="Arial"/>
        <family val="2"/>
      </rPr>
      <t xml:space="preserve">ACTUALIZACIÓN CDGRD MAGDALENA
MUNICIPIO CERRO SAN ANTONIO CORREGIMIENTOS ISLA DE CERRO, CASITAS , EL BURRO , SAN RAFAEL , SAN ANTONIO                                                                                                                                                                                                        
EVENTO INUNDACIÓN – 7 DE OCTUBRE
AFECTACIÓN NO SE HA PODIDO CALCULAR PORQUE NO HAN PARADO DE ATENDER LA EMERGENCIA, SE PREVÉE DAÑOS EN TODOS LOS NÚCLEOS
ACCIONES </t>
    </r>
    <r>
      <rPr>
        <b/>
        <sz val="9"/>
        <rFont val="Arial"/>
        <family val="2"/>
      </rPr>
      <t xml:space="preserve">
ESTADO ABIERTO - 749</t>
    </r>
    <r>
      <rPr>
        <sz val="9"/>
        <rFont val="Arial"/>
        <family val="2"/>
      </rPr>
      <t xml:space="preserve">
</t>
    </r>
  </si>
  <si>
    <r>
      <t xml:space="preserve">CDGRD BOLIVAR INFORMA EN EL MUNICIPIO DE ZAMBRANO BARRIOS LA MANTEQUILLA SECTOR E.S.E. HOSPITAL LOCAL, SAN JOSÉ, EL AMPARO, CALDAS, NUEVA ESPERANZA, LA ESPERANZA Y NUEVO HORIZONTE, EVENTO INUNDACIÓN (POR FUERTES LLUVIAS Y LA CAPACIDAD DE ALMACENAMIENTO DEL RESERVORIO ALCANZO SU NIVEL) – 6 DE OCTUBRE AFECTACIÓN 700 FAMILIAS APROX, 3500 PERSONAS, 60 KILÓMETROS DE VÍAS ACCIONES SE VIENEN ADELANTANDO POR PARTE DEL ENTE TERRITORIAL, EL CONSEJO DE GESTION DEL RIESGO DE DESASTRES, CUERPO DE BOMBEROS, DEFENSA CIVIL Y CRUZ ROJA CON MONITOREO PERMANENTE EN LOS BARRIOS, BOMBEOS DE LAS AGUAS REPRESADAS CON DOS TRACTOMBAS UBICADAS EN LOS PUNTOS ESTABLECIDOS PARA MITIGAR LOS DAÑOS. NECESIDADES 500 HORAS PARA MAQUINARIA AMARILLA PARA REFORZAMIENTO DE LOS DIQUES DE CONTENCIÓN Y PUNTOS CRÍTICOS DE TODA LA CABERA MUNICIPAL (RETROEXCAVADORA, PAJARITA, BULLDOZER, MOTONIVELADORA, COMPACTADOR Y VOLQUETAS). 300 HORAS DE MAQUINARIA PARA LA RECONSTRUCCIÓN Y DAR ACCESIBILIDAD A LAS VÍAS URBANAS DEL MUNICIPIO (RETROEXCAVADORA, PAJARITA, MOTONIVELADORA, COMPACTADOR Y VOLQUETAS), EQUIPOS DE BOMBEO 4 (MOTOBOMBAS Y TRACTO BOMBAS), AYUDAS HUMANITARIAS CONSISTENTES EN MERCADOS, FRAZADAS Y COLCHONETAS 3500 UNIDADES Y BRIGADAS PARA LA ATENCIÓN EN SALUD, ESTADO </t>
    </r>
    <r>
      <rPr>
        <b/>
        <sz val="9"/>
        <rFont val="Arial"/>
        <family val="2"/>
      </rPr>
      <t xml:space="preserve">CERRADO - 748
</t>
    </r>
    <r>
      <rPr>
        <sz val="9"/>
        <rFont val="Arial"/>
        <family val="2"/>
      </rPr>
      <t>CMGRD ZAMBRANO – BOLÍVAR ACTUALIZA INFORMACIÓN
MUNICIPIO ZAMBRANO – ZONA URBANA Y RURAL
EVENTO INUNDACIÓN 06/10/2022
AFECTACIÓN  781 VIVIENDAS INUNDADAS, 781 FAMILIAS CON DAÑOS EN BIENES Y ENSERES, 1.500 HECTÁREAS DE CULTIVOS Y PASTOS.
ACCIONES SE VIENEN ADELANTANDO POR PARTE DEL ENTE TERRITORIAL, EL CONSEJO DE GESTIÓN DEL RIESGO DE DESASTRES, CUERPO DE BOMBEROS, DEFENSA CIVIL Y CRUZ ROJA CON MONITOREO PERMANENTE EN LOS BARRIOS, BOMBEOS DE LAS AGUAS REPRESADAS CON DOS TRACTOMBAS UBICADAS EN LOS PUNTOS ESTABLECIDOS PARA MITIGAR LOS DAÑOS.  MEDIANTE DECRETO DE CALAMIDAD PUBLICA 098 DE JUNIO DE 2022 MODIFICADO POR EL DECRETO 108 DEL 21 DE JUNIO DE 2022</t>
    </r>
    <r>
      <rPr>
        <b/>
        <sz val="9"/>
        <rFont val="Arial"/>
        <family val="2"/>
      </rPr>
      <t>.
ESTADO  CERRADO - 765</t>
    </r>
  </si>
  <si>
    <t>28/11/2022 SE APROBÓ APOYO CON 285 FRAZADAS, 285 HAMACAS Y 285 TOLDILLOS AL MUNICIPIO BARRANCAS POR VALOR DE $36.337.500</t>
  </si>
  <si>
    <t>120 KMS DE VÍAS</t>
  </si>
  <si>
    <r>
      <t xml:space="preserve">CDGRD LA GUAJIRA INFORMA EN EL MUNICIPIO DE URIBIA CORREGIMIENTOS BAHIA HONDA, JOJONCITO, CARDÓN, CARRIZAL, WINPESHI, FLOR DEL PARAÍSO, TAROA, CABO DE LA VELA, Y COMUNIDADES KAWOSIWOU, PUSHEO, CASUZO Y URUEPA EVENTO INUNDACIÓN (LLUVIAS INTESAS DURANTE TODA LA NOCHE)  – 6 DE OCTUBRE AFECTACIÓN 192 VIVIENDAS AVERIADAS, 265 FAMILIAS, 1.512 PERSONAS, 120 KMS DE VÍAS ACCIONES DEPARTAMENTO REPORTA EVENTO ASOCIADO A LA DEPRESIÓN TROPICAL # 13, ALGUNOS DESECHAMIENTO DE VIVIENDA, APOYA PERSONAL DE BOMBEROS VOLUNTARIOS, TRASLADO DE PERSONAL DE DCC Y CRC, REALIZAN CONTACTO CON LOS CORREGIDORES ESTADO </t>
    </r>
    <r>
      <rPr>
        <b/>
        <sz val="9"/>
        <rFont val="Arial"/>
        <family val="2"/>
      </rPr>
      <t xml:space="preserve">ABIERTO - 748
</t>
    </r>
    <r>
      <rPr>
        <sz val="9"/>
        <rFont val="Arial"/>
        <family val="2"/>
      </rPr>
      <t>CDGRD LA GUAJIRA ACTUALIZA: MUNICIPIO URIBIA CORREGIMIENTOS BAHÍA HONDA, JOJONCITO, CARDÓN, CARRIZAL, WINPESHI, FLOR DEL PARAÍSO, TAROA, CABO DE LA VELA, Y COMUNIDADES KAWOSIWOU, PUSHEO, CASUZO Y URUEPA, EVENTO INUNDACIÓN (LLUVIAS INTENSAS DURANTE TODA LA NOCHE)  – 7 DE OCTUBRE, AFECTACIÓN 192 VIVIENDAS AVERIADAS, 41 VIVIENDAS DESTRUIDAS, 528 FAMILIAS, 3696 PERSONAS, 120 KMS DE VÍAS, ACCIONES DEPARTAMENTO REPORTA EVENTO ASOCIADO A LA DEPRESIÓN TROPICAL # 13, ALGUNOS DESTECHAMIENTO DE VIVIENDA, APOYA PERSONAL DE BOMBEROS VOLUNTARIOS, TRASLADO DE PERSONAL DE DCC Y CRC, REALIZAN CONTACTO CON LOS CORREGIDORES</t>
    </r>
    <r>
      <rPr>
        <b/>
        <sz val="9"/>
        <rFont val="Arial"/>
        <family val="2"/>
      </rPr>
      <t xml:space="preserve">, ESTADO CERRADO - 750
</t>
    </r>
    <r>
      <rPr>
        <sz val="9"/>
        <rFont val="Arial"/>
        <family val="2"/>
      </rPr>
      <t>ACTUALIZACIÓN CDGRD LA GUAJIRA
MUNICIPIO URIBIA EN LOS CORREGIMIENTOS YA REGISTRADOS
EVENTO INUNDACIÓN POR LLUVIAS Y CRECIENTE DE LOS ARROYOS QUE CIRCUNDAN LA ALTA GUAJIRA POR EL PASO DE LA DEPRESIÓN TROPICAL # 13  QUE SE CONVIRTIÓ EN TORMENTA TROPICAL JULIA – 7 DE OCTUBRE 
AFECTACIÓN 41 VIVIENDAS DESTRUIDAS, 192 VIVIENDAS AVERIADAS, 4.015 FAMILIAS, 22.851 PERSONAS, 120 KMS DE VÍAS
ACCIONES INFORMACIÓN COMPARTIDA POR CDGRD VÍA EMAIL BAJO REPORTE # 3, NO LESIONADOS U OTRO, ATIENDEN JUNTO A ENTIDADES DEL SNGRD</t>
    </r>
    <r>
      <rPr>
        <b/>
        <sz val="9"/>
        <rFont val="Arial"/>
        <family val="2"/>
      </rPr>
      <t xml:space="preserve">
ESTADO CERRADO - 751
</t>
    </r>
    <r>
      <rPr>
        <sz val="9"/>
        <rFont val="Arial"/>
        <family val="2"/>
      </rPr>
      <t>ACTUALIZACIÓN CDGRD LA GUAJIRA: MUNICIPIO URIBIA CORREGIMIENTO PUERTO ESTRELLA, URU, SIAPANA, TAPARAJIN, CARRIZAL, NAZARETH, PUERTO LÓPEZ, CASTILLETES Y PUNTA GALLINA, EVENTO INUNDACIÓN POR LLUVIAS Y CRECIENTE DE LOS ARROYOS POR EL PASO DE LA DEPRESIÓN TROPICAL # 13, AFECTACIÓN 7.919 FAMILIAS, 39.076 PERSONAS, 174 VIVIENDAS DESTRUIDAS, 4.931 VIVIENDAS AVERIADAS, 120 KMS EN VÍAS, ACCIONES DESDE EL CDGRD REPORTAN DESPLAZAMIENTO HACIA URIBIA, TRES PERSONAS PARA ESTABLECER PMU QUE CONTARÁ CON LA PARTICIPACIÓN DE DIRECTOR DE LA UNGRD Y POSTERIOR ENTREGA DE AHE, SE DECRETO CALAMIDAD PÚBLICA # 273 DEL 7 DE OCTUBRE, PROYECTAN AHE 5000 KITS ALIMENTARIOS, 5000 KITS DE ASEO, 15000 HAMACAS, 15000 FRAZADAS, 15000 TOLDILLOS, 10.000 SACOS</t>
    </r>
    <r>
      <rPr>
        <b/>
        <sz val="9"/>
        <rFont val="Arial"/>
        <family val="2"/>
      </rPr>
      <t>, ESTADO CERRADO - 753</t>
    </r>
  </si>
  <si>
    <t>08/10/2022 SE APROBO AHE 1.500 AGUA 1 LITRO, 500 COLCHONETAS, 1.387 HAMACAS, 3.751 KIT DE ALIMENTO, 4.161.KIT DE ASEO FAMILIAR, 2.422 KIT DE COCINA, 5.333 SABANAS Y 633 TOLDILLOS POR UN VALOR DE $ 1.242.842.800
14/10/2022 SE APROBO AHE 3000 KIT DE ALIMENTO POR UN VALOR DE $ 375.000.000</t>
  </si>
  <si>
    <t>PROYECTAN AHE PARA ESE MUNICIPIO CONSISTENTE EN 15 KITS ALIMENTARIOS, 15 KITS DE ASEO, 45 HAMACAS, 45 FRAZADAS, 45 TOLDILLOS, 1.000 SACOS</t>
  </si>
  <si>
    <r>
      <t xml:space="preserve">CDGRD LA GUAJIRA INFORMA EN EL MUNICIPIO DE DIBULLA VEREDA EL LIMONAL CORREGIMIENTO DE LA PUNTA DE LOS REMEDIOS EVENTO CRECIENTE SÚBITA DE LOS RIOS JEREZ Y ANCHO – 7 DE OCTUBRE AFECTACIÓN 15 VIVENDAS, 15 FAMILIAS, 75 PERSONAS ACCIONES ATIENDEN CMGRD, PERSONAL DE LA ALCALDÍA ESTADO </t>
    </r>
    <r>
      <rPr>
        <b/>
        <sz val="9"/>
        <rFont val="Arial"/>
        <family val="2"/>
      </rPr>
      <t xml:space="preserve">ABIERTO - 748
</t>
    </r>
    <r>
      <rPr>
        <sz val="9"/>
        <rFont val="Arial"/>
        <family val="2"/>
      </rPr>
      <t>ACTUALIZACIÓN CDGRD LA GUAJIRA: MUNICIPIO DIBULLA VEREDA LIMONAL, EVENTO CRECIENTE SÚBITA – 7 DE OCTUBRE, AFECTACIÓN SE MANTUVO CIFRA DE DAÑOS, ACCIONES ATENDIDO INICIALMENTE POR CMGRD, PROYECTAN AHE PARA ESE MUNICIPIO CONSISTENTE EN 15 KITS ALIMENTARIOS, 15 KITS DE ASEO, 45 HAMACAS, 45 FRAZADAS, 45 TOLDILLOS, 1.000 SACOS</t>
    </r>
    <r>
      <rPr>
        <b/>
        <sz val="9"/>
        <rFont val="Arial"/>
        <family val="2"/>
      </rPr>
      <t>, ESTADO CERRADO - 753</t>
    </r>
    <r>
      <rPr>
        <sz val="9"/>
        <rFont val="Arial"/>
        <family val="2"/>
      </rPr>
      <t xml:space="preserve">
</t>
    </r>
  </si>
  <si>
    <t xml:space="preserve">CMGRD PUERTO CARREÑO INFORMA
MUNICIPIO  PUERTO CARREÑO – VICHADA, SECTOR SANTA TERESITA
EVENTO. VENDAVAL 07/10/2022
AFECTACIÓN 4 VIVIENDAS CON DAÑOS EN TECHOS, 4 FAMILIAS. SIN AFECTACIONES HUMANAS
ACCIONES  ATENDIÓ CMGRD, BOMBEROS  Y SECRETARIA DE PLANEACIÓN, MUNICIPAL
ESTADO  CERRADO - 749
</t>
  </si>
  <si>
    <t xml:space="preserve">CDGRD BOYACÁ INFORMA:
MUNICIPIO NOBSA - ZONA URBANA
EVENTO INUNDACIÓN 04/10/2022
AFECTACIÓN REPORTAN VARIAS VIVIENDAS INUNDADAS, BARRIOS ASONOBSA, PORTAL DE GUAQUIDA, COLINAS DE GUAQUIDA, GUAQUIDA ABAJO, ACAPULCO SECTOR CAMPANAS, CALERAS, EL JERÓNIMO HOLGUÍN. POR ANEGACIÓN.
ACCIONES ATIENDE CMGRD Y BOMBEROS, REALIZAN EDAN
ESTADO  ABIERTO - 749
</t>
  </si>
  <si>
    <r>
      <t xml:space="preserve">CDGRD BOLIVAR INFORMA:
MUNICIPIO SAN CRISTOBAL - BARRIO EL TRIUNFO
EVENTO INUNDACIÓN 06/10/2022
AFECTACIÓN 70 VIVIENDAS INUNDADAS, 70 FAMILIAS CON PERDIDAS DE BIENES Y ENSERES. 350 PERSONAS. GENERADO POR EL ALTO NIVEL DEL AGUA, POR LA TEMPORADA DE LLUVIAS. 
ACCIONES ATIENDE CMGRD, CON EL ÁNIMO DE SOBRE GUARDAR LA VIDA LOS DAMNIFICADOS, EL MUNICIPIO REUBICARÁ LOS HOGARES A UN LOTE DE PROPIEDAD DEL MUNICIPIO. LA ADMINISTRACIÓN NO CUENTA CON RECURSOS PARA CUBRIR LAS AYUDAS HUMANITARIAS QUE SE REQUIEREN. SOLICITAMOS DE CARÁCTER URGENTE LAS AYUDAS HUMANITARIAS CON EL FIN DE CUBRIR LAS NECESIDADES DE LOS DAMNIFICADOS.
ESTADO  CERRADO - 749
</t>
    </r>
    <r>
      <rPr>
        <b/>
        <sz val="9"/>
        <color indexed="10"/>
        <rFont val="Arial"/>
        <family val="2"/>
      </rPr>
      <t>25/11/2022 SE APROBÓ APOYO CON KIT DE ALIMENTO 700 AL MUNICIPIO DE SAN CRISTOBAL POR VALOR DE $97.860.000
28/11/2022 SE APROBÓ APOYO CON COLCHONETAS 700, FRAZADAS 700, SABANAS 700, TOLDILLOS 700, SACOS DE POLIPROPILENO 18.000 Y TEJAS DE ZINC 3,05 MTS 1.500 AL MUNICIPIO DE SAN CRISTOBAL POR VALOR DE $250.950.000</t>
    </r>
  </si>
  <si>
    <t xml:space="preserve">CDGRD CASANARE INFORMA:
MUNICIPIO TAMARA – SECTOR EL VOLCÁN 
EVENTO MOVIMIENTO EN MASA 07/10/2022
AFECTACIÓN 1 VÍA SECUNDARIA CON PERDIDA DE LA BANCA, VÍA PRINCIPAL 3.5KM
ACCIONES ATIENDE CMGRD 
ESTADO  CERRADO - 749
</t>
  </si>
  <si>
    <t xml:space="preserve">CDGRD CUNDINAMARCA INFORMA:
MUNICIPIO PASCA – ZONA RURAL
EVENTO CRECIENTE SUBITA 07/10/2022
AFECTACIÓN 2 VIVIENDAS SE INUNDARON, NO HUBO AFECTACÍON DE MUEBLES, NI ENSERES. POR LA CRECIENTE DE LA QUEBRADA LOS CORRALES Y COMUN
ACCIONES  ATENDIO BOMBEROS PASCA, SUBESTACION SILVANIA
ESTADO  CERRADO - 749
</t>
  </si>
  <si>
    <r>
      <t xml:space="preserve">DCC Y ENLACE DNBC UNGRD INFORMA: MUNICIPIO MOCOA – PUTUMAYO, RÍO RUMIYACO, EVENTO CRECIENTE SÚBITA 06/10/2022, AFECTACIÓN 2 PERSONAS FALLECIDAS (MUJER 22 AÑOS Y NIÑO 4 AÑOS), 3 VIVIENDAS AVERIADAS, 3 FAMILIAS Y 12 PERSONAS, ACCIONES ATENDIDO POR CMGRD, CBV Y DCC DEL MUNICIPIO, ESTADO </t>
    </r>
    <r>
      <rPr>
        <b/>
        <sz val="9"/>
        <color indexed="8"/>
        <rFont val="Arial"/>
        <family val="2"/>
      </rPr>
      <t>CERRADO - 750</t>
    </r>
  </si>
  <si>
    <r>
      <t xml:space="preserve">IDEAM Y ENLACE DNBC UNGRD INFORMAN: MUNICIPIO CALDAS – ANTIOQUIA, BARRIO INMACULADA, EVENTO INUNDACIÓN 07/10/2022, AFECTACIÓN 30 FAMILIAS, 30 VIVIENDAS INUNDADAS, 120 PERSONAS, SIN LESIONADOS NI FALLECIDOS, ACCIONES ATIENDE CMGRD, CBV Y COMUNIDAD DEL MUNICIPIO, ESTADO </t>
    </r>
    <r>
      <rPr>
        <b/>
        <sz val="9"/>
        <color indexed="8"/>
        <rFont val="Arial"/>
        <family val="2"/>
      </rPr>
      <t xml:space="preserve">CERRADO - 750
</t>
    </r>
    <r>
      <rPr>
        <sz val="9"/>
        <color indexed="8"/>
        <rFont val="Arial"/>
        <family val="2"/>
      </rPr>
      <t>ACTUALIZACIÓN CDGRD ANTIOQUIA EN EL MUNICIPIO DE CALDAS BARRIOS LA INMACULADA Y LA CHUSCALA Y VEREDA LA QUIEBRA, PRIMAVERA, AGUACATALA Y LA MIEL EVENTO INUNDACIÓN POR DESBORDAMIENTO DE LA QUEBRADA LA LEJÍA -  7 DE OCTUBRE, AFECTACIÓN 1 VIVIENDA DESTRUIDA, 38 AVERIADAS, 39 FAMILIAS, 102 PERSONAS DAMNIFICADOS, 1 ACUEDUCTO, ACCIONES ATENCIÓN INICIAL POR PARTE DE LOS ORGANISMOS DE SOCORRO, RETIRO DE MATERIAL DESLIZADO Y LODOS, SOLICITUD DE EVACUACIÓN PREVENTIVA POR RIESGO</t>
    </r>
    <r>
      <rPr>
        <b/>
        <sz val="9"/>
        <color indexed="8"/>
        <rFont val="Arial"/>
        <family val="2"/>
      </rPr>
      <t xml:space="preserve">
ESTADO CERRADO - 764
</t>
    </r>
  </si>
  <si>
    <t xml:space="preserve">
CDGRD RISARALDA INFORMA: 
MUNICIPIO QUINCHIA, CORREGIMIENTO: IRRA.
EVENTO INCENDIO ESTRUCTURAL- 07-10-2022.
AFECTACIÓN 2 VIVIENDAS DESTRUIDAS, 2 FAMILIAS, 5 PERSONAS AFECTADAS, SIN LESIONADOS.
ACCIONES APOYARON CMGRD, BOMBEROS.
ESTADO CERRADO. - 751
</t>
  </si>
  <si>
    <t xml:space="preserve">
CDGRD BOLÍVAR, INFORMA 
MUNICIPIO CARMEN DE BOLÍVAR, VEREDA: LA CABRERA.
EVENTO INUNDACIÓN- 07-10-2022
AFECTACIÓN 1 PUENTE VEHICULAR COLAPSADO, DEJANDO LA POBLACIÓN RURAL INCOMUNICADA, SIN LESIONADOS. 
ACCIONES APOYA CMGRD, CDGRD- MAQUINARIA AMARILLA
ESTADO CERRADO. - 751
</t>
  </si>
  <si>
    <t xml:space="preserve">CDGRD CALDAS INFORMA: 
MUNICIPIO PENSILVANIA, CORREGIMIENTOS: BOLIVÍA, SAN DANIEL.
EVENTO VENDAVAL- 07-10-2022.
AFECTACIÓN 2 VIVIENDAS DESTRUIDAS, 28 VIVIENDAS AVERIADAS, 30 FAMILIAS, 150 PERSONAS AFECTADAS, SIN LESIONADOS, CONTINÚAN REALIZANDO EDAN.
ACCIONES APOYAN CMGRD, BOMBEROS.
ESTADO ABIERTO. - 751
</t>
  </si>
  <si>
    <t xml:space="preserve">
CDGRD CALDAS INFORMA: 
MUNICIPIO CHINCHINÁ, VEREDA: LA ESTRELLA.
EVENTO INUNDACIÓN- 08-10-2022.
AFECTACIÓN 4 VIVIENDA AVERIADAS EN TECHOS, DAÑOS EN MUEBLES Y ENSERES, 4 FAMILIAS, 20 PERSONAS AFECTADAS, SIN LESIONADOS.
ACCIONES APOYAN CMGRD- MAQUINARIA AMARILLA, BOMBEROS.
ESTADO CERRADO. - 751
</t>
  </si>
  <si>
    <t xml:space="preserve">
CDGRD CALDAS INFORMA: 
MUNICIPIO SUPÍA, CENTRO POBLADO DEL MUNICIPIO.
EVENTO VENDAVAL- 07-10-2022.
AFECTACIÓN 1 VIVIENDA AVERIADA, 1 FAMILIA, 5 PERSONAS AFECTADAS, SIN LESIONADOS.
ACCIONES APOYARON CMGRD, BOMBEROS.
ESTADO CERRADO. - 751
</t>
  </si>
  <si>
    <r>
      <t xml:space="preserve">CDGRD BOLÍVAR INFORMA:
MUNICIPIO CALAMAR - FINCA EL SOCORRO 1
EVENTO INUNDACIÓN 19/11/2022
AFECTACIÓN 1.200 HECTÁREAS DE PASTOS, POR EL ROMPIMIENTO DEL CANAL DEL DIQUE. EN EL  SECTOR FINCA EL SOCORRO 1 DEL MUNICIPIO CALAMAR - BOLÍVAR,  FRENTE AL MUNICIPIO DE SANTA LUCIA - ATLÁNTICO
ACCIONES ATIENDEN CDGRD Y CMGRD
ESTADO ABIERTO - 849
</t>
    </r>
    <r>
      <rPr>
        <b/>
        <sz val="9"/>
        <color indexed="10"/>
        <rFont val="Arial"/>
        <family val="2"/>
      </rPr>
      <t xml:space="preserve">25/11/2022 SE APROBÓ APOYO CON 2.000 KIT DE ALIMENTO AL MUNICIPIO CALAMAR POR VALOR DE $279.600.000
28/11/2022 SE APROBÓ APOYO CON 10.000 SACOS DE POLIPROPILENO  AL MUNICIPIO CALAMAR POR VALOR DE $17.000.000
</t>
    </r>
    <r>
      <rPr>
        <sz val="9"/>
        <color indexed="8"/>
        <rFont val="Arial"/>
        <family val="2"/>
      </rPr>
      <t xml:space="preserve">ACTUALIZACIÓN CDGRD BOLÍVAR INFORMA:
MUNICIPIO CALAMAR - FINCA EL SOCORRO 1
EVENTO INUNDACIÓN 19-11-2022.
AFECTACIÓN 1.035 FAMILIAS, 3.416 PERSONAS, 1.200 HECTÁREAS DE PASTOS, POR EL ROMPIMIENTO DEL CANAL DEL DIQUE, FRENTE AL MUNICIPIO DE SANTA LUCÍA - ATLÁNTICO, DECRETO DE CALAMIDAD PÚBLICA NO. 103- 22-11-2022.
ACCIONES APOYAN CDGRD, CMGRD, UNGRD.
</t>
    </r>
    <r>
      <rPr>
        <b/>
        <sz val="9"/>
        <color indexed="8"/>
        <rFont val="Arial"/>
        <family val="2"/>
      </rPr>
      <t>ESTADO CERRADO.  - 905</t>
    </r>
  </si>
  <si>
    <t xml:space="preserve"> 1 BOX CULVER</t>
  </si>
  <si>
    <t xml:space="preserve">
CDGRD SANTANDER INFORMA
MUNICIPIO ENCISO VEREDA CORTADERAS
EVENTO AVENIDA TORRENCIAL DE LAS QUEBRADAS BARRUETOS Y CHIQUERITO – 7 DE OCTUBRE
AFECTACIÓN 1 VÍA SECUNDARIA, 1 BOX CULVER
ACCIONES ATENDIDO POR CMGRD Y BOMNBEROS, LA VÍA ESTA SIN PASO PORQUE ADICIONALMENTE HUBO MOVIMIENTO EN MASA EN EL MISMO SITIO
ESTADO CERRADO - 751
</t>
  </si>
  <si>
    <t xml:space="preserve">1 BOX CULVERT </t>
  </si>
  <si>
    <t xml:space="preserve">
CDGRD SANTANDER INFORMA
MUNICIPIO CARCASÍ VEREDA SUPARÍ
EVENTO AVENIDA TORRENCIAL QUEBRADA SUPARÍ – 7 DE OCTUBRE
AFECTACIÓN 1 VÍA SECUNDARIA, 1 BOX CULVER
ACCIONES ATENDIDO POR CMGRD Y COMUNIDAD
ESTADO CERRADO - 751
</t>
  </si>
  <si>
    <t xml:space="preserve">CDGRD ARAUCA INFORMA
MUNICIPIO SARAVENA VEREDA CHARO DIQUE
EVENTO INUNDACIÓN POR DESBORDAMIENTO DEL RÍO MADRE VIEJA – 8 DE OCTUBRE
AFECTACIÓN POR ESTABLECER
ACCIONES REPORTA CMGRD Y ENLACE TERRITORIAL, SE HA INTENTADO ESTABLECER CONTACTO CON COORDINADOR DE CMGRD PARA AMPLIAR INFORMACIÓN, NO HA SIDO POSIBLE
ESTADO ABIERTO - 751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</si>
</sst>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71" formatCode="_ [$€-2]\ * #,##0.00_ ;_ [$€-2]\ * \-#,##0.00_ ;_ [$€-2]\ * &quot;-&quot;??_ "/>
    <numFmt numFmtId="173" formatCode="_ * #,##0.00_ ;_ * \-#,##0.00_ ;_ * &quot;-&quot;??_ ;_ @_ "/>
    <numFmt numFmtId="174" formatCode="&quot;$&quot;\ #,##0.0"/>
    <numFmt numFmtId="175" formatCode="_-&quot;$&quot;\ * #,##0_-;\-&quot;$&quot;\ * #,##0_-;_-&quot;$&quot;\ * &quot;-&quot;_-;_-@_-"/>
    <numFmt numFmtId="176" formatCode="_-* #,##0_-;\-* #,##0_-;_-* &quot;-&quot;_-;_-@_-"/>
    <numFmt numFmtId="178" formatCode="_-* #,##0.00_-;\-* #,##0.00_-;_-* &quot;-&quot;??_-;_-@_-"/>
    <numFmt numFmtId="184" formatCode="_(&quot;$&quot;\ * #,##0.00_);_(&quot;$&quot;\ * \(#,##0.00\);_(&quot;$&quot;\ * &quot;-&quot;??_);_(@_)"/>
  </numFmts>
  <fonts count="43" x14ac:knownFonts="1">
    <font>
      <sz val="11"/>
      <color theme="1"/>
      <name val="Calibri"/>
      <family val="2"/>
      <scheme val="minor"/>
    </font>
    <font>
      <sz val="11"/>
      <color theme="1"/>
      <name val="Calibri"/>
      <family val="2"/>
      <scheme val="minor"/>
    </font>
    <font>
      <b/>
      <sz val="10"/>
      <name val="Arial"/>
      <family val="2"/>
    </font>
    <font>
      <sz val="8"/>
      <name val="Arial"/>
      <family val="2"/>
    </font>
    <font>
      <sz val="6"/>
      <name val="Arial"/>
      <family val="2"/>
    </font>
    <font>
      <sz val="10"/>
      <name val="Arial"/>
      <family val="2"/>
    </font>
    <font>
      <b/>
      <sz val="6"/>
      <name val="Arial"/>
      <family val="2"/>
    </font>
    <font>
      <b/>
      <sz val="9"/>
      <name val="Arial"/>
      <family val="2"/>
    </font>
    <font>
      <b/>
      <sz val="11"/>
      <name val="Arial"/>
      <family val="2"/>
    </font>
    <font>
      <sz val="9"/>
      <name val="Arial"/>
      <family val="2"/>
    </font>
    <font>
      <sz val="9"/>
      <color indexed="8"/>
      <name val="Arial"/>
      <family val="2"/>
    </font>
    <font>
      <b/>
      <sz val="9"/>
      <color indexed="10"/>
      <name val="Arial"/>
      <family val="2"/>
    </font>
    <font>
      <sz val="11"/>
      <color indexed="8"/>
      <name val="Calibri"/>
      <family val="2"/>
    </font>
    <font>
      <b/>
      <sz val="11"/>
      <color indexed="56"/>
      <name val="Calibri"/>
      <family val="2"/>
    </font>
    <font>
      <b/>
      <sz val="18"/>
      <color indexed="56"/>
      <name val="Cambria"/>
      <family val="2"/>
    </font>
    <font>
      <b/>
      <sz val="15"/>
      <color indexed="56"/>
      <name val="Calibri"/>
      <family val="2"/>
    </font>
    <font>
      <sz val="11"/>
      <name val="Arial"/>
      <family val="2"/>
    </font>
    <font>
      <b/>
      <sz val="10"/>
      <color indexed="8"/>
      <name val="Arial"/>
      <family val="2"/>
    </font>
    <font>
      <sz val="10"/>
      <color indexed="10"/>
      <name val="Arial"/>
      <family val="2"/>
    </font>
    <font>
      <sz val="10"/>
      <color indexed="8"/>
      <name val="Arial"/>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b/>
      <sz val="11"/>
      <color indexed="63"/>
      <name val="Calibri"/>
      <family val="2"/>
    </font>
    <font>
      <sz val="11"/>
      <color indexed="10"/>
      <name val="Calibri"/>
      <family val="2"/>
    </font>
    <font>
      <i/>
      <sz val="11"/>
      <color indexed="23"/>
      <name val="Calibri"/>
      <family val="2"/>
    </font>
    <font>
      <b/>
      <sz val="13"/>
      <color indexed="56"/>
      <name val="Calibri"/>
      <family val="2"/>
    </font>
    <font>
      <sz val="9"/>
      <color indexed="10"/>
      <name val="Arial"/>
      <family val="2"/>
    </font>
    <font>
      <sz val="9"/>
      <color indexed="21"/>
      <name val="Arial"/>
      <family val="2"/>
    </font>
    <font>
      <sz val="8"/>
      <color theme="1"/>
      <name val="Arial"/>
      <family val="2"/>
    </font>
    <font>
      <sz val="10"/>
      <color rgb="FF000000"/>
      <name val="Arial"/>
      <family val="2"/>
    </font>
    <font>
      <b/>
      <sz val="9"/>
      <color indexed="8"/>
      <name val="Arial"/>
      <family val="2"/>
    </font>
    <font>
      <b/>
      <sz val="11"/>
      <name val="Calibri"/>
      <family val="2"/>
    </font>
    <font>
      <u/>
      <sz val="10"/>
      <color theme="10"/>
      <name val="Arial"/>
      <family val="2"/>
    </font>
    <font>
      <b/>
      <sz val="9"/>
      <color indexed="30"/>
      <name val="Arial"/>
      <family val="2"/>
    </font>
    <font>
      <sz val="11"/>
      <color theme="1"/>
      <name val="Calibri"/>
      <family val="2"/>
      <charset val="1"/>
      <scheme val="minor"/>
    </font>
    <font>
      <sz val="11"/>
      <color rgb="FF000000"/>
      <name val="Calibri"/>
      <family val="2"/>
    </font>
    <font>
      <sz val="11"/>
      <color indexed="8"/>
      <name val="Arial"/>
      <family val="2"/>
    </font>
    <font>
      <b/>
      <sz val="11"/>
      <color indexed="8"/>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44"/>
      </patternFill>
    </fill>
    <fill>
      <patternFill patternType="solid">
        <fgColor indexed="51"/>
      </patternFill>
    </fill>
    <fill>
      <patternFill patternType="solid">
        <fgColor indexed="30"/>
      </patternFill>
    </fill>
    <fill>
      <patternFill patternType="solid">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9"/>
        <bgColor indexed="64"/>
      </patternFill>
    </fill>
    <fill>
      <patternFill patternType="solid">
        <fgColor theme="0"/>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55"/>
      </patternFill>
    </fill>
    <fill>
      <patternFill patternType="solid">
        <fgColor indexed="26"/>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s>
  <cellStyleXfs count="2643">
    <xf numFmtId="0" fontId="0" fillId="0" borderId="0"/>
    <xf numFmtId="0" fontId="5" fillId="0" borderId="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9" borderId="0" applyNumberFormat="0" applyBorder="0" applyAlignment="0" applyProtection="0"/>
    <xf numFmtId="0" fontId="12" fillId="20" borderId="0" applyNumberFormat="0" applyBorder="0" applyAlignment="0" applyProtection="0"/>
    <xf numFmtId="0" fontId="12" fillId="6"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20" fillId="11" borderId="0" applyNumberFormat="0" applyBorder="0" applyAlignment="0" applyProtection="0"/>
    <xf numFmtId="0" fontId="20" fillId="20"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21" borderId="0" applyNumberFormat="0" applyBorder="0" applyAlignment="0" applyProtection="0"/>
    <xf numFmtId="0" fontId="20" fillId="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7"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6" fillId="3" borderId="0" applyNumberFormat="0" applyBorder="0" applyAlignment="0" applyProtection="0"/>
    <xf numFmtId="0" fontId="22" fillId="12" borderId="4" applyNumberFormat="0" applyAlignment="0" applyProtection="0"/>
    <xf numFmtId="0" fontId="23" fillId="23" borderId="5" applyNumberFormat="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16"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0" fontId="29" fillId="0" borderId="0" applyNumberFormat="0" applyFill="0" applyBorder="0" applyAlignment="0" applyProtection="0"/>
    <xf numFmtId="0" fontId="21" fillId="4" borderId="0" applyNumberFormat="0" applyBorder="0" applyAlignment="0" applyProtection="0"/>
    <xf numFmtId="0" fontId="15" fillId="0" borderId="2" applyNumberFormat="0" applyFill="0" applyAlignment="0" applyProtection="0"/>
    <xf numFmtId="0" fontId="30" fillId="0" borderId="7"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25" fillId="19" borderId="4" applyNumberFormat="0" applyAlignment="0" applyProtection="0"/>
    <xf numFmtId="0" fontId="24" fillId="0" borderId="6"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0" fontId="5" fillId="0" borderId="0"/>
    <xf numFmtId="0" fontId="5" fillId="0" borderId="0"/>
    <xf numFmtId="0" fontId="12" fillId="0" borderId="0"/>
    <xf numFmtId="0" fontId="5" fillId="0" borderId="0"/>
    <xf numFmtId="0" fontId="12" fillId="0" borderId="0"/>
    <xf numFmtId="0" fontId="5" fillId="0" borderId="0"/>
    <xf numFmtId="0" fontId="5" fillId="0" borderId="0"/>
    <xf numFmtId="0" fontId="12" fillId="0" borderId="0"/>
    <xf numFmtId="0" fontId="5" fillId="0" borderId="0"/>
    <xf numFmtId="0" fontId="5" fillId="0" borderId="0"/>
    <xf numFmtId="0" fontId="12"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12" fillId="0" borderId="0"/>
    <xf numFmtId="0" fontId="12" fillId="0" borderId="0"/>
    <xf numFmtId="0" fontId="5" fillId="0" borderId="0"/>
    <xf numFmtId="0" fontId="12" fillId="24" borderId="8" applyNumberFormat="0" applyFont="0" applyAlignment="0" applyProtection="0"/>
    <xf numFmtId="0" fontId="27" fillId="12" borderId="9" applyNumberFormat="0" applyAlignment="0" applyProtection="0"/>
    <xf numFmtId="9" fontId="5" fillId="0" borderId="0" applyFont="0" applyFill="0" applyBorder="0" applyAlignment="0" applyProtection="0"/>
    <xf numFmtId="0" fontId="14" fillId="0" borderId="0" applyNumberFormat="0" applyFill="0" applyBorder="0" applyAlignment="0" applyProtection="0"/>
    <xf numFmtId="0" fontId="28" fillId="0" borderId="0" applyNumberFormat="0" applyFill="0" applyBorder="0" applyAlignment="0" applyProtection="0"/>
    <xf numFmtId="171" fontId="5"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0" fontId="1" fillId="0" borderId="0"/>
    <xf numFmtId="178"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0" fontId="5" fillId="0" borderId="0"/>
    <xf numFmtId="184" fontId="34" fillId="0" borderId="0" applyFont="0" applyFill="0" applyBorder="0" applyAlignment="0" applyProtection="0"/>
    <xf numFmtId="178"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84"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5"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5" fillId="0" borderId="0" applyFont="0" applyFill="0" applyBorder="0" applyAlignment="0" applyProtection="0"/>
    <xf numFmtId="184" fontId="1" fillId="0" borderId="0" applyFont="0" applyFill="0" applyBorder="0" applyAlignment="0" applyProtection="0"/>
    <xf numFmtId="184" fontId="5" fillId="0" borderId="0" applyFont="0" applyFill="0" applyBorder="0" applyAlignment="0" applyProtection="0"/>
    <xf numFmtId="0" fontId="1" fillId="0" borderId="0"/>
    <xf numFmtId="0" fontId="1" fillId="0" borderId="0"/>
    <xf numFmtId="171" fontId="5" fillId="0" borderId="0" applyFont="0" applyFill="0" applyBorder="0" applyAlignment="0" applyProtection="0"/>
    <xf numFmtId="43" fontId="5" fillId="0" borderId="0" applyFont="0" applyFill="0" applyBorder="0" applyAlignment="0" applyProtection="0"/>
    <xf numFmtId="0" fontId="39" fillId="0" borderId="0"/>
    <xf numFmtId="43"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16"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xf numFmtId="9" fontId="5"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5" fillId="0" borderId="0" applyNumberFormat="0"/>
    <xf numFmtId="0" fontId="1" fillId="0" borderId="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0" fontId="37" fillId="0" borderId="0" applyNumberForma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184" fontId="34" fillId="0" borderId="0" applyFont="0" applyFill="0" applyBorder="0" applyAlignment="0" applyProtection="0"/>
    <xf numFmtId="184"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5" fillId="0" borderId="0" applyFont="0" applyFill="0" applyBorder="0" applyAlignment="0" applyProtection="0"/>
    <xf numFmtId="171" fontId="5" fillId="0" borderId="0" applyFont="0" applyFill="0" applyBorder="0" applyAlignment="0" applyProtection="0"/>
    <xf numFmtId="178" fontId="1" fillId="0" borderId="0" applyFont="0" applyFill="0" applyBorder="0" applyAlignment="0" applyProtection="0"/>
    <xf numFmtId="0" fontId="34" fillId="0" borderId="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0" fontId="5" fillId="0" borderId="0">
      <alignment wrapText="1"/>
    </xf>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19" borderId="4" applyNumberFormat="0" applyAlignment="0" applyProtection="0"/>
    <xf numFmtId="176" fontId="5" fillId="0" borderId="0" applyFont="0" applyFill="0" applyBorder="0" applyAlignment="0" applyProtection="0"/>
    <xf numFmtId="178"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5" fillId="0" borderId="0"/>
    <xf numFmtId="0" fontId="1" fillId="0" borderId="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5" fillId="0" borderId="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5"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0" fontId="22" fillId="12" borderId="4" applyNumberFormat="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34"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4"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40" fillId="0" borderId="0"/>
    <xf numFmtId="0" fontId="5" fillId="0" borderId="0"/>
    <xf numFmtId="0" fontId="5" fillId="0" borderId="0"/>
    <xf numFmtId="0" fontId="40"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84"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84"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12" fillId="24" borderId="8" applyNumberFormat="0" applyFont="0" applyAlignment="0" applyProtection="0"/>
    <xf numFmtId="0" fontId="27" fillId="12" borderId="9" applyNumberFormat="0" applyAlignment="0" applyProtection="0"/>
    <xf numFmtId="171" fontId="5" fillId="0" borderId="0" applyFont="0" applyFill="0" applyBorder="0" applyAlignment="0" applyProtection="0"/>
  </cellStyleXfs>
  <cellXfs count="12">
    <xf numFmtId="0" fontId="0" fillId="0" borderId="0" xfId="0"/>
    <xf numFmtId="0" fontId="3" fillId="0" borderId="1" xfId="0" applyFont="1" applyBorder="1" applyAlignment="1">
      <alignment horizontal="justify" vertical="top"/>
    </xf>
    <xf numFmtId="14" fontId="33" fillId="16" borderId="1" xfId="762" applyNumberFormat="1" applyFont="1" applyFill="1" applyBorder="1" applyAlignment="1">
      <alignment vertical="top"/>
    </xf>
    <xf numFmtId="0" fontId="3" fillId="17" borderId="1" xfId="0" applyFont="1" applyFill="1" applyBorder="1" applyAlignment="1">
      <alignment horizontal="center" vertical="top"/>
    </xf>
    <xf numFmtId="15" fontId="33" fillId="17" borderId="1" xfId="0" applyNumberFormat="1" applyFont="1" applyFill="1" applyBorder="1" applyAlignment="1">
      <alignment horizontal="center" vertical="top"/>
    </xf>
    <xf numFmtId="3" fontId="5" fillId="17" borderId="1" xfId="0" applyNumberFormat="1" applyFont="1" applyFill="1" applyBorder="1" applyAlignment="1">
      <alignment horizontal="right" vertical="top"/>
    </xf>
    <xf numFmtId="0" fontId="5" fillId="17" borderId="1" xfId="0" applyFont="1" applyFill="1" applyBorder="1" applyAlignment="1">
      <alignment horizontal="right" vertical="top"/>
    </xf>
    <xf numFmtId="3" fontId="9" fillId="17" borderId="1" xfId="0" applyNumberFormat="1" applyFont="1" applyFill="1" applyBorder="1" applyAlignment="1">
      <alignment horizontal="right" vertical="top"/>
    </xf>
    <xf numFmtId="3" fontId="3" fillId="0" borderId="1" xfId="0" applyNumberFormat="1" applyFont="1" applyBorder="1" applyAlignment="1">
      <alignment horizontal="right" vertical="top"/>
    </xf>
    <xf numFmtId="174" fontId="3" fillId="0" borderId="1" xfId="0" applyNumberFormat="1" applyFont="1" applyBorder="1" applyAlignment="1">
      <alignment horizontal="right" vertical="top"/>
    </xf>
    <xf numFmtId="3" fontId="9" fillId="0" borderId="1" xfId="0" applyNumberFormat="1" applyFont="1" applyBorder="1" applyAlignment="1">
      <alignment horizontal="right" vertical="top"/>
    </xf>
    <xf numFmtId="0" fontId="33" fillId="17" borderId="1" xfId="762" applyFont="1" applyFill="1" applyBorder="1" applyAlignment="1">
      <alignment vertical="top"/>
    </xf>
  </cellXfs>
  <cellStyles count="2643">
    <cellStyle name="20% - Accent1" xfId="33" xr:uid="{786CE6D7-40C9-43CA-BF68-3DB565ACA210}"/>
    <cellStyle name="20% - Accent2" xfId="34" xr:uid="{385185FE-3718-46AE-9E04-47B76F4EEABB}"/>
    <cellStyle name="20% - Accent3" xfId="35" xr:uid="{DC21B981-7931-4DE9-B299-E2B7E82557B8}"/>
    <cellStyle name="20% - Accent4" xfId="36" xr:uid="{7CBE94C6-6BC0-49A3-B86D-A6C2AD32678E}"/>
    <cellStyle name="20% - Accent5" xfId="37" xr:uid="{7D3DDFCF-7E86-4F41-B003-7B5DDF6FC80E}"/>
    <cellStyle name="20% - Accent6" xfId="38" xr:uid="{999ED9A6-5ACB-47C3-B854-1894180A0CD7}"/>
    <cellStyle name="40% - Accent1" xfId="39" xr:uid="{5E8FCA80-40F4-4813-B741-EFDFE57A0055}"/>
    <cellStyle name="40% - Accent2" xfId="40" xr:uid="{DED88705-4C5B-4C71-BABB-077A356BB04B}"/>
    <cellStyle name="40% - Accent3" xfId="41" xr:uid="{8E640008-9B15-453A-BC20-AF3BCB120821}"/>
    <cellStyle name="40% - Accent4" xfId="42" xr:uid="{2D5F18E4-3388-4545-8A3C-D0A30EDDF2FA}"/>
    <cellStyle name="40% - Accent5" xfId="43" xr:uid="{83F67CB3-F638-444F-BA5F-295E7816F12A}"/>
    <cellStyle name="40% - Accent6" xfId="44" xr:uid="{7F1D447D-A5F2-45E7-A67D-807CDEC575DB}"/>
    <cellStyle name="60% - Accent1" xfId="45" xr:uid="{CAA53A59-92F9-42FD-8946-1A3ADC392981}"/>
    <cellStyle name="60% - Accent2" xfId="46" xr:uid="{FA54A447-E8D7-4A76-B4FE-ED0EBBE04A98}"/>
    <cellStyle name="60% - Accent3" xfId="47" xr:uid="{5FFC6FED-E649-46AC-8B50-9E515FD5F84A}"/>
    <cellStyle name="60% - Accent4" xfId="48" xr:uid="{B9D0B951-7367-4D86-89A4-022360ED51D7}"/>
    <cellStyle name="60% - Accent5" xfId="49" xr:uid="{F09F9BE7-420B-4DB7-8DB7-AE9FD636E12E}"/>
    <cellStyle name="60% - Accent6" xfId="50" xr:uid="{A06E84DD-89C2-46B9-8410-71DA9428C2E8}"/>
    <cellStyle name="Accent1" xfId="51" xr:uid="{A6684AFB-56B5-4F3F-91E8-8C612743E665}"/>
    <cellStyle name="Accent2" xfId="52" xr:uid="{59E75043-D744-430B-8A00-00F6C4A07B10}"/>
    <cellStyle name="Accent3" xfId="53" xr:uid="{DB6B4858-B580-4BD6-AC92-F5B8072EF31E}"/>
    <cellStyle name="Accent4" xfId="54" xr:uid="{3C5B976D-DEE4-4500-8BBF-26065A1B9E72}"/>
    <cellStyle name="Accent5" xfId="55" xr:uid="{2BC9A1EE-E2A8-4CA4-9797-140E4DEEDD7C}"/>
    <cellStyle name="Accent6" xfId="56" xr:uid="{43EC38D6-8B93-4F9D-A628-F2EF42F90BF5}"/>
    <cellStyle name="Bad" xfId="57" xr:uid="{FAD8D563-F42E-4C87-A467-8EECDC795E7B}"/>
    <cellStyle name="Calculation" xfId="58" xr:uid="{205BF41D-1B55-4E41-A437-00DB24E5A220}"/>
    <cellStyle name="Calculation 2" xfId="1210" xr:uid="{5FD5D3D1-8A55-4B16-A1BB-48105DD0CD3A}"/>
    <cellStyle name="Check Cell" xfId="59" xr:uid="{D955BEAF-554B-4813-A2D1-0FC10017CA7E}"/>
    <cellStyle name="Euro" xfId="2" xr:uid="{AA36C19D-9307-49C0-AB84-05F36CE6489C}"/>
    <cellStyle name="Euro 10" xfId="3" xr:uid="{65D32BEE-F800-4781-9142-34DC2B508B7D}"/>
    <cellStyle name="Euro 10 2" xfId="526" xr:uid="{5D415E69-1371-4C05-8357-E9B73D575302}"/>
    <cellStyle name="Euro 100" xfId="952" xr:uid="{4C4C98EE-D01B-4965-9F3B-B5666A607CEE}"/>
    <cellStyle name="Euro 100 2" xfId="951" xr:uid="{1FE07B2F-91AF-43E1-9A7C-A64F2FD63E30}"/>
    <cellStyle name="Euro 101" xfId="926" xr:uid="{6735637F-71D0-4EBD-A41A-70823FBDC09A}"/>
    <cellStyle name="Euro 101 2" xfId="1062" xr:uid="{DA91BC70-C3F1-4740-BB9A-A38ADE0A1A9B}"/>
    <cellStyle name="Euro 102" xfId="429" xr:uid="{DDA0C139-D990-4EA5-91F7-08F069D9A94D}"/>
    <cellStyle name="Euro 103" xfId="1061" xr:uid="{0488669E-84F5-404E-9CBF-71C9B9BA3B7D}"/>
    <cellStyle name="Euro 103 2" xfId="1060" xr:uid="{A9B1B721-225C-4E7D-A98C-7A0404EFAD81}"/>
    <cellStyle name="Euro 104" xfId="1059" xr:uid="{4193AB3C-0C22-47D6-A97B-2FCB3E023C97}"/>
    <cellStyle name="Euro 104 2" xfId="1058" xr:uid="{43868165-532F-494C-AD7D-882303E2E14B}"/>
    <cellStyle name="Euro 105" xfId="1057" xr:uid="{09136C0D-38B9-4C27-8AB6-392A89A360B5}"/>
    <cellStyle name="Euro 106" xfId="1056" xr:uid="{144E161B-368A-4A61-BE81-0027862C9542}"/>
    <cellStyle name="Euro 107" xfId="1055" xr:uid="{FFC84B63-10E1-43E2-B89A-3150EDA87AFB}"/>
    <cellStyle name="Euro 108" xfId="1054" xr:uid="{335B0CB1-8C48-4D9B-99A8-9ABECD3A2067}"/>
    <cellStyle name="Euro 109" xfId="452" xr:uid="{8F7BCEED-C110-4AD3-B036-729010557694}"/>
    <cellStyle name="Euro 11" xfId="4" xr:uid="{A5F17876-AD10-46D4-BE97-6C7D256EAE4A}"/>
    <cellStyle name="Euro 11 2" xfId="527" xr:uid="{351E054D-E1ED-4382-9BE8-B7DEC00432B7}"/>
    <cellStyle name="Euro 110" xfId="888" xr:uid="{A0EDA45B-2F63-470C-8DF5-843888482F9E}"/>
    <cellStyle name="Euro 111" xfId="471" xr:uid="{87D83D46-F325-4979-A826-68B89CC19CE6}"/>
    <cellStyle name="Euro 112" xfId="882" xr:uid="{2830B547-FE93-4FC1-8F24-9FEEC2DEE79A}"/>
    <cellStyle name="Euro 113" xfId="491" xr:uid="{4CDE332D-1867-4879-B36E-037E8FFEBAE6}"/>
    <cellStyle name="Euro 114" xfId="872" xr:uid="{39E54A24-B3C8-4D5E-897B-AD0018DA9A8C}"/>
    <cellStyle name="Euro 115" xfId="873" xr:uid="{FD9F3E57-2843-4970-966F-EFC6DE501171}"/>
    <cellStyle name="Euro 116" xfId="492" xr:uid="{0BDCA3B2-6321-4393-AF18-6E2369B2FDC3}"/>
    <cellStyle name="Euro 117" xfId="871" xr:uid="{0431DFAA-08AC-4268-8CE3-21104FCA698F}"/>
    <cellStyle name="Euro 118" xfId="2642" xr:uid="{9B9520AC-D0C5-4C5B-9EF2-6A8D459A79B8}"/>
    <cellStyle name="Euro 12" xfId="5" xr:uid="{51C49C32-53D7-4A23-A674-FCFECD5EDD9F}"/>
    <cellStyle name="Euro 12 2" xfId="528" xr:uid="{798A0401-070A-4814-9F5E-BC5FA6F1F2CA}"/>
    <cellStyle name="Euro 13" xfId="6" xr:uid="{58410882-7A93-4A20-8BCE-3CE05C382C8F}"/>
    <cellStyle name="Euro 13 2" xfId="60" xr:uid="{DB6F1C0A-D927-428D-AA72-05A99C007C76}"/>
    <cellStyle name="Euro 13 2 2" xfId="530" xr:uid="{506E56B4-B6AD-4D6A-BFCF-905A6A79B21E}"/>
    <cellStyle name="Euro 13 3" xfId="529" xr:uid="{28ACF142-BA78-4CD1-B577-6D5EB9693064}"/>
    <cellStyle name="Euro 14" xfId="7" xr:uid="{D688DD09-CA7C-4920-AEAD-8F36CD890ED5}"/>
    <cellStyle name="Euro 14 2" xfId="531" xr:uid="{E847CF04-FB0D-4185-9EAA-BE7A013C8C63}"/>
    <cellStyle name="Euro 15" xfId="8" xr:uid="{663FC97B-33E4-4DC4-AC51-206D1FBD6FC4}"/>
    <cellStyle name="Euro 15 2" xfId="532" xr:uid="{5EE71645-5F16-4C17-AF8E-6E4D3DD36FC8}"/>
    <cellStyle name="Euro 16" xfId="61" xr:uid="{AB00DF5B-F824-422C-A6D2-7EBA374E316C}"/>
    <cellStyle name="Euro 16 2" xfId="62" xr:uid="{C3D6F82E-C529-40BD-81DC-8163555F0D1D}"/>
    <cellStyle name="Euro 16 2 2" xfId="534" xr:uid="{3B7362D5-A8B6-47E1-A215-F349B3DCA1F1}"/>
    <cellStyle name="Euro 16 3" xfId="533" xr:uid="{2A63A985-68E9-4195-B31C-1488955EEBB3}"/>
    <cellStyle name="Euro 17" xfId="63" xr:uid="{9673623A-AA3C-4119-AC7C-CDD50EED6281}"/>
    <cellStyle name="Euro 17 2" xfId="535" xr:uid="{3EAD6522-0777-48DD-8F31-8132F472ED0E}"/>
    <cellStyle name="Euro 18" xfId="64" xr:uid="{AD4F100F-F697-46C0-A3B0-65B07264174B}"/>
    <cellStyle name="Euro 18 2" xfId="536" xr:uid="{CD233671-E8B0-4C53-81A3-BD4D2DEB9E8D}"/>
    <cellStyle name="Euro 19" xfId="65" xr:uid="{98EDC7EC-A4D9-4A00-9B97-9D2216AC2AAA}"/>
    <cellStyle name="Euro 19 2" xfId="537" xr:uid="{8393C4CA-23D7-47AF-89EB-802CCC6D6C54}"/>
    <cellStyle name="Euro 2" xfId="9" xr:uid="{77D8C4D7-020C-45B3-A10D-3B0FC2A6DD83}"/>
    <cellStyle name="Euro 2 2" xfId="10" xr:uid="{834869B1-9625-483A-9E93-B73963227470}"/>
    <cellStyle name="Euro 2 2 2" xfId="539" xr:uid="{0AA55855-0539-444D-8DF2-D5D82519FF42}"/>
    <cellStyle name="Euro 2 3" xfId="11" xr:uid="{70CC047E-4BB8-4BD9-8A4A-A480B0A15E5E}"/>
    <cellStyle name="Euro 2 3 10" xfId="540" xr:uid="{F81D8B89-1364-4D34-B684-589297FC3983}"/>
    <cellStyle name="Euro 2 3 2" xfId="12" xr:uid="{DCFE9E8A-A3F6-4F4B-A491-3F00F8E92EF9}"/>
    <cellStyle name="Euro 2 3 2 2" xfId="66" xr:uid="{505B3480-A492-4CEA-BFF7-B6F7DF13501C}"/>
    <cellStyle name="Euro 2 3 2 2 2" xfId="542" xr:uid="{356121C2-A41F-4D6A-B9B9-D5EA7A2211D2}"/>
    <cellStyle name="Euro 2 3 2 3" xfId="541" xr:uid="{2CAED06A-0856-4FFB-85FB-2A3F824AE757}"/>
    <cellStyle name="Euro 2 3 3" xfId="67" xr:uid="{23BCADC9-2293-48EE-8AAF-3521985AA0B3}"/>
    <cellStyle name="Euro 2 3 3 2" xfId="68" xr:uid="{2409988A-BBD5-4722-BF9C-D0EC4BC7A4EC}"/>
    <cellStyle name="Euro 2 3 3 2 2" xfId="544" xr:uid="{AE1D0C57-34C1-449F-A545-433D512131F1}"/>
    <cellStyle name="Euro 2 3 3 3" xfId="543" xr:uid="{514A30ED-547F-4AFA-8D08-EBF78B647AC8}"/>
    <cellStyle name="Euro 2 3 4" xfId="69" xr:uid="{B7D0767E-0B65-403C-A96C-B46F940DCE83}"/>
    <cellStyle name="Euro 2 3 4 2" xfId="70" xr:uid="{FF43A65C-D239-4281-ACDF-9862AEF651B2}"/>
    <cellStyle name="Euro 2 3 4 2 2" xfId="546" xr:uid="{01DD5D85-966B-4360-8F0A-662430E14C87}"/>
    <cellStyle name="Euro 2 3 4 3" xfId="545" xr:uid="{3D8594FA-F73A-48F8-B909-4BCEF73AB567}"/>
    <cellStyle name="Euro 2 3 5" xfId="71" xr:uid="{7BB00F14-AF5B-455D-ADA7-890CF4E7E0A0}"/>
    <cellStyle name="Euro 2 3 5 2" xfId="72" xr:uid="{6EB7D755-7578-4661-A958-02892BFE668E}"/>
    <cellStyle name="Euro 2 3 5 2 2" xfId="548" xr:uid="{9C2D106A-9476-46C8-B748-CEC8CA7A28DF}"/>
    <cellStyle name="Euro 2 3 5 3" xfId="547" xr:uid="{19D6B909-368D-4AEA-A240-2D535BCD4CB9}"/>
    <cellStyle name="Euro 2 3 6" xfId="73" xr:uid="{6DFB1639-D047-4F29-8DBA-F16BDAF24531}"/>
    <cellStyle name="Euro 2 3 6 2" xfId="74" xr:uid="{AB451C26-8E9E-42A3-A380-834CAE32494C}"/>
    <cellStyle name="Euro 2 3 6 2 2" xfId="550" xr:uid="{67CDEEA5-2FD3-4DBA-A5A7-35E108536F7C}"/>
    <cellStyle name="Euro 2 3 6 3" xfId="549" xr:uid="{8C13956E-FB3D-4181-83FC-BE754611C4B1}"/>
    <cellStyle name="Euro 2 3 7" xfId="75" xr:uid="{2A123A3A-01EB-46F2-8105-007851A5B5DD}"/>
    <cellStyle name="Euro 2 3 7 2" xfId="76" xr:uid="{C9AC1F4B-9665-43A6-860D-20EE1B4E118D}"/>
    <cellStyle name="Euro 2 3 7 2 2" xfId="552" xr:uid="{8DEC91D3-E80A-4E61-88A6-E38615380F6B}"/>
    <cellStyle name="Euro 2 3 7 3" xfId="551" xr:uid="{D48B374D-1B6E-4543-B6D2-03B38B349FF4}"/>
    <cellStyle name="Euro 2 3 8" xfId="77" xr:uid="{328D2611-DDD7-42E6-BA40-63DB38011431}"/>
    <cellStyle name="Euro 2 3 8 2" xfId="78" xr:uid="{286950D8-0371-4328-A860-C6CE152B70A1}"/>
    <cellStyle name="Euro 2 3 8 2 2" xfId="554" xr:uid="{EEC914E6-86FA-415C-BA5F-DEF3AA451BF0}"/>
    <cellStyle name="Euro 2 3 8 3" xfId="553" xr:uid="{515CBF20-0C36-404A-90F0-59C1DCD7931B}"/>
    <cellStyle name="Euro 2 3 9" xfId="79" xr:uid="{ACB93B1A-E5C6-4694-948B-BA3E396F7AA4}"/>
    <cellStyle name="Euro 2 3 9 2" xfId="80" xr:uid="{A1DD350D-C29E-4103-BEC7-070C83FB6650}"/>
    <cellStyle name="Euro 2 3 9 2 2" xfId="522" xr:uid="{B91881E6-8FE8-4CD9-96A3-F19F55C0ACBA}"/>
    <cellStyle name="Euro 2 3 9 3" xfId="555" xr:uid="{521712DC-080D-474F-9DE1-317C25B1165F}"/>
    <cellStyle name="Euro 2 4" xfId="538" xr:uid="{CA41B12B-6E5E-4DF0-B5DC-1C7B22CA1637}"/>
    <cellStyle name="Euro 20" xfId="81" xr:uid="{A2AFDCCA-EA8C-4E1A-9661-2F7116C8A60F}"/>
    <cellStyle name="Euro 20 2" xfId="556" xr:uid="{93846008-DF92-47C6-A3C0-6A8D3FDD11C1}"/>
    <cellStyle name="Euro 21" xfId="82" xr:uid="{834CBCF0-05FF-46D0-AF31-3CFC0A180902}"/>
    <cellStyle name="Euro 21 2" xfId="557" xr:uid="{20074FAB-E086-4898-B327-4571DB7FAD93}"/>
    <cellStyle name="Euro 22" xfId="83" xr:uid="{FC6FB381-136F-423B-8953-4BD889D33EB8}"/>
    <cellStyle name="Euro 22 2" xfId="558" xr:uid="{5AD961F4-5F89-41E3-81AB-53017C21D017}"/>
    <cellStyle name="Euro 23" xfId="84" xr:uid="{B0AEB71A-A271-4556-B1BA-9F5A3C5E7727}"/>
    <cellStyle name="Euro 23 2" xfId="559" xr:uid="{F14BD380-5D9D-41D7-B24A-E947F3DBD102}"/>
    <cellStyle name="Euro 24" xfId="85" xr:uid="{2C443159-8665-49BF-8F3C-2A9038124539}"/>
    <cellStyle name="Euro 24 2" xfId="560" xr:uid="{E5CB891A-3EE5-491C-B431-57205DA82D7C}"/>
    <cellStyle name="Euro 25" xfId="86" xr:uid="{12B4EF2C-A753-4716-A6DF-00D05FB83B7C}"/>
    <cellStyle name="Euro 25 2" xfId="561" xr:uid="{88968CBD-1070-4223-A711-73F3E0109393}"/>
    <cellStyle name="Euro 26" xfId="87" xr:uid="{C388B51C-FED7-4653-A203-BE411D9AFF55}"/>
    <cellStyle name="Euro 26 2" xfId="562" xr:uid="{535FA7F0-D61C-422F-BD03-B094812F2791}"/>
    <cellStyle name="Euro 27" xfId="88" xr:uid="{D61F2A90-0D9F-4159-9870-811B688D141D}"/>
    <cellStyle name="Euro 27 2" xfId="563" xr:uid="{7FFA7137-B3FB-4F78-9B43-5DCEC9D1A5C5}"/>
    <cellStyle name="Euro 28" xfId="89" xr:uid="{F97ED428-BC3F-41DF-AB48-D13BF7EAEE76}"/>
    <cellStyle name="Euro 28 2" xfId="564" xr:uid="{216A8302-1994-41F4-8E9A-A701FE205B7A}"/>
    <cellStyle name="Euro 29" xfId="90" xr:uid="{9ED07D26-A366-4A24-B4C4-BA421F2EBDDA}"/>
    <cellStyle name="Euro 29 2" xfId="565" xr:uid="{EF3A3B75-D3E6-4645-AE60-F739AF25DAC4}"/>
    <cellStyle name="Euro 3" xfId="13" xr:uid="{C36A4693-1753-492C-AC7D-6F9E94324EC4}"/>
    <cellStyle name="Euro 3 2" xfId="566" xr:uid="{B3DEA0B4-61C2-4B3B-B93C-DB39730A3DBF}"/>
    <cellStyle name="Euro 30" xfId="91" xr:uid="{98FF7B80-B1F0-4DB5-967B-041DA80ED93C}"/>
    <cellStyle name="Euro 30 2" xfId="92" xr:uid="{921B53E4-B42F-421A-A1B6-2A754036A291}"/>
    <cellStyle name="Euro 30 2 2" xfId="568" xr:uid="{8A6D8B73-7CA3-4C23-BC86-69F2B4CB9FD8}"/>
    <cellStyle name="Euro 30 3" xfId="567" xr:uid="{6211C1BF-61C8-4A41-A094-074910D74FD9}"/>
    <cellStyle name="Euro 31" xfId="93" xr:uid="{FAB98D96-00F3-4F65-BB4F-16E86FFA64AF}"/>
    <cellStyle name="Euro 31 2" xfId="569" xr:uid="{5ADC097C-ADEC-499A-9EE8-782C2ADCE94D}"/>
    <cellStyle name="Euro 32" xfId="94" xr:uid="{C9725647-6EFC-486B-B5A3-39C2138C3963}"/>
    <cellStyle name="Euro 32 2" xfId="570" xr:uid="{82B7C260-8BDE-4129-A7E6-A88B225315F7}"/>
    <cellStyle name="Euro 33" xfId="95" xr:uid="{2597AA2F-6F85-4EA6-9DFD-A6F5B8A8C871}"/>
    <cellStyle name="Euro 33 2" xfId="571" xr:uid="{EB2F2CA2-B922-4DDC-B9B1-AEC848002238}"/>
    <cellStyle name="Euro 34" xfId="96" xr:uid="{30F6473B-34BA-489A-8E13-7378C97B0D75}"/>
    <cellStyle name="Euro 34 2" xfId="572" xr:uid="{A30F18EE-9197-45EB-AC15-F86EAEF94507}"/>
    <cellStyle name="Euro 35" xfId="97" xr:uid="{54AB3FC4-4E15-4C2A-ADFC-1F86458978E7}"/>
    <cellStyle name="Euro 35 2" xfId="573" xr:uid="{F005325A-C254-412E-BE73-9726934BC85F}"/>
    <cellStyle name="Euro 36" xfId="98" xr:uid="{27B335EE-B8F9-491A-9413-AB3189A52E32}"/>
    <cellStyle name="Euro 36 2" xfId="574" xr:uid="{DAA875F7-0043-4EEA-B773-C9F1014E2DD3}"/>
    <cellStyle name="Euro 37" xfId="99" xr:uid="{F286778D-4652-4ADA-BA91-E1A7DCF3C7D1}"/>
    <cellStyle name="Euro 37 2" xfId="575" xr:uid="{FDE62317-3D8C-431C-A2A8-AB5A37E1386F}"/>
    <cellStyle name="Euro 38" xfId="100" xr:uid="{4C66655C-9570-4FF4-BB7C-EDCF8DD76FDD}"/>
    <cellStyle name="Euro 38 2" xfId="576" xr:uid="{B4448D9B-3F51-4D09-8B1E-B94FD23FEC02}"/>
    <cellStyle name="Euro 39" xfId="101" xr:uid="{239AABD8-490C-4FDC-A640-C18EF79E3672}"/>
    <cellStyle name="Euro 39 2" xfId="577" xr:uid="{02D67823-F288-47BE-AB96-5F5303AC481C}"/>
    <cellStyle name="Euro 4" xfId="14" xr:uid="{FC302AA7-A042-4927-BF58-0DF6A9BE4099}"/>
    <cellStyle name="Euro 4 10" xfId="102" xr:uid="{76A9BFF7-5EB7-4F54-9163-AA1400A87012}"/>
    <cellStyle name="Euro 4 10 2" xfId="579" xr:uid="{85608273-5779-48A4-ABBD-A95E5671BB84}"/>
    <cellStyle name="Euro 4 11" xfId="103" xr:uid="{25A8E18A-42A4-48B6-9A55-42A27DA7DE4C}"/>
    <cellStyle name="Euro 4 11 2" xfId="580" xr:uid="{F106928B-0A75-4F20-883D-A556F9073971}"/>
    <cellStyle name="Euro 4 12" xfId="104" xr:uid="{FB9094D9-0EF4-4A26-A43D-B257D81CB4F9}"/>
    <cellStyle name="Euro 4 12 2" xfId="581" xr:uid="{E325319F-89BE-41C5-8F11-7D6D8BA7AAF1}"/>
    <cellStyle name="Euro 4 13" xfId="105" xr:uid="{5800DF4B-6A31-48DE-BCCE-EB3FFC99BB29}"/>
    <cellStyle name="Euro 4 13 2" xfId="582" xr:uid="{4B27EF49-11D5-46E7-8BA3-625CFECB8CCA}"/>
    <cellStyle name="Euro 4 14" xfId="106" xr:uid="{722ACB53-9B6E-4B12-ABA8-A5C114A71C8D}"/>
    <cellStyle name="Euro 4 14 2" xfId="583" xr:uid="{80CAB32D-2B8A-4A63-A714-0F31D44D7E09}"/>
    <cellStyle name="Euro 4 15" xfId="107" xr:uid="{ED657180-ADAF-46C7-A1FB-9B4314B7F2D2}"/>
    <cellStyle name="Euro 4 15 2" xfId="584" xr:uid="{169B7DE6-0E04-47E3-BA76-B5DBA7261CE5}"/>
    <cellStyle name="Euro 4 16" xfId="108" xr:uid="{F965B965-240A-4FEA-ADEB-3CACA19AED1B}"/>
    <cellStyle name="Euro 4 16 2" xfId="585" xr:uid="{B13E4511-0CEC-4A70-BB81-D6AACA00B2ED}"/>
    <cellStyle name="Euro 4 17" xfId="109" xr:uid="{77BEE71A-ED03-4EE5-BF3D-DD53494FBBE5}"/>
    <cellStyle name="Euro 4 17 2" xfId="586" xr:uid="{A31365EE-CC07-4583-AD81-B892EDB4EE23}"/>
    <cellStyle name="Euro 4 18" xfId="110" xr:uid="{1DDC3224-E302-4448-9DD8-9011E18DEFF1}"/>
    <cellStyle name="Euro 4 18 2" xfId="587" xr:uid="{FB5AE85D-4EEF-41DF-BE91-957BAB5C760F}"/>
    <cellStyle name="Euro 4 19" xfId="111" xr:uid="{A39D4880-38CE-4E0C-8A59-A4E0DB7CF3FA}"/>
    <cellStyle name="Euro 4 19 2" xfId="588" xr:uid="{D6C21BC1-D066-449F-AA5F-06C9B9CB39CD}"/>
    <cellStyle name="Euro 4 2" xfId="15" xr:uid="{1DD4FCE3-854C-45CA-AB58-68F93B85115A}"/>
    <cellStyle name="Euro 4 2 2" xfId="112" xr:uid="{9117654A-4B81-4757-AB42-6D1CF54C264A}"/>
    <cellStyle name="Euro 4 2 2 2" xfId="590" xr:uid="{4C492675-682E-41C6-95D6-0E545DCF52D8}"/>
    <cellStyle name="Euro 4 2 3" xfId="589" xr:uid="{32F84E5E-FCF6-4D03-89E6-5AE6D5F83692}"/>
    <cellStyle name="Euro 4 20" xfId="113" xr:uid="{184CBC5D-ED5B-44B6-92E4-3D246684D83D}"/>
    <cellStyle name="Euro 4 20 2" xfId="591" xr:uid="{BB860DFF-2846-4DB5-AC61-F98C5BD7A4AE}"/>
    <cellStyle name="Euro 4 21" xfId="114" xr:uid="{C6E00FAE-611A-4C51-934B-25AFAB380FE8}"/>
    <cellStyle name="Euro 4 21 2" xfId="592" xr:uid="{690F3D4E-5248-412B-B3E9-5D32A5417476}"/>
    <cellStyle name="Euro 4 22" xfId="115" xr:uid="{D8B90293-F28E-4A75-B07B-C746A9150147}"/>
    <cellStyle name="Euro 4 22 2" xfId="593" xr:uid="{A64A525F-6763-4324-9242-5E6E3BE42AAB}"/>
    <cellStyle name="Euro 4 23" xfId="116" xr:uid="{2121BB62-4349-48FE-9FDD-CEA0B225634B}"/>
    <cellStyle name="Euro 4 23 2" xfId="594" xr:uid="{AD564CED-C7DC-4EF9-A99B-00C18D6B2A65}"/>
    <cellStyle name="Euro 4 24" xfId="117" xr:uid="{333DEE91-45E0-4FCC-9A35-91A5F428A5EC}"/>
    <cellStyle name="Euro 4 24 2" xfId="595" xr:uid="{D19711D7-5839-46FF-AC1D-A0A17C3B6B98}"/>
    <cellStyle name="Euro 4 25" xfId="118" xr:uid="{F4C1C03A-11B2-4CCC-83DA-77C6D070031B}"/>
    <cellStyle name="Euro 4 25 2" xfId="596" xr:uid="{D36A350C-2E7C-4E6D-8EBB-9490EB50F1B1}"/>
    <cellStyle name="Euro 4 26" xfId="119" xr:uid="{0886E6C8-0866-471D-89AF-D00005DD5C4F}"/>
    <cellStyle name="Euro 4 26 2" xfId="597" xr:uid="{58049133-AE65-45FA-B876-8407B3DC281B}"/>
    <cellStyle name="Euro 4 27" xfId="120" xr:uid="{0DE3DF0F-5A0A-422C-A83B-16D9C48A3C55}"/>
    <cellStyle name="Euro 4 27 2" xfId="598" xr:uid="{4F5E9C18-445F-43BC-A550-1F37B42E0B99}"/>
    <cellStyle name="Euro 4 28" xfId="121" xr:uid="{6980E9F0-E050-4DD2-B86A-CF6EA1DE1456}"/>
    <cellStyle name="Euro 4 28 2" xfId="599" xr:uid="{EC936452-2217-42AF-9EFC-2301CB9214A0}"/>
    <cellStyle name="Euro 4 29" xfId="122" xr:uid="{DE52B868-CA45-48D2-B33A-28DEE7F36CA6}"/>
    <cellStyle name="Euro 4 29 2" xfId="600" xr:uid="{18E403A4-6258-49A5-8259-02C528CF09F8}"/>
    <cellStyle name="Euro 4 3" xfId="123" xr:uid="{7C00D4EE-4D63-48AE-90CE-A899EA4902A2}"/>
    <cellStyle name="Euro 4 3 2" xfId="601" xr:uid="{70D003CE-B916-4A2D-A79A-AC9BEDAD9A15}"/>
    <cellStyle name="Euro 4 30" xfId="124" xr:uid="{296C5FF2-E9C6-4819-9ED2-4E821FCC8ACD}"/>
    <cellStyle name="Euro 4 30 2" xfId="602" xr:uid="{3D30182E-8557-47F7-A98F-5B447D03E871}"/>
    <cellStyle name="Euro 4 31" xfId="125" xr:uid="{7126EB0E-25A5-42A0-A4AB-B773C10077B5}"/>
    <cellStyle name="Euro 4 31 2" xfId="603" xr:uid="{DFF96DAD-BF70-49CD-B035-B56F16CED960}"/>
    <cellStyle name="Euro 4 32" xfId="126" xr:uid="{79C97B91-4332-48A3-8177-D00DF3D0F1ED}"/>
    <cellStyle name="Euro 4 32 2" xfId="604" xr:uid="{E0903666-1FC4-4737-9559-FC670CCFE3FC}"/>
    <cellStyle name="Euro 4 33" xfId="127" xr:uid="{2C53DDF3-EC76-4C7B-B2BB-A34892A36B7C}"/>
    <cellStyle name="Euro 4 33 2" xfId="605" xr:uid="{34D8A8BD-13C5-416C-8A95-B115211D1934}"/>
    <cellStyle name="Euro 4 34" xfId="128" xr:uid="{38EBE769-3C6D-47E5-86B9-F29B405EA350}"/>
    <cellStyle name="Euro 4 34 2" xfId="606" xr:uid="{C4F37D20-60B4-4CE2-BA22-B06775AD6D6E}"/>
    <cellStyle name="Euro 4 35" xfId="129" xr:uid="{6C91797B-4C00-45D1-BA73-A24A0AE56283}"/>
    <cellStyle name="Euro 4 35 2" xfId="607" xr:uid="{34B1F0EB-79FC-4F49-B85E-967B36AEF995}"/>
    <cellStyle name="Euro 4 36" xfId="130" xr:uid="{68500212-AC53-4EC4-A815-C3BF5D937D9C}"/>
    <cellStyle name="Euro 4 36 2" xfId="608" xr:uid="{699FD3B6-5B2B-423B-807A-977DB7B7797A}"/>
    <cellStyle name="Euro 4 37" xfId="131" xr:uid="{DE4D39C2-E212-4E1E-B35D-870DCD6D8EF6}"/>
    <cellStyle name="Euro 4 37 2" xfId="609" xr:uid="{1BFA74CA-4A25-4100-93C1-954A2A0692FD}"/>
    <cellStyle name="Euro 4 38" xfId="132" xr:uid="{39E9CE81-FA5C-4602-A32E-1179CA764632}"/>
    <cellStyle name="Euro 4 38 2" xfId="610" xr:uid="{F46A37E7-DB0D-4596-B28C-FC4801211892}"/>
    <cellStyle name="Euro 4 39" xfId="133" xr:uid="{B741668F-95F3-4553-9BDB-87321F17B50C}"/>
    <cellStyle name="Euro 4 39 2" xfId="611" xr:uid="{E60990BA-BBDE-4547-B6FC-E95E460E327B}"/>
    <cellStyle name="Euro 4 4" xfId="134" xr:uid="{BCEB01ED-E612-4758-8D82-6EB6C815278F}"/>
    <cellStyle name="Euro 4 4 2" xfId="612" xr:uid="{43F9F6CF-18FF-486F-83CA-21DC480ED127}"/>
    <cellStyle name="Euro 4 40" xfId="135" xr:uid="{F1C29B4B-BA35-4D81-B47C-6658C07B3C48}"/>
    <cellStyle name="Euro 4 40 2" xfId="613" xr:uid="{E5F4459D-A696-4192-BECF-EAF615AE64DD}"/>
    <cellStyle name="Euro 4 41" xfId="136" xr:uid="{B8E1757D-C52A-428A-9EB3-2AB1AFCE2761}"/>
    <cellStyle name="Euro 4 41 2" xfId="614" xr:uid="{F772BD81-C9BD-4834-A602-707A484F204B}"/>
    <cellStyle name="Euro 4 42" xfId="137" xr:uid="{E92F53E3-FB0B-4114-A862-C76F85B5D0B7}"/>
    <cellStyle name="Euro 4 42 2" xfId="615" xr:uid="{0A14AD53-4732-4C15-A278-08C309D1555E}"/>
    <cellStyle name="Euro 4 43" xfId="138" xr:uid="{231E05F7-A1C8-40B9-A042-954960EBF072}"/>
    <cellStyle name="Euro 4 43 2" xfId="616" xr:uid="{64CD4D44-4E73-4EB7-A021-2C1B33492D42}"/>
    <cellStyle name="Euro 4 44" xfId="139" xr:uid="{C43B1F03-5C80-40A0-9E58-6E803F4DA465}"/>
    <cellStyle name="Euro 4 44 2" xfId="617" xr:uid="{914723C6-44FB-420F-AF5A-D792C7C5021D}"/>
    <cellStyle name="Euro 4 45" xfId="140" xr:uid="{8245F138-C085-44C4-A1BE-5B00E10569CF}"/>
    <cellStyle name="Euro 4 45 2" xfId="618" xr:uid="{337772E8-9028-4EC5-B773-925E6FA8ADA1}"/>
    <cellStyle name="Euro 4 46" xfId="141" xr:uid="{6E1CEF2E-7ED9-4697-9DA8-AD3D0DBE7CA3}"/>
    <cellStyle name="Euro 4 46 2" xfId="619" xr:uid="{E2790E5D-5A5C-4DEA-9BB4-B83BB390D5A2}"/>
    <cellStyle name="Euro 4 47" xfId="142" xr:uid="{17217D14-CC68-4C23-A1BF-E0B34725279B}"/>
    <cellStyle name="Euro 4 47 2" xfId="620" xr:uid="{317E4C14-A451-42DF-9DF1-9CA00A168DC4}"/>
    <cellStyle name="Euro 4 48" xfId="143" xr:uid="{9925C957-4258-4CD6-B95A-5DA8B4CD2588}"/>
    <cellStyle name="Euro 4 48 2" xfId="621" xr:uid="{EF07F4EF-D82B-415D-8C94-989FB1ABBBA0}"/>
    <cellStyle name="Euro 4 49" xfId="144" xr:uid="{A0695AB3-3ABB-4A30-8E6E-A36C92FD4FA8}"/>
    <cellStyle name="Euro 4 49 2" xfId="145" xr:uid="{6753FBAF-1474-4DB9-9DF3-E339FE8B9977}"/>
    <cellStyle name="Euro 4 49 2 2" xfId="623" xr:uid="{AA7E0801-3F4B-438D-B378-9F3B2B3302A4}"/>
    <cellStyle name="Euro 4 49 3" xfId="622" xr:uid="{E773A9B3-367E-4775-888C-0463F13ABE6B}"/>
    <cellStyle name="Euro 4 5" xfId="146" xr:uid="{516E033C-9DFC-4342-9009-4004B3A924CD}"/>
    <cellStyle name="Euro 4 5 2" xfId="624" xr:uid="{13BA78F5-75B5-4EF6-9AC6-F277F9737437}"/>
    <cellStyle name="Euro 4 50" xfId="147" xr:uid="{76B7FA4C-DDEE-41FF-9811-DE848DF2EDA5}"/>
    <cellStyle name="Euro 4 50 2" xfId="625" xr:uid="{A2BEB3E9-2E89-4A29-ADEC-4A5C78AD524C}"/>
    <cellStyle name="Euro 4 51" xfId="148" xr:uid="{E595E220-87AC-4C7F-9EA3-8012858D3390}"/>
    <cellStyle name="Euro 4 51 2" xfId="626" xr:uid="{EA3AF963-88E5-486C-8624-39308F0B6A3E}"/>
    <cellStyle name="Euro 4 52" xfId="149" xr:uid="{4D7D6FA8-2EF4-428F-A01B-A814A918EA30}"/>
    <cellStyle name="Euro 4 52 2" xfId="627" xr:uid="{7E2B3686-E30B-4835-89CA-7E96DE4CBF70}"/>
    <cellStyle name="Euro 4 53" xfId="150" xr:uid="{FD73B8F6-E601-4018-9BCC-A8E707CEF702}"/>
    <cellStyle name="Euro 4 53 2" xfId="628" xr:uid="{3A87BD02-B630-4640-84E4-5A1C79142C8F}"/>
    <cellStyle name="Euro 4 54" xfId="151" xr:uid="{2F70F08B-EBB9-4C4D-895C-7D24180C3EEB}"/>
    <cellStyle name="Euro 4 54 2" xfId="629" xr:uid="{80A0D792-89D6-4ECB-AA69-3780EFB0927B}"/>
    <cellStyle name="Euro 4 55" xfId="152" xr:uid="{63359925-661F-48BD-AF61-1E339FA5CD16}"/>
    <cellStyle name="Euro 4 55 2" xfId="630" xr:uid="{37A3E747-4160-41EC-B58C-FC515B5A93EB}"/>
    <cellStyle name="Euro 4 56" xfId="153" xr:uid="{5971E822-09FA-417E-B02B-A56CE7D666BB}"/>
    <cellStyle name="Euro 4 56 2" xfId="631" xr:uid="{28D0E8E8-A3E9-4762-AA04-F95035739884}"/>
    <cellStyle name="Euro 4 57" xfId="154" xr:uid="{3E1DA152-22A4-4F3A-8ACB-7A1AD4110DBD}"/>
    <cellStyle name="Euro 4 57 2" xfId="632" xr:uid="{045A590E-C34F-4A9B-8B1F-59DBFE53AE14}"/>
    <cellStyle name="Euro 4 58" xfId="155" xr:uid="{DB64AF27-01D9-4B5C-8A15-76F9BB85252F}"/>
    <cellStyle name="Euro 4 58 2" xfId="633" xr:uid="{784BD457-9855-4977-AFA5-E2DD6D1AF15F}"/>
    <cellStyle name="Euro 4 59" xfId="156" xr:uid="{D7C97EEC-7010-456C-BD1D-B58F16B68016}"/>
    <cellStyle name="Euro 4 59 2" xfId="634" xr:uid="{74997DA3-6E65-43E2-8CE8-F707286BBDC1}"/>
    <cellStyle name="Euro 4 6" xfId="157" xr:uid="{0854BEA1-871E-4474-8B94-8B4AE7F58B8D}"/>
    <cellStyle name="Euro 4 6 2" xfId="635" xr:uid="{078FB0CE-6345-4E47-BFB0-68AD4B06B9F0}"/>
    <cellStyle name="Euro 4 60" xfId="158" xr:uid="{9F0B899F-56F4-4997-AFFA-4532D1F549A3}"/>
    <cellStyle name="Euro 4 60 2" xfId="636" xr:uid="{DF4D3695-3331-4DD4-8B29-37322EE3DC1C}"/>
    <cellStyle name="Euro 4 61" xfId="159" xr:uid="{6F3765DC-AE6E-4FC7-AED2-8CB0FED71CEF}"/>
    <cellStyle name="Euro 4 61 2" xfId="160" xr:uid="{2FC2D8DC-7DC1-42A9-BE52-AB9C900CC6B3}"/>
    <cellStyle name="Euro 4 61 2 2" xfId="638" xr:uid="{AFE9FFA2-7B8C-42C1-8B8A-E0155F00B776}"/>
    <cellStyle name="Euro 4 61 3" xfId="637" xr:uid="{3F8D7984-C0A6-4D4F-8B78-C7072726E5E8}"/>
    <cellStyle name="Euro 4 62" xfId="161" xr:uid="{D216A1F1-A6E9-46E9-9C60-69B39B3BD8BC}"/>
    <cellStyle name="Euro 4 62 2" xfId="162" xr:uid="{C5E83EA9-FB57-4679-B91C-8307F555E408}"/>
    <cellStyle name="Euro 4 62 2 2" xfId="640" xr:uid="{20755AD9-4C3C-4D25-8EF4-37D6366074A6}"/>
    <cellStyle name="Euro 4 62 3" xfId="639" xr:uid="{26894E0F-E50E-4031-9436-4238B5B782C9}"/>
    <cellStyle name="Euro 4 63" xfId="163" xr:uid="{0DD68546-1D12-450B-ADB5-555EF2D60AD2}"/>
    <cellStyle name="Euro 4 63 2" xfId="164" xr:uid="{FF0BC459-A884-4A16-9F99-CC4DD6BAE97D}"/>
    <cellStyle name="Euro 4 63 2 2" xfId="642" xr:uid="{E38C39FD-D511-454C-B2F4-A20B7B22709D}"/>
    <cellStyle name="Euro 4 63 3" xfId="641" xr:uid="{7F2DF5AD-C486-4407-818B-96EACFE189A8}"/>
    <cellStyle name="Euro 4 64" xfId="165" xr:uid="{E48BF3B0-0B3D-4505-B168-9A1FB2182F48}"/>
    <cellStyle name="Euro 4 64 2" xfId="166" xr:uid="{A72B811E-72B9-4842-81F4-F735938D5EE5}"/>
    <cellStyle name="Euro 4 64 2 2" xfId="644" xr:uid="{4AF6D93E-15A8-435D-863B-A02D5803FD2C}"/>
    <cellStyle name="Euro 4 64 3" xfId="643" xr:uid="{3F1A5B1F-0EE7-49F8-B187-CFCAF38736CF}"/>
    <cellStyle name="Euro 4 65" xfId="167" xr:uid="{EF2559D4-4702-4843-9AFD-3048ECC68C1B}"/>
    <cellStyle name="Euro 4 65 2" xfId="168" xr:uid="{C225B8A4-C0ED-4D61-B38B-D0EA68A0FCD2}"/>
    <cellStyle name="Euro 4 65 2 2" xfId="646" xr:uid="{D2564964-F2FD-41DD-AA25-3E7FCA1B2C67}"/>
    <cellStyle name="Euro 4 65 3" xfId="645" xr:uid="{F8FD8C28-9E8C-4BFB-8657-DE55C0950AC2}"/>
    <cellStyle name="Euro 4 66" xfId="169" xr:uid="{6197EEEA-8C20-4D88-98BD-60C6727AD0BB}"/>
    <cellStyle name="Euro 4 66 2" xfId="170" xr:uid="{4DEAC022-BFA6-466B-B831-9808245C43A6}"/>
    <cellStyle name="Euro 4 66 2 2" xfId="498" xr:uid="{CCA2DCFB-B2D5-4174-9C64-7B7DEF054378}"/>
    <cellStyle name="Euro 4 66 3" xfId="647" xr:uid="{9ED78E87-BDA4-410E-B129-C9862130DAC5}"/>
    <cellStyle name="Euro 4 67" xfId="578" xr:uid="{ED34FAA1-A96C-4A1E-9BF5-B40F7EE8C99F}"/>
    <cellStyle name="Euro 4 7" xfId="171" xr:uid="{C7C84764-E1A2-4052-A419-1C46A49492AB}"/>
    <cellStyle name="Euro 4 7 2" xfId="648" xr:uid="{C0C191C6-BCD4-4EC2-B1BD-D40CED16A5C4}"/>
    <cellStyle name="Euro 4 8" xfId="172" xr:uid="{620B34A6-86F9-4C0C-9679-DE400A8066D6}"/>
    <cellStyle name="Euro 4 8 2" xfId="649" xr:uid="{ADF335CF-89B3-4338-87D5-79C176D83B1B}"/>
    <cellStyle name="Euro 4 9" xfId="173" xr:uid="{BA972CD7-A7F5-4031-84AE-97F4A206CF00}"/>
    <cellStyle name="Euro 4 9 2" xfId="650" xr:uid="{FD2DFA38-0EFA-4B57-9017-D4518F51F8D7}"/>
    <cellStyle name="Euro 40" xfId="174" xr:uid="{68A7BE24-D689-4017-AE29-3560F8CB96B8}"/>
    <cellStyle name="Euro 40 2" xfId="651" xr:uid="{6E7A0F44-E973-4C4D-9EE4-0241D312DD8D}"/>
    <cellStyle name="Euro 41" xfId="175" xr:uid="{F8D3C7B1-7F4C-4FC3-A3AF-CB39356B75A0}"/>
    <cellStyle name="Euro 41 2" xfId="652" xr:uid="{89501DE3-3BBF-46D0-BE40-9EE458A7A06D}"/>
    <cellStyle name="Euro 42" xfId="176" xr:uid="{E5AC079A-C490-4A20-A9F1-AD8E21C8ACD5}"/>
    <cellStyle name="Euro 42 2" xfId="653" xr:uid="{CD34E23C-1350-4C66-B67A-C1DE327F7279}"/>
    <cellStyle name="Euro 43" xfId="177" xr:uid="{B5526CFD-DC99-4781-8A61-9F96AFE3118A}"/>
    <cellStyle name="Euro 43 2" xfId="654" xr:uid="{74A75F63-AD25-4971-8C5B-F4EB38D287FA}"/>
    <cellStyle name="Euro 44" xfId="178" xr:uid="{EB1FD6DD-59F3-480F-BCC1-B5B2753F7814}"/>
    <cellStyle name="Euro 44 2" xfId="655" xr:uid="{9EF2C0C5-84E9-41A9-81F5-149226632A71}"/>
    <cellStyle name="Euro 45" xfId="179" xr:uid="{9C3E7A55-EBE4-44FD-9F61-2D5E7F824C4A}"/>
    <cellStyle name="Euro 45 2" xfId="656" xr:uid="{75D887BF-BE80-4084-A752-B2D75DC0DB15}"/>
    <cellStyle name="Euro 46" xfId="180" xr:uid="{B4E2E988-329D-4260-A335-1280F98CB919}"/>
    <cellStyle name="Euro 46 2" xfId="657" xr:uid="{5BEDFC8D-BDF0-4DF2-87B2-866635CF88F3}"/>
    <cellStyle name="Euro 47" xfId="181" xr:uid="{6CC98844-6864-4A54-BBB4-722CB751CEA1}"/>
    <cellStyle name="Euro 47 2" xfId="658" xr:uid="{EF6DE23F-A7F1-4DFD-948C-81CA654CD012}"/>
    <cellStyle name="Euro 48" xfId="182" xr:uid="{FA30D43B-9D9E-4632-BECA-D87D4C3D2ECD}"/>
    <cellStyle name="Euro 48 2" xfId="659" xr:uid="{991A5ED5-FCFC-4002-B4B8-5B5C8670D4C5}"/>
    <cellStyle name="Euro 49" xfId="183" xr:uid="{7924983F-CE76-4A08-9F15-672DD34C33EF}"/>
    <cellStyle name="Euro 49 2" xfId="660" xr:uid="{FE435C71-764E-45AB-8C41-6E322C86029E}"/>
    <cellStyle name="Euro 5" xfId="16" xr:uid="{1F0C616F-3280-4F50-A393-15B3A89A95C4}"/>
    <cellStyle name="Euro 5 10" xfId="184" xr:uid="{9A4F1B8C-D3D1-4BC3-8996-AB996E9F95FB}"/>
    <cellStyle name="Euro 5 10 2" xfId="662" xr:uid="{4609C590-C21B-41D4-9C89-9F5746BE5FA0}"/>
    <cellStyle name="Euro 5 11" xfId="185" xr:uid="{2C7D56EF-8BBD-4706-B8D1-3DE311CC5E7A}"/>
    <cellStyle name="Euro 5 11 2" xfId="663" xr:uid="{F59646AC-E270-48BF-B843-EA5C31674878}"/>
    <cellStyle name="Euro 5 12" xfId="186" xr:uid="{953A69E7-0D4C-4161-9001-A95C4B9CA918}"/>
    <cellStyle name="Euro 5 12 2" xfId="664" xr:uid="{BFB86262-9DB0-40E3-BA92-C44F5DDBC5A4}"/>
    <cellStyle name="Euro 5 13" xfId="187" xr:uid="{918D14C8-819C-41F7-A870-2B5C00D0F8CB}"/>
    <cellStyle name="Euro 5 13 2" xfId="665" xr:uid="{D6B61BA8-E3E9-49BC-84D0-C926E5EC1F44}"/>
    <cellStyle name="Euro 5 14" xfId="188" xr:uid="{7FEB7EF1-CDE5-4968-8D02-8509D3F7EC44}"/>
    <cellStyle name="Euro 5 14 2" xfId="666" xr:uid="{75438597-2159-47F3-B53A-3873CF595448}"/>
    <cellStyle name="Euro 5 15" xfId="189" xr:uid="{C8F6F05B-B772-4774-B1B7-5C00AB33E9E8}"/>
    <cellStyle name="Euro 5 15 2" xfId="667" xr:uid="{8613C3BF-ACAF-4FB3-8CE2-8090D7E625A1}"/>
    <cellStyle name="Euro 5 16" xfId="190" xr:uid="{B76C2F2F-6B29-4519-82C4-11A226A4BBAD}"/>
    <cellStyle name="Euro 5 16 2" xfId="668" xr:uid="{458C750C-02FD-4959-9C4F-5CD8C3ABF52D}"/>
    <cellStyle name="Euro 5 17" xfId="191" xr:uid="{D08440C8-6C84-4590-9DA8-21E733D2E04C}"/>
    <cellStyle name="Euro 5 17 2" xfId="669" xr:uid="{7D8A056B-0C47-4C95-B65C-D6A4224A0A31}"/>
    <cellStyle name="Euro 5 18" xfId="192" xr:uid="{B7CD6198-8B2E-4099-9FFE-696F91CBA323}"/>
    <cellStyle name="Euro 5 18 2" xfId="670" xr:uid="{D8796011-E6FE-4ECD-98AF-60B4B969A84D}"/>
    <cellStyle name="Euro 5 19" xfId="661" xr:uid="{9A4CCE6C-431F-4C56-B2FF-DF726DBD283C}"/>
    <cellStyle name="Euro 5 2" xfId="193" xr:uid="{981BB4D1-5FB9-449B-AEEB-B264EF77D0C1}"/>
    <cellStyle name="Euro 5 2 2" xfId="671" xr:uid="{858F9279-A334-42B6-8FA1-00E401CF9C16}"/>
    <cellStyle name="Euro 5 3" xfId="194" xr:uid="{1B68C376-8472-4EEF-94B7-19F36FE4A5D4}"/>
    <cellStyle name="Euro 5 3 2" xfId="672" xr:uid="{CE264EB4-5C12-41B4-AB39-3FBA1D254783}"/>
    <cellStyle name="Euro 5 4" xfId="195" xr:uid="{01E2E2D8-8AFE-4467-82A5-67DA80DAC826}"/>
    <cellStyle name="Euro 5 4 2" xfId="673" xr:uid="{0C3FCF57-1206-4AAA-A85C-3473CF747C7A}"/>
    <cellStyle name="Euro 5 5" xfId="196" xr:uid="{017B9BB4-362B-4D60-8994-A98746B74516}"/>
    <cellStyle name="Euro 5 5 2" xfId="674" xr:uid="{6C2EB96D-DFD5-4E77-9077-4A342EAFC99C}"/>
    <cellStyle name="Euro 5 6" xfId="197" xr:uid="{F4B44781-D15D-43A7-AD1F-40DC1F7B854E}"/>
    <cellStyle name="Euro 5 6 2" xfId="675" xr:uid="{13846A2B-FC8C-4AF0-9C31-B1DDEE0EA47C}"/>
    <cellStyle name="Euro 5 7" xfId="198" xr:uid="{D66CB7CF-ACB0-4EF6-B6DE-A6175E17D2A9}"/>
    <cellStyle name="Euro 5 7 2" xfId="676" xr:uid="{9485E4A1-9373-4B5A-9DB4-15D1657FECA4}"/>
    <cellStyle name="Euro 5 8" xfId="199" xr:uid="{8E8F4312-8E21-4610-8E67-16ACDA2C8DD4}"/>
    <cellStyle name="Euro 5 8 2" xfId="677" xr:uid="{F6BE8017-2659-48F9-9851-E4DFD8D55252}"/>
    <cellStyle name="Euro 5 9" xfId="200" xr:uid="{6785FFC9-44B6-4DD9-9B71-B3365633694C}"/>
    <cellStyle name="Euro 5 9 2" xfId="678" xr:uid="{4D4C9463-9A15-4685-9114-847FA8CCECB3}"/>
    <cellStyle name="Euro 50" xfId="201" xr:uid="{2D683822-1FA9-43AF-9627-43FE424AD75E}"/>
    <cellStyle name="Euro 50 2" xfId="202" xr:uid="{30379E0A-B53A-4C23-A2A4-50AE389F6303}"/>
    <cellStyle name="Euro 50 2 2" xfId="680" xr:uid="{EE3A0D2E-27B2-49FD-BFCC-77D7377C14C7}"/>
    <cellStyle name="Euro 50 3" xfId="679" xr:uid="{C20E50CF-6811-48AF-ACCA-37F1936373B8}"/>
    <cellStyle name="Euro 51" xfId="203" xr:uid="{A799A79D-CF51-4FE9-A2EF-D880BCDD3053}"/>
    <cellStyle name="Euro 51 2" xfId="681" xr:uid="{6A9A00C4-37F1-445A-B62A-DE3FB033B903}"/>
    <cellStyle name="Euro 52" xfId="204" xr:uid="{F8572F6F-567D-4045-B5E3-607395EF269B}"/>
    <cellStyle name="Euro 52 2" xfId="682" xr:uid="{42C923D8-A4C8-428D-A6CA-212CDA8068ED}"/>
    <cellStyle name="Euro 53" xfId="205" xr:uid="{65A487E0-1E38-4314-BE59-6F02E09C8AEB}"/>
    <cellStyle name="Euro 53 2" xfId="683" xr:uid="{52FD8DB0-B72A-47CC-8519-1D2776BD5B61}"/>
    <cellStyle name="Euro 54" xfId="206" xr:uid="{FF968053-B264-4449-AC1C-84F361BFF441}"/>
    <cellStyle name="Euro 54 2" xfId="684" xr:uid="{601C564D-BA6D-4086-A6B8-27169D143713}"/>
    <cellStyle name="Euro 55" xfId="207" xr:uid="{BCDE8B42-ED72-4A91-B78A-F74B08B46769}"/>
    <cellStyle name="Euro 55 2" xfId="685" xr:uid="{3273E848-3A98-46B8-AA9E-02D9BD6EC509}"/>
    <cellStyle name="Euro 56" xfId="208" xr:uid="{B0CFE650-34F1-4AF5-966B-CE19308A4270}"/>
    <cellStyle name="Euro 56 2" xfId="686" xr:uid="{6CD6B486-3049-410E-80AE-7F0C2C1E4881}"/>
    <cellStyle name="Euro 57" xfId="209" xr:uid="{30E99110-74AE-4EFA-908F-1D70A2EAB2D9}"/>
    <cellStyle name="Euro 57 2" xfId="687" xr:uid="{40B798AD-55A5-4E96-8CCE-B70F544C62B8}"/>
    <cellStyle name="Euro 58" xfId="210" xr:uid="{C4F1993B-F79C-4446-8976-F6B83DDF5581}"/>
    <cellStyle name="Euro 58 2" xfId="688" xr:uid="{AF74329D-8321-43ED-8FD5-D3D0AA8DDB97}"/>
    <cellStyle name="Euro 59" xfId="211" xr:uid="{101B3872-D7AC-4DE4-BFDE-D3E2419DE9B1}"/>
    <cellStyle name="Euro 59 2" xfId="689" xr:uid="{FE3C99F0-47C6-4BCC-BE10-DB9147D2EF70}"/>
    <cellStyle name="Euro 6" xfId="17" xr:uid="{1980DE54-7824-486E-98D6-9745AF8C7486}"/>
    <cellStyle name="Euro 6 2" xfId="212" xr:uid="{EC0158B3-CABE-4505-9645-3B346819CA3C}"/>
    <cellStyle name="Euro 6 2 2" xfId="691" xr:uid="{1B9F822F-3362-4CDD-9976-979F9596090A}"/>
    <cellStyle name="Euro 6 3" xfId="213" xr:uid="{CD2E5036-94E6-4783-B0A1-24A41D93E0EB}"/>
    <cellStyle name="Euro 6 3 2" xfId="692" xr:uid="{5E176B29-A68A-4185-9DF8-D2E0965E7CA0}"/>
    <cellStyle name="Euro 6 4" xfId="690" xr:uid="{96DED0C8-1BE5-4D34-9B1A-12A159C3AB24}"/>
    <cellStyle name="Euro 60" xfId="214" xr:uid="{53A69D42-3077-448E-8C6F-D0DE3B30C8A7}"/>
    <cellStyle name="Euro 60 2" xfId="693" xr:uid="{5334B929-DDA3-4CF0-B3C8-0F1723C56F7B}"/>
    <cellStyle name="Euro 61" xfId="215" xr:uid="{04ED4F14-FF97-40AD-BA65-431C4C8CCC23}"/>
    <cellStyle name="Euro 61 2" xfId="694" xr:uid="{CE0335B6-4F85-4C86-8532-D659599F9826}"/>
    <cellStyle name="Euro 62" xfId="216" xr:uid="{AD5000D7-B44F-49F9-BEA0-7454F28E4DD6}"/>
    <cellStyle name="Euro 62 2" xfId="217" xr:uid="{55F16D92-D8C8-4ECE-BBF4-86D55C695F79}"/>
    <cellStyle name="Euro 62 2 2" xfId="696" xr:uid="{D70C8E98-7626-49FF-A6F7-326A612EA97A}"/>
    <cellStyle name="Euro 62 3" xfId="695" xr:uid="{D6452F62-0B58-4732-A86C-9D6F174A3498}"/>
    <cellStyle name="Euro 63" xfId="218" xr:uid="{9B69768A-6122-4CE8-913B-6C9C3C72E32F}"/>
    <cellStyle name="Euro 63 2" xfId="697" xr:uid="{9539A65B-76CA-48DD-9F49-7E97728D252A}"/>
    <cellStyle name="Euro 64" xfId="219" xr:uid="{B68A7D39-470F-4480-99CA-BA6A8DF8D72E}"/>
    <cellStyle name="Euro 64 2" xfId="698" xr:uid="{726861D5-089E-49AF-BE23-618D658DBD03}"/>
    <cellStyle name="Euro 65" xfId="220" xr:uid="{567695C1-E7EB-4320-9C4A-50EFC1667575}"/>
    <cellStyle name="Euro 65 2" xfId="221" xr:uid="{CFF0D778-B0CD-49F6-9AC5-DE7685FFA189}"/>
    <cellStyle name="Euro 65 2 2" xfId="700" xr:uid="{346DC485-3691-49EC-BD32-E3C4DF9668B8}"/>
    <cellStyle name="Euro 65 3" xfId="699" xr:uid="{A09A0351-A48D-4BA0-9B38-ED491F8B1D41}"/>
    <cellStyle name="Euro 66" xfId="222" xr:uid="{B37C4601-A0A5-4409-A763-0B81FFA4FC7A}"/>
    <cellStyle name="Euro 66 2" xfId="701" xr:uid="{6759E081-BE4C-46AB-A7C5-D98AB24B172F}"/>
    <cellStyle name="Euro 67" xfId="223" xr:uid="{864DAB98-7E4B-482B-8515-763EC1DC31D7}"/>
    <cellStyle name="Euro 67 2" xfId="702" xr:uid="{E6380AF8-509A-4D5B-9D94-A2CC743E7BDC}"/>
    <cellStyle name="Euro 68" xfId="224" xr:uid="{22C50162-85E6-4CFD-8886-83D3CF2F5321}"/>
    <cellStyle name="Euro 68 2" xfId="703" xr:uid="{FAF817B3-D36B-4EFA-9C3F-700DBA2E56E9}"/>
    <cellStyle name="Euro 69" xfId="225" xr:uid="{512DD88B-A0D8-4F38-B906-ED88EDF383CC}"/>
    <cellStyle name="Euro 69 2" xfId="704" xr:uid="{256FBC40-3573-483D-97F7-004748F4F7CD}"/>
    <cellStyle name="Euro 7" xfId="18" xr:uid="{1691BB2D-867E-4413-8852-121CD1E975DA}"/>
    <cellStyle name="Euro 7 2" xfId="226" xr:uid="{4F7E1974-91C5-456D-8927-82C6FA3B0F69}"/>
    <cellStyle name="Euro 7 2 2" xfId="706" xr:uid="{F716A3A8-72AA-461F-A37B-1FD4F5A11A70}"/>
    <cellStyle name="Euro 7 3" xfId="705" xr:uid="{A5B7EE2D-15E8-405E-8CC7-0A80E4C28D77}"/>
    <cellStyle name="Euro 70" xfId="227" xr:uid="{7790A384-C1E7-4962-B95B-F50BD7175A9C}"/>
    <cellStyle name="Euro 70 2" xfId="707" xr:uid="{D654F7E0-0145-4101-9B86-EBC5E747252A}"/>
    <cellStyle name="Euro 71" xfId="228" xr:uid="{955AE1C8-A66A-4CCE-83C3-248A10E21099}"/>
    <cellStyle name="Euro 71 2" xfId="708" xr:uid="{A5DF086D-9064-4912-AA18-F710CCD99731}"/>
    <cellStyle name="Euro 72" xfId="229" xr:uid="{2D728AE2-DF14-4BC2-8D81-230506AA0B89}"/>
    <cellStyle name="Euro 72 2" xfId="709" xr:uid="{691EF80E-10A5-475B-9D88-2FD801037751}"/>
    <cellStyle name="Euro 73" xfId="230" xr:uid="{459C89FB-4462-48E0-97AE-3CDDA4B38D28}"/>
    <cellStyle name="Euro 73 2" xfId="710" xr:uid="{5B421A07-312F-4B06-99D4-D77EE37DBF40}"/>
    <cellStyle name="Euro 74" xfId="231" xr:uid="{080D7406-B9ED-4BC0-ADA2-171BF771751A}"/>
    <cellStyle name="Euro 74 2" xfId="232" xr:uid="{01B5CEF8-BBED-4BBC-B1F0-D69EBB966FDF}"/>
    <cellStyle name="Euro 74 2 2" xfId="712" xr:uid="{234322C7-2002-4049-B791-5B16249354FD}"/>
    <cellStyle name="Euro 74 3" xfId="711" xr:uid="{E3DB14F4-1E87-4101-BCFC-B93EAEFA72AC}"/>
    <cellStyle name="Euro 75" xfId="233" xr:uid="{65AF946A-470E-40FA-9585-E5DAD9ECD567}"/>
    <cellStyle name="Euro 75 2" xfId="234" xr:uid="{52306769-1C76-401A-8A53-A08A327F939F}"/>
    <cellStyle name="Euro 75 2 2" xfId="714" xr:uid="{9FF8C9EE-5000-4A50-9351-ACB228604CF0}"/>
    <cellStyle name="Euro 75 3" xfId="713" xr:uid="{632B28BC-5321-4BCD-8D6E-808957DF872B}"/>
    <cellStyle name="Euro 76" xfId="235" xr:uid="{1DBB7940-9970-4602-9445-3BF2677E20A3}"/>
    <cellStyle name="Euro 76 2" xfId="236" xr:uid="{2BC84BED-2D15-4724-9CEC-9E09A3258DC4}"/>
    <cellStyle name="Euro 76 2 2" xfId="716" xr:uid="{D2DC8ABC-E267-4022-809C-A289EC590A8C}"/>
    <cellStyle name="Euro 76 3" xfId="715" xr:uid="{F6AD9C7C-F130-41AB-AC22-E6B40C710988}"/>
    <cellStyle name="Euro 77" xfId="237" xr:uid="{0431E15D-BBC4-44C3-B054-87495D212479}"/>
    <cellStyle name="Euro 77 2" xfId="238" xr:uid="{E6D7BA43-5299-4275-B41D-528E10260989}"/>
    <cellStyle name="Euro 77 2 2" xfId="718" xr:uid="{3F8998ED-EFE3-47A0-B27B-53D68D9D8777}"/>
    <cellStyle name="Euro 77 3" xfId="717" xr:uid="{3CC4060B-8B47-4560-9449-60D9F6AAB7B5}"/>
    <cellStyle name="Euro 78" xfId="239" xr:uid="{97CE33EB-8FF0-4065-82B7-6CEA7F02102B}"/>
    <cellStyle name="Euro 78 2" xfId="240" xr:uid="{4CCBD84D-9591-48CA-ABFF-B0C904946876}"/>
    <cellStyle name="Euro 78 2 2" xfId="720" xr:uid="{85B3D31A-5AB9-4C1D-A793-5C6F1A0B7FA0}"/>
    <cellStyle name="Euro 78 3" xfId="719" xr:uid="{A3E32F8F-94B4-4AFC-99FE-87C215DFF567}"/>
    <cellStyle name="Euro 79" xfId="241" xr:uid="{18006746-3BB7-4802-86D7-1174CF572339}"/>
    <cellStyle name="Euro 79 2" xfId="242" xr:uid="{1566B8A7-CFB7-4736-99FC-DE40EC2773B6}"/>
    <cellStyle name="Euro 79 2 2" xfId="722" xr:uid="{F50453A5-4BA9-466A-B7C7-21F30C29F1B3}"/>
    <cellStyle name="Euro 79 3" xfId="721" xr:uid="{CB3CD7FC-7441-49C6-A76C-572F7D5CC710}"/>
    <cellStyle name="Euro 8" xfId="19" xr:uid="{1B934D93-1774-4F13-BFE5-E2244E7B7D74}"/>
    <cellStyle name="Euro 8 2" xfId="723" xr:uid="{A53833F9-73F7-49C9-AB9F-D0A37B5723EA}"/>
    <cellStyle name="Euro 80" xfId="243" xr:uid="{88E2052E-7CF2-4AAB-A18E-79858F07C0EA}"/>
    <cellStyle name="Euro 80 2" xfId="244" xr:uid="{CF64B5D6-49FC-42A9-BC81-41853D6F048E}"/>
    <cellStyle name="Euro 80 2 2" xfId="725" xr:uid="{73EFF4D9-883F-487D-9D50-EF7C63F326C4}"/>
    <cellStyle name="Euro 80 3" xfId="724" xr:uid="{E13CE2D7-2288-4D39-9D91-909310617338}"/>
    <cellStyle name="Euro 81" xfId="245" xr:uid="{AA970F84-6F19-498E-9F21-60A385818DC1}"/>
    <cellStyle name="Euro 81 2" xfId="246" xr:uid="{E9B362CB-13B3-4443-9511-326E2CF714D5}"/>
    <cellStyle name="Euro 81 2 2" xfId="727" xr:uid="{9298F798-C75E-4CCD-8CFE-1F45A5C62D0F}"/>
    <cellStyle name="Euro 81 3" xfId="726" xr:uid="{AC2A4F54-A5E0-4FAD-AAA7-4D8A41196C98}"/>
    <cellStyle name="Euro 82" xfId="247" xr:uid="{CDCA0D20-7853-4EBF-BC7F-40A11AB23943}"/>
    <cellStyle name="Euro 82 2" xfId="248" xr:uid="{F26527BD-34A7-4244-B1B0-158FCC599152}"/>
    <cellStyle name="Euro 82 2 2" xfId="729" xr:uid="{D9A4DC31-C76A-433F-B184-40215D97051C}"/>
    <cellStyle name="Euro 82 3" xfId="728" xr:uid="{4D846212-6CED-4EBD-989E-B9BEC26BEAF9}"/>
    <cellStyle name="Euro 83" xfId="249" xr:uid="{33EBD1D7-7DCC-43C5-8865-6A858CEBF826}"/>
    <cellStyle name="Euro 83 2" xfId="250" xr:uid="{93D8351C-758C-4662-A89A-CC4226A4BA83}"/>
    <cellStyle name="Euro 83 2 2" xfId="731" xr:uid="{952E0B18-1D49-4CC2-88E0-A7E5D22E51E2}"/>
    <cellStyle name="Euro 83 3" xfId="730" xr:uid="{7186B4D2-6A26-41B2-8241-EB56B548C7D1}"/>
    <cellStyle name="Euro 84" xfId="251" xr:uid="{3782FE02-9095-4F07-93E6-B00BAE2674AD}"/>
    <cellStyle name="Euro 84 2" xfId="252" xr:uid="{69B57701-D4E6-4238-9F32-4416EA41104F}"/>
    <cellStyle name="Euro 84 2 2" xfId="733" xr:uid="{1BA8C787-C87B-4A00-8173-17A3AD501A1E}"/>
    <cellStyle name="Euro 84 3" xfId="253" xr:uid="{644A8B2E-DF80-41F8-9C52-AF06A1182DFE}"/>
    <cellStyle name="Euro 84 3 2" xfId="734" xr:uid="{D286727B-6431-49F1-A8BF-BEDFA7DA2D50}"/>
    <cellStyle name="Euro 84 4" xfId="732" xr:uid="{0E58FBEA-65A3-4699-8BEC-9DC461ADCACF}"/>
    <cellStyle name="Euro 85" xfId="254" xr:uid="{6F994A37-C2A6-410A-9816-EA79CE1A0A5F}"/>
    <cellStyle name="Euro 85 2" xfId="255" xr:uid="{6676C491-A873-40C9-9B02-991F08E6DEAB}"/>
    <cellStyle name="Euro 85 2 2" xfId="736" xr:uid="{0D6A27A3-D6F2-489D-8387-20A7B54791C2}"/>
    <cellStyle name="Euro 85 3" xfId="735" xr:uid="{E1EBD91F-DB46-4739-8A03-2515DAB3A829}"/>
    <cellStyle name="Euro 86" xfId="256" xr:uid="{FDC1332D-64DA-4B2A-94AA-FC0C53456EEF}"/>
    <cellStyle name="Euro 86 2" xfId="257" xr:uid="{DABCBE48-C36E-4302-9049-70707CF67AAD}"/>
    <cellStyle name="Euro 86 2 2" xfId="738" xr:uid="{50C0E9C3-7A3F-4C46-B04B-93A7A530C328}"/>
    <cellStyle name="Euro 86 3" xfId="737" xr:uid="{E0519B1F-2F13-46DA-B424-F9AC1971AFB6}"/>
    <cellStyle name="Euro 87" xfId="258" xr:uid="{E4FC04D4-E1E7-4190-87C1-AAB58AABDC95}"/>
    <cellStyle name="Euro 87 2" xfId="259" xr:uid="{7EBB8AC6-F2A3-4970-B286-2782D473A7F6}"/>
    <cellStyle name="Euro 87 2 2" xfId="860" xr:uid="{09D95F67-E657-4FE8-A743-D297662932C7}"/>
    <cellStyle name="Euro 87 3" xfId="739" xr:uid="{E62669F4-DACA-4EC2-8B44-F355F470C1E9}"/>
    <cellStyle name="Euro 88" xfId="260" xr:uid="{886C4A77-DE35-434D-9588-00D922AE7211}"/>
    <cellStyle name="Euro 88 2" xfId="261" xr:uid="{0F3D52B5-0472-40C1-9A75-DBA30D6F0E66}"/>
    <cellStyle name="Euro 88 2 2" xfId="861" xr:uid="{AF18B3A0-2041-446F-9C2E-16BD96550D70}"/>
    <cellStyle name="Euro 88 3" xfId="740" xr:uid="{8167D4B3-A646-40A5-8AD5-63E649B854FF}"/>
    <cellStyle name="Euro 89" xfId="262" xr:uid="{7F13EB77-AE68-4F6A-B2A3-D3CFC9277CBC}"/>
    <cellStyle name="Euro 89 2" xfId="263" xr:uid="{38E76791-10E2-4B6C-A410-C1107F8510CF}"/>
    <cellStyle name="Euro 89 2 2" xfId="862" xr:uid="{A2EC4AE1-B199-49D9-A8C3-BE09BE5688B4}"/>
    <cellStyle name="Euro 89 3" xfId="741" xr:uid="{CD2FB502-1CA7-4214-B990-B62F4880B9CD}"/>
    <cellStyle name="Euro 9" xfId="20" xr:uid="{6D38E04A-A8A0-46E9-9798-B49F5C0A4F4E}"/>
    <cellStyle name="Euro 9 2" xfId="742" xr:uid="{FC846281-3899-4E25-AA47-A3BA4739EFF0}"/>
    <cellStyle name="Euro 90" xfId="264" xr:uid="{59EA4023-2709-4744-B410-2881B0CD7862}"/>
    <cellStyle name="Euro 90 2" xfId="265" xr:uid="{0B7A2230-5D0C-4C9C-B2C8-09A22764E6FF}"/>
    <cellStyle name="Euro 90 2 2" xfId="497" xr:uid="{74565B2E-9CA0-4E04-B705-FA80A2536D45}"/>
    <cellStyle name="Euro 90 3" xfId="743" xr:uid="{4CEF34E6-CC3A-433E-BAAD-EA2380B27468}"/>
    <cellStyle name="Euro 91" xfId="266" xr:uid="{77470695-E184-4863-828C-13F46CF19102}"/>
    <cellStyle name="Euro 91 2" xfId="267" xr:uid="{26BAC071-B5CF-494B-B058-E5C670F455B0}"/>
    <cellStyle name="Euro 91 2 2" xfId="863" xr:uid="{1322746D-48A6-4F08-9E99-4C7B6109B130}"/>
    <cellStyle name="Euro 91 3" xfId="744" xr:uid="{E4776430-41A6-473B-840A-A7352406AC5A}"/>
    <cellStyle name="Euro 92" xfId="268" xr:uid="{5E22478B-7203-425E-B76F-8189DF2F81B8}"/>
    <cellStyle name="Euro 92 2" xfId="269" xr:uid="{BB3AF999-378D-4EAE-B5F4-7390C08411A5}"/>
    <cellStyle name="Euro 92 2 2" xfId="864" xr:uid="{73174755-0D69-40F5-80CB-E7BE2B6287B0}"/>
    <cellStyle name="Euro 92 3" xfId="745" xr:uid="{182DCFEF-2F09-43CD-9E7C-D003DA4B37AD}"/>
    <cellStyle name="Euro 93" xfId="270" xr:uid="{AD41E4F3-B598-44B1-9BFA-B3EA88F601AA}"/>
    <cellStyle name="Euro 93 2" xfId="271" xr:uid="{B4E5DE7C-12E2-4982-866E-638121EA9DB6}"/>
    <cellStyle name="Euro 93 2 2" xfId="499" xr:uid="{277439B0-546A-48B7-9D44-4BCA0D8A878E}"/>
    <cellStyle name="Euro 93 3" xfId="865" xr:uid="{921FA100-C3F5-4DBD-8CCD-3FF5E3612ADB}"/>
    <cellStyle name="Euro 93 4" xfId="500" xr:uid="{43F6B067-67DD-486A-8EB8-058801C7116B}"/>
    <cellStyle name="Euro 93 4 2" xfId="859" xr:uid="{8A607D63-3957-447A-9B6B-47908BE91E4C}"/>
    <cellStyle name="Euro 94" xfId="272" xr:uid="{198575CE-E447-4D37-A979-0EA70F179EF5}"/>
    <cellStyle name="Euro 94 2" xfId="858" xr:uid="{96E464D5-2AB9-4ABE-892E-D4B0F1205F9B}"/>
    <cellStyle name="Euro 95" xfId="273" xr:uid="{A0877DD1-B394-4BE0-8F46-0330796233E5}"/>
    <cellStyle name="Euro 95 2" xfId="857" xr:uid="{44801EF5-196D-43FF-B841-58D64346CDF3}"/>
    <cellStyle name="Euro 96" xfId="274" xr:uid="{714CB33C-9105-4B36-9689-5D3A11193586}"/>
    <cellStyle name="Euro 96 2" xfId="856" xr:uid="{0AD151FE-26FE-4C04-A752-C09B947CFAA6}"/>
    <cellStyle name="Euro 97" xfId="496" xr:uid="{551AF71B-9B03-49BF-BF28-074DE758727A}"/>
    <cellStyle name="Euro 97 2" xfId="854" xr:uid="{E9B42E4C-3C09-49B8-B3D4-3ADB089E33F1}"/>
    <cellStyle name="Euro 98" xfId="855" xr:uid="{E71E727F-D853-4436-915D-E3FB7E746414}"/>
    <cellStyle name="Euro 98 2" xfId="501" xr:uid="{562EA564-8CD7-4346-98AC-5C610ACF6DCC}"/>
    <cellStyle name="Euro 99" xfId="502" xr:uid="{3134FAAB-0BE1-44F1-8C8B-281113D794ED}"/>
    <cellStyle name="Euro 99 2" xfId="853" xr:uid="{5E823D83-6373-481D-B72E-B8FFC37AA683}"/>
    <cellStyle name="Explanatory Text" xfId="275" xr:uid="{30E12B00-3013-4FD2-8FAF-3A581F7FB546}"/>
    <cellStyle name="Good" xfId="276" xr:uid="{5DE6C07E-9ED6-4206-8561-05736F68415E}"/>
    <cellStyle name="Heading 1" xfId="277" xr:uid="{17F579B3-97F2-4F62-844D-37F0B9E3A99A}"/>
    <cellStyle name="Heading 2" xfId="278" xr:uid="{5D8396B7-6366-4944-90FA-17E59A9B1F02}"/>
    <cellStyle name="Heading 3" xfId="279" xr:uid="{6175F99E-E448-4BAE-B44A-D5FA8AB9700F}"/>
    <cellStyle name="Heading 4" xfId="280" xr:uid="{F69C2C69-609A-425A-9A79-CD88C6A6E21A}"/>
    <cellStyle name="Hipervínculo 2" xfId="866" xr:uid="{05718DB6-B1C0-4C79-B1B2-BA9F23778943}"/>
    <cellStyle name="Input" xfId="281" xr:uid="{708ACA36-6D76-43ED-9F97-24303760BBC7}"/>
    <cellStyle name="Input 2" xfId="1027" xr:uid="{D5BDD069-5B9F-4345-8D35-E86C96775AFF}"/>
    <cellStyle name="Linked Cell" xfId="282" xr:uid="{BDCC216A-AF7B-4BFD-9C3F-B82626BE2665}"/>
    <cellStyle name="Millares [0] 2" xfId="1028" xr:uid="{822632AF-A334-4D0E-A36B-F18952E3C494}"/>
    <cellStyle name="Millares 2" xfId="22" xr:uid="{591FB05B-4E69-4576-9920-A8E967499F22}"/>
    <cellStyle name="Millares 2 10" xfId="746" xr:uid="{73F418D5-251A-4580-8ADA-4F4E7E796349}"/>
    <cellStyle name="Millares 2 11" xfId="1029" xr:uid="{0DD606FF-241C-4423-9BFA-C03FA2D70AFA}"/>
    <cellStyle name="Millares 2 2" xfId="23" xr:uid="{0A4E5869-5E27-4C07-9FE2-602E83CBE5B7}"/>
    <cellStyle name="Millares 2 2 2" xfId="283" xr:uid="{89DD8440-CEAD-4159-B558-F10976A25C0E}"/>
    <cellStyle name="Millares 2 2 2 2" xfId="748" xr:uid="{C43AC2E0-5ED1-4047-A58C-3D76CB9058D4}"/>
    <cellStyle name="Millares 2 2 2 3" xfId="1042" xr:uid="{C32BC2DA-0545-4DAE-94F9-70109FD90AD5}"/>
    <cellStyle name="Millares 2 2 3" xfId="747" xr:uid="{EA9F820D-F83C-462D-B6EC-FD4B9D2F8476}"/>
    <cellStyle name="Millares 2 2 4" xfId="1043" xr:uid="{F9710FB1-A85E-4390-9772-6450A243E7F9}"/>
    <cellStyle name="Millares 2 3" xfId="284" xr:uid="{1C129E88-6FE1-4D63-A5D7-86CDEAC6DDDD}"/>
    <cellStyle name="Millares 2 3 2" xfId="285" xr:uid="{09BC16B8-BB44-46E4-9135-F8D72A3AB76B}"/>
    <cellStyle name="Millares 2 3 2 2" xfId="750" xr:uid="{AA955669-1412-49FC-BD0E-C60C74C73B93}"/>
    <cellStyle name="Millares 2 3 2 3" xfId="1044" xr:uid="{115DE765-8CEF-43E2-B30E-975F266ABA1A}"/>
    <cellStyle name="Millares 2 3 3" xfId="749" xr:uid="{A9E6C132-B9BD-4E0B-A1A6-6DB04A814BC1}"/>
    <cellStyle name="Millares 2 3 4" xfId="1045" xr:uid="{2F5C1BDD-14DC-420B-B572-DFC6E235495E}"/>
    <cellStyle name="Millares 2 4" xfId="286" xr:uid="{0CF94E55-227A-4B4B-A038-761E5D711BF8}"/>
    <cellStyle name="Millares 2 4 2" xfId="287" xr:uid="{F88836EE-42E8-431F-9FEF-6835CD2B9C8B}"/>
    <cellStyle name="Millares 2 4 2 2" xfId="752" xr:uid="{1C357866-5063-4C0B-A46C-AB2BB2EEE24E}"/>
    <cellStyle name="Millares 2 4 2 3" xfId="1046" xr:uid="{B0651783-63CB-4918-BDAC-17EE1C8EC401}"/>
    <cellStyle name="Millares 2 4 3" xfId="751" xr:uid="{A748BED3-B87D-4A40-9912-488523FEBEE7}"/>
    <cellStyle name="Millares 2 4 4" xfId="1047" xr:uid="{E29B3066-B29E-4FC6-9BEF-CDB6052885A0}"/>
    <cellStyle name="Millares 2 5" xfId="288" xr:uid="{557D2528-9019-4B24-AAC2-50F10598E305}"/>
    <cellStyle name="Millares 2 5 2" xfId="289" xr:uid="{ED1F88A4-701D-4A11-BAFD-AA6A1F09D863}"/>
    <cellStyle name="Millares 2 5 2 2" xfId="754" xr:uid="{6191C948-841F-45DB-AF38-226AB1CAB295}"/>
    <cellStyle name="Millares 2 5 2 3" xfId="1048" xr:uid="{2AE84EB3-4ED0-41BB-9637-6A5F24DD2CE5}"/>
    <cellStyle name="Millares 2 5 3" xfId="753" xr:uid="{24263DA5-962B-4B25-A1BA-143E479D25E8}"/>
    <cellStyle name="Millares 2 5 4" xfId="1051" xr:uid="{CB53D627-2B0B-4924-9DA2-E074ADF13550}"/>
    <cellStyle name="Millares 2 6" xfId="290" xr:uid="{045BDD6F-22D8-49F1-88B8-797EB24CA773}"/>
    <cellStyle name="Millares 2 6 2" xfId="291" xr:uid="{9617D721-EDE3-49D4-A019-620EF1DF5EA1}"/>
    <cellStyle name="Millares 2 6 2 2" xfId="756" xr:uid="{56FBD542-42A7-490E-97CA-47084938279C}"/>
    <cellStyle name="Millares 2 6 2 3" xfId="1052" xr:uid="{EFAB2038-16E4-4106-95EE-50EB0C28C360}"/>
    <cellStyle name="Millares 2 6 3" xfId="755" xr:uid="{DCEFF369-906B-464D-9B2B-33CD1EE42217}"/>
    <cellStyle name="Millares 2 6 4" xfId="1053" xr:uid="{64F90AAE-FC70-40B8-8F08-62FB648797E5}"/>
    <cellStyle name="Millares 2 7" xfId="292" xr:uid="{C3115493-34F0-460B-99A7-4E9C40ED06F8}"/>
    <cellStyle name="Millares 2 7 2" xfId="293" xr:uid="{9DFAA42E-9356-46ED-8821-F4E9C7454CE6}"/>
    <cellStyle name="Millares 2 7 2 2" xfId="758" xr:uid="{8C50A9B7-EC65-42B1-A4D1-3ADACEF0AF37}"/>
    <cellStyle name="Millares 2 7 2 3" xfId="1063" xr:uid="{69DBDD73-3FFE-412A-8528-A5DDC14DE142}"/>
    <cellStyle name="Millares 2 7 3" xfId="757" xr:uid="{7223C6B3-6171-4CAA-8711-0865C7952E5C}"/>
    <cellStyle name="Millares 2 7 4" xfId="1064" xr:uid="{3DE3BC9E-C89B-412C-8C7D-1280FA02F829}"/>
    <cellStyle name="Millares 2 8" xfId="294" xr:uid="{5DD7A605-6A0A-4F83-9CCF-08039EE1ED26}"/>
    <cellStyle name="Millares 2 8 2" xfId="295" xr:uid="{77667E20-FA82-4B47-A629-639915DF7E59}"/>
    <cellStyle name="Millares 2 8 2 2" xfId="760" xr:uid="{18256CE8-F173-4570-A2E8-298438EA889E}"/>
    <cellStyle name="Millares 2 8 2 3" xfId="1066" xr:uid="{91207392-2207-4E63-9C02-074E646D4370}"/>
    <cellStyle name="Millares 2 8 3" xfId="759" xr:uid="{16E7229F-F545-4C26-A8D2-901BA0192A87}"/>
    <cellStyle name="Millares 2 8 4" xfId="1067" xr:uid="{B71F6C71-B959-4A31-A58E-B912F426E9E5}"/>
    <cellStyle name="Millares 2 9" xfId="296" xr:uid="{D78F2F8B-7240-40DB-B920-44C308FD6DF7}"/>
    <cellStyle name="Millares 2 9 2" xfId="297" xr:uid="{12EDCE68-E983-4A36-86D3-CFAD8176F53E}"/>
    <cellStyle name="Millares 2 9 2 2" xfId="867" xr:uid="{F5BD94F0-A5D4-4A57-9DC6-B2894601DE37}"/>
    <cellStyle name="Millares 2 9 3" xfId="761" xr:uid="{2EC500FC-0DFD-45D4-9DD8-27C486E55273}"/>
    <cellStyle name="Millares 2 9 4" xfId="1068" xr:uid="{47A6AC5A-227E-4ACD-8371-AB819E6B4555}"/>
    <cellStyle name="Millares 3" xfId="21" xr:uid="{34090D8D-7F99-4567-B3B5-0756823DC2D1}"/>
    <cellStyle name="Millares 3 2" xfId="298" xr:uid="{1268F6A4-163B-4AAB-9A4A-B4ECA8FAD6B5}"/>
    <cellStyle name="Millares 3 2 2" xfId="852" xr:uid="{A4A32B83-38FE-4FEA-A5C1-98C67BD1ABB0}"/>
    <cellStyle name="Millares 3 2 2 2" xfId="504" xr:uid="{B24EA27B-37DD-4E6F-AE16-280DFA73C2CF}"/>
    <cellStyle name="Millares 3 2 2 2 2" xfId="490" xr:uid="{FDF878E0-E22C-48A2-BDF1-A2B0B9FACB26}"/>
    <cellStyle name="Millares 3 2 2 2 2 2" xfId="874" xr:uid="{BBDC2C57-0BD9-4F0E-9644-C1869060869B}"/>
    <cellStyle name="Millares 3 2 2 2 2 2 2" xfId="489" xr:uid="{A5D154BD-7AF7-4051-A49E-7B7F725F4266}"/>
    <cellStyle name="Millares 3 2 2 2 2 3" xfId="875" xr:uid="{E239D8E6-D2E2-42DB-920A-4B63B168BC8D}"/>
    <cellStyle name="Millares 3 2 2 2 3" xfId="525" xr:uid="{839619D6-F460-4881-9102-FBEF91EB7D13}"/>
    <cellStyle name="Millares 3 2 2 2 3 2" xfId="928" xr:uid="{DA79B4BA-8564-4676-988D-94A55997A001}"/>
    <cellStyle name="Millares 3 2 2 2 4" xfId="488" xr:uid="{8FAE2EA4-DC2C-4A54-AAD9-7CEBBC150194}"/>
    <cellStyle name="Millares 3 2 2 2 4 2" xfId="876" xr:uid="{CC7DEC19-4B82-44C6-8D8D-6A728A46C923}"/>
    <cellStyle name="Millares 3 2 2 2 5" xfId="487" xr:uid="{1D52835E-6D31-4AF0-BD53-5AA57D9F751A}"/>
    <cellStyle name="Millares 3 2 2 2 5 2" xfId="877" xr:uid="{7227A4A6-408A-4629-B831-2F41D3096342}"/>
    <cellStyle name="Millares 3 2 2 2 6" xfId="486" xr:uid="{36B4E2B6-AAB9-427C-B18E-5F1961E50DD2}"/>
    <cellStyle name="Millares 3 2 2 2 7" xfId="485" xr:uid="{72784CD0-6030-4C9F-AD4F-86CAC8D2BD18}"/>
    <cellStyle name="Millares 3 2 2 3" xfId="484" xr:uid="{FD2DD17E-F688-4496-917A-D5A73AAF5ACD}"/>
    <cellStyle name="Millares 3 2 2 3 2" xfId="878" xr:uid="{43247086-71F7-4CC0-9306-726971AD691B}"/>
    <cellStyle name="Millares 3 2 2 3 2 2" xfId="483" xr:uid="{715071A0-B8A7-456E-B9A1-A4445AA334B6}"/>
    <cellStyle name="Millares 3 2 2 3 3" xfId="482" xr:uid="{EA7BF4CD-8472-4D4E-8CB8-B238A07A3DB6}"/>
    <cellStyle name="Millares 3 2 2 4" xfId="879" xr:uid="{3F9F8D0E-4847-4B83-AD22-C2421BA74922}"/>
    <cellStyle name="Millares 3 2 2 4 2" xfId="481" xr:uid="{C856A18F-BF0E-4C4E-98ED-5F3BF58FBB38}"/>
    <cellStyle name="Millares 3 2 2 5" xfId="480" xr:uid="{A00F8215-6FD5-4E45-9EC3-98BA0BE4FA58}"/>
    <cellStyle name="Millares 3 2 2 5 2" xfId="880" xr:uid="{7687AE49-6A38-4176-BD96-FD98DE78151E}"/>
    <cellStyle name="Millares 3 2 2 6" xfId="479" xr:uid="{A8148052-348A-4BE1-B876-A62126016037}"/>
    <cellStyle name="Millares 3 2 2 6 2" xfId="478" xr:uid="{2BCE2023-ED9C-4BA5-A092-219D87148502}"/>
    <cellStyle name="Millares 3 2 2 7" xfId="881" xr:uid="{8CDCED27-5729-41EB-91D4-70DED5B6819E}"/>
    <cellStyle name="Millares 3 2 2 8" xfId="477" xr:uid="{F68EDFF8-5270-4382-B8BF-3860BEFEFE80}"/>
    <cellStyle name="Millares 3 2 3" xfId="851" xr:uid="{91DAFB58-5E53-4E7B-A1D6-9AFB90A7B80C}"/>
    <cellStyle name="Millares 3 2 3 2" xfId="476" xr:uid="{32156876-91A3-41F8-8AA8-0DA7E078ABCE}"/>
    <cellStyle name="Millares 3 2 3 2 2" xfId="883" xr:uid="{93184468-88BB-47B8-900E-E2B8FBC2685E}"/>
    <cellStyle name="Millares 3 2 3 3" xfId="475" xr:uid="{7ADF95BF-637B-4B59-96F8-2574B5A0887F}"/>
    <cellStyle name="Millares 3 2 3 3 2" xfId="474" xr:uid="{A8E2A657-787D-4472-A1B1-FC23E05CE7E2}"/>
    <cellStyle name="Millares 3 2 3 4" xfId="885" xr:uid="{C0398C71-DB12-4D14-962A-98AC1AB55648}"/>
    <cellStyle name="Millares 3 2 3 5" xfId="473" xr:uid="{BC8A0AAC-0F41-4479-97E1-E736A08DF073}"/>
    <cellStyle name="Millares 3 2 4" xfId="886" xr:uid="{FEE3F054-C48A-425E-816D-6A27635E999C}"/>
    <cellStyle name="Millares 3 2 5" xfId="472" xr:uid="{3DC26267-1CB3-4C78-958C-D64515BFBC44}"/>
    <cellStyle name="Millares 3 2 5 2" xfId="887" xr:uid="{71E677BF-06E7-40B8-9B1B-DD1EC6D1A456}"/>
    <cellStyle name="Millares 3 3" xfId="505" xr:uid="{1F67BFEE-228D-4A07-A688-204BFFE21B0D}"/>
    <cellStyle name="Millares 3 3 2" xfId="850" xr:uid="{DCA5AC57-A750-4B3A-A274-22E09EAAD506}"/>
    <cellStyle name="Millares 3 3 2 2" xfId="884" xr:uid="{5D8F1647-BF85-40F0-8780-359F74DAE96E}"/>
    <cellStyle name="Millares 3 3 2 2 2" xfId="470" xr:uid="{085DD68C-38FD-4674-9FD9-AB792B552674}"/>
    <cellStyle name="Millares 3 3 2 2 2 2" xfId="469" xr:uid="{3CF6D8A8-0590-486C-9755-25E9363D8D05}"/>
    <cellStyle name="Millares 3 3 2 2 3" xfId="890" xr:uid="{52877D7D-76C2-4A6C-96D7-FBE47E2C1585}"/>
    <cellStyle name="Millares 3 3 2 3" xfId="889" xr:uid="{FA31BE52-317E-4FF5-BB56-3C1449F6EC08}"/>
    <cellStyle name="Millares 3 3 2 3 2" xfId="468" xr:uid="{B9A71DBD-9FD3-498D-8417-BBA539C81E5A}"/>
    <cellStyle name="Millares 3 3 2 4" xfId="467" xr:uid="{B1DDF343-821E-4EA2-8CDB-6EFFF795B0AE}"/>
    <cellStyle name="Millares 3 3 2 4 2" xfId="891" xr:uid="{D3E0F72F-A1F4-449D-9320-DDC5B11775E0}"/>
    <cellStyle name="Millares 3 3 2 5" xfId="466" xr:uid="{508821FD-739E-4BC0-8E7B-8406392D2B0D}"/>
    <cellStyle name="Millares 3 3 2 5 2" xfId="892" xr:uid="{B45BDC9E-AB67-49B9-9E28-D7872E2951B3}"/>
    <cellStyle name="Millares 3 3 2 6" xfId="465" xr:uid="{685144D4-0E4B-4BBA-81C4-9F0E18BB61A7}"/>
    <cellStyle name="Millares 3 3 2 7" xfId="893" xr:uid="{7A35164E-2303-46CA-BED3-75834847E463}"/>
    <cellStyle name="Millares 3 3 3" xfId="464" xr:uid="{8885C110-A831-4754-A40C-CEBCAC4CCCB6}"/>
    <cellStyle name="Millares 3 3 3 2" xfId="894" xr:uid="{7B8D8EDC-D96C-4DC3-B68A-D937AECE6418}"/>
    <cellStyle name="Millares 3 3 3 2 2" xfId="463" xr:uid="{8E3F3649-F4C0-4B5D-843F-40D7A26A7C3D}"/>
    <cellStyle name="Millares 3 3 3 3" xfId="895" xr:uid="{04049F94-981C-43D9-B60D-7EA5E32D2CB1}"/>
    <cellStyle name="Millares 3 3 4" xfId="462" xr:uid="{6F858631-1E2C-4B51-8FF9-3BF94E201EAD}"/>
    <cellStyle name="Millares 3 3 4 2" xfId="896" xr:uid="{87474CC5-BC07-4963-9761-D3A3E60A9EA5}"/>
    <cellStyle name="Millares 3 3 5" xfId="461" xr:uid="{95C3B69F-A1FE-4EFF-B6C7-1FB1EEA8C0E4}"/>
    <cellStyle name="Millares 3 3 5 2" xfId="897" xr:uid="{770AAE04-043D-423E-A21D-A997973DEFE0}"/>
    <cellStyle name="Millares 3 3 6" xfId="460" xr:uid="{CF77AB26-5DC0-4100-9F58-83FD74FFC31A}"/>
    <cellStyle name="Millares 3 3 6 2" xfId="898" xr:uid="{C75FA648-2F0C-4654-881A-B9BC198F2A78}"/>
    <cellStyle name="Millares 3 3 7" xfId="459" xr:uid="{19219F4D-5C18-418E-AE14-618985775747}"/>
    <cellStyle name="Millares 3 3 8" xfId="899" xr:uid="{0529B960-4C2B-4528-9825-137DDE6C4468}"/>
    <cellStyle name="Millares 3 4" xfId="506" xr:uid="{D7B8EB1B-0B35-4B39-8984-1D91368CB321}"/>
    <cellStyle name="Millares 3 4 2" xfId="900" xr:uid="{58C62904-5D1F-44BC-99D9-611DCF2833A8}"/>
    <cellStyle name="Millares 3 4 2 2" xfId="458" xr:uid="{02FCE86B-CCAA-4AED-B5E6-03575EF90376}"/>
    <cellStyle name="Millares 3 4 3" xfId="901" xr:uid="{CED990DD-0496-4282-9256-9E914236FDB6}"/>
    <cellStyle name="Millares 3 4 3 2" xfId="903" xr:uid="{03EBCEEA-4884-4603-91CC-FB36B474A764}"/>
    <cellStyle name="Millares 3 4 4" xfId="455" xr:uid="{B3973DA1-C9BC-4BD4-9090-30E6DC3C5E06}"/>
    <cellStyle name="Millares 3 4 5" xfId="904" xr:uid="{1D6F796B-9E90-45D6-A88F-23FEA293DB51}"/>
    <cellStyle name="Millares 3 5" xfId="454" xr:uid="{9638CA3E-A769-4976-86AE-91BA1B18B31F}"/>
    <cellStyle name="Millares 3 6" xfId="905" xr:uid="{1B4EE7EE-67A2-4820-98D1-610F4D671B53}"/>
    <cellStyle name="Millares 3 6 2" xfId="453" xr:uid="{91CE5E0B-67E4-461A-ADDB-004A6EE02956}"/>
    <cellStyle name="Millares 4" xfId="868" xr:uid="{ECCC07CD-E352-4B75-892B-FC8230EDA6D9}"/>
    <cellStyle name="Millares 4 2" xfId="507" xr:uid="{89F7368F-B408-450E-9F94-909FAB6ADDB9}"/>
    <cellStyle name="Millares 4 3" xfId="849" xr:uid="{12177842-4522-4BE1-836B-DEEB2ED272ED}"/>
    <cellStyle name="Millares 4 3 2" xfId="906" xr:uid="{527AACE1-5834-4F2E-BAA9-4956FF596E62}"/>
    <cellStyle name="Millares 4 3 2 2" xfId="927" xr:uid="{5725B8B5-5454-4023-9BF7-6E26C773585F}"/>
    <cellStyle name="Millares 4 3 2 2 2" xfId="929" xr:uid="{6BAF0645-0892-4EA8-AA83-6DA0AA216CEE}"/>
    <cellStyle name="Millares 4 3 2 3" xfId="930" xr:uid="{A89CEB3F-6E26-4CFA-988C-89FF4B75DD97}"/>
    <cellStyle name="Millares 4 3 3" xfId="931" xr:uid="{A184E0EE-49E9-4422-8375-C2BFEA5A4E41}"/>
    <cellStyle name="Millares 4 3 3 2" xfId="451" xr:uid="{EB31AF1F-FF2B-4174-BB69-3E332117F5A3}"/>
    <cellStyle name="Millares 4 3 4" xfId="907" xr:uid="{AAFF6627-F99D-43A7-94B4-2BF5DA507056}"/>
    <cellStyle name="Millares 4 3 4 2" xfId="450" xr:uid="{1E5C6A07-2820-43B2-828F-BCF21BF0FAE1}"/>
    <cellStyle name="Millares 4 3 5" xfId="908" xr:uid="{74DE3BD8-3C72-4907-B49B-F39819475095}"/>
    <cellStyle name="Millares 4 3 5 2" xfId="449" xr:uid="{2F605F7A-4AA7-4541-A3E5-6B96B494E66D}"/>
    <cellStyle name="Millares 4 3 6" xfId="909" xr:uid="{C427BEED-EDF8-4D92-981B-0F9C0A84E5CF}"/>
    <cellStyle name="Millares 4 3 7" xfId="448" xr:uid="{C570A4FD-1AF7-4A3E-A507-A41FA2CA70E9}"/>
    <cellStyle name="Millares 4 4" xfId="910" xr:uid="{2FEB8630-5B56-4A7A-9847-5FCD9691BA3D}"/>
    <cellStyle name="Millares 4 4 2" xfId="447" xr:uid="{658355B5-91AD-47B8-8F8D-BB5EB3F093CD}"/>
    <cellStyle name="Millares 4 4 2 2" xfId="911" xr:uid="{148263AF-9E2B-4143-BACF-A9E745956EEC}"/>
    <cellStyle name="Millares 4 4 3" xfId="446" xr:uid="{048AE2F4-5976-4395-8220-97C860E56DF5}"/>
    <cellStyle name="Millares 4 5" xfId="912" xr:uid="{B0D85BD8-0005-4A59-BF90-644A46378506}"/>
    <cellStyle name="Millares 4 5 2" xfId="833" xr:uid="{B751FF62-C7A8-4CF0-B98C-9B826C9A14B2}"/>
    <cellStyle name="Millares 4 5 2 2" xfId="445" xr:uid="{CDE22AD6-E025-4988-89A4-679775F7A8CD}"/>
    <cellStyle name="Millares 4 5 3" xfId="444" xr:uid="{B132D9B6-C4F4-4BE6-9761-C7939CF1B6DC}"/>
    <cellStyle name="Millares 4 6" xfId="443" xr:uid="{F6B5F011-8BE7-40A7-BFCA-BACD3450A02B}"/>
    <cellStyle name="Millares 4 6 2" xfId="913" xr:uid="{FB86EC84-02BC-4132-A8BD-55AB08F1E6DE}"/>
    <cellStyle name="Millares 4 7" xfId="442" xr:uid="{55CF5429-CDFE-45E5-B2CC-D3B6F6785E04}"/>
    <cellStyle name="Millares 4 8" xfId="914" xr:uid="{B7CF330C-555A-42DA-B5B4-0F7BEE65F2FB}"/>
    <cellStyle name="Millares 5" xfId="441" xr:uid="{8A07AC92-8BAC-4952-8ECA-3F4825328D72}"/>
    <cellStyle name="Millares 6" xfId="915" xr:uid="{54BFC3A9-2CEC-4834-A7AE-2E040A4E1D6F}"/>
    <cellStyle name="Millares 6 2" xfId="440" xr:uid="{7F6B77A2-38BF-4BEA-9EA1-C74CDB096A4D}"/>
    <cellStyle name="Millares 7" xfId="2639" xr:uid="{06F53A1D-3716-4FCA-9CFF-5D6A1A4A1C47}"/>
    <cellStyle name="Millares 8" xfId="523" xr:uid="{F85C647B-9841-4BE3-A508-C8946986ECE1}"/>
    <cellStyle name="Millares 9" xfId="495" xr:uid="{661DCAA4-9C9C-4579-AA00-950BBB1C8CEA}"/>
    <cellStyle name="Millares 9 2" xfId="848" xr:uid="{4EC7DADF-2864-49D5-B8D4-0B250A241697}"/>
    <cellStyle name="Millares 9 2 2" xfId="916" xr:uid="{C66D2F87-D36E-4727-8387-8F8CFE8C24F7}"/>
    <cellStyle name="Millares 9 2 2 2" xfId="439" xr:uid="{58AC30C8-00CE-400C-B852-6C8C1A107D78}"/>
    <cellStyle name="Millares 9 2 2 2 2" xfId="917" xr:uid="{F18A2D26-B4BA-4141-B658-D929844380D2}"/>
    <cellStyle name="Millares 9 2 2 3" xfId="918" xr:uid="{403A10F9-F20D-4BAF-9A1E-15E13DFD0DF2}"/>
    <cellStyle name="Millares 9 2 3" xfId="437" xr:uid="{EF0C1785-C806-498C-B4C8-C67BEE84B8C3}"/>
    <cellStyle name="Millares 9 2 3 2" xfId="919" xr:uid="{33BC8BE3-7A8A-43E5-B5AC-382FA40851CF}"/>
    <cellStyle name="Millares 9 2 4" xfId="436" xr:uid="{73589A40-77B1-4663-BDF1-C62EACF6B3FC}"/>
    <cellStyle name="Millares 9 2 4 2" xfId="920" xr:uid="{416C7C42-66EC-4732-92DD-10C1F28C4E22}"/>
    <cellStyle name="Millares 9 2 5" xfId="435" xr:uid="{47613366-D28B-42FC-B2B0-84C0E40BBE93}"/>
    <cellStyle name="Millares 9 2 5 2" xfId="434" xr:uid="{C7311E2D-8473-46E8-BF9A-8E11BE91E897}"/>
    <cellStyle name="Millares 9 2 6" xfId="921" xr:uid="{A300FA0A-55FF-4528-93AD-8E9C0021753F}"/>
    <cellStyle name="Millares 9 2 7" xfId="433" xr:uid="{5F3ED705-AD0B-447E-8EF5-845A7B1948C9}"/>
    <cellStyle name="Millares 9 3" xfId="922" xr:uid="{402DC165-BB83-4EA3-B96B-C3B7266353E2}"/>
    <cellStyle name="Millares 9 3 2" xfId="432" xr:uid="{A5565EA1-7E07-4D94-A392-35F23066C50A}"/>
    <cellStyle name="Millares 9 3 2 2" xfId="923" xr:uid="{97EDC30B-13F0-4C65-ADBD-7D3F18EB2349}"/>
    <cellStyle name="Millares 9 3 3" xfId="431" xr:uid="{CF7939DA-DBDD-412F-9A8F-3BE3A4061192}"/>
    <cellStyle name="Millares 9 4" xfId="924" xr:uid="{98A1C1C3-BCB8-4BAD-9A11-7EC588E5C51E}"/>
    <cellStyle name="Millares 9 4 2" xfId="430" xr:uid="{A49455C7-5C2E-42E1-80F9-146485AD2721}"/>
    <cellStyle name="Millares 9 5" xfId="925" xr:uid="{AF40F2C8-B4C3-422E-809E-620BE67B2A58}"/>
    <cellStyle name="Millares 9 5 2" xfId="953" xr:uid="{FE33F689-91E1-4F0A-953B-4BFCA48E2C9F}"/>
    <cellStyle name="Millares 9 6" xfId="955" xr:uid="{C738E5C5-69BF-4DB0-9100-5FDFD9234464}"/>
    <cellStyle name="Millares 9 6 2" xfId="956" xr:uid="{CDF11241-3190-44C1-8869-20D66A0E1C54}"/>
    <cellStyle name="Millares 9 7" xfId="957" xr:uid="{81FED020-D2A9-4B00-866A-898FC3F2AA8C}"/>
    <cellStyle name="Millares 9 8" xfId="958" xr:uid="{D44DB4A3-516E-4D19-A90B-629580730266}"/>
    <cellStyle name="Moneda [0] 2" xfId="2621" xr:uid="{934AB60F-5128-4FF0-BA63-B66F5474B671}"/>
    <cellStyle name="Moneda [0] 3" xfId="2620" xr:uid="{B23157B8-6DE4-40A0-B151-4F25DC96A4D6}"/>
    <cellStyle name="Moneda 10" xfId="2619" xr:uid="{FF35F3D3-91AD-4E46-9127-FD9FAEA59C69}"/>
    <cellStyle name="Moneda 2" xfId="503" xr:uid="{0750916B-D786-4E82-8DC0-19BF9A59D3C7}"/>
    <cellStyle name="Moneda 2 10" xfId="959" xr:uid="{94EF0FAA-C4AF-4AD1-B8D9-6DDF288D0DC2}"/>
    <cellStyle name="Moneda 2 10 2" xfId="960" xr:uid="{6B61554B-6E8A-4FF1-9F9E-4FDEE2222879}"/>
    <cellStyle name="Moneda 2 11" xfId="961" xr:uid="{B60FA1A6-12CC-4DA6-BBFB-6A28A6B69A0D}"/>
    <cellStyle name="Moneda 2 11 2" xfId="962" xr:uid="{9DD41BDC-45BE-4814-91E6-37D894C79A11}"/>
    <cellStyle name="Moneda 2 12" xfId="963" xr:uid="{53F33C21-7692-421A-86D1-1EFF77F286E0}"/>
    <cellStyle name="Moneda 2 13" xfId="964" xr:uid="{27C090FC-9A69-4256-98E6-F5965AF81B11}"/>
    <cellStyle name="Moneda 2 2" xfId="870" xr:uid="{B5401F77-D7C7-4E87-ABC0-168E85A5D840}"/>
    <cellStyle name="Moneda 2 2 10" xfId="965" xr:uid="{504ABCC4-1A6C-4519-A1A8-C5D98B23C16A}"/>
    <cellStyle name="Moneda 2 2 2" xfId="847" xr:uid="{CB1B16A2-51C5-4918-803D-8CF3D9BC6A78}"/>
    <cellStyle name="Moneda 2 2 2 2" xfId="508" xr:uid="{CA00EB7C-9E9C-488A-9833-D48D7BBA7E03}"/>
    <cellStyle name="Moneda 2 2 2 2 2" xfId="967" xr:uid="{8B675516-65AA-4F9A-BA79-91262EB93F57}"/>
    <cellStyle name="Moneda 2 2 2 2 2 2" xfId="968" xr:uid="{A6D849CC-9185-482A-8E5C-A543BCE816C5}"/>
    <cellStyle name="Moneda 2 2 2 2 2 2 2" xfId="969" xr:uid="{A3852B14-ED2E-41ED-9C8A-CCA913288ECF}"/>
    <cellStyle name="Moneda 2 2 2 2 2 3" xfId="970" xr:uid="{F92903F8-37C8-4FC0-B42E-2E0B15A3FAB9}"/>
    <cellStyle name="Moneda 2 2 2 2 3" xfId="971" xr:uid="{8B6939EB-7F01-47EA-89C7-9802B9FF6651}"/>
    <cellStyle name="Moneda 2 2 2 2 3 2" xfId="972" xr:uid="{5D66F3EF-45DD-4067-977D-AE8CBD3DB78F}"/>
    <cellStyle name="Moneda 2 2 2 2 4" xfId="973" xr:uid="{FB9E267C-CFA9-4BB6-A20A-646C867177CF}"/>
    <cellStyle name="Moneda 2 2 2 2 4 2" xfId="974" xr:uid="{4800C67E-0F31-4852-BB54-6856F2DD5BF6}"/>
    <cellStyle name="Moneda 2 2 2 2 5" xfId="975" xr:uid="{6FA4D764-B551-48BE-AF42-ECB93D7CD314}"/>
    <cellStyle name="Moneda 2 2 2 2 5 2" xfId="976" xr:uid="{A24D0B5E-1F5E-4A2F-86EA-626545645A3F}"/>
    <cellStyle name="Moneda 2 2 2 2 6" xfId="977" xr:uid="{55BFBFB3-CF03-4A6E-AADA-2EC9A2DF8937}"/>
    <cellStyle name="Moneda 2 2 2 2 7" xfId="978" xr:uid="{76084832-AC55-428A-B6C5-8ECAF62C083F}"/>
    <cellStyle name="Moneda 2 2 2 3" xfId="846" xr:uid="{CF97C639-07ED-4E94-AA07-71D4DCA34575}"/>
    <cellStyle name="Moneda 2 2 2 3 2" xfId="1090" xr:uid="{CEC703AC-63E5-43EE-A9B7-DE1FFB88A7B2}"/>
    <cellStyle name="Moneda 2 2 2 3 2 2" xfId="1091" xr:uid="{B9196BEB-AAC7-4331-A9CE-98872F760BF5}"/>
    <cellStyle name="Moneda 2 2 2 3 2 2 2" xfId="1092" xr:uid="{7929DE16-D3A6-439D-99A9-AA3BAF530BC0}"/>
    <cellStyle name="Moneda 2 2 2 3 2 3" xfId="1093" xr:uid="{7DA86D6D-10E8-4E50-8EBA-368477857331}"/>
    <cellStyle name="Moneda 2 2 2 3 3" xfId="1094" xr:uid="{F6F4D180-1E49-413B-9CFB-008AEE9AB221}"/>
    <cellStyle name="Moneda 2 2 2 3 3 2" xfId="1095" xr:uid="{A0CB682D-8C08-489D-BA81-93D7DA15993F}"/>
    <cellStyle name="Moneda 2 2 2 3 4" xfId="1096" xr:uid="{25DE3A57-DEC8-41D9-AF05-7F2A4FAF6842}"/>
    <cellStyle name="Moneda 2 2 2 3 5" xfId="1097" xr:uid="{10029230-9850-40E0-BA6A-FA80683D1A80}"/>
    <cellStyle name="Moneda 2 2 2 4" xfId="1098" xr:uid="{E7520A04-48C7-490A-8111-2E4D745FD100}"/>
    <cellStyle name="Moneda 2 2 2 4 2" xfId="1099" xr:uid="{4B4018F4-A3B7-487F-B413-0DC5848F6BEB}"/>
    <cellStyle name="Moneda 2 2 2 4 2 2" xfId="1100" xr:uid="{21081408-72E8-4C04-8639-09FA1372BE6A}"/>
    <cellStyle name="Moneda 2 2 2 4 3" xfId="1101" xr:uid="{7BFC1A7B-8EE3-4F09-84B7-A33512CADAB6}"/>
    <cellStyle name="Moneda 2 2 2 5" xfId="1102" xr:uid="{3BFCE17B-56F3-48EF-8F9C-6347F662813C}"/>
    <cellStyle name="Moneda 2 2 2 5 2" xfId="1103" xr:uid="{33B61FCA-CA6C-47C6-8589-9571F5CD176B}"/>
    <cellStyle name="Moneda 2 2 2 5 2 2" xfId="1104" xr:uid="{0712265A-B7A4-429D-830C-38C37A01C54C}"/>
    <cellStyle name="Moneda 2 2 2 5 3" xfId="1105" xr:uid="{4600599E-ED00-425B-8A75-217C5CAB204B}"/>
    <cellStyle name="Moneda 2 2 2 6" xfId="1106" xr:uid="{85459C6C-D917-4939-91A0-DC5FA135A0BF}"/>
    <cellStyle name="Moneda 2 2 2 6 2" xfId="1107" xr:uid="{1AE7D031-C258-4631-B6B8-FBFC4561D2F8}"/>
    <cellStyle name="Moneda 2 2 2 7" xfId="1108" xr:uid="{7D0D6D3D-2343-4CA4-917B-F1BC32DFEA33}"/>
    <cellStyle name="Moneda 2 2 2 8" xfId="1109" xr:uid="{3A06F0F5-A55E-4C91-B0E8-8D4F907BE635}"/>
    <cellStyle name="Moneda 2 2 3" xfId="509" xr:uid="{050E53D5-C4E2-4B9F-8169-EE7E4D193048}"/>
    <cellStyle name="Moneda 2 2 3 2" xfId="1110" xr:uid="{607181E1-A682-47A8-B82A-6C8EF5D56196}"/>
    <cellStyle name="Moneda 2 2 3 2 2" xfId="1111" xr:uid="{421FF4D1-317F-485C-BAED-D168E44D48AD}"/>
    <cellStyle name="Moneda 2 2 3 2 2 2" xfId="1112" xr:uid="{2FC19A99-1389-4CED-9F24-C9DA4AE546AB}"/>
    <cellStyle name="Moneda 2 2 3 2 3" xfId="1113" xr:uid="{8C48FDA9-894E-4AF7-BDF6-0B6B85458312}"/>
    <cellStyle name="Moneda 2 2 3 3" xfId="1114" xr:uid="{C7A46E7A-C6CC-4D71-84A1-DF63DD8DFB3A}"/>
    <cellStyle name="Moneda 2 2 3 3 2" xfId="1115" xr:uid="{2B75088A-9BAE-47CA-B665-0DB096A7B51C}"/>
    <cellStyle name="Moneda 2 2 3 4" xfId="1116" xr:uid="{B7216AB6-F512-4F3C-B347-B28E4DA53853}"/>
    <cellStyle name="Moneda 2 2 3 4 2" xfId="1117" xr:uid="{32BE16C1-53B9-4E68-9CD1-822CF49EE25B}"/>
    <cellStyle name="Moneda 2 2 3 5" xfId="1118" xr:uid="{EB36BAAB-AE25-4627-8B57-15C218D606AE}"/>
    <cellStyle name="Moneda 2 2 3 5 2" xfId="1119" xr:uid="{F29ADBF7-2108-4CCB-8D82-D4F046B2CDDE}"/>
    <cellStyle name="Moneda 2 2 3 6" xfId="1120" xr:uid="{C3F9046E-13AA-41AF-8973-DC4EBFACBC20}"/>
    <cellStyle name="Moneda 2 2 3 7" xfId="1121" xr:uid="{7F3C0A3F-2C28-4715-8ABB-F4B9040C446D}"/>
    <cellStyle name="Moneda 2 2 4" xfId="845" xr:uid="{B4EEF3E5-3A63-44B1-90E8-43154DE68D6A}"/>
    <cellStyle name="Moneda 2 2 4 2" xfId="1122" xr:uid="{F5AC1756-5914-4B9F-A29C-08F54926A0A9}"/>
    <cellStyle name="Moneda 2 2 4 2 2" xfId="1123" xr:uid="{BD47BD3B-C440-49AE-8309-7E2CEE78B34A}"/>
    <cellStyle name="Moneda 2 2 4 2 2 2" xfId="1124" xr:uid="{EF4EFF26-4F86-46E6-8CF1-688314A1DD83}"/>
    <cellStyle name="Moneda 2 2 4 2 3" xfId="1125" xr:uid="{89BC352D-DD46-4EA7-93B6-A95FF012973B}"/>
    <cellStyle name="Moneda 2 2 4 3" xfId="1126" xr:uid="{4E35D9BC-4182-4C1A-A57E-1F99B0A5CAB0}"/>
    <cellStyle name="Moneda 2 2 4 3 2" xfId="1127" xr:uid="{35DB5918-0B97-4FC1-82E8-33B530B92043}"/>
    <cellStyle name="Moneda 2 2 4 4" xfId="1128" xr:uid="{5CFB20C6-E408-4DC5-981A-31056F30A7A6}"/>
    <cellStyle name="Moneda 2 2 4 5" xfId="1129" xr:uid="{4F1D4653-F192-46DB-AE8D-95D3D1858C05}"/>
    <cellStyle name="Moneda 2 2 5" xfId="1130" xr:uid="{F5A3D1F4-FE00-4F7B-84FC-E71B06E65C7F}"/>
    <cellStyle name="Moneda 2 2 5 2" xfId="1131" xr:uid="{2F052B32-1C97-429C-9F39-AA8FEBC994BE}"/>
    <cellStyle name="Moneda 2 2 5 2 2" xfId="1132" xr:uid="{0521C06D-67C7-48FE-AE6C-746DDEA771E4}"/>
    <cellStyle name="Moneda 2 2 5 3" xfId="1133" xr:uid="{D03DDA00-694E-4165-ADB9-D4FE0771874E}"/>
    <cellStyle name="Moneda 2 2 6" xfId="1134" xr:uid="{81944DF0-215E-4018-98F2-B23A02584D3A}"/>
    <cellStyle name="Moneda 2 2 6 2" xfId="1135" xr:uid="{DCEE60DF-A0B1-414B-96E1-F24633BD0F72}"/>
    <cellStyle name="Moneda 2 2 6 2 2" xfId="1136" xr:uid="{68A36CE7-C9A3-4A43-A95B-E999CD38A50D}"/>
    <cellStyle name="Moneda 2 2 6 3" xfId="1137" xr:uid="{DDF3AE16-8B01-454D-8099-3EF4058FAE04}"/>
    <cellStyle name="Moneda 2 2 7" xfId="1138" xr:uid="{8042A14C-C2F7-45D7-A80B-236F92D762D0}"/>
    <cellStyle name="Moneda 2 2 7 2" xfId="1139" xr:uid="{93AC24F1-A359-4D9E-A94A-BCACE4071C8B}"/>
    <cellStyle name="Moneda 2 2 8" xfId="1140" xr:uid="{D3A8C328-637B-4A57-88F6-57C8ED0BFCED}"/>
    <cellStyle name="Moneda 2 2 9" xfId="1141" xr:uid="{115B2FE0-D47F-4CBF-B243-B7B31ADEB299}"/>
    <cellStyle name="Moneda 2 3" xfId="510" xr:uid="{27AAA0D1-3F97-4AB3-B1C3-8E39C6231EEE}"/>
    <cellStyle name="Moneda 2 3 2" xfId="511" xr:uid="{7B92FBBF-8C22-4BEF-96C5-93283419DCFF}"/>
    <cellStyle name="Moneda 2 3 2 2" xfId="1142" xr:uid="{EE2EEE47-FEA6-4716-8BD7-665BA64CA41B}"/>
    <cellStyle name="Moneda 2 3 2 2 2" xfId="1143" xr:uid="{9EDCC1F9-7416-470D-9F10-5F8CB891F855}"/>
    <cellStyle name="Moneda 2 3 2 2 2 2" xfId="1144" xr:uid="{91780F3C-CA5B-4F6D-BA48-0C95ADF17DBC}"/>
    <cellStyle name="Moneda 2 3 2 2 3" xfId="1145" xr:uid="{4943406D-6C41-4B67-A8E6-D98118BD89BD}"/>
    <cellStyle name="Moneda 2 3 2 3" xfId="1146" xr:uid="{A9E0FD0A-AB82-48E2-9CA1-02C258CF1BC9}"/>
    <cellStyle name="Moneda 2 3 2 3 2" xfId="1147" xr:uid="{A9671A8F-D95D-4F20-B93F-FA5466B51B1E}"/>
    <cellStyle name="Moneda 2 3 2 4" xfId="1148" xr:uid="{39F28773-2120-4D94-8812-D94F9E3569F4}"/>
    <cellStyle name="Moneda 2 3 2 4 2" xfId="1149" xr:uid="{9E5C6C45-8091-45E5-A950-A3FB302C0C27}"/>
    <cellStyle name="Moneda 2 3 2 5" xfId="1150" xr:uid="{10CCA93F-C9D3-4DFD-9EC8-509D813FE541}"/>
    <cellStyle name="Moneda 2 3 2 5 2" xfId="1151" xr:uid="{DB5C4274-7A2A-462F-B8B9-5B8BB3C611CE}"/>
    <cellStyle name="Moneda 2 3 2 6" xfId="1152" xr:uid="{6CE28BD6-77B8-4863-ACFC-36FE5F711CD7}"/>
    <cellStyle name="Moneda 2 3 2 7" xfId="1153" xr:uid="{2D849A6E-2A47-4287-BB18-147B916AD15A}"/>
    <cellStyle name="Moneda 2 3 3" xfId="843" xr:uid="{8041A5A3-8704-45C0-8437-98B585632D5F}"/>
    <cellStyle name="Moneda 2 3 3 2" xfId="1154" xr:uid="{E5287687-58CA-435F-AC50-D0F265DF22E3}"/>
    <cellStyle name="Moneda 2 3 3 2 2" xfId="1155" xr:uid="{8C52DF97-60D1-4A86-A89F-B1487BBBF129}"/>
    <cellStyle name="Moneda 2 3 3 2 2 2" xfId="1156" xr:uid="{1ED6E64A-BB75-4563-9602-48FF207EA47B}"/>
    <cellStyle name="Moneda 2 3 3 2 3" xfId="1157" xr:uid="{7E3FA7D7-0853-46D5-BA8A-63D1C2210CDC}"/>
    <cellStyle name="Moneda 2 3 3 3" xfId="1158" xr:uid="{74450B9A-5A1E-4DD6-B345-0C91BB0667E0}"/>
    <cellStyle name="Moneda 2 3 3 3 2" xfId="1159" xr:uid="{4A423E64-EBCB-4EE6-BECD-F9512DD21470}"/>
    <cellStyle name="Moneda 2 3 3 4" xfId="1160" xr:uid="{9C75E337-6746-40FC-B7CF-4249E2F7AB2E}"/>
    <cellStyle name="Moneda 2 3 3 5" xfId="1161" xr:uid="{BEDD0806-E410-4464-B373-76472D2F6D50}"/>
    <cellStyle name="Moneda 2 3 4" xfId="1162" xr:uid="{BDF51074-5CF6-4693-9761-75A9D5C9ED68}"/>
    <cellStyle name="Moneda 2 3 4 2" xfId="1163" xr:uid="{9D36C59B-AECA-42B1-908A-380C8104D197}"/>
    <cellStyle name="Moneda 2 3 4 2 2" xfId="1164" xr:uid="{33A00928-F0B5-46D8-98F4-D4CB1262CB61}"/>
    <cellStyle name="Moneda 2 3 4 3" xfId="1165" xr:uid="{E4EB4FE2-BA8B-465F-986A-3ADF2C56A1DC}"/>
    <cellStyle name="Moneda 2 3 5" xfId="1166" xr:uid="{E9CA8C82-39E5-427D-99EB-ADAC73F6D1E6}"/>
    <cellStyle name="Moneda 2 3 5 2" xfId="1167" xr:uid="{7F2F9BF7-9BDD-4DB3-954D-37DA66E09826}"/>
    <cellStyle name="Moneda 2 3 5 2 2" xfId="1168" xr:uid="{08452AC1-962E-4780-9CD9-E70D25B33215}"/>
    <cellStyle name="Moneda 2 3 5 3" xfId="1169" xr:uid="{BBDCDFEA-CB89-4D0F-8DC5-CE0E7C9BCB03}"/>
    <cellStyle name="Moneda 2 3 6" xfId="1170" xr:uid="{A0DA8506-A860-4592-807A-4DE94917CB97}"/>
    <cellStyle name="Moneda 2 3 6 2" xfId="1171" xr:uid="{A813CAE3-B4A3-4CB1-8A58-ADA6D7FFC966}"/>
    <cellStyle name="Moneda 2 3 7" xfId="1172" xr:uid="{FE8EC05B-FA55-4A86-AE6D-A7CD21A298BA}"/>
    <cellStyle name="Moneda 2 3 8" xfId="1173" xr:uid="{116CBB8C-6281-4492-AB62-08D27F299A92}"/>
    <cellStyle name="Moneda 2 4" xfId="844" xr:uid="{015A6147-72BA-4A89-9BF3-9F044B1EB548}"/>
    <cellStyle name="Moneda 2 4 2" xfId="512" xr:uid="{BA6421AC-AB92-4529-B450-ECDE0B3DEA99}"/>
    <cellStyle name="Moneda 2 4 2 2" xfId="1174" xr:uid="{5170A139-DDB7-4943-816B-FC6278BF4471}"/>
    <cellStyle name="Moneda 2 4 2 2 2" xfId="1175" xr:uid="{6B68A29F-0C21-4B69-AE38-77CD7D9FF717}"/>
    <cellStyle name="Moneda 2 4 2 2 2 2" xfId="1176" xr:uid="{399070DB-9895-436B-98C2-94728C01D68F}"/>
    <cellStyle name="Moneda 2 4 2 2 3" xfId="1177" xr:uid="{9ACB4CA8-9538-4184-8477-37E841273B84}"/>
    <cellStyle name="Moneda 2 4 2 3" xfId="1178" xr:uid="{CB253D50-A2D0-495E-99B8-7C1D3B6EC459}"/>
    <cellStyle name="Moneda 2 4 2 3 2" xfId="1179" xr:uid="{8E881E8F-C23A-461C-B22B-48570D9B847D}"/>
    <cellStyle name="Moneda 2 4 2 4" xfId="1180" xr:uid="{E165423E-234C-49DF-86DA-115A5935AA91}"/>
    <cellStyle name="Moneda 2 4 2 4 2" xfId="1181" xr:uid="{B4CEBA47-8C69-4BBD-9968-80454A290DCB}"/>
    <cellStyle name="Moneda 2 4 2 5" xfId="1182" xr:uid="{32169241-8BA4-4E9B-8F31-232FADF386BB}"/>
    <cellStyle name="Moneda 2 4 2 5 2" xfId="1183" xr:uid="{AB16851A-272C-4353-A120-78F2CDA14C28}"/>
    <cellStyle name="Moneda 2 4 2 6" xfId="1184" xr:uid="{4ACE4A4E-9B6B-424B-81B1-3FE6E5A18D13}"/>
    <cellStyle name="Moneda 2 4 2 7" xfId="1185" xr:uid="{7FBE8DC0-4C91-4821-BDB3-0EBEFEE18405}"/>
    <cellStyle name="Moneda 2 4 3" xfId="1186" xr:uid="{D85E140E-9E26-4D64-A8D4-5B1BCC0B50AE}"/>
    <cellStyle name="Moneda 2 4 3 2" xfId="1187" xr:uid="{4B51C3F1-51C9-486F-AE5F-DF11255C055D}"/>
    <cellStyle name="Moneda 2 4 3 2 2" xfId="1188" xr:uid="{82FB59FF-24C7-48E2-BAE1-583DC3765104}"/>
    <cellStyle name="Moneda 2 4 3 3" xfId="1189" xr:uid="{F7F681C1-C266-40D3-A43E-38BAD009AD5E}"/>
    <cellStyle name="Moneda 2 4 4" xfId="1190" xr:uid="{DD7A02A0-08AD-49D4-A3AF-42793D4B099F}"/>
    <cellStyle name="Moneda 2 4 4 2" xfId="1191" xr:uid="{47D5D59F-7A93-418B-A790-5C8A18075173}"/>
    <cellStyle name="Moneda 2 4 5" xfId="1192" xr:uid="{E0894561-7C16-4887-AD89-AD51B58925D6}"/>
    <cellStyle name="Moneda 2 4 5 2" xfId="1193" xr:uid="{9A6C980D-D717-4C65-B0FC-DBF08700B62F}"/>
    <cellStyle name="Moneda 2 4 6" xfId="1194" xr:uid="{95705E9E-C735-47E9-A76C-E2022D66A4AA}"/>
    <cellStyle name="Moneda 2 4 6 2" xfId="1195" xr:uid="{6C5593BA-BBCF-4E8E-AFD0-FCDEDE522B12}"/>
    <cellStyle name="Moneda 2 4 7" xfId="1196" xr:uid="{982C3A8C-59D7-4452-A829-9A98A17B8023}"/>
    <cellStyle name="Moneda 2 4 8" xfId="1197" xr:uid="{FEEA3A08-1331-48E8-936E-F53FC9401847}"/>
    <cellStyle name="Moneda 2 5" xfId="513" xr:uid="{003D83F6-55F0-4E67-A2FB-1B948A7FEFB6}"/>
    <cellStyle name="Moneda 2 5 2" xfId="1198" xr:uid="{512A08BB-13FE-4F04-BD27-09B94624578C}"/>
    <cellStyle name="Moneda 2 5 2 2" xfId="1199" xr:uid="{5F8718BE-E934-4877-BF9F-BDAB8FF2FD59}"/>
    <cellStyle name="Moneda 2 5 2 2 2" xfId="1200" xr:uid="{2CBAECE7-0BDB-4C50-A4FE-D5A91178571E}"/>
    <cellStyle name="Moneda 2 5 2 3" xfId="1201" xr:uid="{4C55A26A-57E6-4AF0-AD61-EB93B92F70D9}"/>
    <cellStyle name="Moneda 2 5 3" xfId="1202" xr:uid="{207E3344-933F-44A9-AC72-56020921D0A0}"/>
    <cellStyle name="Moneda 2 5 3 2" xfId="1203" xr:uid="{BD4799EA-3D6A-4FDB-928A-C1C603358378}"/>
    <cellStyle name="Moneda 2 5 4" xfId="1204" xr:uid="{0FA45258-DE28-487E-8F3B-54CC15B8FAFE}"/>
    <cellStyle name="Moneda 2 5 4 2" xfId="1205" xr:uid="{0E752C89-4BEF-447D-B83A-B527E933C5BB}"/>
    <cellStyle name="Moneda 2 5 5" xfId="1206" xr:uid="{DF246CA4-C7B9-467C-9119-9DD2B45604A1}"/>
    <cellStyle name="Moneda 2 5 5 2" xfId="1207" xr:uid="{38BA594E-E879-4E07-A131-2C166A21D8EF}"/>
    <cellStyle name="Moneda 2 5 6" xfId="1208" xr:uid="{3EE484F4-A5F2-470E-94AE-5103945FD402}"/>
    <cellStyle name="Moneda 2 5 7" xfId="1209" xr:uid="{47E3D288-5B3A-4DCB-8A4D-6E7EB8429E51}"/>
    <cellStyle name="Moneda 2 6" xfId="842" xr:uid="{56BF87FF-6082-4BA7-97CD-03E1C7D58166}"/>
    <cellStyle name="Moneda 2 6 2" xfId="1211" xr:uid="{6A717697-05AB-4DC9-A54F-1F849B56A8AE}"/>
    <cellStyle name="Moneda 2 6 2 2" xfId="1212" xr:uid="{BB3042D1-6A7C-4EF2-8340-62EDB90638A9}"/>
    <cellStyle name="Moneda 2 6 2 2 2" xfId="1213" xr:uid="{BFCFE46B-A55E-4DF1-96C5-CB05F9933076}"/>
    <cellStyle name="Moneda 2 6 2 3" xfId="1214" xr:uid="{DE316BA4-4714-42E5-B8A5-93121A41D187}"/>
    <cellStyle name="Moneda 2 6 3" xfId="1215" xr:uid="{DD9B493A-CAF8-4D6A-A3CE-EE88A597E2F5}"/>
    <cellStyle name="Moneda 2 6 3 2" xfId="1216" xr:uid="{CC4EC32A-5576-4685-99C2-FD3C05D89D27}"/>
    <cellStyle name="Moneda 2 6 4" xfId="1217" xr:uid="{B5F241C2-0B85-4820-A34F-5B56486CDCD6}"/>
    <cellStyle name="Moneda 2 6 5" xfId="1218" xr:uid="{E7B61D6F-FC87-449A-AC36-543CEC485E0E}"/>
    <cellStyle name="Moneda 2 7" xfId="1219" xr:uid="{F9860092-61D1-46A5-A4A3-7E0361342C4C}"/>
    <cellStyle name="Moneda 2 7 2" xfId="1220" xr:uid="{78B2AECB-279F-4798-BF5B-441BAAC2B6E6}"/>
    <cellStyle name="Moneda 2 7 2 2" xfId="1221" xr:uid="{A1D2C81B-22BD-40D2-8D1B-DD586178D365}"/>
    <cellStyle name="Moneda 2 7 3" xfId="1222" xr:uid="{8F805C4A-941A-4E9F-A1BA-14E3F3FB515E}"/>
    <cellStyle name="Moneda 2 8" xfId="1223" xr:uid="{B75729C8-B716-4CF0-BEF5-4F5CA517C83C}"/>
    <cellStyle name="Moneda 2 8 2" xfId="1224" xr:uid="{92D56851-408F-4399-A3C5-B0F34D691A91}"/>
    <cellStyle name="Moneda 2 8 2 2" xfId="1225" xr:uid="{A1756E8E-A17D-4CA4-97EB-DD15953ECBBC}"/>
    <cellStyle name="Moneda 2 8 3" xfId="1226" xr:uid="{C4E435D2-92E5-42F6-A11C-651FCD6E9741}"/>
    <cellStyle name="Moneda 2 9" xfId="1227" xr:uid="{20EF3E9C-9B6D-4C69-B306-7105ECBA3A5D}"/>
    <cellStyle name="Moneda 2 9 2" xfId="1228" xr:uid="{563711AE-816F-413E-AB97-B741AB4A183C}"/>
    <cellStyle name="Moneda 3" xfId="869" xr:uid="{FE89B215-5D12-4D46-A202-3264D56F44F5}"/>
    <cellStyle name="Moneda 3 2" xfId="494" xr:uid="{9E7ED325-A43E-461B-8D0A-BDE29B8F5E8D}"/>
    <cellStyle name="Moneda 3 3" xfId="514" xr:uid="{71FBA0F1-309B-4223-82D2-B33AFE9E686A}"/>
    <cellStyle name="Moneda 3 4" xfId="1229" xr:uid="{4995CD62-D80B-4CB7-B3E8-7B9C3123DE01}"/>
    <cellStyle name="Moneda 4" xfId="840" xr:uid="{78A281D4-3E6D-497D-9970-1E01DE6A4904}"/>
    <cellStyle name="Moneda 4 2" xfId="841" xr:uid="{316B4B47-592E-41B8-A219-E3A3A49013DF}"/>
    <cellStyle name="Moneda 4 2 2" xfId="515" xr:uid="{2846C5EF-6460-4869-B84A-8F54A9E28D3C}"/>
    <cellStyle name="Moneda 4 2 2 2" xfId="1230" xr:uid="{1EF96F44-6FEA-4664-8678-F9589D1AAFC1}"/>
    <cellStyle name="Moneda 4 2 2 2 2" xfId="1231" xr:uid="{0FE2BCF9-62DB-49A0-A9B6-77D1ACEC71D4}"/>
    <cellStyle name="Moneda 4 2 2 2 2 2" xfId="1232" xr:uid="{976881D7-D3CD-46CB-9469-F33F09630DF9}"/>
    <cellStyle name="Moneda 4 2 2 2 3" xfId="1233" xr:uid="{45293FAF-8E10-4E26-985E-415F9B8184D6}"/>
    <cellStyle name="Moneda 4 2 2 3" xfId="1234" xr:uid="{4DAD0B06-DF81-4F90-B0DC-BBF6B8BC4C03}"/>
    <cellStyle name="Moneda 4 2 2 3 2" xfId="1235" xr:uid="{570A1016-566E-4620-881A-BECF1445595B}"/>
    <cellStyle name="Moneda 4 2 2 4" xfId="1236" xr:uid="{836F9EC6-78AF-48AC-A103-8CD6F2421BE8}"/>
    <cellStyle name="Moneda 4 2 2 4 2" xfId="1237" xr:uid="{4B48B67E-FB3C-4698-8F1B-F7265267A6E3}"/>
    <cellStyle name="Moneda 4 2 2 5" xfId="1238" xr:uid="{B99E1C7C-C73E-4978-BC19-577625733A28}"/>
    <cellStyle name="Moneda 4 2 2 5 2" xfId="1239" xr:uid="{99B278AB-A1AC-4E02-8EBA-54FB4C4491D2}"/>
    <cellStyle name="Moneda 4 2 2 6" xfId="1240" xr:uid="{3A337F3A-6DEF-46EF-B5E2-9EFACF1BA7EB}"/>
    <cellStyle name="Moneda 4 2 2 7" xfId="1241" xr:uid="{AD9D3228-996D-4623-873B-EE254E05AE55}"/>
    <cellStyle name="Moneda 4 2 3" xfId="516" xr:uid="{A8834D49-58A7-4D02-AF2D-5C0CDFDF6ECD}"/>
    <cellStyle name="Moneda 4 2 3 2" xfId="1242" xr:uid="{DB0DFFFE-0267-4915-AD75-F958E0EAFBE3}"/>
    <cellStyle name="Moneda 4 2 3 2 2" xfId="1243" xr:uid="{7EA1F10E-F94A-4B68-8E97-8839A67EE726}"/>
    <cellStyle name="Moneda 4 2 3 2 2 2" xfId="1244" xr:uid="{9C4FE088-7E78-47FD-8845-3835E4D76C31}"/>
    <cellStyle name="Moneda 4 2 3 2 3" xfId="1245" xr:uid="{4FB7A26B-D6A2-4313-8253-6907C79983E1}"/>
    <cellStyle name="Moneda 4 2 3 3" xfId="1246" xr:uid="{5F3B0920-9683-4239-AA54-2137DECFEDC2}"/>
    <cellStyle name="Moneda 4 2 3 3 2" xfId="1247" xr:uid="{7424230C-92B8-4781-8B92-14A20360FDD9}"/>
    <cellStyle name="Moneda 4 2 3 4" xfId="1248" xr:uid="{AEA401D3-75DA-480E-BCC9-7FE96820C40D}"/>
    <cellStyle name="Moneda 4 2 3 5" xfId="1249" xr:uid="{0BC19C0F-2B4A-45A1-ADC8-D79D5676BC10}"/>
    <cellStyle name="Moneda 4 2 4" xfId="1250" xr:uid="{36052B4A-6BAF-4A8D-85EA-E5F58BF5F63F}"/>
    <cellStyle name="Moneda 4 2 4 2" xfId="1251" xr:uid="{577C191A-D25A-430C-BF36-92FBA0C48CD6}"/>
    <cellStyle name="Moneda 4 2 4 2 2" xfId="1252" xr:uid="{FA030FF1-0077-4376-A760-323657573894}"/>
    <cellStyle name="Moneda 4 2 4 3" xfId="1253" xr:uid="{AF975BDA-95E5-42C1-989C-55FC4657177F}"/>
    <cellStyle name="Moneda 4 2 5" xfId="1254" xr:uid="{DFDF963D-45EE-4647-A96C-F8BC0DC853C3}"/>
    <cellStyle name="Moneda 4 2 5 2" xfId="1255" xr:uid="{B8492F08-2D14-487F-B8CB-E2D39DB9C7F4}"/>
    <cellStyle name="Moneda 4 2 5 2 2" xfId="1256" xr:uid="{A8EC35A3-8273-4913-83E4-2E5540462400}"/>
    <cellStyle name="Moneda 4 2 5 3" xfId="1257" xr:uid="{D8CE5B74-5138-47A2-8F67-119793D889EB}"/>
    <cellStyle name="Moneda 4 2 6" xfId="1258" xr:uid="{4C7E2AA5-8350-40C3-980C-C7FAE72A0175}"/>
    <cellStyle name="Moneda 4 2 6 2" xfId="1259" xr:uid="{C2A8F35D-6B90-4AB6-8184-DC104B8A8ABB}"/>
    <cellStyle name="Moneda 4 2 7" xfId="1260" xr:uid="{283CB857-0DC9-47F7-BB06-7BAE7999F41F}"/>
    <cellStyle name="Moneda 4 2 8" xfId="1261" xr:uid="{6E48E54A-CA14-4CDB-BC94-10D3CB784DCF}"/>
    <cellStyle name="Moneda 4 3" xfId="838" xr:uid="{67E94F82-5368-4B1E-8388-A3BBDB8D75C9}"/>
    <cellStyle name="Moneda 4 3 2" xfId="1262" xr:uid="{22BF3E2C-B498-45DE-96DE-56A0D0EE9DC6}"/>
    <cellStyle name="Moneda 4 3 2 2" xfId="1263" xr:uid="{18A585BD-AA34-4272-AF7B-7B1675AB486C}"/>
    <cellStyle name="Moneda 4 3 2 2 2" xfId="1264" xr:uid="{7512F354-98F6-4148-BF8D-87C9451DB95A}"/>
    <cellStyle name="Moneda 4 3 2 3" xfId="1265" xr:uid="{41CFD948-3388-4DC9-AE27-16180565E505}"/>
    <cellStyle name="Moneda 4 3 3" xfId="1266" xr:uid="{20B46F72-23E7-4F2E-923A-6BBCDD186DF1}"/>
    <cellStyle name="Moneda 4 3 3 2" xfId="1267" xr:uid="{BC789B69-4DE0-4CBF-A9EC-A3B76792955D}"/>
    <cellStyle name="Moneda 4 3 4" xfId="1268" xr:uid="{8760ED27-C739-40DC-A440-CDA04D297B92}"/>
    <cellStyle name="Moneda 4 3 4 2" xfId="1269" xr:uid="{6C7FE6CB-7AC7-41B6-AD0F-437116F6F9BD}"/>
    <cellStyle name="Moneda 4 3 5" xfId="1270" xr:uid="{BE8B633F-5EFD-45F7-A22B-43C9F3525833}"/>
    <cellStyle name="Moneda 4 3 5 2" xfId="1271" xr:uid="{D9910A33-BFEF-469B-A089-C77DB19DC28E}"/>
    <cellStyle name="Moneda 4 3 6" xfId="1272" xr:uid="{3A7B1B32-27FB-430C-9574-073372CCD608}"/>
    <cellStyle name="Moneda 4 3 7" xfId="1273" xr:uid="{427C8C9C-FB51-46C3-A2C3-9DAD0D72999B}"/>
    <cellStyle name="Moneda 4 4" xfId="839" xr:uid="{FBD2629B-E1AB-4C61-93C2-BB0F1E7366A4}"/>
    <cellStyle name="Moneda 4 4 2" xfId="1274" xr:uid="{164DC132-1E35-44E4-A6A2-B7A591EE6B17}"/>
    <cellStyle name="Moneda 4 4 2 2" xfId="1275" xr:uid="{705FCBD9-3CE5-4B90-9C5B-CB9C1E7D90DC}"/>
    <cellStyle name="Moneda 4 4 2 2 2" xfId="1276" xr:uid="{0BA71574-1E8F-4D5A-A971-8FCA4E9004F3}"/>
    <cellStyle name="Moneda 4 4 2 3" xfId="1277" xr:uid="{5BEC2C65-DEB6-4680-B47A-FC0FB415C6C0}"/>
    <cellStyle name="Moneda 4 4 3" xfId="1278" xr:uid="{814E57D8-3E48-4EA9-89D8-6EA958FB6696}"/>
    <cellStyle name="Moneda 4 4 3 2" xfId="1279" xr:uid="{444DA37F-C437-4962-A2EF-76E38903C1F7}"/>
    <cellStyle name="Moneda 4 4 4" xfId="1280" xr:uid="{D0C3029B-342B-4D42-BF30-E93EECD8638D}"/>
    <cellStyle name="Moneda 4 4 5" xfId="1281" xr:uid="{45F4669D-C893-4739-B02B-DDD8F5F1427C}"/>
    <cellStyle name="Moneda 4 5" xfId="1282" xr:uid="{B3D5CA49-23E0-4842-BED3-E46CA50AB05C}"/>
    <cellStyle name="Moneda 4 5 2" xfId="1283" xr:uid="{15B0448D-EA9D-4EEF-B112-6ADA6DF65C52}"/>
    <cellStyle name="Moneda 4 5 2 2" xfId="1284" xr:uid="{2FBBEE7D-BE77-4FB4-B87D-38659C634C63}"/>
    <cellStyle name="Moneda 4 5 3" xfId="1285" xr:uid="{480AB143-90BD-4471-9496-35295B4C0D5B}"/>
    <cellStyle name="Moneda 4 6" xfId="1286" xr:uid="{906B6A6D-D28D-47F3-8E63-8A359BB64884}"/>
    <cellStyle name="Moneda 4 6 2" xfId="1287" xr:uid="{A6D4E9DE-5E58-49D8-A5DD-C57535F671B3}"/>
    <cellStyle name="Moneda 4 6 2 2" xfId="1288" xr:uid="{EF6CEE48-A04D-4054-A742-EF6DC9ECA04D}"/>
    <cellStyle name="Moneda 4 6 3" xfId="1289" xr:uid="{E5F3B938-ED10-4C2A-B100-5C8FF8CF68B3}"/>
    <cellStyle name="Moneda 4 7" xfId="1290" xr:uid="{6A2CA12C-FFD9-4F82-98E8-61EDD2D7F4A8}"/>
    <cellStyle name="Moneda 4 7 2" xfId="1291" xr:uid="{271ACB9C-9ED2-4B3D-BA82-F2C9BDADF58B}"/>
    <cellStyle name="Moneda 4 8" xfId="1292" xr:uid="{749C3AE5-329C-4898-BC88-E376A5462D90}"/>
    <cellStyle name="Moneda 4 9" xfId="1293" xr:uid="{E6C6FDD9-5D54-4BE9-AF0C-22B05F01F932}"/>
    <cellStyle name="Moneda 5" xfId="517" xr:uid="{C1DDF427-D8AA-4126-AD41-6AE2ED71D42A}"/>
    <cellStyle name="Moneda 6" xfId="518" xr:uid="{961C895F-0DDD-4480-82E3-D4EE7CA7931E}"/>
    <cellStyle name="Moneda 6 2" xfId="836" xr:uid="{7FE3A8FD-D1C6-460A-ADBD-E4C51907EE7C}"/>
    <cellStyle name="Moneda 6 2 2" xfId="1294" xr:uid="{6ADB3B25-DC28-4962-95AA-7DEE6199BF9D}"/>
    <cellStyle name="Moneda 6 2 2 2" xfId="1295" xr:uid="{9AFE63DC-9614-478B-BBFE-356A0AD68526}"/>
    <cellStyle name="Moneda 6 2 2 2 2" xfId="1296" xr:uid="{539D815E-62A4-4BC2-A767-8A3FF99A5EAE}"/>
    <cellStyle name="Moneda 6 2 2 3" xfId="1297" xr:uid="{CB01BDE2-8CBA-4533-AE59-25B0D56EEF02}"/>
    <cellStyle name="Moneda 6 2 3" xfId="1298" xr:uid="{26CD444A-815E-457F-BB5C-D1751A3B1A87}"/>
    <cellStyle name="Moneda 6 2 3 2" xfId="1299" xr:uid="{DDE09A8D-9E41-479C-8515-BC5B0948C226}"/>
    <cellStyle name="Moneda 6 2 4" xfId="1300" xr:uid="{A30BE546-89CD-4031-BA19-4FEF120D9C11}"/>
    <cellStyle name="Moneda 6 2 4 2" xfId="1301" xr:uid="{7CBB39DB-931E-4500-86AD-AC49E2FF52C3}"/>
    <cellStyle name="Moneda 6 2 5" xfId="1302" xr:uid="{9DB30490-4EBE-4C1B-8B86-8627B1FDEAD1}"/>
    <cellStyle name="Moneda 6 2 5 2" xfId="1303" xr:uid="{AB7CE380-0399-4CF9-863F-46B8DB2170E6}"/>
    <cellStyle name="Moneda 6 2 6" xfId="1304" xr:uid="{E9D1A166-C17B-4049-BF89-E05E491F8310}"/>
    <cellStyle name="Moneda 6 2 7" xfId="1305" xr:uid="{6E612C24-C916-4322-992D-50386036D19F}"/>
    <cellStyle name="Moneda 6 3" xfId="837" xr:uid="{0482328A-1714-4DC3-A1B0-AA1713A4A87D}"/>
    <cellStyle name="Moneda 6 3 2" xfId="1306" xr:uid="{FF7976FA-D80E-44F5-9A94-13C07DD49D31}"/>
    <cellStyle name="Moneda 6 3 2 2" xfId="1307" xr:uid="{BFBDB9C1-885E-4A2B-8F95-FD2512936A3C}"/>
    <cellStyle name="Moneda 6 3 2 2 2" xfId="1308" xr:uid="{4E776C29-6681-4EE6-8802-80F6AD1D7C3A}"/>
    <cellStyle name="Moneda 6 3 2 3" xfId="1309" xr:uid="{F6A25884-763B-4526-885F-89404418571D}"/>
    <cellStyle name="Moneda 6 3 3" xfId="1310" xr:uid="{5414D2ED-CBCD-464F-8231-033FCCCB533F}"/>
    <cellStyle name="Moneda 6 3 3 2" xfId="1311" xr:uid="{616A723C-5857-4901-9B49-0801EAF038AF}"/>
    <cellStyle name="Moneda 6 3 4" xfId="1312" xr:uid="{B2A85059-380B-451C-B5D2-6663987916E6}"/>
    <cellStyle name="Moneda 6 3 5" xfId="1313" xr:uid="{C20EBA6B-E381-4FC7-96BB-EAEE90FFE859}"/>
    <cellStyle name="Moneda 6 4" xfId="1314" xr:uid="{55829001-9F51-4876-99BF-85406659D972}"/>
    <cellStyle name="Moneda 6 4 2" xfId="1315" xr:uid="{0AB671A0-A736-409C-864D-93E32F9FBE91}"/>
    <cellStyle name="Moneda 6 4 2 2" xfId="1316" xr:uid="{3B0CA1DF-C37A-4CAC-A245-C3C27F5EE7AC}"/>
    <cellStyle name="Moneda 6 4 3" xfId="1317" xr:uid="{38CB29DF-51F2-4623-AAD2-D2A30E3D5F0C}"/>
    <cellStyle name="Moneda 6 5" xfId="1318" xr:uid="{9C87C0CC-DC1F-4A0E-9540-C8928BF8DF89}"/>
    <cellStyle name="Moneda 6 5 2" xfId="1319" xr:uid="{B77D2AF6-2627-4BE5-8552-374399044FB9}"/>
    <cellStyle name="Moneda 6 5 2 2" xfId="1320" xr:uid="{9EACE938-1035-4838-A781-E2327F940FA5}"/>
    <cellStyle name="Moneda 6 5 3" xfId="1321" xr:uid="{C9427712-74D1-43E7-B650-7FCCF62B6908}"/>
    <cellStyle name="Moneda 6 6" xfId="1322" xr:uid="{E0756617-9179-40E7-A494-3FAEAE1CA496}"/>
    <cellStyle name="Moneda 6 6 2" xfId="1323" xr:uid="{87A211AC-C660-49DD-8DBD-A969BA5584F1}"/>
    <cellStyle name="Moneda 6 7" xfId="1324" xr:uid="{8118FE27-EB0F-435E-A83E-6777144C6E9B}"/>
    <cellStyle name="Moneda 6 8" xfId="1325" xr:uid="{24F8AC28-62C0-4F67-AD9A-6E1106B6F025}"/>
    <cellStyle name="Moneda 7" xfId="519" xr:uid="{5729A5F5-0152-4D00-AF6B-48E19CD41A7E}"/>
    <cellStyle name="Moneda 8" xfId="1326" xr:uid="{08FEC684-84A0-4105-9D17-4C1F311DD12D}"/>
    <cellStyle name="Moneda 9" xfId="2622" xr:uid="{B58487AE-AA65-4498-AE74-0F5F21072BC1}"/>
    <cellStyle name="Normal" xfId="0" builtinId="0"/>
    <cellStyle name="Normal 10" xfId="24" xr:uid="{9F6A16B5-5BBA-4247-BFE6-2B68996725F3}"/>
    <cellStyle name="Normal 10 2" xfId="299" xr:uid="{717DCA50-5C5D-48EA-984F-A04ABC011A9F}"/>
    <cellStyle name="Normal 10 2 2" xfId="762" xr:uid="{ABF48E18-C388-457C-A893-742D8D85CADC}"/>
    <cellStyle name="Normal 10 2 2 2" xfId="493" xr:uid="{E7EE06AE-DED1-4707-801B-E6C1DBB35569}"/>
    <cellStyle name="Normal 10 3" xfId="300" xr:uid="{56312DC1-43BF-4C4A-B265-F2B548A9F156}"/>
    <cellStyle name="Normal 10 3 2" xfId="763" xr:uid="{611F3DCF-0913-46A4-B980-A4EC8BE0D34B}"/>
    <cellStyle name="Normal 10 4" xfId="835" xr:uid="{655CA045-B14D-4DF8-B63C-D665529D5B7A}"/>
    <cellStyle name="Normal 10 4 2" xfId="520" xr:uid="{E683B834-AB51-4067-B47D-F9B6F2A5BB5E}"/>
    <cellStyle name="Normal 10 4 2 2" xfId="1327" xr:uid="{1C99B887-D1EC-4DF1-861D-86DE2E40A00C}"/>
    <cellStyle name="Normal 10 4 2 2 2" xfId="1328" xr:uid="{42A84425-5E12-41DD-9417-16EF6EEF0A60}"/>
    <cellStyle name="Normal 10 4 2 2 2 2" xfId="1329" xr:uid="{5E353D29-9C24-40BD-A4CE-CA22D2A5FFDC}"/>
    <cellStyle name="Normal 10 4 2 2 3" xfId="1330" xr:uid="{82375D8B-3C04-4009-BBD5-B746CC3C3BF6}"/>
    <cellStyle name="Normal 10 4 2 3" xfId="1331" xr:uid="{CA3F5ACB-AE3D-40A1-AEBC-B5F6D86F8F93}"/>
    <cellStyle name="Normal 10 4 2 3 2" xfId="1332" xr:uid="{795DA743-B75E-4F49-A2FD-F6B0A1E41E43}"/>
    <cellStyle name="Normal 10 4 2 4" xfId="1333" xr:uid="{243C92A2-38C5-4861-8B44-17C0B428744F}"/>
    <cellStyle name="Normal 10 4 2 4 2" xfId="1334" xr:uid="{1D7C6435-C641-4993-A94E-2AAA10827019}"/>
    <cellStyle name="Normal 10 4 2 5" xfId="1335" xr:uid="{479996E4-32EA-45BA-B964-6B6DAA4E14FA}"/>
    <cellStyle name="Normal 10 4 2 5 2" xfId="1336" xr:uid="{8998A83F-72E8-4315-B6BC-DF7684F7ADA6}"/>
    <cellStyle name="Normal 10 4 2 6" xfId="1337" xr:uid="{641F295C-17E3-4904-90AF-20557BC6A1F1}"/>
    <cellStyle name="Normal 10 4 2 7" xfId="1338" xr:uid="{8D52DBCF-F042-44C2-A69C-C8B39B25A662}"/>
    <cellStyle name="Normal 10 4 3" xfId="1339" xr:uid="{5BF9F31D-D643-4281-A917-265DC1960328}"/>
    <cellStyle name="Normal 10 4 3 2" xfId="1340" xr:uid="{1B59212C-6FC3-430F-9C8A-06176D6F75F5}"/>
    <cellStyle name="Normal 10 4 3 2 2" xfId="1341" xr:uid="{676143AB-044D-456B-BE29-20B33667C005}"/>
    <cellStyle name="Normal 10 4 3 3" xfId="1342" xr:uid="{598D0BB3-01D6-4FF9-9197-9F79EC37C3FA}"/>
    <cellStyle name="Normal 10 4 4" xfId="1343" xr:uid="{ADE8459E-302F-4677-9110-59690F63CA77}"/>
    <cellStyle name="Normal 10 4 4 2" xfId="1344" xr:uid="{CB8533D8-361E-412A-A6D2-2A341E859041}"/>
    <cellStyle name="Normal 10 4 5" xfId="1345" xr:uid="{C024A69B-D155-4A45-95DF-094DB3475E7E}"/>
    <cellStyle name="Normal 10 4 5 2" xfId="1346" xr:uid="{56B307AD-2BE9-4326-9416-5B5E1F57D3E9}"/>
    <cellStyle name="Normal 10 4 6" xfId="1347" xr:uid="{E77443F8-978B-4398-B1A3-DB84BDC7817D}"/>
    <cellStyle name="Normal 10 4 6 2" xfId="1348" xr:uid="{38A384A4-22F7-48D2-8397-866807455AE4}"/>
    <cellStyle name="Normal 10 4 7" xfId="1349" xr:uid="{ADEB064B-DE4F-4752-80EA-9A6CE6DD8C7A}"/>
    <cellStyle name="Normal 10 4 8" xfId="1350" xr:uid="{CD5EAAA1-1363-4A4F-A44F-EFDD4EA4DBC1}"/>
    <cellStyle name="Normal 10 5" xfId="521" xr:uid="{88A0725F-1085-4046-BC3C-41449234D705}"/>
    <cellStyle name="Normal 10 5 2" xfId="1351" xr:uid="{6CD9C1DB-9347-405C-BBB6-4BC28041BA6A}"/>
    <cellStyle name="Normal 10 5 2 2" xfId="1352" xr:uid="{C5AB4754-5CF8-4633-9211-079DD130C331}"/>
    <cellStyle name="Normal 10 5 3" xfId="1353" xr:uid="{DF1CB53E-30ED-4076-BEA0-38B4789C5AD9}"/>
    <cellStyle name="Normal 10 5 3 2" xfId="1354" xr:uid="{903E5155-C0CC-4C17-AF0A-7DF1D89BC613}"/>
    <cellStyle name="Normal 10 5 4" xfId="1355" xr:uid="{7CDB6BAE-7B0F-4566-9217-AD83237446B8}"/>
    <cellStyle name="Normal 10 5 5" xfId="1356" xr:uid="{ABCAEC74-0BAE-4453-A6AF-073068F2D0D0}"/>
    <cellStyle name="Normal 10 6" xfId="1357" xr:uid="{21234F98-5EFB-47C4-8751-9001814AD05D}"/>
    <cellStyle name="Normal 10 6 2" xfId="1358" xr:uid="{3C878D7A-2876-4F6C-A12B-A695697F07DC}"/>
    <cellStyle name="Normal 11" xfId="25" xr:uid="{F3345D98-D9AD-4CCF-8D12-4D5AA9561D47}"/>
    <cellStyle name="Normal 11 2" xfId="1359" xr:uid="{9EDE4094-BAC4-4372-9956-52F2E537B57B}"/>
    <cellStyle name="Normal 11 3" xfId="1360" xr:uid="{90B5C9FC-31C8-4065-A785-AA2C879F3C2D}"/>
    <cellStyle name="Normal 12" xfId="26" xr:uid="{2231E036-09C2-42E5-971E-5B65018C5595}"/>
    <cellStyle name="Normal 12 2" xfId="301" xr:uid="{98FD7651-8EBB-4BF0-9EB8-FE028CD25A98}"/>
    <cellStyle name="Normal 12 3" xfId="1361" xr:uid="{37839038-B23F-4EEE-B0BA-ED9E36C7EEA6}"/>
    <cellStyle name="Normal 12 3 2" xfId="1362" xr:uid="{FF12EDBD-375C-4B70-890C-8345458AE5BD}"/>
    <cellStyle name="Normal 13" xfId="1363" xr:uid="{0F2ED2FB-DE10-42D5-9474-E5C3F3277188}"/>
    <cellStyle name="Normal 14" xfId="302" xr:uid="{349E00A1-977C-478D-9F81-FF8B8068BC35}"/>
    <cellStyle name="Normal 14 2" xfId="303" xr:uid="{F519AA8B-9F69-437A-A258-5866FFF89017}"/>
    <cellStyle name="Normal 14 3" xfId="304" xr:uid="{89948E64-226E-4512-9D58-51CEF97A1897}"/>
    <cellStyle name="Normal 14 3 2" xfId="764" xr:uid="{0506A728-FB58-462D-B171-E09B69C651E2}"/>
    <cellStyle name="Normal 15" xfId="305" xr:uid="{96FB3B07-B23F-4083-966C-CE1193A9757E}"/>
    <cellStyle name="Normal 15 2" xfId="306" xr:uid="{67306AEE-0E27-4D29-AA9C-F01FE89CE3B0}"/>
    <cellStyle name="Normal 15 3" xfId="307" xr:uid="{0F7AAFF0-054A-41EE-980A-3BB58B5BCCEE}"/>
    <cellStyle name="Normal 15 3 2" xfId="765" xr:uid="{85FB91D5-D132-40D4-AF8F-B55564A0284C}"/>
    <cellStyle name="Normal 16" xfId="308" xr:uid="{FE94AE21-3C0E-4BBE-B863-682DD67BDA8A}"/>
    <cellStyle name="Normal 16 2" xfId="309" xr:uid="{034BC7D4-9880-4E73-9416-734437626671}"/>
    <cellStyle name="Normal 16 3" xfId="310" xr:uid="{EB4ED565-D420-4853-A394-B47438A296F1}"/>
    <cellStyle name="Normal 16 3 2" xfId="766" xr:uid="{BC7FAF6E-E42C-4242-921E-65A2079C93D7}"/>
    <cellStyle name="Normal 17" xfId="311" xr:uid="{B66D5798-C997-4357-8049-6D97D9740F10}"/>
    <cellStyle name="Normal 17 2" xfId="312" xr:uid="{63F80078-4E68-48EF-83D6-D6AEF7F5EDBE}"/>
    <cellStyle name="Normal 17 3" xfId="313" xr:uid="{369D2735-F43B-4410-BEA9-80F6C3B017B9}"/>
    <cellStyle name="Normal 17 3 2" xfId="767" xr:uid="{C882315B-AB53-48E6-8BF0-068BD9C2C51E}"/>
    <cellStyle name="Normal 18" xfId="314" xr:uid="{2EF75C16-0EF9-48BB-989C-31074129AFCD}"/>
    <cellStyle name="Normal 18 2" xfId="315" xr:uid="{81C3CAD9-91AD-4658-B610-76DA2CA417CE}"/>
    <cellStyle name="Normal 18 2 2" xfId="768" xr:uid="{DEC38971-231B-44DE-929D-45CEE3D49F91}"/>
    <cellStyle name="Normal 19" xfId="316" xr:uid="{1164946A-7C0B-4E24-B41B-F29FE1542713}"/>
    <cellStyle name="Normal 19 2" xfId="317" xr:uid="{7D3D120F-ADE0-45D8-A197-12DDC9AFB301}"/>
    <cellStyle name="Normal 19 2 2" xfId="769" xr:uid="{FCC6E4DD-FA75-40D3-A3FE-3BFF2075937B}"/>
    <cellStyle name="Normal 2" xfId="1" xr:uid="{1283EBD2-9F10-4A9B-9817-6A3E1D44F646}"/>
    <cellStyle name="Normal 2 10" xfId="318" xr:uid="{FB73E885-B5C9-4436-B2BA-AAA03420E98E}"/>
    <cellStyle name="Normal 2 10 2" xfId="771" xr:uid="{54AD696E-320B-41CB-9736-6FCDCCDC1014}"/>
    <cellStyle name="Normal 2 11" xfId="319" xr:uid="{FA1220C5-AB41-4893-ABC5-13BFD94798BC}"/>
    <cellStyle name="Normal 2 11 2" xfId="772" xr:uid="{94E99735-83B3-4F12-9AD6-3761A98CA5B1}"/>
    <cellStyle name="Normal 2 12" xfId="320" xr:uid="{DAF9E77E-EF4E-4F9A-9C1A-B2AE259DB554}"/>
    <cellStyle name="Normal 2 12 2" xfId="773" xr:uid="{CE35BD45-EADC-4A4E-A1A6-9B0A14DF29EF}"/>
    <cellStyle name="Normal 2 13" xfId="321" xr:uid="{D4359166-E179-4797-9FF5-9B51D2E37CD1}"/>
    <cellStyle name="Normal 2 13 2" xfId="774" xr:uid="{84D86CEB-3C25-4916-B228-9CA7AEB9CDBC}"/>
    <cellStyle name="Normal 2 14" xfId="770" xr:uid="{BDDACF32-B092-4EB9-B208-0260772580B4}"/>
    <cellStyle name="Normal 2 15" xfId="834" xr:uid="{DDF2DAA1-060A-4A7A-9D75-6DCA41CFA020}"/>
    <cellStyle name="Normal 2 2" xfId="322" xr:uid="{FF972623-E5BF-4E03-B1DC-D710FA410A5C}"/>
    <cellStyle name="Normal 2 2 2" xfId="323" xr:uid="{B1DD6501-8398-4B85-9CE2-F1FDB791109F}"/>
    <cellStyle name="Normal 2 2 2 2" xfId="776" xr:uid="{3008066E-59AD-4D89-A8E6-907B7B232F08}"/>
    <cellStyle name="Normal 2 2 3" xfId="775" xr:uid="{228DB7B6-9B8E-4CD2-B9A5-FDC6A806416E}"/>
    <cellStyle name="Normal 2 2 4" xfId="524" xr:uid="{BC3D435D-A7A1-4953-BE10-6FD154E9A962}"/>
    <cellStyle name="Normal 2 2 5" xfId="1364" xr:uid="{875751C5-7F28-44DC-BD41-0AB1B7B8AC0B}"/>
    <cellStyle name="Normal 2 3" xfId="324" xr:uid="{33386220-4453-4195-905F-CC6E57A8A039}"/>
    <cellStyle name="Normal 2 3 2" xfId="325" xr:uid="{C29B7F0C-D371-4E1E-AC7B-3888EF9A7169}"/>
    <cellStyle name="Normal 2 3 2 2" xfId="777" xr:uid="{8C187C61-A4BA-4AE4-8041-6197F58D3A26}"/>
    <cellStyle name="Normal 2 4" xfId="326" xr:uid="{3A7EA065-06B9-4A82-8584-24750EBEAD8C}"/>
    <cellStyle name="Normal 2 4 2" xfId="778" xr:uid="{D58EBEF0-7ECE-4A8C-819C-CC0F45F5B79C}"/>
    <cellStyle name="Normal 2 5" xfId="327" xr:uid="{859DD268-328C-42BA-8550-99BCDC700179}"/>
    <cellStyle name="Normal 2 5 2" xfId="779" xr:uid="{50F5393A-2EB0-4F1D-BE9A-CF960AB3E1A1}"/>
    <cellStyle name="Normal 2 6" xfId="328" xr:uid="{39AE8FE5-5F11-48F9-9E4E-F43DD062281F}"/>
    <cellStyle name="Normal 2 6 2" xfId="780" xr:uid="{C94DA876-30E6-4ADC-9990-A1434E8A84EA}"/>
    <cellStyle name="Normal 2 7" xfId="329" xr:uid="{EABD8A8D-7959-4399-BF09-1A9935D062E0}"/>
    <cellStyle name="Normal 2 7 2" xfId="781" xr:uid="{2D1491DD-2034-4F11-95D9-2D872F02CD1A}"/>
    <cellStyle name="Normal 2 8" xfId="330" xr:uid="{CE6396BA-95AD-4408-BAE0-434BC814CF61}"/>
    <cellStyle name="Normal 2 8 2" xfId="782" xr:uid="{21944667-88D1-4A74-B6B6-D70767E3DDF9}"/>
    <cellStyle name="Normal 2 9" xfId="331" xr:uid="{945FC56A-E50C-40B4-B4CC-03EEF8379957}"/>
    <cellStyle name="Normal 2 9 2" xfId="783" xr:uid="{746387FA-0833-42B7-A3C0-EE735063BC84}"/>
    <cellStyle name="Normal 21" xfId="332" xr:uid="{4EEE713D-CD93-4D1C-A42F-4ED16F945EDA}"/>
    <cellStyle name="Normal 21 2" xfId="333" xr:uid="{502DF976-C245-4439-8894-20AB25E1734E}"/>
    <cellStyle name="Normal 21 2 2" xfId="784" xr:uid="{3E611E73-CB7B-4FA5-90CC-FE97B01BDB72}"/>
    <cellStyle name="Normal 22" xfId="334" xr:uid="{E3552050-56A1-4C80-973F-85791CC74C79}"/>
    <cellStyle name="Normal 22 2" xfId="335" xr:uid="{E456DB30-DE0B-45D3-B12F-ABF01F2CA2D6}"/>
    <cellStyle name="Normal 22 2 2" xfId="785" xr:uid="{09072AB1-E916-4FBA-B47F-32D4A5CAB3FE}"/>
    <cellStyle name="Normal 23" xfId="336" xr:uid="{C0F32AA8-DBA2-458A-9AB8-F8ABA9E3DCF7}"/>
    <cellStyle name="Normal 23 2" xfId="337" xr:uid="{06066A1C-C40B-4A47-965F-216738637F49}"/>
    <cellStyle name="Normal 23 2 2" xfId="786" xr:uid="{7F8AD017-D129-45C7-90DB-EBA933C9FA7A}"/>
    <cellStyle name="Normal 24" xfId="338" xr:uid="{42277B4C-5278-495C-A885-E3DC51C29C6B}"/>
    <cellStyle name="Normal 24 2" xfId="339" xr:uid="{5C5A8E73-6376-4702-8190-07CD51ADC0F3}"/>
    <cellStyle name="Normal 24 2 2" xfId="787" xr:uid="{60FE8484-D7DE-4129-B8EA-8A750526F108}"/>
    <cellStyle name="Normal 25" xfId="340" xr:uid="{520280F6-78AE-413F-82CF-77FBF232FDF9}"/>
    <cellStyle name="Normal 25 2" xfId="341" xr:uid="{7F87771F-B2BA-4FBA-872A-BC4B6970306E}"/>
    <cellStyle name="Normal 25 2 2" xfId="788" xr:uid="{5D82C189-A0AF-46BF-B460-EF9B43426F8B}"/>
    <cellStyle name="Normal 26" xfId="342" xr:uid="{150CA247-23D6-437A-B77D-6EEF5BE4B4A3}"/>
    <cellStyle name="Normal 26 2" xfId="343" xr:uid="{91A3218A-7C96-4642-9EC9-5A5C8BD17FB4}"/>
    <cellStyle name="Normal 26 2 2" xfId="789" xr:uid="{2188631A-ECA3-4B32-B6C8-E4058EA55DBF}"/>
    <cellStyle name="Normal 27" xfId="344" xr:uid="{7BA550FB-C7D3-4805-84CA-3EE7585A7A2F}"/>
    <cellStyle name="Normal 27 2" xfId="345" xr:uid="{EBF51AF4-6D80-44BA-90D7-530AF0DBB6A4}"/>
    <cellStyle name="Normal 27 2 2" xfId="790" xr:uid="{730C291E-A54A-4F40-827B-60D3C9F9CA9D}"/>
    <cellStyle name="Normal 28" xfId="346" xr:uid="{1607DC38-3921-4D6C-8B25-5FCC06794436}"/>
    <cellStyle name="Normal 28 2" xfId="347" xr:uid="{A684ADEF-9FE4-4B6C-B3E0-3EEF4586676A}"/>
    <cellStyle name="Normal 28 2 2" xfId="791" xr:uid="{5DB1F5D7-7874-41AB-B488-34C5A60B388E}"/>
    <cellStyle name="Normal 29" xfId="348" xr:uid="{ED0FD3D3-0309-4636-A27F-7E4D98A9D07A}"/>
    <cellStyle name="Normal 29 2" xfId="349" xr:uid="{0FE52813-4B99-49F8-B936-D6470A5C3B9F}"/>
    <cellStyle name="Normal 29 2 2" xfId="792" xr:uid="{35A91874-5BB3-496F-9B83-F503FBD37A87}"/>
    <cellStyle name="Normal 3" xfId="27" xr:uid="{28BC8FD7-2FFD-4E9A-AE0B-A8B0F043CA2C}"/>
    <cellStyle name="Normal 3 10" xfId="457" xr:uid="{662306A4-71EA-4310-BDF7-1ED5072C49C0}"/>
    <cellStyle name="Normal 3 10 2" xfId="934" xr:uid="{87161BCC-69C9-4E99-BA72-A9438FA0A8DC}"/>
    <cellStyle name="Normal 3 10 2 2" xfId="1365" xr:uid="{C13147CF-12F3-4D0F-8889-5110AD06B9C6}"/>
    <cellStyle name="Normal 3 10 2 2 2" xfId="1366" xr:uid="{7C64B798-70D2-4199-832E-FC4143A88B04}"/>
    <cellStyle name="Normal 3 10 2 2 2 2" xfId="1367" xr:uid="{568F8AEA-34E1-4A03-A7CC-28EB9DF4D222}"/>
    <cellStyle name="Normal 3 10 2 2 3" xfId="1368" xr:uid="{46C0D445-7872-401C-9594-A0DED1E1EEC4}"/>
    <cellStyle name="Normal 3 10 2 3" xfId="1369" xr:uid="{FAAC584C-E0DD-4FFB-AA5C-85917E0A16C2}"/>
    <cellStyle name="Normal 3 10 2 3 2" xfId="1370" xr:uid="{999F8083-E75C-4393-81DA-6FE53EFA416D}"/>
    <cellStyle name="Normal 3 10 2 4" xfId="1371" xr:uid="{4D64E803-12ED-4058-B19D-8A9109EB03DF}"/>
    <cellStyle name="Normal 3 10 2 4 2" xfId="1372" xr:uid="{31372B7A-77AE-4B8E-82D9-71F72B57E7E5}"/>
    <cellStyle name="Normal 3 10 2 5" xfId="1373" xr:uid="{02DF3235-36C3-40BB-8327-002C1B3D10AD}"/>
    <cellStyle name="Normal 3 10 2 5 2" xfId="1374" xr:uid="{86B906E4-F9B4-451D-8410-8431E303ECF0}"/>
    <cellStyle name="Normal 3 10 2 6" xfId="1375" xr:uid="{8E2F0A8A-CEDB-4C77-8E07-270DA063D934}"/>
    <cellStyle name="Normal 3 10 2 7" xfId="1376" xr:uid="{52D0CF15-A73C-4CEC-89C7-829A8B2D4CB9}"/>
    <cellStyle name="Normal 3 10 3" xfId="1377" xr:uid="{D30F0C8A-AC1D-4CBB-BE77-22FDE3EFCDF2}"/>
    <cellStyle name="Normal 3 10 3 2" xfId="1378" xr:uid="{4F5DF493-40BE-4742-BC2E-B40C3CCBA22E}"/>
    <cellStyle name="Normal 3 10 3 2 2" xfId="1379" xr:uid="{DC220819-C85F-4013-9E3E-B3FAB35E3DBF}"/>
    <cellStyle name="Normal 3 10 3 3" xfId="1380" xr:uid="{78312268-28DD-4BC4-BD1B-311B3CA5FE4C}"/>
    <cellStyle name="Normal 3 10 4" xfId="1381" xr:uid="{CB72CF80-E83B-420D-B88A-A446A4D29ABF}"/>
    <cellStyle name="Normal 3 10 4 2" xfId="1382" xr:uid="{B0978BC3-0169-4C8D-8036-F8AE813D4CBE}"/>
    <cellStyle name="Normal 3 10 5" xfId="1383" xr:uid="{7F2BD7E0-7548-48DB-9D5B-1690E5C46C67}"/>
    <cellStyle name="Normal 3 10 5 2" xfId="1384" xr:uid="{96278A1D-6781-424C-AFB1-9262A24CDE79}"/>
    <cellStyle name="Normal 3 10 6" xfId="1385" xr:uid="{9304F5C2-4BB1-4828-BA96-A85AF08DDC0C}"/>
    <cellStyle name="Normal 3 10 6 2" xfId="1386" xr:uid="{F2E62DA7-C84D-4D79-8031-E6ADF906CAE3}"/>
    <cellStyle name="Normal 3 10 7" xfId="1387" xr:uid="{8D28B681-8B6A-4AB1-84F1-6439F81604DD}"/>
    <cellStyle name="Normal 3 10 8" xfId="1388" xr:uid="{EBE3A907-13D7-47BA-9CDF-37A56E2B504D}"/>
    <cellStyle name="Normal 3 11" xfId="902" xr:uid="{2E75E392-643B-489C-AC3E-12A9322BF9C4}"/>
    <cellStyle name="Normal 3 11 2" xfId="935" xr:uid="{40E481B4-0C32-4F33-A6AA-C24906A3DE35}"/>
    <cellStyle name="Normal 3 11 2 2" xfId="1389" xr:uid="{BDE26BA5-BFD8-4BD6-9027-34DE53614D41}"/>
    <cellStyle name="Normal 3 11 2 2 2" xfId="1390" xr:uid="{F2982B78-11FD-4B5B-BCD2-2253FFD33ECF}"/>
    <cellStyle name="Normal 3 11 2 2 2 2" xfId="1391" xr:uid="{056ACBA7-67E4-4F82-A980-AA54FE087D4E}"/>
    <cellStyle name="Normal 3 11 2 2 3" xfId="1392" xr:uid="{37CDB955-E764-4A0B-A10E-70EFDD41BB03}"/>
    <cellStyle name="Normal 3 11 2 3" xfId="1393" xr:uid="{D4EC7D64-94EE-41D8-8B19-3F02D45F04D8}"/>
    <cellStyle name="Normal 3 11 2 3 2" xfId="1394" xr:uid="{3716FAE3-8B58-42F1-A819-61B7B986740E}"/>
    <cellStyle name="Normal 3 11 2 4" xfId="1395" xr:uid="{6312B2F1-453B-4D35-B5E8-B2AC9EACBF40}"/>
    <cellStyle name="Normal 3 11 2 4 2" xfId="1396" xr:uid="{5F9E904E-E518-4DC9-A233-6F927FCA9568}"/>
    <cellStyle name="Normal 3 11 2 5" xfId="1397" xr:uid="{4CCE0995-E803-4CC3-8D10-06E855B44648}"/>
    <cellStyle name="Normal 3 11 2 5 2" xfId="1398" xr:uid="{24B6B715-A454-4352-A383-14240E9E7E60}"/>
    <cellStyle name="Normal 3 11 2 6" xfId="1399" xr:uid="{4E2CBA33-DB4A-48E2-B69D-6C5600947DC8}"/>
    <cellStyle name="Normal 3 11 2 7" xfId="1400" xr:uid="{1F5DAA48-E35A-4216-BB98-F906B49A7D0D}"/>
    <cellStyle name="Normal 3 11 3" xfId="1401" xr:uid="{B34D33A6-F9B4-407F-952B-D23F1D70440A}"/>
    <cellStyle name="Normal 3 11 3 2" xfId="1402" xr:uid="{600EBDBB-DC78-4B56-8D9E-82D2D9780DF5}"/>
    <cellStyle name="Normal 3 11 3 2 2" xfId="1403" xr:uid="{2F3F7564-3083-4C76-912B-E4D96E9AB31A}"/>
    <cellStyle name="Normal 3 11 3 3" xfId="1404" xr:uid="{A7E3F7D1-22A0-438C-8543-A4D8862A7CCB}"/>
    <cellStyle name="Normal 3 11 4" xfId="1405" xr:uid="{EE85F831-E46B-4302-8CDC-29FABFF38491}"/>
    <cellStyle name="Normal 3 11 4 2" xfId="1406" xr:uid="{DC1D9E12-C314-457A-A95F-2CE50FA40CC1}"/>
    <cellStyle name="Normal 3 11 5" xfId="1407" xr:uid="{491317AA-310A-467E-87F2-FD01A084F9C8}"/>
    <cellStyle name="Normal 3 11 5 2" xfId="1408" xr:uid="{1D122E7F-D04B-465B-A9E1-B3110A0596D8}"/>
    <cellStyle name="Normal 3 11 6" xfId="1409" xr:uid="{188905D1-E004-4AF2-843C-D68C9719769C}"/>
    <cellStyle name="Normal 3 11 6 2" xfId="1410" xr:uid="{5C6B9E60-86AB-4228-86CF-6D89437D2E51}"/>
    <cellStyle name="Normal 3 11 7" xfId="1411" xr:uid="{F02A4742-AF00-4F30-8A1D-92AD967240A5}"/>
    <cellStyle name="Normal 3 11 8" xfId="1412" xr:uid="{7D360E89-DDA8-4D4C-AE69-C530CEBEC270}"/>
    <cellStyle name="Normal 3 12" xfId="456" xr:uid="{046C91BF-582E-418B-A006-7514222B13AE}"/>
    <cellStyle name="Normal 3 12 2" xfId="936" xr:uid="{F7EE1707-86C2-4F34-985D-8A447C46C842}"/>
    <cellStyle name="Normal 3 12 2 2" xfId="1413" xr:uid="{9E956052-1024-47A4-8EFE-AB4BE4A0B0C9}"/>
    <cellStyle name="Normal 3 12 2 2 2" xfId="1414" xr:uid="{70914DB7-D668-4333-9EFC-A01E83C1C2B6}"/>
    <cellStyle name="Normal 3 12 2 2 2 2" xfId="1415" xr:uid="{C0C7E3BE-9450-48E3-960E-B7BC0632DA2D}"/>
    <cellStyle name="Normal 3 12 2 2 3" xfId="1416" xr:uid="{B1F92971-C4FF-4FBD-BEEF-263A1A668035}"/>
    <cellStyle name="Normal 3 12 2 3" xfId="1417" xr:uid="{13F1B274-28B7-4F02-94D2-C52EB74CFF6C}"/>
    <cellStyle name="Normal 3 12 2 3 2" xfId="1418" xr:uid="{CC6AEA0C-A2E8-4254-A5D4-489009008877}"/>
    <cellStyle name="Normal 3 12 2 4" xfId="1419" xr:uid="{35737C20-17EB-43FE-A608-B5211868D426}"/>
    <cellStyle name="Normal 3 12 2 4 2" xfId="1420" xr:uid="{928C961C-BE46-484F-B2E1-05325BF5CC9B}"/>
    <cellStyle name="Normal 3 12 2 5" xfId="1421" xr:uid="{6FCD658A-F419-43B4-8D28-A208B4314613}"/>
    <cellStyle name="Normal 3 12 2 5 2" xfId="1422" xr:uid="{A1A632AB-E4F9-4267-96A0-C0CAC31F6973}"/>
    <cellStyle name="Normal 3 12 2 6" xfId="1423" xr:uid="{7973547A-E00B-4140-A716-8AD7C8C602D4}"/>
    <cellStyle name="Normal 3 12 2 7" xfId="1424" xr:uid="{545F3F36-C4CA-4316-8091-EA7FC4AFEA65}"/>
    <cellStyle name="Normal 3 12 3" xfId="1425" xr:uid="{D69D1447-13D8-457A-A48B-5C544E90D617}"/>
    <cellStyle name="Normal 3 12 3 2" xfId="1426" xr:uid="{730CE175-1AEB-45C6-BC4E-43FD5B21D518}"/>
    <cellStyle name="Normal 3 12 3 2 2" xfId="1427" xr:uid="{AA433F98-51B1-4A5D-B317-B1B4F3F92282}"/>
    <cellStyle name="Normal 3 12 3 3" xfId="1428" xr:uid="{F60BFC9F-120D-4B86-A8A1-6F1AB1C973BC}"/>
    <cellStyle name="Normal 3 12 4" xfId="1429" xr:uid="{06A5CCB7-8D1B-4DA3-A374-D3B57456927A}"/>
    <cellStyle name="Normal 3 12 4 2" xfId="1430" xr:uid="{787F9DE0-9532-43BD-9173-C754D3B2F8B5}"/>
    <cellStyle name="Normal 3 12 5" xfId="1431" xr:uid="{2CE608C7-4697-48BB-B69E-3E9CA0A2F498}"/>
    <cellStyle name="Normal 3 12 5 2" xfId="1432" xr:uid="{629269BA-0333-4E11-866C-51B68FD03954}"/>
    <cellStyle name="Normal 3 12 6" xfId="1433" xr:uid="{2A0BB5AC-13BF-4FF4-AB65-153BA808CF79}"/>
    <cellStyle name="Normal 3 12 6 2" xfId="1434" xr:uid="{FCF4C068-F2BE-48F2-9F4A-B982C9DEC06E}"/>
    <cellStyle name="Normal 3 12 7" xfId="1435" xr:uid="{37466887-6A02-49BA-B6CA-DF6CFD9386CC}"/>
    <cellStyle name="Normal 3 12 8" xfId="1436" xr:uid="{504B3909-1DC3-42B5-94BB-F89BBFA889B4}"/>
    <cellStyle name="Normal 3 13" xfId="937" xr:uid="{FB80BFE7-D826-48CE-BC69-288D16973870}"/>
    <cellStyle name="Normal 3 13 2" xfId="938" xr:uid="{26DF553B-26BB-4D0A-B1F5-8E72E5446596}"/>
    <cellStyle name="Normal 3 13 2 2" xfId="1437" xr:uid="{AF19EBFA-25F9-4D39-B19E-751233D1A81E}"/>
    <cellStyle name="Normal 3 13 2 2 2" xfId="1438" xr:uid="{A4021534-DE63-4BE9-9420-48E4CE2C48D4}"/>
    <cellStyle name="Normal 3 13 2 2 2 2" xfId="1439" xr:uid="{70C48CC9-8F74-4EB4-B132-4F3D96989F6E}"/>
    <cellStyle name="Normal 3 13 2 2 3" xfId="1440" xr:uid="{0BF40BD9-1E1B-4912-A217-037632317F78}"/>
    <cellStyle name="Normal 3 13 2 3" xfId="1441" xr:uid="{52472546-9172-459E-AEEF-166FC946C21A}"/>
    <cellStyle name="Normal 3 13 2 3 2" xfId="1442" xr:uid="{5CF1256E-C585-4F39-A309-65DF467C2098}"/>
    <cellStyle name="Normal 3 13 2 4" xfId="1443" xr:uid="{87C59066-6181-464B-B3EC-8374BDDB17B4}"/>
    <cellStyle name="Normal 3 13 2 4 2" xfId="1444" xr:uid="{D69A4C1A-158B-4F0B-B78E-8BE5B9FA6E66}"/>
    <cellStyle name="Normal 3 13 2 5" xfId="1445" xr:uid="{6A82CC3D-6B30-4EF3-967B-C4964F2C0C66}"/>
    <cellStyle name="Normal 3 13 2 5 2" xfId="1446" xr:uid="{9BE2555A-6173-4549-8C41-4FAC84F4C77A}"/>
    <cellStyle name="Normal 3 13 2 6" xfId="1447" xr:uid="{D2964AE5-F09D-429C-B4C1-C121C50DF99F}"/>
    <cellStyle name="Normal 3 13 2 7" xfId="1448" xr:uid="{BD8361BF-7330-49CF-8FD5-79A338D0398B}"/>
    <cellStyle name="Normal 3 13 3" xfId="1449" xr:uid="{41E350F2-13EE-45F3-8809-0FD0FF372FF1}"/>
    <cellStyle name="Normal 3 13 3 2" xfId="1450" xr:uid="{AF1367E0-E051-47C6-A26B-7FA6713AD77E}"/>
    <cellStyle name="Normal 3 13 3 2 2" xfId="1451" xr:uid="{A8F44931-8D92-4D07-9C7B-306282DE4A3D}"/>
    <cellStyle name="Normal 3 13 3 3" xfId="1452" xr:uid="{C975F222-6E9E-4827-B033-845CDECF4679}"/>
    <cellStyle name="Normal 3 13 4" xfId="1453" xr:uid="{DBC9D260-530A-4BAE-B933-A63F45E5766A}"/>
    <cellStyle name="Normal 3 13 4 2" xfId="1454" xr:uid="{C19C1856-2182-4A60-A218-5845DE6FE45C}"/>
    <cellStyle name="Normal 3 13 5" xfId="1455" xr:uid="{CEDD329C-B080-402A-9EAA-CB715BA58071}"/>
    <cellStyle name="Normal 3 13 5 2" xfId="1456" xr:uid="{404C5199-20DE-4666-B5C2-AC795395D722}"/>
    <cellStyle name="Normal 3 13 6" xfId="1457" xr:uid="{6ADCE654-EC86-459F-8A08-74B3B63E280E}"/>
    <cellStyle name="Normal 3 13 6 2" xfId="1458" xr:uid="{48F154AA-F602-413E-95A8-1A14DE99839A}"/>
    <cellStyle name="Normal 3 13 7" xfId="1459" xr:uid="{F444842E-E402-4407-82B6-80A18B6B86AA}"/>
    <cellStyle name="Normal 3 13 8" xfId="1460" xr:uid="{82E7F814-B7F0-499F-AAEE-278799DFC803}"/>
    <cellStyle name="Normal 3 14" xfId="939" xr:uid="{E204CA5E-4721-49E3-AA55-1EBD9509A518}"/>
    <cellStyle name="Normal 3 14 2" xfId="940" xr:uid="{012A73E6-0FB3-4BE3-A070-40A400B806A8}"/>
    <cellStyle name="Normal 3 14 2 2" xfId="1461" xr:uid="{3CB501B2-DFFC-44F6-9A78-AC2485F75B6A}"/>
    <cellStyle name="Normal 3 14 2 2 2" xfId="1462" xr:uid="{D650AEED-0ECA-4083-8C51-B3EE040A5E77}"/>
    <cellStyle name="Normal 3 14 2 2 2 2" xfId="1463" xr:uid="{FB1AC775-4051-4F84-B7B9-4A3C397EE9A4}"/>
    <cellStyle name="Normal 3 14 2 2 3" xfId="1464" xr:uid="{713C74A9-EAE1-4852-94C0-6E9DD373E819}"/>
    <cellStyle name="Normal 3 14 2 3" xfId="1465" xr:uid="{175C64FA-61AE-4032-87D1-3834C9342F92}"/>
    <cellStyle name="Normal 3 14 2 3 2" xfId="1466" xr:uid="{FA769AC6-4A08-4A9E-A291-6312300E688B}"/>
    <cellStyle name="Normal 3 14 2 4" xfId="1467" xr:uid="{BA3633AF-AE24-4DD8-A6E4-3B56B15D8B6F}"/>
    <cellStyle name="Normal 3 14 2 4 2" xfId="1468" xr:uid="{F99140D8-70C6-4888-B4B2-30845AC379D5}"/>
    <cellStyle name="Normal 3 14 2 5" xfId="1469" xr:uid="{61DFD51D-9E83-4281-A26A-DAFE200108AE}"/>
    <cellStyle name="Normal 3 14 2 5 2" xfId="1470" xr:uid="{77419698-B1BC-447F-802F-761C451F47BF}"/>
    <cellStyle name="Normal 3 14 2 6" xfId="1471" xr:uid="{F0297094-BAEF-4199-92AA-B86F0DD6D9AB}"/>
    <cellStyle name="Normal 3 14 2 7" xfId="1472" xr:uid="{F9BB525B-44F9-48F0-9693-EEE0F7A22C8F}"/>
    <cellStyle name="Normal 3 14 3" xfId="1473" xr:uid="{C39C0603-F818-4742-A432-01B0F9F93E01}"/>
    <cellStyle name="Normal 3 14 3 2" xfId="1474" xr:uid="{1A980FA9-E13E-4B50-A61D-7302BB9FA56E}"/>
    <cellStyle name="Normal 3 14 3 2 2" xfId="1475" xr:uid="{FA9ED2B8-E895-4AC5-9359-C786287D6ACD}"/>
    <cellStyle name="Normal 3 14 3 3" xfId="1476" xr:uid="{89FDF9DB-462B-4AF1-A9F6-8DC6DB4A0FEA}"/>
    <cellStyle name="Normal 3 14 4" xfId="1477" xr:uid="{65E5E0E8-5664-43E5-82AB-AFA5948C3143}"/>
    <cellStyle name="Normal 3 14 4 2" xfId="1478" xr:uid="{1D5F991A-21CA-407A-A735-F41E2FDEDFA4}"/>
    <cellStyle name="Normal 3 14 5" xfId="1479" xr:uid="{7FB4E0E9-9F18-4CD6-87A0-6322B8262039}"/>
    <cellStyle name="Normal 3 14 5 2" xfId="1480" xr:uid="{8AECBE61-BA18-4777-A0C5-6B530999656A}"/>
    <cellStyle name="Normal 3 14 6" xfId="1481" xr:uid="{7BE6A29E-7E93-4810-9C32-D70D7357405E}"/>
    <cellStyle name="Normal 3 14 6 2" xfId="1482" xr:uid="{A2DE0793-99B1-4CF5-8BA9-667B391CF01C}"/>
    <cellStyle name="Normal 3 14 7" xfId="1483" xr:uid="{3A12B6D8-08C0-438B-811B-4B17029FEBBE}"/>
    <cellStyle name="Normal 3 14 8" xfId="1484" xr:uid="{2C6C7B42-4152-45D2-A3B4-829A8EC4B6FB}"/>
    <cellStyle name="Normal 3 15" xfId="941" xr:uid="{CB902E61-8872-473A-AE08-48C950D113C9}"/>
    <cellStyle name="Normal 3 15 2" xfId="942" xr:uid="{3078C5D4-7F15-4764-94DF-3DC1B885761D}"/>
    <cellStyle name="Normal 3 15 2 2" xfId="1485" xr:uid="{4D7310F0-00C0-4FE3-BBFB-5858FA5C117D}"/>
    <cellStyle name="Normal 3 15 2 2 2" xfId="1486" xr:uid="{54CF5A44-0501-41AD-9528-FDE0A3BDD659}"/>
    <cellStyle name="Normal 3 15 2 2 2 2" xfId="1487" xr:uid="{2BDBAD80-5861-49C2-9862-AF949B93AEC3}"/>
    <cellStyle name="Normal 3 15 2 2 3" xfId="1488" xr:uid="{2F38FF04-491F-479B-B64F-F3C3685BD45C}"/>
    <cellStyle name="Normal 3 15 2 3" xfId="1489" xr:uid="{D7F08360-8594-4DE8-919F-452320D81AEB}"/>
    <cellStyle name="Normal 3 15 2 3 2" xfId="1490" xr:uid="{40AF06C2-0210-492D-9147-A0399A43190C}"/>
    <cellStyle name="Normal 3 15 2 4" xfId="1491" xr:uid="{EC2079B1-D58A-4774-9289-E78695DC2F92}"/>
    <cellStyle name="Normal 3 15 2 4 2" xfId="1492" xr:uid="{6808314D-2E38-4C20-97A3-9B2325B42086}"/>
    <cellStyle name="Normal 3 15 2 5" xfId="1493" xr:uid="{54A54DA0-AE1F-4AAC-BB69-BF095720E295}"/>
    <cellStyle name="Normal 3 15 2 5 2" xfId="1494" xr:uid="{5840BA08-DC43-45A1-9C71-6F771442812F}"/>
    <cellStyle name="Normal 3 15 2 6" xfId="1495" xr:uid="{82FB555E-BBAD-4E4B-ACEE-630696E612B7}"/>
    <cellStyle name="Normal 3 15 2 7" xfId="1496" xr:uid="{73774E96-D698-4D6C-A5EE-31A8B6095039}"/>
    <cellStyle name="Normal 3 15 3" xfId="1497" xr:uid="{8E573E66-12E5-4B0D-AF74-C46DC5FF5F86}"/>
    <cellStyle name="Normal 3 15 3 2" xfId="1498" xr:uid="{AA6BEC23-5FA9-4F9A-A2EC-522FCD893DA0}"/>
    <cellStyle name="Normal 3 15 3 2 2" xfId="1499" xr:uid="{6EB3914A-B033-4190-B019-954C0222B335}"/>
    <cellStyle name="Normal 3 15 3 3" xfId="1500" xr:uid="{34ABAA84-E9AE-482F-B16A-A170ABC37D85}"/>
    <cellStyle name="Normal 3 15 4" xfId="1501" xr:uid="{37C18742-4C50-4A68-A7E0-36283AE2C9E8}"/>
    <cellStyle name="Normal 3 15 4 2" xfId="1502" xr:uid="{4C80B697-12CC-4645-A4EF-0FA90407DEE0}"/>
    <cellStyle name="Normal 3 15 5" xfId="1503" xr:uid="{D16D68A7-2CE6-45DE-9B0D-EB00CB8015B9}"/>
    <cellStyle name="Normal 3 15 5 2" xfId="1504" xr:uid="{04CADD09-32B2-4AF6-A104-84188C663E5F}"/>
    <cellStyle name="Normal 3 15 6" xfId="1505" xr:uid="{DF7173BA-F97A-48AA-85C0-D0FE5F327F91}"/>
    <cellStyle name="Normal 3 15 6 2" xfId="1506" xr:uid="{E3A643E0-AA10-4F25-8F01-F78CF06F259F}"/>
    <cellStyle name="Normal 3 15 7" xfId="1507" xr:uid="{2BB1FABA-F986-4B3D-B389-B6E560056843}"/>
    <cellStyle name="Normal 3 15 8" xfId="1508" xr:uid="{BF62528B-FF56-4612-AF3E-5D3F904A9EAE}"/>
    <cellStyle name="Normal 3 16" xfId="943" xr:uid="{111FE7CB-79B6-4D0C-B594-D6BAD235A86B}"/>
    <cellStyle name="Normal 3 16 2" xfId="944" xr:uid="{0B3329DD-8BFC-4DE4-8C4F-451B2BAF6607}"/>
    <cellStyle name="Normal 3 16 2 2" xfId="1509" xr:uid="{D452CB90-2C65-4AA8-AC1C-6CD876695FEC}"/>
    <cellStyle name="Normal 3 16 2 2 2" xfId="1510" xr:uid="{8914BB93-5686-41D1-B566-DFBF6A13B8F0}"/>
    <cellStyle name="Normal 3 16 2 2 2 2" xfId="1511" xr:uid="{BAA292AD-2278-4CE5-92EA-FAF8EF1DC709}"/>
    <cellStyle name="Normal 3 16 2 2 3" xfId="1512" xr:uid="{1216FD5D-9ECB-4B83-BE93-9A5EA46ECAA7}"/>
    <cellStyle name="Normal 3 16 2 3" xfId="1513" xr:uid="{4EB5C009-92A4-4139-AA85-3D713481FB64}"/>
    <cellStyle name="Normal 3 16 2 3 2" xfId="1514" xr:uid="{57B013FA-07F8-427F-B432-9EABDE8A382D}"/>
    <cellStyle name="Normal 3 16 2 4" xfId="1515" xr:uid="{340BD196-95A1-4EE3-BFFC-D166D8168463}"/>
    <cellStyle name="Normal 3 16 2 4 2" xfId="1516" xr:uid="{8E7E057C-49A4-423E-B63E-9411AFF60BAE}"/>
    <cellStyle name="Normal 3 16 2 5" xfId="1517" xr:uid="{2EC73B2F-E969-475A-A5AC-BE2D86C39EE5}"/>
    <cellStyle name="Normal 3 16 2 5 2" xfId="1518" xr:uid="{294A935F-55F5-419B-92CB-72382F9EB74E}"/>
    <cellStyle name="Normal 3 16 2 6" xfId="1519" xr:uid="{29E8D222-B9BE-4DAB-ABBD-888875863BDF}"/>
    <cellStyle name="Normal 3 16 2 7" xfId="1520" xr:uid="{DA17A689-9456-4DF2-A68A-5EB87AD9AE51}"/>
    <cellStyle name="Normal 3 16 3" xfId="1521" xr:uid="{172D3AB5-5015-45C6-944E-117938E140E3}"/>
    <cellStyle name="Normal 3 16 3 2" xfId="1522" xr:uid="{C15789AC-419B-4E0A-8C98-9DE5EB5020E2}"/>
    <cellStyle name="Normal 3 16 3 2 2" xfId="1523" xr:uid="{983C8AE0-900E-435A-B0CF-FCCDBFDF9790}"/>
    <cellStyle name="Normal 3 16 3 3" xfId="1524" xr:uid="{F2648AA7-A2D5-4FEB-B5D0-36C6037E6F49}"/>
    <cellStyle name="Normal 3 16 4" xfId="1525" xr:uid="{78F56125-5944-44F2-8B0F-EF7607D53F90}"/>
    <cellStyle name="Normal 3 16 4 2" xfId="1526" xr:uid="{B69B1171-14FD-4639-93C2-8C263618078A}"/>
    <cellStyle name="Normal 3 16 5" xfId="1527" xr:uid="{81D37526-8E3D-4E38-A6D8-051CF2C821AD}"/>
    <cellStyle name="Normal 3 16 5 2" xfId="1528" xr:uid="{D6C2F8F3-BDDB-42B6-8733-3867D10E4B13}"/>
    <cellStyle name="Normal 3 16 6" xfId="1529" xr:uid="{E79EBF76-AA09-4CE9-B272-044A4F94AB25}"/>
    <cellStyle name="Normal 3 16 6 2" xfId="1530" xr:uid="{85A9A3FA-15F2-48CC-8592-E3D112CA1555}"/>
    <cellStyle name="Normal 3 16 7" xfId="1531" xr:uid="{C8DDC47D-FCC7-4952-9BBF-7222D41D5BC0}"/>
    <cellStyle name="Normal 3 16 8" xfId="1532" xr:uid="{DF0A2302-9249-4626-9A27-FE80DD80DB5E}"/>
    <cellStyle name="Normal 3 17" xfId="945" xr:uid="{6A29C009-69BF-4041-A0DE-98AD533D1175}"/>
    <cellStyle name="Normal 3 17 2" xfId="946" xr:uid="{D3C6DFA2-C8C7-43D1-866E-2B8B3E10FD5B}"/>
    <cellStyle name="Normal 3 17 2 2" xfId="1533" xr:uid="{29D831AE-9961-439A-81C8-FDF037CEE4BE}"/>
    <cellStyle name="Normal 3 17 2 2 2" xfId="1534" xr:uid="{AD6933B6-6C6A-4452-B9B7-3D509741F43E}"/>
    <cellStyle name="Normal 3 17 2 2 2 2" xfId="1535" xr:uid="{2BAE3A14-3E44-4D14-A97E-EB6F27A996AC}"/>
    <cellStyle name="Normal 3 17 2 2 3" xfId="1536" xr:uid="{AE007AEB-C8C0-40D1-B4AD-C3631E61BFAD}"/>
    <cellStyle name="Normal 3 17 2 3" xfId="1537" xr:uid="{CDF4FDD5-C0A1-44D2-BD6C-DA9A4FB1E4D7}"/>
    <cellStyle name="Normal 3 17 2 3 2" xfId="1538" xr:uid="{DBDB428E-7548-4F71-A089-5D15E19BD709}"/>
    <cellStyle name="Normal 3 17 2 4" xfId="1539" xr:uid="{D58284F3-84EF-4903-86CF-FED27147CCA9}"/>
    <cellStyle name="Normal 3 17 2 4 2" xfId="1540" xr:uid="{F0D6C2B2-9FD1-40CE-BFB0-9F7F6DDFE89F}"/>
    <cellStyle name="Normal 3 17 2 5" xfId="1541" xr:uid="{E4BBABC8-5170-466C-B059-E35138A6B76B}"/>
    <cellStyle name="Normal 3 17 2 5 2" xfId="1542" xr:uid="{D82152B9-85B4-4AE9-9128-300C63FD0D83}"/>
    <cellStyle name="Normal 3 17 2 6" xfId="1543" xr:uid="{FD88A260-6B1D-4D33-87C6-95BE7898EBCB}"/>
    <cellStyle name="Normal 3 17 2 7" xfId="1544" xr:uid="{5FAA6D65-187C-456F-8613-57CBDF300C46}"/>
    <cellStyle name="Normal 3 17 3" xfId="1545" xr:uid="{64931618-6F50-49D1-9A0C-9B7CC9B1F9B2}"/>
    <cellStyle name="Normal 3 17 3 2" xfId="1546" xr:uid="{BF6DA695-9849-438E-9CCE-00208CE9EED8}"/>
    <cellStyle name="Normal 3 17 3 2 2" xfId="1547" xr:uid="{18C2F986-0456-4C6C-80D8-4E3C2F88797E}"/>
    <cellStyle name="Normal 3 17 3 3" xfId="1548" xr:uid="{7C32FC37-52E2-4A86-9242-1C1129697D01}"/>
    <cellStyle name="Normal 3 17 4" xfId="1549" xr:uid="{42B20315-7F94-4A92-B303-A1101B14E394}"/>
    <cellStyle name="Normal 3 17 4 2" xfId="1550" xr:uid="{9FBE7C92-EAB6-4515-958F-C987A429A462}"/>
    <cellStyle name="Normal 3 17 5" xfId="1551" xr:uid="{FB507327-D284-4321-AADB-A6E04DDE79C7}"/>
    <cellStyle name="Normal 3 17 5 2" xfId="1552" xr:uid="{2EC67D38-E8C5-4150-AF07-0641ADCCB654}"/>
    <cellStyle name="Normal 3 17 6" xfId="1553" xr:uid="{D8CA75DA-CA87-48DB-9D56-E1CA84F03AD8}"/>
    <cellStyle name="Normal 3 17 6 2" xfId="1554" xr:uid="{68E98215-518F-4A35-A68B-EA5B4754276D}"/>
    <cellStyle name="Normal 3 17 7" xfId="1555" xr:uid="{2F035625-9F40-4F53-B017-5D658039599B}"/>
    <cellStyle name="Normal 3 17 8" xfId="1556" xr:uid="{35B2D779-5DBD-4D3B-9233-AD3E754B4970}"/>
    <cellStyle name="Normal 3 18" xfId="947" xr:uid="{CD6EB1E3-D42A-4F2B-860C-03E3C0D6864E}"/>
    <cellStyle name="Normal 3 18 2" xfId="948" xr:uid="{F17D1D2D-8562-4396-A3B4-58A953306D8A}"/>
    <cellStyle name="Normal 3 18 2 2" xfId="1557" xr:uid="{2B742772-4E9A-4EF1-9CAA-5C4CB7DC2FC9}"/>
    <cellStyle name="Normal 3 18 2 2 2" xfId="1558" xr:uid="{5ED0FC94-8B22-4D8F-892B-A3DED7106169}"/>
    <cellStyle name="Normal 3 18 2 2 2 2" xfId="1559" xr:uid="{3A38C384-4C0E-4B67-9DAA-3A7CC9BF2D37}"/>
    <cellStyle name="Normal 3 18 2 2 3" xfId="1560" xr:uid="{0D3EEEF3-21C9-47DD-BD7C-3A326B1ABAF1}"/>
    <cellStyle name="Normal 3 18 2 3" xfId="1561" xr:uid="{66B9DE66-5F4A-427A-987D-10F4232248EB}"/>
    <cellStyle name="Normal 3 18 2 3 2" xfId="1562" xr:uid="{29E60156-E2DF-4464-890A-EB85D68D8F02}"/>
    <cellStyle name="Normal 3 18 2 4" xfId="1563" xr:uid="{7A522013-ACB6-47EB-B01A-8DA9EC5EF446}"/>
    <cellStyle name="Normal 3 18 2 4 2" xfId="1564" xr:uid="{93654E47-39AA-4291-BB7D-5EDFC91549F2}"/>
    <cellStyle name="Normal 3 18 2 5" xfId="1565" xr:uid="{B0C51F02-9903-4BA2-9F5D-56312B6B6A18}"/>
    <cellStyle name="Normal 3 18 2 5 2" xfId="1566" xr:uid="{424AAAB2-6EE3-412D-9190-F6BC07CF4A75}"/>
    <cellStyle name="Normal 3 18 2 6" xfId="1567" xr:uid="{5B7C0C2F-7BF8-4512-A4B6-8CF37514A8D6}"/>
    <cellStyle name="Normal 3 18 2 7" xfId="1568" xr:uid="{F3A60ACB-EDE0-43FE-85C2-C610EF86725B}"/>
    <cellStyle name="Normal 3 18 3" xfId="1569" xr:uid="{F2B7A75B-0248-4FF8-90E9-AE6519326B51}"/>
    <cellStyle name="Normal 3 18 3 2" xfId="1570" xr:uid="{2936933A-09EF-423A-AAE9-F8CB771E5990}"/>
    <cellStyle name="Normal 3 18 3 2 2" xfId="1571" xr:uid="{1FEAF81A-DBB6-4702-9A4E-1DF771B0956E}"/>
    <cellStyle name="Normal 3 18 3 3" xfId="1572" xr:uid="{B0FFA16A-1B26-4E39-ABEF-6E92602E8D3A}"/>
    <cellStyle name="Normal 3 18 4" xfId="1573" xr:uid="{7DF20225-1261-402F-AD4C-5BF0C2200EE6}"/>
    <cellStyle name="Normal 3 18 4 2" xfId="1574" xr:uid="{1696B086-D13B-4390-9AB8-69171C105535}"/>
    <cellStyle name="Normal 3 18 5" xfId="1575" xr:uid="{346FEFC9-FB0E-474E-BF07-C808B662B7CD}"/>
    <cellStyle name="Normal 3 18 5 2" xfId="1576" xr:uid="{49A980B5-5604-47CE-94A4-B6AB0DA3A1FC}"/>
    <cellStyle name="Normal 3 18 6" xfId="1577" xr:uid="{C16691B2-3913-4983-889B-6D450AE7C395}"/>
    <cellStyle name="Normal 3 18 6 2" xfId="1578" xr:uid="{7CDDF258-ED0A-4F9B-A3A8-5742193B4893}"/>
    <cellStyle name="Normal 3 18 7" xfId="1579" xr:uid="{C0173073-1427-469F-94EB-549F55C6C1C4}"/>
    <cellStyle name="Normal 3 18 8" xfId="1580" xr:uid="{B4FDB09C-CC96-4E2E-95EB-3B01E5341300}"/>
    <cellStyle name="Normal 3 19" xfId="949" xr:uid="{F51EBE0A-4222-4979-B7F8-72B2D9172342}"/>
    <cellStyle name="Normal 3 19 2" xfId="950" xr:uid="{557FA27E-A947-41FC-B3FC-63F5B4EA28CB}"/>
    <cellStyle name="Normal 3 19 2 2" xfId="1581" xr:uid="{6A6D8A06-5EA7-417B-AB26-C5B952FD9CB5}"/>
    <cellStyle name="Normal 3 19 2 2 2" xfId="1582" xr:uid="{FB8E981C-80A8-4130-A986-B37970E673F8}"/>
    <cellStyle name="Normal 3 19 2 2 2 2" xfId="1583" xr:uid="{48338E3B-C472-4774-B8B4-1203FCE63745}"/>
    <cellStyle name="Normal 3 19 2 2 3" xfId="1584" xr:uid="{6D7F1AA7-2FEF-4A38-9C12-6ED6E969EBF6}"/>
    <cellStyle name="Normal 3 19 2 3" xfId="1585" xr:uid="{5C87CB47-E29F-4320-B8E3-D550C63AAD22}"/>
    <cellStyle name="Normal 3 19 2 3 2" xfId="1586" xr:uid="{9D338758-D220-4E7F-8ABE-6B65CE58E8FA}"/>
    <cellStyle name="Normal 3 19 2 4" xfId="1587" xr:uid="{31272905-44FA-43DF-94B0-793E07A01D61}"/>
    <cellStyle name="Normal 3 19 2 4 2" xfId="1588" xr:uid="{74C2526D-EE82-4151-BE79-9035526E4623}"/>
    <cellStyle name="Normal 3 19 2 5" xfId="1589" xr:uid="{D0A194A6-0BC4-4C84-8FB1-0A43C6BD8619}"/>
    <cellStyle name="Normal 3 19 2 5 2" xfId="1590" xr:uid="{8017363F-60DB-422F-B85C-B57E6F839C96}"/>
    <cellStyle name="Normal 3 19 2 6" xfId="1591" xr:uid="{6195C96D-B23F-43F9-825F-4D7A876CC20D}"/>
    <cellStyle name="Normal 3 19 2 7" xfId="1592" xr:uid="{38AA916F-1940-4292-85D9-22B9FB8FDA14}"/>
    <cellStyle name="Normal 3 19 3" xfId="1593" xr:uid="{A6D54083-32AA-4288-A3D4-1A6375D93D7B}"/>
    <cellStyle name="Normal 3 19 3 2" xfId="1594" xr:uid="{66CD6289-A385-459C-ABAA-D86C03067B3D}"/>
    <cellStyle name="Normal 3 19 3 2 2" xfId="1595" xr:uid="{E523702C-713E-42B5-85C4-8E386970987C}"/>
    <cellStyle name="Normal 3 19 3 3" xfId="1596" xr:uid="{1EBBAC92-C467-42E7-93C9-1F77434AED19}"/>
    <cellStyle name="Normal 3 19 4" xfId="1597" xr:uid="{532911F5-7D51-4DE6-81F9-C222A7B18F27}"/>
    <cellStyle name="Normal 3 19 4 2" xfId="1598" xr:uid="{85D04181-8B1D-4429-A952-6F6037413647}"/>
    <cellStyle name="Normal 3 19 5" xfId="1599" xr:uid="{712EB641-43EA-4A59-84F9-11127999E2E0}"/>
    <cellStyle name="Normal 3 19 5 2" xfId="1600" xr:uid="{5E2E28C5-CAA5-456C-BBB3-914F432460B1}"/>
    <cellStyle name="Normal 3 19 6" xfId="1601" xr:uid="{B962236E-B5D3-4CF7-9F50-B12E24FCEBFC}"/>
    <cellStyle name="Normal 3 19 6 2" xfId="1602" xr:uid="{D47E7CD3-2C03-4002-BE76-3FA6EED9AB2A}"/>
    <cellStyle name="Normal 3 19 7" xfId="1603" xr:uid="{A20117F7-BD5F-4570-84C9-CDDD291E302D}"/>
    <cellStyle name="Normal 3 19 8" xfId="1604" xr:uid="{5619915E-2DBE-4665-B91F-8D44C4075076}"/>
    <cellStyle name="Normal 3 2" xfId="350" xr:uid="{76AF92A4-7AA8-4CBC-9C42-FB86162F61DF}"/>
    <cellStyle name="Normal 3 2 2" xfId="979" xr:uid="{A1ED4897-4997-469A-BB52-34A6D6D7CCF6}"/>
    <cellStyle name="Normal 3 2 2 2" xfId="980" xr:uid="{B8D1A93D-8D7D-4146-9938-83D8A71ABD0C}"/>
    <cellStyle name="Normal 3 2 2 2 2" xfId="1605" xr:uid="{FEEF8DEB-C296-4D7C-94F7-B8F80F7FC405}"/>
    <cellStyle name="Normal 3 2 2 2 2 2" xfId="1606" xr:uid="{2C05E89F-3E5F-4A47-A6D2-FE2456B79CE3}"/>
    <cellStyle name="Normal 3 2 2 2 2 2 2" xfId="1607" xr:uid="{5EBB0915-B8C5-40EA-BBCF-2706BC3025B0}"/>
    <cellStyle name="Normal 3 2 2 2 2 3" xfId="1608" xr:uid="{AA5201D2-20A9-4E6A-9C50-35116390FD3D}"/>
    <cellStyle name="Normal 3 2 2 2 3" xfId="1609" xr:uid="{AF2EE383-7D2E-4514-8063-397791992311}"/>
    <cellStyle name="Normal 3 2 2 2 3 2" xfId="1610" xr:uid="{589CE643-E021-4A9E-B4BD-F529257046FA}"/>
    <cellStyle name="Normal 3 2 2 2 4" xfId="1611" xr:uid="{D967D8BA-5837-4536-95BB-8360CDC8D622}"/>
    <cellStyle name="Normal 3 2 2 2 4 2" xfId="1612" xr:uid="{4D9F9FCB-A1C7-43A3-A2FC-7AC0D640A7DE}"/>
    <cellStyle name="Normal 3 2 2 2 5" xfId="1613" xr:uid="{84DC8961-DB31-4089-90C3-206B4B69694B}"/>
    <cellStyle name="Normal 3 2 2 2 5 2" xfId="1614" xr:uid="{722FD9A2-0386-424A-9616-8B833CF99B6A}"/>
    <cellStyle name="Normal 3 2 2 2 6" xfId="1615" xr:uid="{01D9A67A-E89D-4260-A59A-0ACC6F86141D}"/>
    <cellStyle name="Normal 3 2 2 2 7" xfId="1616" xr:uid="{4D55E24D-25E9-4C06-AE71-1228D4DABCE5}"/>
    <cellStyle name="Normal 3 2 2 3" xfId="981" xr:uid="{928A37F4-4CF0-4833-A972-47FF32E02E2A}"/>
    <cellStyle name="Normal 3 2 2 3 2" xfId="1617" xr:uid="{70071E09-849E-47B8-A257-36F56DFFB8DC}"/>
    <cellStyle name="Normal 3 2 2 3 2 2" xfId="1618" xr:uid="{17B6B2CE-C8FA-456F-A8A8-02DAAF778CE7}"/>
    <cellStyle name="Normal 3 2 2 3 2 2 2" xfId="1619" xr:uid="{3C79B4FB-A098-4440-BB22-D6396BE9A9EE}"/>
    <cellStyle name="Normal 3 2 2 3 2 3" xfId="1620" xr:uid="{F59AF284-75A4-47A0-A32E-D93ED131904F}"/>
    <cellStyle name="Normal 3 2 2 3 3" xfId="1621" xr:uid="{E896CC96-5B33-447D-83E6-41DD1C046FDA}"/>
    <cellStyle name="Normal 3 2 2 3 3 2" xfId="1622" xr:uid="{2E735933-8BF0-4D55-A1DF-4020C3BD7D90}"/>
    <cellStyle name="Normal 3 2 2 3 4" xfId="1623" xr:uid="{5181EEF0-2F0A-4936-B576-10D1C584D31F}"/>
    <cellStyle name="Normal 3 2 2 3 5" xfId="1624" xr:uid="{144A452A-1840-491B-9ADA-C37C8CC2B720}"/>
    <cellStyle name="Normal 3 2 2 4" xfId="1625" xr:uid="{F44CAB49-3451-4394-9B0B-37064A0C64D3}"/>
    <cellStyle name="Normal 3 2 2 4 2" xfId="1626" xr:uid="{9363C3CB-EC30-43E1-8DDE-E00C00789638}"/>
    <cellStyle name="Normal 3 2 2 4 2 2" xfId="1627" xr:uid="{FBA381C2-0BC6-4C97-B337-17316960E379}"/>
    <cellStyle name="Normal 3 2 2 4 3" xfId="1628" xr:uid="{E7A593D6-AC05-45ED-8E5A-F026D3768F58}"/>
    <cellStyle name="Normal 3 2 2 5" xfId="1629" xr:uid="{4CB4612B-5C74-427F-AA6D-8818074B598F}"/>
    <cellStyle name="Normal 3 2 2 5 2" xfId="1630" xr:uid="{616EE771-2853-4018-B659-D79B6C45D60D}"/>
    <cellStyle name="Normal 3 2 2 5 2 2" xfId="1631" xr:uid="{8D90CB13-21A0-42A8-831A-CC98BCBD006C}"/>
    <cellStyle name="Normal 3 2 2 5 3" xfId="1632" xr:uid="{D94387BA-FA47-4846-AF6B-75E64C62D9F0}"/>
    <cellStyle name="Normal 3 2 2 6" xfId="1633" xr:uid="{7AB2F51A-2599-4A51-8A71-983EC722B55D}"/>
    <cellStyle name="Normal 3 2 2 6 2" xfId="1634" xr:uid="{081C1C54-4C0E-46DC-A4B7-24E6741D76E1}"/>
    <cellStyle name="Normal 3 2 2 7" xfId="1635" xr:uid="{08398F9F-358E-49CC-B0D2-63EC2AD02333}"/>
    <cellStyle name="Normal 3 2 2 8" xfId="1636" xr:uid="{CCBEE894-C163-4523-8E93-97BDC1894B8F}"/>
    <cellStyle name="Normal 3 2 3" xfId="982" xr:uid="{9B3D8C04-2150-4733-A522-AFF42762C7EA}"/>
    <cellStyle name="Normal 3 2 3 2" xfId="983" xr:uid="{7E3FC292-C5F9-4884-ABD8-C46DA138EF92}"/>
    <cellStyle name="Normal 3 2 3 2 2" xfId="1637" xr:uid="{CB717FF9-9B1E-4506-B2D0-E3CF6BEEE022}"/>
    <cellStyle name="Normal 3 2 3 2 2 2" xfId="1638" xr:uid="{900E4F56-D4C0-4F9D-A980-B05498B94F86}"/>
    <cellStyle name="Normal 3 2 3 2 2 2 2" xfId="1639" xr:uid="{3CEFDF45-4B89-4273-9656-83CACFE5A86B}"/>
    <cellStyle name="Normal 3 2 3 2 2 3" xfId="1640" xr:uid="{40707CFF-9645-485F-BF4E-8A68A310AB12}"/>
    <cellStyle name="Normal 3 2 3 2 3" xfId="1641" xr:uid="{22386CDF-3E8C-4813-A144-35578C9EFEA0}"/>
    <cellStyle name="Normal 3 2 3 2 3 2" xfId="1642" xr:uid="{67EE0CA8-053D-4EDB-B96D-7930CD4E52D4}"/>
    <cellStyle name="Normal 3 2 3 2 4" xfId="1643" xr:uid="{B44E00BD-B23A-4FD9-9529-F918B44A917B}"/>
    <cellStyle name="Normal 3 2 3 2 4 2" xfId="1644" xr:uid="{E2ED9D9C-EB0A-4412-9267-74DFF0DA5B8D}"/>
    <cellStyle name="Normal 3 2 3 2 5" xfId="1645" xr:uid="{044F505A-ABB4-4FFE-A4D6-8F49793B2736}"/>
    <cellStyle name="Normal 3 2 3 2 5 2" xfId="1646" xr:uid="{BEBDD867-762F-4714-900F-29654193E491}"/>
    <cellStyle name="Normal 3 2 3 2 6" xfId="1647" xr:uid="{CC2D67A7-A2D5-48B1-9066-99EADA100A85}"/>
    <cellStyle name="Normal 3 2 3 2 7" xfId="1648" xr:uid="{80079EB8-3AAA-41B0-9487-D472C196A388}"/>
    <cellStyle name="Normal 3 2 3 3" xfId="1649" xr:uid="{8799F2E6-2B4D-4A40-B6BC-D619BDBE2F92}"/>
    <cellStyle name="Normal 3 2 3 3 2" xfId="1650" xr:uid="{309DC46D-ECB4-4875-B5F0-14128D924131}"/>
    <cellStyle name="Normal 3 2 3 3 2 2" xfId="1651" xr:uid="{BD606789-A3D2-489E-9CE1-F3432A34ECAC}"/>
    <cellStyle name="Normal 3 2 3 3 3" xfId="1652" xr:uid="{8F4865BB-8CD3-4CFB-8BFB-6389ECE1A3C4}"/>
    <cellStyle name="Normal 3 2 3 4" xfId="1653" xr:uid="{8A28E334-CE95-4188-900B-CA26C8B01626}"/>
    <cellStyle name="Normal 3 2 3 4 2" xfId="1654" xr:uid="{D83E2A92-FF79-478D-AF18-3515AFD9E030}"/>
    <cellStyle name="Normal 3 2 3 5" xfId="1655" xr:uid="{52147563-720C-448A-8AED-FEF1C6F9E7E9}"/>
    <cellStyle name="Normal 3 2 3 5 2" xfId="1656" xr:uid="{A46794F1-648E-4E41-B076-344CA860BA11}"/>
    <cellStyle name="Normal 3 2 3 6" xfId="1657" xr:uid="{852D9650-7D36-497B-89C2-79045BBF3A33}"/>
    <cellStyle name="Normal 3 2 3 6 2" xfId="1658" xr:uid="{9D2A157B-83DC-4997-B847-AEEDA2653AFB}"/>
    <cellStyle name="Normal 3 2 3 7" xfId="1659" xr:uid="{0CD06E1C-9BC8-458E-8380-458CB07B7198}"/>
    <cellStyle name="Normal 3 2 3 8" xfId="1660" xr:uid="{60144FAE-0E8B-474E-B3AB-A8D48139D6B8}"/>
    <cellStyle name="Normal 3 2 4" xfId="984" xr:uid="{24A63C4D-6FEE-46AE-9B95-FF5660291488}"/>
    <cellStyle name="Normal 3 2 4 2" xfId="1661" xr:uid="{0A679E58-92BD-494A-891F-577FE8C39629}"/>
    <cellStyle name="Normal 3 2 4 2 2" xfId="1662" xr:uid="{64DC129A-6106-4FA4-98C1-4F1F67B43E0A}"/>
    <cellStyle name="Normal 3 2 4 3" xfId="1663" xr:uid="{CE4BAF44-2BD5-4DF2-A5EA-7A42F080F05F}"/>
    <cellStyle name="Normal 3 2 4 3 2" xfId="1664" xr:uid="{660D62E1-1558-4520-8CBC-0041CDF774D8}"/>
    <cellStyle name="Normal 3 2 4 4" xfId="1665" xr:uid="{0DB7FD76-BF0D-4AA2-A61F-FFDC9C2E0FB3}"/>
    <cellStyle name="Normal 3 2 4 5" xfId="1666" xr:uid="{1E52CF53-F693-4A0D-B0E0-98A02136B57D}"/>
    <cellStyle name="Normal 3 2 5" xfId="1667" xr:uid="{710DA931-87DC-4B53-84C6-C53E0AE0E130}"/>
    <cellStyle name="Normal 3 2 6" xfId="1668" xr:uid="{3B6A0357-9CE4-454E-87B2-4C09200D5AA9}"/>
    <cellStyle name="Normal 3 2 6 2" xfId="1669" xr:uid="{35E1BE1F-79A8-4BFC-B187-1957B4C039FD}"/>
    <cellStyle name="Normal 3 20" xfId="985" xr:uid="{BC15C24E-60A0-404F-8478-06C5BACBEC02}"/>
    <cellStyle name="Normal 3 20 2" xfId="986" xr:uid="{8C55AFBD-9D80-4E43-BEE4-0EE65766D95D}"/>
    <cellStyle name="Normal 3 20 2 2" xfId="1670" xr:uid="{7F25932B-1F1C-4671-8FD1-EC719290CA49}"/>
    <cellStyle name="Normal 3 20 2 2 2" xfId="1671" xr:uid="{A829DC46-AF82-42F1-8757-0E1A7FA5979B}"/>
    <cellStyle name="Normal 3 20 2 2 2 2" xfId="1672" xr:uid="{55D8E990-187F-435C-9372-D24191896A6B}"/>
    <cellStyle name="Normal 3 20 2 2 3" xfId="1673" xr:uid="{AEA1A714-F0B2-49B8-A663-FC042E624350}"/>
    <cellStyle name="Normal 3 20 2 3" xfId="1674" xr:uid="{0A27FEDF-F55C-434C-BB8C-55467ED29488}"/>
    <cellStyle name="Normal 3 20 2 3 2" xfId="1675" xr:uid="{62789202-3EF3-4C92-8C64-018284CA2732}"/>
    <cellStyle name="Normal 3 20 2 4" xfId="1676" xr:uid="{5ED7BE07-EDCA-46FB-A9B1-468F8BCBE9FF}"/>
    <cellStyle name="Normal 3 20 2 4 2" xfId="1677" xr:uid="{4E24B266-ABF3-4FF5-A51B-E04358EA3863}"/>
    <cellStyle name="Normal 3 20 2 5" xfId="1678" xr:uid="{57AF83A0-D408-4313-B29E-E158E895E3AA}"/>
    <cellStyle name="Normal 3 20 2 5 2" xfId="1679" xr:uid="{C60E8363-8AF1-4590-863A-957ED5E352CE}"/>
    <cellStyle name="Normal 3 20 2 6" xfId="1680" xr:uid="{50CED1D3-C96E-4B12-8D16-B8DB5EB67B74}"/>
    <cellStyle name="Normal 3 20 2 7" xfId="1681" xr:uid="{F09763B2-FC11-40C6-BCC2-7830FD90BD95}"/>
    <cellStyle name="Normal 3 20 3" xfId="1682" xr:uid="{2A08C16B-F1BD-47EC-8710-84B9811581E9}"/>
    <cellStyle name="Normal 3 20 3 2" xfId="1683" xr:uid="{7B637852-D255-4DBE-A9B9-39E4B9C8C981}"/>
    <cellStyle name="Normal 3 20 3 2 2" xfId="1684" xr:uid="{1DF38AAD-D5B3-419C-9DB8-78BB618EE9C9}"/>
    <cellStyle name="Normal 3 20 3 3" xfId="1685" xr:uid="{BC7B4C1A-7CB7-444A-9E51-EFDB8713E210}"/>
    <cellStyle name="Normal 3 20 4" xfId="1686" xr:uid="{300D85BA-A11A-429B-9D40-2027B28D06F4}"/>
    <cellStyle name="Normal 3 20 4 2" xfId="1687" xr:uid="{3DB6444F-E3BF-4E53-8D09-43F660C4DD1A}"/>
    <cellStyle name="Normal 3 20 5" xfId="1688" xr:uid="{8D33AF8F-DDF0-4FEA-A1BE-A6F05B2F4139}"/>
    <cellStyle name="Normal 3 20 5 2" xfId="1689" xr:uid="{73E5BCA3-2C3B-49FD-97FE-0B71A7263FD0}"/>
    <cellStyle name="Normal 3 20 6" xfId="1690" xr:uid="{7E580B52-54CE-4C62-B803-4F630C1813D3}"/>
    <cellStyle name="Normal 3 20 6 2" xfId="1691" xr:uid="{4D08A3F7-B3A2-4990-B641-F0E65C00B4FD}"/>
    <cellStyle name="Normal 3 20 7" xfId="1692" xr:uid="{9A02904C-ED98-4DCB-8911-7D1B9E4BEE45}"/>
    <cellStyle name="Normal 3 20 8" xfId="1693" xr:uid="{F846A459-A5AC-4303-8228-9ACC19B2CAE7}"/>
    <cellStyle name="Normal 3 21" xfId="987" xr:uid="{4889E3C8-BE3E-475B-B831-5A2AD820A9E1}"/>
    <cellStyle name="Normal 3 21 2" xfId="988" xr:uid="{20ADCC71-C74C-434F-9420-9B26E41D3FE8}"/>
    <cellStyle name="Normal 3 21 2 2" xfId="1694" xr:uid="{F91C1465-43BD-428C-BF1C-8FFB9167D658}"/>
    <cellStyle name="Normal 3 21 2 2 2" xfId="1695" xr:uid="{ABDCD3D3-2702-4848-8E84-F9C3C64282E9}"/>
    <cellStyle name="Normal 3 21 2 2 2 2" xfId="1696" xr:uid="{733D5B0F-2240-4F78-AEF6-7AD6D87B20EF}"/>
    <cellStyle name="Normal 3 21 2 2 3" xfId="1697" xr:uid="{5A003AB0-0EAC-4E97-87AD-A130BC25FB79}"/>
    <cellStyle name="Normal 3 21 2 3" xfId="1698" xr:uid="{EF9FA89E-225B-429E-B6E8-ABB79399CAB9}"/>
    <cellStyle name="Normal 3 21 2 3 2" xfId="1699" xr:uid="{9051F706-E35D-4511-B874-57A317767DE1}"/>
    <cellStyle name="Normal 3 21 2 4" xfId="1700" xr:uid="{10B682F3-6C43-48A6-9264-6B579B4C9067}"/>
    <cellStyle name="Normal 3 21 2 4 2" xfId="1701" xr:uid="{9B06A421-FC37-4908-8230-4E41A815A2AC}"/>
    <cellStyle name="Normal 3 21 2 5" xfId="1702" xr:uid="{3E6EB4C2-3F3F-41EE-B757-99DB8FEFD92B}"/>
    <cellStyle name="Normal 3 21 2 5 2" xfId="1703" xr:uid="{37953B87-BC3A-407D-95C8-52BC6A0B4A30}"/>
    <cellStyle name="Normal 3 21 2 6" xfId="1704" xr:uid="{CCD80D9F-62A2-47B5-82C3-348B2E232A1A}"/>
    <cellStyle name="Normal 3 21 2 7" xfId="1705" xr:uid="{9678A91F-2A0A-4B47-BE8B-29C61DA6C54D}"/>
    <cellStyle name="Normal 3 21 3" xfId="1706" xr:uid="{79F73B95-3FC3-4067-8192-4D7AE62E5E6D}"/>
    <cellStyle name="Normal 3 21 3 2" xfId="1707" xr:uid="{C799AE3D-4B34-4640-9EF1-42E992D57DAF}"/>
    <cellStyle name="Normal 3 21 3 2 2" xfId="1708" xr:uid="{FF83D531-5FB9-42FB-B7E3-5184298C4591}"/>
    <cellStyle name="Normal 3 21 3 3" xfId="1709" xr:uid="{E6CF7111-C54C-487A-930A-50AFFBDDECAA}"/>
    <cellStyle name="Normal 3 21 4" xfId="1710" xr:uid="{09505E14-89F6-4BEA-AEFD-3F5433EA4547}"/>
    <cellStyle name="Normal 3 21 4 2" xfId="1711" xr:uid="{745EEBB2-D596-4538-A450-65830EB0BB91}"/>
    <cellStyle name="Normal 3 21 5" xfId="1712" xr:uid="{09E51A11-ABBA-44B7-BFB7-7F347CE5BC04}"/>
    <cellStyle name="Normal 3 21 5 2" xfId="1713" xr:uid="{50AFBDFD-2F96-483B-AEE2-E2AEE31E5DAE}"/>
    <cellStyle name="Normal 3 21 6" xfId="1714" xr:uid="{1A21D336-625E-42EC-A1A2-D5EA9D9526C8}"/>
    <cellStyle name="Normal 3 21 6 2" xfId="1715" xr:uid="{7A35DFA1-76D6-4B91-9312-674EC33663B5}"/>
    <cellStyle name="Normal 3 21 7" xfId="1716" xr:uid="{A5601996-E95E-4066-9C6E-FA43235527DD}"/>
    <cellStyle name="Normal 3 21 8" xfId="1717" xr:uid="{AC8D9666-E219-490D-B410-E1844851FDE9}"/>
    <cellStyle name="Normal 3 22" xfId="989" xr:uid="{82B9274C-5E29-4BC2-BED7-D0AA1C0D7786}"/>
    <cellStyle name="Normal 3 22 2" xfId="990" xr:uid="{5E68E609-522B-479A-A4B3-30D194D305EA}"/>
    <cellStyle name="Normal 3 22 2 2" xfId="1718" xr:uid="{4AF2446D-7D73-48D0-8E5B-E78CE543A845}"/>
    <cellStyle name="Normal 3 22 2 2 2" xfId="1719" xr:uid="{1E6E242D-78AA-45B2-8A3B-E9225602B954}"/>
    <cellStyle name="Normal 3 22 2 2 2 2" xfId="1720" xr:uid="{215FB85C-E8DD-4C4C-B1B2-0C6175BC7107}"/>
    <cellStyle name="Normal 3 22 2 2 3" xfId="1721" xr:uid="{B12A14F4-634F-460A-A2BA-21C4EA6B1CE4}"/>
    <cellStyle name="Normal 3 22 2 3" xfId="1722" xr:uid="{88D36490-325C-4938-ACA0-8FA1655481E9}"/>
    <cellStyle name="Normal 3 22 2 3 2" xfId="1723" xr:uid="{E6E02C2E-F6DC-4EEA-B27C-DF9DC8A30812}"/>
    <cellStyle name="Normal 3 22 2 4" xfId="1724" xr:uid="{65257AC3-4194-4A47-9F17-E70EED60C06B}"/>
    <cellStyle name="Normal 3 22 2 4 2" xfId="1725" xr:uid="{F5E544B0-C483-4CEB-922D-92384A44FDF5}"/>
    <cellStyle name="Normal 3 22 2 5" xfId="1726" xr:uid="{9C6F25BF-1789-4321-BFEA-B20B6FA6984D}"/>
    <cellStyle name="Normal 3 22 2 5 2" xfId="1727" xr:uid="{E2B41597-CE97-4D21-9EE9-B0E87855A05B}"/>
    <cellStyle name="Normal 3 22 2 6" xfId="1728" xr:uid="{70BB5164-FEB5-4099-8FB6-E4839DD67B67}"/>
    <cellStyle name="Normal 3 22 2 7" xfId="1729" xr:uid="{A0C5E374-49DF-4463-A70A-71BCDFC37C66}"/>
    <cellStyle name="Normal 3 22 3" xfId="1730" xr:uid="{1FEB935D-4F71-4F53-8DD5-28A9F31FCFFE}"/>
    <cellStyle name="Normal 3 22 3 2" xfId="1731" xr:uid="{66877913-6F91-4512-AF1D-0C4186B2CAF6}"/>
    <cellStyle name="Normal 3 22 3 2 2" xfId="1732" xr:uid="{449A4310-C83D-4991-AC58-0DDC715F9C22}"/>
    <cellStyle name="Normal 3 22 3 3" xfId="1733" xr:uid="{4C0F6966-2AB3-4D6E-9F57-38A5F16047EB}"/>
    <cellStyle name="Normal 3 22 4" xfId="1734" xr:uid="{7B3A0F7B-E1CD-4172-B6A6-1B1226754A62}"/>
    <cellStyle name="Normal 3 22 4 2" xfId="1735" xr:uid="{87C4383C-4068-4300-AF0F-EB9A458345AA}"/>
    <cellStyle name="Normal 3 22 5" xfId="1736" xr:uid="{412CF539-2BB3-4CF4-B70D-565EC71BEA69}"/>
    <cellStyle name="Normal 3 22 5 2" xfId="1737" xr:uid="{94A63F1D-1AD8-473E-846D-E1A6B2F8496A}"/>
    <cellStyle name="Normal 3 22 6" xfId="1738" xr:uid="{25ADFA86-6998-4BB5-913A-386981500461}"/>
    <cellStyle name="Normal 3 22 6 2" xfId="1739" xr:uid="{1ADDB3B1-21C9-4EA8-983C-FD90C92CA8DA}"/>
    <cellStyle name="Normal 3 22 7" xfId="1740" xr:uid="{3BC47F12-D2B1-470E-B935-60F1A893F751}"/>
    <cellStyle name="Normal 3 22 8" xfId="1741" xr:uid="{F92F65D8-DA9C-4906-8FB4-5BA68191BAAD}"/>
    <cellStyle name="Normal 3 23" xfId="991" xr:uid="{AE46C94F-7C4A-4DB3-B65B-ACD4A8E307E5}"/>
    <cellStyle name="Normal 3 23 2" xfId="992" xr:uid="{2387EFFB-9F22-49CA-9542-1A0C82945855}"/>
    <cellStyle name="Normal 3 23 2 2" xfId="1742" xr:uid="{B60E473F-97A2-46CF-8779-E15AD722BF02}"/>
    <cellStyle name="Normal 3 23 2 2 2" xfId="1743" xr:uid="{E4A655E8-DB9B-4434-BBE6-8ACB3B4B4CC1}"/>
    <cellStyle name="Normal 3 23 2 2 2 2" xfId="1744" xr:uid="{1587C510-EB16-4374-A457-5707B229483D}"/>
    <cellStyle name="Normal 3 23 2 2 3" xfId="1745" xr:uid="{E3DAC573-BBD8-4EDF-935D-F5F59EC14C1B}"/>
    <cellStyle name="Normal 3 23 2 3" xfId="1746" xr:uid="{93486F16-94D4-4AE5-A485-03BC1680A002}"/>
    <cellStyle name="Normal 3 23 2 3 2" xfId="1747" xr:uid="{AECC2C7D-A199-4FC3-A8E7-D32D470774DD}"/>
    <cellStyle name="Normal 3 23 2 4" xfId="1748" xr:uid="{058FE2BF-15CC-4BE1-901F-ED33489790F1}"/>
    <cellStyle name="Normal 3 23 2 4 2" xfId="1749" xr:uid="{D84BF63A-23C9-4A3B-B6D2-F7601B6EC50E}"/>
    <cellStyle name="Normal 3 23 2 5" xfId="1750" xr:uid="{F2ECBC29-53EC-4C02-A11C-625178E49D29}"/>
    <cellStyle name="Normal 3 23 2 5 2" xfId="1751" xr:uid="{713BC2AE-0B8F-4C94-BE9B-4A07481D5B87}"/>
    <cellStyle name="Normal 3 23 2 6" xfId="1752" xr:uid="{329B2C97-A2F5-4339-AC2A-F70D57712D1E}"/>
    <cellStyle name="Normal 3 23 2 7" xfId="1753" xr:uid="{2EBE41FB-67AA-43A0-B29E-71A3407179AD}"/>
    <cellStyle name="Normal 3 23 3" xfId="1754" xr:uid="{67B9A949-1503-4720-9723-0D9160AD020B}"/>
    <cellStyle name="Normal 3 23 3 2" xfId="1755" xr:uid="{E0F2C3FF-E027-4484-8744-D26A9582A809}"/>
    <cellStyle name="Normal 3 23 3 2 2" xfId="1756" xr:uid="{81811C54-F6E6-417B-92FB-D68E7F5B9EDF}"/>
    <cellStyle name="Normal 3 23 3 3" xfId="1757" xr:uid="{7FF86752-4681-4FE0-B2A6-54E1346C1B22}"/>
    <cellStyle name="Normal 3 23 4" xfId="1758" xr:uid="{D34ED999-66D0-4358-9352-0E87EF86A983}"/>
    <cellStyle name="Normal 3 23 4 2" xfId="1759" xr:uid="{26220ADC-8BC5-4081-9E50-17343634572E}"/>
    <cellStyle name="Normal 3 23 5" xfId="1760" xr:uid="{22C8DE25-ED88-42A0-9EF6-E8497993BA75}"/>
    <cellStyle name="Normal 3 23 5 2" xfId="1761" xr:uid="{AED91A9D-D15D-426A-87A2-0E7A9813FB60}"/>
    <cellStyle name="Normal 3 23 6" xfId="1762" xr:uid="{91434C2E-660D-448A-9205-B13E8FFBB2E8}"/>
    <cellStyle name="Normal 3 23 6 2" xfId="1763" xr:uid="{CD2FA538-5ADB-450B-A2B2-49B6BDD98AE2}"/>
    <cellStyle name="Normal 3 23 7" xfId="1764" xr:uid="{67469F69-9D29-4987-ADB4-B6ABA1470CEF}"/>
    <cellStyle name="Normal 3 23 8" xfId="1765" xr:uid="{0E24340B-0771-4343-97FC-430163823ADB}"/>
    <cellStyle name="Normal 3 24" xfId="993" xr:uid="{05783C25-8ABD-43F0-B129-E56778F05E86}"/>
    <cellStyle name="Normal 3 24 2" xfId="994" xr:uid="{88B97088-0DE5-4E1D-9B44-AF821F7BFAB4}"/>
    <cellStyle name="Normal 3 24 2 2" xfId="1766" xr:uid="{7BB310D1-775A-480B-A4AA-E901AD383890}"/>
    <cellStyle name="Normal 3 24 2 2 2" xfId="1767" xr:uid="{CE770441-0D54-4306-825B-E90609C9B7BC}"/>
    <cellStyle name="Normal 3 24 2 2 2 2" xfId="1768" xr:uid="{3BE9ADA9-7BB9-45C3-A2AA-CE4B00EE2701}"/>
    <cellStyle name="Normal 3 24 2 2 3" xfId="1769" xr:uid="{31CDA12C-A8EC-4C15-A9EF-F1418129AC74}"/>
    <cellStyle name="Normal 3 24 2 3" xfId="1770" xr:uid="{796A1440-2617-4A18-A8ED-7FE506A3CA31}"/>
    <cellStyle name="Normal 3 24 2 3 2" xfId="1771" xr:uid="{FDCCE0CD-CC1F-4F9E-925F-FC684A73CFFF}"/>
    <cellStyle name="Normal 3 24 2 4" xfId="1772" xr:uid="{643252E5-0231-43DD-9B7A-749DCD276B8A}"/>
    <cellStyle name="Normal 3 24 2 4 2" xfId="1773" xr:uid="{F1416CA2-44E1-40D9-9066-9A72EB5D9EE1}"/>
    <cellStyle name="Normal 3 24 2 5" xfId="1774" xr:uid="{504193FB-7BCD-44A8-B832-F4C09CDA6EDA}"/>
    <cellStyle name="Normal 3 24 2 5 2" xfId="1775" xr:uid="{09D38710-E485-4C25-A694-93AC292F37E4}"/>
    <cellStyle name="Normal 3 24 2 6" xfId="1776" xr:uid="{B8B68023-2D70-4ADF-A3D4-6B22CAA5B849}"/>
    <cellStyle name="Normal 3 24 2 7" xfId="1777" xr:uid="{65AB0A81-AD10-4454-8953-03647E3D426C}"/>
    <cellStyle name="Normal 3 24 3" xfId="1778" xr:uid="{714D15D5-7403-4BA5-92E2-CF77C68EA639}"/>
    <cellStyle name="Normal 3 24 3 2" xfId="1779" xr:uid="{2F0E3B97-B588-4231-A7B7-1E53A9914B4F}"/>
    <cellStyle name="Normal 3 24 3 2 2" xfId="1780" xr:uid="{FB9BC894-AF48-4E8F-86C8-2613DF6B67BD}"/>
    <cellStyle name="Normal 3 24 3 3" xfId="1781" xr:uid="{395AABF0-C593-4CAB-998E-83E9DE483B79}"/>
    <cellStyle name="Normal 3 24 4" xfId="1782" xr:uid="{61F6452D-DC30-4FF0-B03F-6BBBB9815B4C}"/>
    <cellStyle name="Normal 3 24 4 2" xfId="1783" xr:uid="{4FDDE293-811E-4C9F-9AC1-40750793B59D}"/>
    <cellStyle name="Normal 3 24 5" xfId="1784" xr:uid="{1DD938B2-911B-4620-A486-2A3FDF5649EB}"/>
    <cellStyle name="Normal 3 24 5 2" xfId="1785" xr:uid="{83C3D193-D454-4429-9E99-A07A2D1C707E}"/>
    <cellStyle name="Normal 3 24 6" xfId="1786" xr:uid="{2B51E589-4FA3-400D-BB33-DF2D1DCA5505}"/>
    <cellStyle name="Normal 3 24 6 2" xfId="1787" xr:uid="{9E06437D-C996-494A-92AF-618375F5E3A0}"/>
    <cellStyle name="Normal 3 24 7" xfId="1788" xr:uid="{6BCB2015-B5C3-4C9C-A651-82F08DC63CDA}"/>
    <cellStyle name="Normal 3 24 8" xfId="1789" xr:uid="{9F0FA8BD-5491-4D23-8B18-A607A8DC5CC7}"/>
    <cellStyle name="Normal 3 25" xfId="995" xr:uid="{689139AF-0EEE-45E2-AC6C-E316A71FDD3E}"/>
    <cellStyle name="Normal 3 25 2" xfId="996" xr:uid="{49681082-46A2-460F-9988-E7DAD5AC4F21}"/>
    <cellStyle name="Normal 3 25 2 2" xfId="1790" xr:uid="{DB0D0688-63B3-481F-8604-6A2645C725F3}"/>
    <cellStyle name="Normal 3 25 2 2 2" xfId="1791" xr:uid="{EFAFF23B-0325-4545-B14D-46F812C5DBEA}"/>
    <cellStyle name="Normal 3 25 2 2 2 2" xfId="1792" xr:uid="{7AE0BB95-BCF8-4F14-B70B-87361E391A05}"/>
    <cellStyle name="Normal 3 25 2 2 3" xfId="1793" xr:uid="{68CEC1D5-B573-4D0A-8C2E-1BF233F03CEA}"/>
    <cellStyle name="Normal 3 25 2 3" xfId="1794" xr:uid="{736DDDE5-790D-4D66-8535-8B7AA6AD2F9C}"/>
    <cellStyle name="Normal 3 25 2 3 2" xfId="1795" xr:uid="{6C5A6D19-F660-4BEB-9773-664FCF42B886}"/>
    <cellStyle name="Normal 3 25 2 4" xfId="1796" xr:uid="{38849E35-BDC6-414D-9C92-0CD94CD5D3DD}"/>
    <cellStyle name="Normal 3 25 2 4 2" xfId="1797" xr:uid="{A73AEBAD-3D7E-4602-B1DC-771666BBA472}"/>
    <cellStyle name="Normal 3 25 2 5" xfId="1798" xr:uid="{4BF5E11A-CE64-4E51-9E2D-3773B9C1E3E1}"/>
    <cellStyle name="Normal 3 25 2 5 2" xfId="1799" xr:uid="{71C511EF-F311-480A-A949-0815089FA06C}"/>
    <cellStyle name="Normal 3 25 2 6" xfId="1800" xr:uid="{AAF1D6B7-2220-47E3-A61E-9E41C1FF796E}"/>
    <cellStyle name="Normal 3 25 2 7" xfId="1801" xr:uid="{079E8805-A50D-42FC-9B0C-1F3B21AB04CC}"/>
    <cellStyle name="Normal 3 25 3" xfId="1802" xr:uid="{FF49C696-65FB-4DC4-BFA8-66962616FF9A}"/>
    <cellStyle name="Normal 3 25 3 2" xfId="1803" xr:uid="{C0391A68-ED5C-40F7-8EE5-E5D3E09DFEE4}"/>
    <cellStyle name="Normal 3 25 3 2 2" xfId="1804" xr:uid="{17EEA890-5837-488E-961D-C8B505BFC336}"/>
    <cellStyle name="Normal 3 25 3 3" xfId="1805" xr:uid="{9AAE7ABC-2A23-482D-BE9E-DBF19EC8E3D7}"/>
    <cellStyle name="Normal 3 25 4" xfId="1806" xr:uid="{C90A3024-D884-4182-AD23-A351CFB42534}"/>
    <cellStyle name="Normal 3 25 4 2" xfId="1807" xr:uid="{8EF29F03-BAAF-44B9-A242-3DCF738AAF05}"/>
    <cellStyle name="Normal 3 25 5" xfId="1808" xr:uid="{021BA182-F338-4A52-8F26-8BAAC533D8B4}"/>
    <cellStyle name="Normal 3 25 5 2" xfId="1809" xr:uid="{776915F8-0EE3-49CF-BDC2-9CB7204FF02A}"/>
    <cellStyle name="Normal 3 25 6" xfId="1810" xr:uid="{11764321-3587-4519-8C80-AB92138BC7B7}"/>
    <cellStyle name="Normal 3 25 6 2" xfId="1811" xr:uid="{570B0A31-7489-4174-98AD-B721A8152238}"/>
    <cellStyle name="Normal 3 25 7" xfId="1812" xr:uid="{519D08A0-929A-4CE8-838F-9A0D1B1A2846}"/>
    <cellStyle name="Normal 3 25 8" xfId="1813" xr:uid="{E03938C1-3955-47AA-9125-48B1574DEA12}"/>
    <cellStyle name="Normal 3 26" xfId="997" xr:uid="{E5BB7D89-19BA-488A-8853-3B0B1B60AF9D}"/>
    <cellStyle name="Normal 3 26 2" xfId="998" xr:uid="{CF945480-31A2-4777-8523-D6A594C29015}"/>
    <cellStyle name="Normal 3 26 2 2" xfId="1814" xr:uid="{F33C20F8-2F38-4082-89AC-5769351BE0A5}"/>
    <cellStyle name="Normal 3 26 2 2 2" xfId="1815" xr:uid="{B7DD5E2F-7852-459E-AD75-CCD1D9FAD300}"/>
    <cellStyle name="Normal 3 26 2 2 2 2" xfId="1816" xr:uid="{5B949563-686D-4113-87BE-AB579D3ADB93}"/>
    <cellStyle name="Normal 3 26 2 2 3" xfId="1817" xr:uid="{F3BA1503-C08D-4031-8A7C-6E21C4B6CE55}"/>
    <cellStyle name="Normal 3 26 2 3" xfId="1818" xr:uid="{6A748D32-8C89-4EAC-BAD3-66F42DD7FA08}"/>
    <cellStyle name="Normal 3 26 2 3 2" xfId="1819" xr:uid="{5A4370E4-4321-4AAA-B57C-5681948EFC72}"/>
    <cellStyle name="Normal 3 26 2 4" xfId="1820" xr:uid="{36F84294-74FF-4949-8260-427800D3F14B}"/>
    <cellStyle name="Normal 3 26 2 4 2" xfId="1821" xr:uid="{C9E0E97F-AF36-4CB4-80AC-B86B6F52A6FD}"/>
    <cellStyle name="Normal 3 26 2 5" xfId="1822" xr:uid="{D8A7DF6B-AA2E-4C20-A287-F4DA52FAB3D1}"/>
    <cellStyle name="Normal 3 26 2 5 2" xfId="1823" xr:uid="{A6AD9F49-AF9A-496F-B06D-501987FE2B1A}"/>
    <cellStyle name="Normal 3 26 2 6" xfId="1824" xr:uid="{8479CC52-E5AA-4836-AB3F-01D2DEAE145A}"/>
    <cellStyle name="Normal 3 26 2 7" xfId="1825" xr:uid="{501DFC3F-809B-45F2-BEC0-798462AE8BE9}"/>
    <cellStyle name="Normal 3 26 3" xfId="1826" xr:uid="{FBFCD7D8-D9B1-4AEC-B566-957DA9D803D5}"/>
    <cellStyle name="Normal 3 26 3 2" xfId="1827" xr:uid="{CAB7BD32-5BFB-410E-864A-84B5F29DA3B3}"/>
    <cellStyle name="Normal 3 26 3 2 2" xfId="1828" xr:uid="{9F88AEAB-5C69-448B-823A-B238D86685D1}"/>
    <cellStyle name="Normal 3 26 3 3" xfId="1829" xr:uid="{0A0F7C7A-B777-4013-8341-DE5E12D916D6}"/>
    <cellStyle name="Normal 3 26 4" xfId="1830" xr:uid="{FBBC54AF-AB54-441B-A449-94981377CC1A}"/>
    <cellStyle name="Normal 3 26 4 2" xfId="1831" xr:uid="{7F36BB7F-F11A-4D70-85C6-7B74C51E510F}"/>
    <cellStyle name="Normal 3 26 5" xfId="1832" xr:uid="{ABC773E5-4AAD-49BA-A0B1-6DF2DF45B9C8}"/>
    <cellStyle name="Normal 3 26 5 2" xfId="1833" xr:uid="{A71CA0AB-7302-468A-BFA8-67076E1D9B4C}"/>
    <cellStyle name="Normal 3 26 6" xfId="1834" xr:uid="{57A0ACA1-549A-4861-B9EF-68B5EFCD5C3E}"/>
    <cellStyle name="Normal 3 26 6 2" xfId="1835" xr:uid="{6D5C2908-D1DC-4822-86BC-970EFDF63AA5}"/>
    <cellStyle name="Normal 3 26 7" xfId="1836" xr:uid="{B1E4B1CC-330A-4657-BE68-3D8C4D929CEB}"/>
    <cellStyle name="Normal 3 26 8" xfId="1837" xr:uid="{DA9A2A33-2DCF-4665-819F-952F945AD797}"/>
    <cellStyle name="Normal 3 27" xfId="999" xr:uid="{9CABAC3F-EA45-40FA-9875-567DB3AD0170}"/>
    <cellStyle name="Normal 3 27 2" xfId="1000" xr:uid="{ECDFF63A-7C4F-46C1-B583-9C74D0BDD97F}"/>
    <cellStyle name="Normal 3 27 2 2" xfId="1838" xr:uid="{6ACEA4A6-57EE-47D0-9F5D-753779E1B343}"/>
    <cellStyle name="Normal 3 27 2 2 2" xfId="1839" xr:uid="{EC4C7D72-B58A-4BE2-964D-DC65EB1AB0AB}"/>
    <cellStyle name="Normal 3 27 2 2 2 2" xfId="1840" xr:uid="{E8FC4E9E-A52F-4B41-B5DA-118166001A93}"/>
    <cellStyle name="Normal 3 27 2 2 3" xfId="1841" xr:uid="{CFE2D795-FF8E-4E4F-ABB5-EE37E4CE5945}"/>
    <cellStyle name="Normal 3 27 2 3" xfId="1842" xr:uid="{26D4CF65-6F7B-45BD-B82A-49E03C95C8A1}"/>
    <cellStyle name="Normal 3 27 2 3 2" xfId="1843" xr:uid="{6DA50DF9-F472-438A-874D-352ED8B62F32}"/>
    <cellStyle name="Normal 3 27 2 4" xfId="1844" xr:uid="{C02365BA-B6E3-4320-8B38-48757C41706B}"/>
    <cellStyle name="Normal 3 27 2 4 2" xfId="1845" xr:uid="{D1810E40-C6CA-4300-8068-C304CE5A75BE}"/>
    <cellStyle name="Normal 3 27 2 5" xfId="1846" xr:uid="{A3E1D5FF-0C68-4DF8-A705-331D65764439}"/>
    <cellStyle name="Normal 3 27 2 5 2" xfId="1847" xr:uid="{CA85C020-5E1A-42CF-A5A9-D41BA008ADE6}"/>
    <cellStyle name="Normal 3 27 2 6" xfId="1848" xr:uid="{D1E114E4-3801-4E83-8EE7-A6F3CCE61C1D}"/>
    <cellStyle name="Normal 3 27 2 7" xfId="1849" xr:uid="{69524193-AA7B-4B55-8538-EA8E8BAC79EE}"/>
    <cellStyle name="Normal 3 27 3" xfId="1850" xr:uid="{0CAD27DF-B532-49A8-B24F-7D316127053E}"/>
    <cellStyle name="Normal 3 27 3 2" xfId="1851" xr:uid="{AAA01C46-C29E-47A2-8352-A82DFCDEE776}"/>
    <cellStyle name="Normal 3 27 3 2 2" xfId="1852" xr:uid="{4BB160B2-AE63-49A2-A659-4B627E107FF4}"/>
    <cellStyle name="Normal 3 27 3 3" xfId="1853" xr:uid="{4473CE28-C1ED-487B-ABAF-96C95B2A8172}"/>
    <cellStyle name="Normal 3 27 4" xfId="1854" xr:uid="{DD30E5DE-6233-4946-A320-A42C4AD164AF}"/>
    <cellStyle name="Normal 3 27 4 2" xfId="1855" xr:uid="{21854F05-901D-4D90-A6E2-4B6104FD20B0}"/>
    <cellStyle name="Normal 3 27 5" xfId="1856" xr:uid="{AF15E5E5-2D87-490F-9C39-1D22BC4E682E}"/>
    <cellStyle name="Normal 3 27 5 2" xfId="1857" xr:uid="{297A2D26-7EEF-49E5-AFEF-C1555302272C}"/>
    <cellStyle name="Normal 3 27 6" xfId="1858" xr:uid="{3EAE6BE7-BD03-433F-A89E-1DA02789010B}"/>
    <cellStyle name="Normal 3 27 6 2" xfId="1859" xr:uid="{DF2791B2-6F23-4FA2-9D4A-44CD6E3DFDD1}"/>
    <cellStyle name="Normal 3 27 7" xfId="1860" xr:uid="{E615A28F-11B4-4196-8E9B-2826CD1CBD12}"/>
    <cellStyle name="Normal 3 27 8" xfId="1861" xr:uid="{522502DD-D8B2-4B0B-9952-50A703F7CE33}"/>
    <cellStyle name="Normal 3 28" xfId="1001" xr:uid="{02DD5AAC-DFC7-40BE-ACA0-23F9397D0710}"/>
    <cellStyle name="Normal 3 28 2" xfId="1002" xr:uid="{A94008E7-6718-4084-A0FB-66F87D5AD526}"/>
    <cellStyle name="Normal 3 28 2 2" xfId="1862" xr:uid="{EB9EB1CC-832E-41E9-AE47-2A69FF38465A}"/>
    <cellStyle name="Normal 3 28 2 2 2" xfId="1863" xr:uid="{9233FC8A-94D8-4320-87C5-737214DACC75}"/>
    <cellStyle name="Normal 3 28 2 2 2 2" xfId="1864" xr:uid="{1ADAA778-7DFC-48C3-AD59-FDCA68EE57A4}"/>
    <cellStyle name="Normal 3 28 2 2 3" xfId="1865" xr:uid="{47CB8FD4-4BC7-4A8E-BF71-AFE9076E7EB9}"/>
    <cellStyle name="Normal 3 28 2 3" xfId="1866" xr:uid="{FBD7711C-2E57-420F-B198-5A0C682AB22C}"/>
    <cellStyle name="Normal 3 28 2 3 2" xfId="1867" xr:uid="{8364D39E-8264-494B-BD81-D2B21FF278A3}"/>
    <cellStyle name="Normal 3 28 2 4" xfId="1868" xr:uid="{5DA1AC7C-924B-4D69-8D28-9241966373D0}"/>
    <cellStyle name="Normal 3 28 2 4 2" xfId="1869" xr:uid="{06C8B9C2-4977-4FD1-A617-BB87CDD9BC6C}"/>
    <cellStyle name="Normal 3 28 2 5" xfId="1870" xr:uid="{8430B31E-FD9D-4F80-8D53-4014E3903256}"/>
    <cellStyle name="Normal 3 28 2 5 2" xfId="1871" xr:uid="{C390E626-32F0-4544-9C86-0929DD2BF10B}"/>
    <cellStyle name="Normal 3 28 2 6" xfId="1872" xr:uid="{EB9FC7F2-47FC-4BD1-B61A-24DA474FF43D}"/>
    <cellStyle name="Normal 3 28 2 7" xfId="1873" xr:uid="{054BFF45-3D0E-44F0-93FE-163E05FBF087}"/>
    <cellStyle name="Normal 3 28 3" xfId="1874" xr:uid="{1D9705CA-3DC0-46CC-AEC7-D696285F650D}"/>
    <cellStyle name="Normal 3 28 3 2" xfId="1875" xr:uid="{9D2FDAF6-0737-4376-A256-646B0931001F}"/>
    <cellStyle name="Normal 3 28 3 2 2" xfId="1876" xr:uid="{2DE38134-9328-48C4-A993-5BC47792960C}"/>
    <cellStyle name="Normal 3 28 3 3" xfId="1877" xr:uid="{B0A8CFF6-982A-4864-AA56-E73BF9933682}"/>
    <cellStyle name="Normal 3 28 4" xfId="1878" xr:uid="{F3B6418C-747E-414D-B3A8-967ACBE72F54}"/>
    <cellStyle name="Normal 3 28 4 2" xfId="1879" xr:uid="{42E7FE3E-ED3D-4BD9-AF81-9274362CDA9E}"/>
    <cellStyle name="Normal 3 28 5" xfId="1880" xr:uid="{4406C5BF-EE59-4F1F-9971-92EB08820C8C}"/>
    <cellStyle name="Normal 3 28 5 2" xfId="1881" xr:uid="{4102C226-4312-4BF9-B13F-52CEC1F457F6}"/>
    <cellStyle name="Normal 3 28 6" xfId="1882" xr:uid="{A9DDB939-458D-47C6-854B-884608462555}"/>
    <cellStyle name="Normal 3 28 6 2" xfId="1883" xr:uid="{74AB6611-054C-4B65-A0E0-B455F3E4B980}"/>
    <cellStyle name="Normal 3 28 7" xfId="1884" xr:uid="{30A149AF-E408-4ADE-BB55-339C76347E9D}"/>
    <cellStyle name="Normal 3 28 8" xfId="1885" xr:uid="{480F3791-3673-4509-87D6-5199C152A4EE}"/>
    <cellStyle name="Normal 3 29" xfId="1003" xr:uid="{8EC60C07-AFE2-4605-BD6E-5F289CC8CFD0}"/>
    <cellStyle name="Normal 3 29 2" xfId="1004" xr:uid="{767A4248-CD1E-4ADF-A072-F4E178B8F224}"/>
    <cellStyle name="Normal 3 29 2 2" xfId="1886" xr:uid="{160DD379-241F-4453-B2E7-BE84C84C4B1C}"/>
    <cellStyle name="Normal 3 29 2 2 2" xfId="1887" xr:uid="{5537F8F1-FA1D-4561-ADC6-E2745B23D377}"/>
    <cellStyle name="Normal 3 29 2 2 2 2" xfId="1888" xr:uid="{EC36532F-3EB3-462B-B6D5-3359CE3A0BD1}"/>
    <cellStyle name="Normal 3 29 2 2 3" xfId="1889" xr:uid="{687D80FE-8B58-4E37-8604-044F8E0BBD56}"/>
    <cellStyle name="Normal 3 29 2 3" xfId="1890" xr:uid="{7420F3D6-94EE-4DE8-8152-4FCE0219ED9C}"/>
    <cellStyle name="Normal 3 29 2 3 2" xfId="1891" xr:uid="{9DD1C70C-E548-487D-92D1-EB08B47C483A}"/>
    <cellStyle name="Normal 3 29 2 4" xfId="1892" xr:uid="{61F3F33D-C72D-4284-B7A1-0E6A2F11DC84}"/>
    <cellStyle name="Normal 3 29 2 4 2" xfId="1893" xr:uid="{8B7401B5-D17B-4019-9537-C9B68E4F1917}"/>
    <cellStyle name="Normal 3 29 2 5" xfId="1894" xr:uid="{6722D6EB-A519-44C2-B6C3-6F77FA9AF561}"/>
    <cellStyle name="Normal 3 29 2 5 2" xfId="1895" xr:uid="{EBE76740-7A28-4C09-9E91-BC4FA355486F}"/>
    <cellStyle name="Normal 3 29 2 6" xfId="1896" xr:uid="{2D42C806-E7DF-4CBD-8711-29BB8EF60F4D}"/>
    <cellStyle name="Normal 3 29 2 7" xfId="1897" xr:uid="{328D2B15-87DE-4BC0-8EFB-668D79DC6A73}"/>
    <cellStyle name="Normal 3 29 3" xfId="1898" xr:uid="{758E4817-84CA-478E-B88E-371186BC7E77}"/>
    <cellStyle name="Normal 3 29 3 2" xfId="1899" xr:uid="{272C696D-EB34-44F0-8ED5-B8D9242C8A0D}"/>
    <cellStyle name="Normal 3 29 3 2 2" xfId="1900" xr:uid="{FB4AEEA9-6114-4E57-975F-2DCAD47D4437}"/>
    <cellStyle name="Normal 3 29 3 3" xfId="1901" xr:uid="{86C702C1-EE35-4387-959B-0712D40D889E}"/>
    <cellStyle name="Normal 3 29 4" xfId="1902" xr:uid="{F53FCD40-F844-4691-B101-C7FA98DD3715}"/>
    <cellStyle name="Normal 3 29 4 2" xfId="1903" xr:uid="{9ADF8A37-4655-4DDC-800C-3849A03E2262}"/>
    <cellStyle name="Normal 3 29 5" xfId="1904" xr:uid="{0E563790-C41D-4F5C-95E1-7CBE1F23E35A}"/>
    <cellStyle name="Normal 3 29 5 2" xfId="1905" xr:uid="{94032300-71CC-47D1-98C4-DFAB0E8DACA2}"/>
    <cellStyle name="Normal 3 29 6" xfId="1906" xr:uid="{F7E4968A-8E03-4FDD-813C-B1B3E3152090}"/>
    <cellStyle name="Normal 3 29 6 2" xfId="1907" xr:uid="{EF4DD848-928C-465F-BF19-27BD85812313}"/>
    <cellStyle name="Normal 3 29 7" xfId="1908" xr:uid="{BA45A9A8-3E79-4B3D-9BDD-DEE5C2EFEC2C}"/>
    <cellStyle name="Normal 3 29 8" xfId="1909" xr:uid="{ADCF3CFD-2E8B-4D2E-8942-8308D5FD806B}"/>
    <cellStyle name="Normal 3 3" xfId="793" xr:uid="{D01F25F9-BD0C-49C1-98B1-956A1B76B508}"/>
    <cellStyle name="Normal 3 3 2" xfId="1005" xr:uid="{428CE253-D9C7-4793-935F-3DC9EC740622}"/>
    <cellStyle name="Normal 3 3 2 2" xfId="1006" xr:uid="{59355016-F758-4AC6-B57B-4DE2F430E6D6}"/>
    <cellStyle name="Normal 3 3 2 2 2" xfId="1910" xr:uid="{C50D7545-3FE2-4851-882D-7C0EF9A40305}"/>
    <cellStyle name="Normal 3 3 2 2 2 2" xfId="1911" xr:uid="{2836D8EE-4457-40DD-9EB2-653C347476B3}"/>
    <cellStyle name="Normal 3 3 2 2 2 2 2" xfId="1912" xr:uid="{2EE78C8A-685C-4C8D-83EE-636329AAE8CB}"/>
    <cellStyle name="Normal 3 3 2 2 2 3" xfId="1913" xr:uid="{6BFEA9A1-575A-4D3B-B05A-2AFB20F96A1F}"/>
    <cellStyle name="Normal 3 3 2 2 3" xfId="1914" xr:uid="{75AA2012-9A57-442F-9E8F-96BCD0B7402D}"/>
    <cellStyle name="Normal 3 3 2 2 3 2" xfId="1915" xr:uid="{1130DA57-408C-4DDF-BB03-D7FEED5B0D6F}"/>
    <cellStyle name="Normal 3 3 2 2 4" xfId="1916" xr:uid="{27D66DA4-A5E7-480D-B68A-33DEC665CDB7}"/>
    <cellStyle name="Normal 3 3 2 2 4 2" xfId="1917" xr:uid="{88AC521D-4A21-4502-99DD-175C3F32C4AA}"/>
    <cellStyle name="Normal 3 3 2 2 5" xfId="1918" xr:uid="{927F0C19-E44E-4458-B41D-E9728B42F44A}"/>
    <cellStyle name="Normal 3 3 2 2 5 2" xfId="1919" xr:uid="{B96F45ED-DEE2-4FD4-8445-80B91411575D}"/>
    <cellStyle name="Normal 3 3 2 2 6" xfId="1920" xr:uid="{0558492F-8FCF-4EDD-A6E8-026BB1BBD807}"/>
    <cellStyle name="Normal 3 3 2 2 7" xfId="1921" xr:uid="{07314875-8298-4D8D-AEDC-FB404681DE40}"/>
    <cellStyle name="Normal 3 3 2 3" xfId="1922" xr:uid="{9855D67E-F727-4A76-A4D9-FE9C04001A00}"/>
    <cellStyle name="Normal 3 3 2 3 2" xfId="1923" xr:uid="{F3F089FE-FF1E-49B4-8ED0-3B7E474CAF19}"/>
    <cellStyle name="Normal 3 3 2 3 2 2" xfId="1924" xr:uid="{A0FF3D17-F6E1-462A-AE99-F662286C252D}"/>
    <cellStyle name="Normal 3 3 2 3 3" xfId="1925" xr:uid="{B63B8A95-13E7-42A1-819A-3663F286F5E9}"/>
    <cellStyle name="Normal 3 3 2 4" xfId="1926" xr:uid="{9D988928-D478-4FBB-9627-6162E3CCEE32}"/>
    <cellStyle name="Normal 3 3 2 4 2" xfId="1927" xr:uid="{5EC19811-0215-4C66-844F-C68AF75A9132}"/>
    <cellStyle name="Normal 3 3 2 5" xfId="1928" xr:uid="{0CECF4C8-90E7-4EF0-8D2D-89D5D8228B08}"/>
    <cellStyle name="Normal 3 3 2 5 2" xfId="1929" xr:uid="{D786AD2A-30A6-4CD0-ACAB-4069B4CCC64A}"/>
    <cellStyle name="Normal 3 3 2 6" xfId="1930" xr:uid="{FC1D3149-2844-4381-B8D1-2E7ECF95D0F1}"/>
    <cellStyle name="Normal 3 3 2 6 2" xfId="1931" xr:uid="{F08A82EF-FAC7-4FC1-A52E-ED45C3623C85}"/>
    <cellStyle name="Normal 3 3 2 7" xfId="1932" xr:uid="{22D57969-8DF9-44FA-9E11-2297F652F4EA}"/>
    <cellStyle name="Normal 3 3 2 8" xfId="1933" xr:uid="{79779D78-267B-469A-A597-25C09A70E6E8}"/>
    <cellStyle name="Normal 3 3 3" xfId="1007" xr:uid="{ADB122CB-1241-4D8D-836F-7D41037DF673}"/>
    <cellStyle name="Normal 3 3 3 2" xfId="1934" xr:uid="{BC66334B-28EA-4336-8465-218BFC5438CE}"/>
    <cellStyle name="Normal 3 3 3 2 2" xfId="1935" xr:uid="{C8A63B93-C997-4EE0-863E-241C35C9A4FA}"/>
    <cellStyle name="Normal 3 3 3 2 2 2" xfId="1936" xr:uid="{490CC004-DBEF-4BBD-A857-EB45EDC1697A}"/>
    <cellStyle name="Normal 3 3 3 2 3" xfId="1937" xr:uid="{55A09D85-AEEC-4DA8-BB4D-03CEF647D61A}"/>
    <cellStyle name="Normal 3 3 3 3" xfId="1938" xr:uid="{34080BD9-C62B-43A3-8537-BD5E01066631}"/>
    <cellStyle name="Normal 3 3 3 3 2" xfId="1939" xr:uid="{FF9479E3-003F-484D-BFF8-42C8F62E872F}"/>
    <cellStyle name="Normal 3 3 3 4" xfId="1940" xr:uid="{F7C42F69-77D3-4AB8-9131-C439B7D69C89}"/>
    <cellStyle name="Normal 3 3 3 4 2" xfId="1941" xr:uid="{60285F61-9328-4675-92A4-61F3632C256A}"/>
    <cellStyle name="Normal 3 3 3 5" xfId="1942" xr:uid="{B32DE243-E927-42DF-A335-E0A700D95F11}"/>
    <cellStyle name="Normal 3 3 3 5 2" xfId="1943" xr:uid="{F003E8AD-FCF3-4D36-B099-FFD7219A30D9}"/>
    <cellStyle name="Normal 3 3 3 6" xfId="1944" xr:uid="{818EA299-5254-446E-8AE6-850D381F9314}"/>
    <cellStyle name="Normal 3 3 3 7" xfId="1945" xr:uid="{FE4A60A0-194F-43E5-B039-AD28DF2C8DB9}"/>
    <cellStyle name="Normal 3 3 4" xfId="1008" xr:uid="{3F995889-20E1-4FB9-A089-BA1D6466641B}"/>
    <cellStyle name="Normal 3 3 4 2" xfId="1946" xr:uid="{7274C3BF-37B6-4328-86FD-5FEF0ECE72AF}"/>
    <cellStyle name="Normal 3 3 4 2 2" xfId="1947" xr:uid="{E627379C-966F-421E-9EAF-8EDD1880EC70}"/>
    <cellStyle name="Normal 3 3 4 2 2 2" xfId="1948" xr:uid="{A2902B1A-CA67-410F-AAD2-72AE44CE9CFC}"/>
    <cellStyle name="Normal 3 3 4 2 3" xfId="1949" xr:uid="{07648912-0F45-4A2A-8824-6AAE5FC19205}"/>
    <cellStyle name="Normal 3 3 4 3" xfId="1950" xr:uid="{5616A5D4-7E5C-47E6-BF60-6203E68D9790}"/>
    <cellStyle name="Normal 3 3 4 3 2" xfId="1951" xr:uid="{43152F8D-E568-4108-8637-D616B5A1E6E6}"/>
    <cellStyle name="Normal 3 3 4 4" xfId="1952" xr:uid="{AF34F643-894C-4E2D-93A0-06ED62BF1A88}"/>
    <cellStyle name="Normal 3 3 4 5" xfId="1953" xr:uid="{EC348484-E596-419D-BE1E-E707D1736931}"/>
    <cellStyle name="Normal 3 3 5" xfId="1954" xr:uid="{691A4873-1831-4410-A85A-0239E85C7928}"/>
    <cellStyle name="Normal 3 3 5 2" xfId="1955" xr:uid="{39077954-0109-41B2-A9C4-8D589CABFF18}"/>
    <cellStyle name="Normal 3 3 5 2 2" xfId="1956" xr:uid="{1478D8D0-4256-45B0-B172-01D62D250058}"/>
    <cellStyle name="Normal 3 3 5 3" xfId="1957" xr:uid="{88EE49E4-4990-4339-A8D4-1DEB4D6721D1}"/>
    <cellStyle name="Normal 3 3 6" xfId="1958" xr:uid="{DE4C4413-DB7F-408F-8CAD-1911D3591D86}"/>
    <cellStyle name="Normal 3 3 6 2" xfId="1959" xr:uid="{02BC3EF0-7F27-4E8E-B8D6-4BD69716C03D}"/>
    <cellStyle name="Normal 3 3 6 2 2" xfId="1960" xr:uid="{FE7EF242-BF50-464A-A4CC-1F9D0D47FDEC}"/>
    <cellStyle name="Normal 3 3 6 3" xfId="1961" xr:uid="{CD71349F-94B7-406E-AF92-EEF1E911FAEB}"/>
    <cellStyle name="Normal 3 3 7" xfId="1962" xr:uid="{24A853C9-7251-4B43-B964-3451B30F1C76}"/>
    <cellStyle name="Normal 3 3 7 2" xfId="1963" xr:uid="{F28331F0-20C8-44D3-999C-0FCE5FDF3993}"/>
    <cellStyle name="Normal 3 3 8" xfId="1964" xr:uid="{165435CD-64D1-4603-BB1C-C75274FBAD59}"/>
    <cellStyle name="Normal 3 3 9" xfId="1965" xr:uid="{A9F23185-AF56-48F7-B408-1625CF116DCB}"/>
    <cellStyle name="Normal 3 30" xfId="1009" xr:uid="{1B56CA57-7D33-4F0F-8A24-F286E849D335}"/>
    <cellStyle name="Normal 3 30 2" xfId="1010" xr:uid="{ACE360C0-BFB1-4F1C-BCB4-98AE1F4DE78A}"/>
    <cellStyle name="Normal 3 30 2 2" xfId="1966" xr:uid="{B6C9BB7D-A13C-4356-966E-EA4F985B39A0}"/>
    <cellStyle name="Normal 3 30 2 2 2" xfId="1967" xr:uid="{2335A2AF-CB66-4B3E-A498-BA5C50A810D0}"/>
    <cellStyle name="Normal 3 30 2 2 2 2" xfId="1968" xr:uid="{4C186754-E7E0-4F59-B960-2CF5DB3DBA39}"/>
    <cellStyle name="Normal 3 30 2 2 3" xfId="1969" xr:uid="{73E02BC9-5C1F-40C7-A228-5765A5DA6999}"/>
    <cellStyle name="Normal 3 30 2 3" xfId="1970" xr:uid="{FEF938C3-C959-4E68-8ECF-DB3BB6029DBC}"/>
    <cellStyle name="Normal 3 30 2 3 2" xfId="1971" xr:uid="{EA7E64A5-0E34-4E3D-A7DC-3F87EF4D2E9A}"/>
    <cellStyle name="Normal 3 30 2 4" xfId="1972" xr:uid="{EE239740-3983-4C41-AF8C-1A9B35078813}"/>
    <cellStyle name="Normal 3 30 2 4 2" xfId="1973" xr:uid="{EE597010-F0E7-42EF-B2EF-87152878B945}"/>
    <cellStyle name="Normal 3 30 2 5" xfId="1974" xr:uid="{0AAB7CD4-2663-4FA7-B33F-C118BD051AAC}"/>
    <cellStyle name="Normal 3 30 2 5 2" xfId="1975" xr:uid="{9A4A9796-312C-4FF6-8638-E34033AC76ED}"/>
    <cellStyle name="Normal 3 30 2 6" xfId="1976" xr:uid="{854C3DC4-A013-4E6F-91D5-B517DCB5DAC0}"/>
    <cellStyle name="Normal 3 30 2 7" xfId="1977" xr:uid="{3AD6CE72-D931-461E-B31F-F2F4B1DBCC90}"/>
    <cellStyle name="Normal 3 30 3" xfId="1978" xr:uid="{3FF7F463-3C7F-4431-8E6F-C49B70501C76}"/>
    <cellStyle name="Normal 3 30 3 2" xfId="1979" xr:uid="{AB9E8681-0860-405C-A7E3-B1A74FFE1054}"/>
    <cellStyle name="Normal 3 30 3 2 2" xfId="1980" xr:uid="{95CECF08-967D-4BA8-981A-78822D630702}"/>
    <cellStyle name="Normal 3 30 3 3" xfId="1981" xr:uid="{9ACA206A-F804-482E-9E43-A8CE8DCDAB18}"/>
    <cellStyle name="Normal 3 30 4" xfId="1982" xr:uid="{5253D1A7-13B0-4151-BA4F-102940316A21}"/>
    <cellStyle name="Normal 3 30 4 2" xfId="1983" xr:uid="{BB738B6A-3FBF-4D31-976A-BA948DF0DE00}"/>
    <cellStyle name="Normal 3 30 5" xfId="1984" xr:uid="{DDCB259A-0726-4CC2-8A38-820C50C9FD5D}"/>
    <cellStyle name="Normal 3 30 5 2" xfId="1985" xr:uid="{0A8DE8B7-410A-45AA-B5C9-2E721BB6F786}"/>
    <cellStyle name="Normal 3 30 6" xfId="1986" xr:uid="{2BEC2988-1E55-426B-A8DE-CEB4360569F8}"/>
    <cellStyle name="Normal 3 30 6 2" xfId="1987" xr:uid="{7C185058-4BB1-4770-B06A-056A0E0CBE17}"/>
    <cellStyle name="Normal 3 30 7" xfId="1988" xr:uid="{CC7BE82C-4AB8-4E31-A837-08342CC33FB2}"/>
    <cellStyle name="Normal 3 30 8" xfId="1989" xr:uid="{5526B940-5983-4C16-BCF4-AF58976862AE}"/>
    <cellStyle name="Normal 3 31" xfId="1011" xr:uid="{E9E71D14-AD58-458A-99DC-961B1274EC84}"/>
    <cellStyle name="Normal 3 31 2" xfId="1012" xr:uid="{945DBA0E-CA72-4A85-9BE3-A9D453F1B4F1}"/>
    <cellStyle name="Normal 3 31 2 2" xfId="1990" xr:uid="{FB207A52-6F35-4B8D-AAC2-697E8E62436B}"/>
    <cellStyle name="Normal 3 31 2 2 2" xfId="1991" xr:uid="{36078AED-57BE-4CD6-B6A8-386AAAB4CECA}"/>
    <cellStyle name="Normal 3 31 2 2 2 2" xfId="1992" xr:uid="{257BCDD8-4F51-4580-93D3-B5BAD959D568}"/>
    <cellStyle name="Normal 3 31 2 2 3" xfId="1993" xr:uid="{CE3FCA86-D262-45A3-8CD8-F0DFA01D23A5}"/>
    <cellStyle name="Normal 3 31 2 3" xfId="1994" xr:uid="{F365A081-612F-4C71-9361-42F40BBDC403}"/>
    <cellStyle name="Normal 3 31 2 3 2" xfId="1995" xr:uid="{7CBA68FB-B962-4A00-B8E3-8DF08D0A3E4C}"/>
    <cellStyle name="Normal 3 31 2 4" xfId="1996" xr:uid="{68483028-6224-4DF9-820A-136A386B358A}"/>
    <cellStyle name="Normal 3 31 2 4 2" xfId="1997" xr:uid="{CC792890-5376-405F-BF1F-C5C9A9ABE82A}"/>
    <cellStyle name="Normal 3 31 2 5" xfId="1998" xr:uid="{E58EB653-DBCB-4AFF-BA7D-164831204B68}"/>
    <cellStyle name="Normal 3 31 2 5 2" xfId="1999" xr:uid="{401F1796-6A66-4050-9887-1C2B2F54D654}"/>
    <cellStyle name="Normal 3 31 2 6" xfId="2000" xr:uid="{64B74C5A-CBC5-4A86-818D-AB1069009B30}"/>
    <cellStyle name="Normal 3 31 2 7" xfId="2001" xr:uid="{AC44109A-7CEC-482B-9CA3-5A1CF873E8AB}"/>
    <cellStyle name="Normal 3 31 3" xfId="2002" xr:uid="{ABA80230-3C6F-4635-ABD0-3D1F2C424D98}"/>
    <cellStyle name="Normal 3 31 3 2" xfId="2003" xr:uid="{2A22227E-3B14-4F43-9AF2-AE91EBA301D1}"/>
    <cellStyle name="Normal 3 31 3 2 2" xfId="2004" xr:uid="{A3B3EC4C-324B-4A89-B254-4167768E0148}"/>
    <cellStyle name="Normal 3 31 3 3" xfId="2005" xr:uid="{89BDFFE2-BC4A-4653-86E8-92AFBCC9FBEB}"/>
    <cellStyle name="Normal 3 31 4" xfId="2006" xr:uid="{3CD1C4BA-5740-48A8-B632-0B764588ACEA}"/>
    <cellStyle name="Normal 3 31 4 2" xfId="2007" xr:uid="{D49C2630-82BD-40E0-9F97-00B94DC675DC}"/>
    <cellStyle name="Normal 3 31 5" xfId="2008" xr:uid="{13147DD1-9766-4573-819E-1E7B3F459375}"/>
    <cellStyle name="Normal 3 31 5 2" xfId="2009" xr:uid="{E32F5A27-8543-4986-9117-C5AFDC70C9BA}"/>
    <cellStyle name="Normal 3 31 6" xfId="2010" xr:uid="{92F9A70A-8E1F-41D7-965E-7F9B766B4CCA}"/>
    <cellStyle name="Normal 3 31 6 2" xfId="2011" xr:uid="{5E41F56A-7CC8-4CA4-BAE7-B1C0DDC3DBE9}"/>
    <cellStyle name="Normal 3 31 7" xfId="2012" xr:uid="{7AAFE653-B9D7-4562-8562-A09C38EBCE7D}"/>
    <cellStyle name="Normal 3 31 8" xfId="2013" xr:uid="{51B4B9BF-D0A8-4A94-A864-773C928031E0}"/>
    <cellStyle name="Normal 3 32" xfId="1013" xr:uid="{B5E94876-441E-4C80-8FFE-82AD3D262D33}"/>
    <cellStyle name="Normal 3 32 2" xfId="1014" xr:uid="{549C9241-9597-4696-8CB7-FAFD8411BB1D}"/>
    <cellStyle name="Normal 3 32 2 2" xfId="2014" xr:uid="{E144B6BB-2E98-4102-B07C-4AB0730EFD76}"/>
    <cellStyle name="Normal 3 32 2 2 2" xfId="2015" xr:uid="{3992E4E1-4C4D-4D46-BB6C-78EB94021BDD}"/>
    <cellStyle name="Normal 3 32 2 2 2 2" xfId="2016" xr:uid="{540EE243-D8CE-4A62-8445-C3834662731C}"/>
    <cellStyle name="Normal 3 32 2 2 3" xfId="2017" xr:uid="{CBB6A012-EF88-4EF3-80DA-CBED28FD3AB3}"/>
    <cellStyle name="Normal 3 32 2 3" xfId="2018" xr:uid="{ABBFF6FF-864D-4E33-9069-1407EAEF4909}"/>
    <cellStyle name="Normal 3 32 2 3 2" xfId="2019" xr:uid="{80E894E1-8DF4-46B8-BFAF-2A5CAD82F320}"/>
    <cellStyle name="Normal 3 32 2 4" xfId="2020" xr:uid="{3296091C-C98A-48BF-AAD5-21EBE70BD445}"/>
    <cellStyle name="Normal 3 32 2 4 2" xfId="2021" xr:uid="{295AC2D7-64CD-47CE-97EE-F28F7C73DB2C}"/>
    <cellStyle name="Normal 3 32 2 5" xfId="2022" xr:uid="{0AF9DC4C-6F0C-411A-8736-C3AB8092DDD6}"/>
    <cellStyle name="Normal 3 32 2 5 2" xfId="2023" xr:uid="{FE2523F6-361C-40F2-8E62-1E59FAFBF778}"/>
    <cellStyle name="Normal 3 32 2 6" xfId="2024" xr:uid="{0179FB0B-0EF2-4EFA-8EB1-F7329E4FA5E8}"/>
    <cellStyle name="Normal 3 32 2 7" xfId="2025" xr:uid="{25859A0F-3600-45AD-B063-3BAEDA12183C}"/>
    <cellStyle name="Normal 3 32 3" xfId="2026" xr:uid="{C54B5608-F481-415F-8899-8E50EA8A8D5E}"/>
    <cellStyle name="Normal 3 32 3 2" xfId="2027" xr:uid="{364E6B20-97B0-4EF3-BCDE-D7FB802A10ED}"/>
    <cellStyle name="Normal 3 32 3 2 2" xfId="2028" xr:uid="{FDBBB4FC-41B3-4C5E-9548-93BE0CBAE294}"/>
    <cellStyle name="Normal 3 32 3 3" xfId="2029" xr:uid="{452BB45D-0D8E-4B04-9D92-889DAADC41F0}"/>
    <cellStyle name="Normal 3 32 4" xfId="2030" xr:uid="{33C024E1-9155-49F7-9828-C225EF75B69B}"/>
    <cellStyle name="Normal 3 32 4 2" xfId="2031" xr:uid="{DB63DD7E-F677-4CCA-993D-4ADC7C5FDB45}"/>
    <cellStyle name="Normal 3 32 5" xfId="2032" xr:uid="{A4C97893-41E8-40FF-8358-3835BBCCB5AB}"/>
    <cellStyle name="Normal 3 32 5 2" xfId="2033" xr:uid="{0CCFBF54-97DC-4C1E-A967-A391ACF1D161}"/>
    <cellStyle name="Normal 3 32 6" xfId="2034" xr:uid="{B5B2066A-07E9-4765-97F4-0CFC17F8F39D}"/>
    <cellStyle name="Normal 3 32 6 2" xfId="2035" xr:uid="{BA50EE9A-D29D-44FA-856F-92632A119D46}"/>
    <cellStyle name="Normal 3 32 7" xfId="2036" xr:uid="{A44E0E1E-6CCB-4F5D-978F-8DCF3AD98024}"/>
    <cellStyle name="Normal 3 32 8" xfId="2037" xr:uid="{0DD35204-8093-41F8-B70D-C6D86A540584}"/>
    <cellStyle name="Normal 3 33" xfId="1015" xr:uid="{F0D9F4DD-A748-406E-9B24-3E5DBE5C8BCC}"/>
    <cellStyle name="Normal 3 33 2" xfId="1016" xr:uid="{B49314C3-2B88-47AD-A1CD-B8CC0F901BB9}"/>
    <cellStyle name="Normal 3 33 2 2" xfId="2038" xr:uid="{73E1B9A0-C40C-433B-9ED6-655759D45751}"/>
    <cellStyle name="Normal 3 33 2 2 2" xfId="2039" xr:uid="{23C0F32C-6C83-4999-90ED-424B3ECC93EB}"/>
    <cellStyle name="Normal 3 33 2 2 2 2" xfId="2040" xr:uid="{85E53E6D-5427-4D7F-B32A-653357C11524}"/>
    <cellStyle name="Normal 3 33 2 2 3" xfId="2041" xr:uid="{C38661AD-2B44-4854-831E-8864C70ACBC3}"/>
    <cellStyle name="Normal 3 33 2 3" xfId="2042" xr:uid="{2CC92C0F-1500-4885-AC34-EED55189CEFD}"/>
    <cellStyle name="Normal 3 33 2 3 2" xfId="2043" xr:uid="{8594868C-78FE-4830-888D-7E3F14B83C3A}"/>
    <cellStyle name="Normal 3 33 2 4" xfId="2044" xr:uid="{76C816F3-591B-4D35-B798-36E01FD52446}"/>
    <cellStyle name="Normal 3 33 2 4 2" xfId="2045" xr:uid="{7C493673-6C54-4962-9399-7167946DF137}"/>
    <cellStyle name="Normal 3 33 2 5" xfId="2046" xr:uid="{8E8517F0-44FE-4729-BC53-8F73B37CF299}"/>
    <cellStyle name="Normal 3 33 2 5 2" xfId="2047" xr:uid="{729352F7-3DCE-4905-A95E-46650FAF310A}"/>
    <cellStyle name="Normal 3 33 2 6" xfId="2048" xr:uid="{55A95B56-1EC4-4944-A6DA-E7F1D847E659}"/>
    <cellStyle name="Normal 3 33 2 7" xfId="2049" xr:uid="{C879B24D-8781-40CD-85F2-B56744C965D7}"/>
    <cellStyle name="Normal 3 33 3" xfId="2050" xr:uid="{907FE746-59DD-49EC-AC43-996141E22B3B}"/>
    <cellStyle name="Normal 3 33 3 2" xfId="2051" xr:uid="{9A0124E6-AEA5-4D50-B7C8-84E89A976A4A}"/>
    <cellStyle name="Normal 3 33 3 2 2" xfId="2052" xr:uid="{3579DD29-8729-451A-B6A4-D5EC88167D6C}"/>
    <cellStyle name="Normal 3 33 3 3" xfId="2053" xr:uid="{10D3BD4D-67F4-4906-AD87-26AAC070C3FF}"/>
    <cellStyle name="Normal 3 33 4" xfId="2054" xr:uid="{FB84A561-E8F3-4C3F-B9D6-DB8C962810D7}"/>
    <cellStyle name="Normal 3 33 4 2" xfId="2055" xr:uid="{B90909D8-4371-4C42-AD27-0B8CAF5046B8}"/>
    <cellStyle name="Normal 3 33 5" xfId="2056" xr:uid="{BC8E5E7E-3DFB-4433-AFF4-0A2943015F27}"/>
    <cellStyle name="Normal 3 33 5 2" xfId="2057" xr:uid="{337E416D-7585-4B7C-9F2D-4DA403B755D7}"/>
    <cellStyle name="Normal 3 33 6" xfId="2058" xr:uid="{3D433375-DAB0-4186-82FD-D2DB984ED370}"/>
    <cellStyle name="Normal 3 33 6 2" xfId="2059" xr:uid="{2B299196-0549-42CB-BEC8-A4A06A7F4A30}"/>
    <cellStyle name="Normal 3 33 7" xfId="2060" xr:uid="{6E931415-9CC1-4000-948F-DB782BE733CE}"/>
    <cellStyle name="Normal 3 33 8" xfId="2061" xr:uid="{5BB688FB-98E6-44B0-81EB-711CD6A0DE18}"/>
    <cellStyle name="Normal 3 34" xfId="1017" xr:uid="{3124CE24-821B-49AB-BF7B-F885E2D03C08}"/>
    <cellStyle name="Normal 3 34 2" xfId="2062" xr:uid="{0711C1A6-26B5-48A6-A491-9EDFDF04087E}"/>
    <cellStyle name="Normal 3 34 2 2" xfId="2063" xr:uid="{172289E0-7793-4AA8-AEFE-790AC3080FFC}"/>
    <cellStyle name="Normal 3 34 2 2 2" xfId="2064" xr:uid="{E5374D3E-21AC-4A54-A293-F6A8A5251F78}"/>
    <cellStyle name="Normal 3 34 2 3" xfId="2065" xr:uid="{70CB3F65-011C-459F-8BA4-EB847E13F174}"/>
    <cellStyle name="Normal 3 34 3" xfId="2066" xr:uid="{7B164B89-E4DD-4365-9B2D-AE13A38085E4}"/>
    <cellStyle name="Normal 3 34 3 2" xfId="2067" xr:uid="{1A2DF22D-3430-4D81-951F-16DD324C2486}"/>
    <cellStyle name="Normal 3 34 4" xfId="2068" xr:uid="{5D10D732-4476-41C9-91FC-424B5BB5B97E}"/>
    <cellStyle name="Normal 3 34 4 2" xfId="2069" xr:uid="{99D07E24-649C-471E-9F3B-77C1C7296256}"/>
    <cellStyle name="Normal 3 34 5" xfId="2070" xr:uid="{19623AF3-9A6A-4A3F-A249-BC355DF53EBD}"/>
    <cellStyle name="Normal 3 34 5 2" xfId="2071" xr:uid="{8B71F801-3C95-482B-98EF-8390B761A16A}"/>
    <cellStyle name="Normal 3 34 6" xfId="2072" xr:uid="{342BE53E-D225-4FB7-B0E8-B173BE12FD88}"/>
    <cellStyle name="Normal 3 34 7" xfId="2073" xr:uid="{E80DED2B-FF3A-4695-8D26-F3CDB81CBE95}"/>
    <cellStyle name="Normal 3 35" xfId="1018" xr:uid="{46348B3B-57B0-4615-A76D-777E2BA3656F}"/>
    <cellStyle name="Normal 3 35 2" xfId="2074" xr:uid="{D4DA816E-F4F9-4934-9343-46F1CB42A256}"/>
    <cellStyle name="Normal 3 35 2 2" xfId="2075" xr:uid="{01917030-D3B2-4080-9731-10D634624281}"/>
    <cellStyle name="Normal 3 35 2 2 2" xfId="2076" xr:uid="{34174C7E-3BE8-4B62-AA42-E320DEB99AFA}"/>
    <cellStyle name="Normal 3 35 2 3" xfId="2077" xr:uid="{21FF978C-9324-4064-9942-5119834BBA5C}"/>
    <cellStyle name="Normal 3 35 3" xfId="2078" xr:uid="{9F4D0E15-1563-480F-B86D-BD1E730475F3}"/>
    <cellStyle name="Normal 3 35 3 2" xfId="2079" xr:uid="{28E813FB-3BA5-4E11-847E-CB1EC51AFF01}"/>
    <cellStyle name="Normal 3 35 4" xfId="2080" xr:uid="{632749FD-CCE6-433D-BBB0-E5C5281EE1D4}"/>
    <cellStyle name="Normal 3 35 4 2" xfId="2081" xr:uid="{E1CC54EC-A091-41CF-A633-448C0A3BFB01}"/>
    <cellStyle name="Normal 3 35 5" xfId="2082" xr:uid="{3E9AC297-8F36-4D88-9469-7796C71D3E85}"/>
    <cellStyle name="Normal 3 35 5 2" xfId="2083" xr:uid="{BD13BC5E-DEA9-4ABB-BA9F-B6FF04AF2D3C}"/>
    <cellStyle name="Normal 3 35 6" xfId="2084" xr:uid="{F7BF4568-B8EA-45E7-93D6-7555FC35A72A}"/>
    <cellStyle name="Normal 3 35 7" xfId="2085" xr:uid="{C6A8A2BC-5324-4297-935E-1B92F0AC4E38}"/>
    <cellStyle name="Normal 3 36" xfId="1019" xr:uid="{1CBDA4F0-AACB-4DC5-802A-992E1194492B}"/>
    <cellStyle name="Normal 3 36 2" xfId="2086" xr:uid="{CE457F87-FA84-4CBE-B01E-93B129A8F0C6}"/>
    <cellStyle name="Normal 3 36 2 2" xfId="2087" xr:uid="{A97E461A-371B-45BA-A390-9FE5BEAE0069}"/>
    <cellStyle name="Normal 3 36 2 2 2" xfId="2088" xr:uid="{C21336D4-949C-45C2-AE46-5991F2B22CF6}"/>
    <cellStyle name="Normal 3 36 2 3" xfId="2089" xr:uid="{BB725028-56D7-4930-B0DB-0AD594232CE7}"/>
    <cellStyle name="Normal 3 36 3" xfId="2090" xr:uid="{E7691092-340C-4E68-A9C5-466931901CDE}"/>
    <cellStyle name="Normal 3 36 3 2" xfId="2091" xr:uid="{28B03ABF-DFB5-4F75-B01E-E00EBA26C523}"/>
    <cellStyle name="Normal 3 36 4" xfId="2092" xr:uid="{0E0CD2A6-5BBA-4B2D-999C-37D8ACCE7DE1}"/>
    <cellStyle name="Normal 3 36 4 2" xfId="2093" xr:uid="{5B5140BA-6DFC-4E81-B094-B25B809E2F30}"/>
    <cellStyle name="Normal 3 36 5" xfId="2094" xr:uid="{D3D0483E-4300-4760-B55C-901C2A09F54D}"/>
    <cellStyle name="Normal 3 36 6" xfId="2095" xr:uid="{DE2EAE52-0B15-4D8E-AB1E-10C3EED982DF}"/>
    <cellStyle name="Normal 3 37" xfId="1020" xr:uid="{6B827610-1AB3-4432-8F63-077A4FE67CEC}"/>
    <cellStyle name="Normal 3 37 2" xfId="2096" xr:uid="{B3A217EF-4D3D-496F-A6A6-35FF6345DBA0}"/>
    <cellStyle name="Normal 3 37 2 2" xfId="2097" xr:uid="{6BAFF571-5B06-4B2D-8D93-F0ACC15DA6AF}"/>
    <cellStyle name="Normal 3 37 2 2 2" xfId="2098" xr:uid="{D85B5686-1322-4948-9FC2-8D2DF991AED1}"/>
    <cellStyle name="Normal 3 37 2 3" xfId="2099" xr:uid="{374C2B9C-63F8-46CF-822E-509850B15013}"/>
    <cellStyle name="Normal 3 37 3" xfId="2100" xr:uid="{67E42A68-AC08-41E5-A9D9-FABBF645486E}"/>
    <cellStyle name="Normal 3 37 3 2" xfId="2101" xr:uid="{EBDC79B8-A0AF-4B20-ADDF-CF058706969C}"/>
    <cellStyle name="Normal 3 37 4" xfId="2102" xr:uid="{477385BD-9332-462F-8C7A-387D86D650C8}"/>
    <cellStyle name="Normal 3 37 5" xfId="2103" xr:uid="{186F3CC0-83BA-451E-9A98-1B7315ED9E04}"/>
    <cellStyle name="Normal 3 38" xfId="2104" xr:uid="{8850421B-E51F-44B5-A280-C3C6F3BC4DE5}"/>
    <cellStyle name="Normal 3 38 2" xfId="2105" xr:uid="{1AA2555D-4150-4C00-95B0-4FFA6E0E368C}"/>
    <cellStyle name="Normal 3 38 2 2" xfId="2106" xr:uid="{48A5FDF1-50DF-4E5A-A35E-9DE5A0CFB7C6}"/>
    <cellStyle name="Normal 3 38 3" xfId="2107" xr:uid="{130E14F1-2E2C-48A8-BE70-DD3C31BEABBE}"/>
    <cellStyle name="Normal 3 39" xfId="2108" xr:uid="{69BCCD24-1DF5-4767-AB57-64870DE48CEC}"/>
    <cellStyle name="Normal 3 39 2" xfId="2109" xr:uid="{3201BFBB-3F94-46F5-999E-D5C171068ED7}"/>
    <cellStyle name="Normal 3 39 2 2" xfId="2110" xr:uid="{C36D3303-DFFC-441F-8D04-47B851D3F6B9}"/>
    <cellStyle name="Normal 3 39 3" xfId="2111" xr:uid="{97925C27-A5A6-4120-A34A-20C6F06559A7}"/>
    <cellStyle name="Normal 3 4" xfId="829" xr:uid="{3F70E6BA-4258-4FFA-8C91-4A3CE6D61686}"/>
    <cellStyle name="Normal 3 4 2" xfId="1021" xr:uid="{DB889C25-73C5-492A-877E-8F99B5FC1329}"/>
    <cellStyle name="Normal 3 4 2 2" xfId="2112" xr:uid="{B2361FD9-6F46-494A-B0C0-51D0C829AD84}"/>
    <cellStyle name="Normal 3 4 2 2 2" xfId="2113" xr:uid="{A1E6838E-7563-4E18-864F-3D04782B9997}"/>
    <cellStyle name="Normal 3 4 2 2 2 2" xfId="2114" xr:uid="{9C2FA5E5-0CFF-4FFB-A21E-A688AAED332A}"/>
    <cellStyle name="Normal 3 4 2 2 3" xfId="2115" xr:uid="{E3B39871-F5F8-40B9-A697-474C50B0A8A8}"/>
    <cellStyle name="Normal 3 4 2 3" xfId="2116" xr:uid="{53FCA700-D6E2-422B-B193-962B59B62639}"/>
    <cellStyle name="Normal 3 4 2 3 2" xfId="2117" xr:uid="{0271F182-E952-4DBA-9584-B60EBC23B7AF}"/>
    <cellStyle name="Normal 3 4 2 4" xfId="2118" xr:uid="{E8B9688E-F8C9-47B2-BB8D-A0444759F10A}"/>
    <cellStyle name="Normal 3 4 2 4 2" xfId="2119" xr:uid="{4C6487C6-4535-4AF4-BFE7-64FF6E444CA5}"/>
    <cellStyle name="Normal 3 4 2 5" xfId="2120" xr:uid="{02CE9367-7B3C-43D7-ADF2-F6027C0363EC}"/>
    <cellStyle name="Normal 3 4 2 5 2" xfId="2121" xr:uid="{ACFB2845-EC2A-4C73-AC7F-723B96DD5E8D}"/>
    <cellStyle name="Normal 3 4 2 6" xfId="2122" xr:uid="{39FB4C8F-583D-4762-8BC5-3AC1BFCCD4CA}"/>
    <cellStyle name="Normal 3 4 2 7" xfId="2123" xr:uid="{DF3D16A9-9D95-4673-A60F-054C42A319F3}"/>
    <cellStyle name="Normal 3 4 3" xfId="2124" xr:uid="{64E02CAE-B714-48E1-ADA0-B1135B17D09E}"/>
    <cellStyle name="Normal 3 4 3 2" xfId="2125" xr:uid="{BD2E4735-B181-4ACE-BB8B-DBD97D36C72F}"/>
    <cellStyle name="Normal 3 4 3 2 2" xfId="2126" xr:uid="{03C952FA-1952-4633-B89F-2D58E3D3759A}"/>
    <cellStyle name="Normal 3 4 3 3" xfId="2127" xr:uid="{B8DD8488-1D13-442A-A875-A5C1BF8C76DA}"/>
    <cellStyle name="Normal 3 4 4" xfId="2128" xr:uid="{C69CB110-6843-4FF9-9582-2A316FB7D1BD}"/>
    <cellStyle name="Normal 3 4 4 2" xfId="2129" xr:uid="{F0B99F51-AD88-4D0F-884C-28B47F1ED6CE}"/>
    <cellStyle name="Normal 3 4 5" xfId="2130" xr:uid="{BB911B32-5EFA-4200-8739-5F976F52CAB2}"/>
    <cellStyle name="Normal 3 4 5 2" xfId="2131" xr:uid="{96E03955-577D-420A-9AD1-03E751DE807C}"/>
    <cellStyle name="Normal 3 4 6" xfId="2132" xr:uid="{83A8A144-7566-4DF6-A476-4EF84286F5A0}"/>
    <cellStyle name="Normal 3 4 6 2" xfId="2133" xr:uid="{65C28321-5AF3-4881-B34A-7C8254139D7E}"/>
    <cellStyle name="Normal 3 4 7" xfId="2134" xr:uid="{20BE31EA-7B40-4616-B150-68B55B008E98}"/>
    <cellStyle name="Normal 3 4 8" xfId="2135" xr:uid="{0D376FD3-4EBE-4585-AF91-304A4E706519}"/>
    <cellStyle name="Normal 3 40" xfId="2136" xr:uid="{38C90705-E4ED-43CA-850C-FCAE6304F0D2}"/>
    <cellStyle name="Normal 3 40 2" xfId="2137" xr:uid="{C5642194-4A56-4E81-B48E-263D07747C9F}"/>
    <cellStyle name="Normal 3 41" xfId="2138" xr:uid="{0B8ED52B-DB83-4AF5-A4DA-3D2231289D5F}"/>
    <cellStyle name="Normal 3 41 2" xfId="2139" xr:uid="{F2DD99F3-05C2-4614-9A7C-0058865C03C8}"/>
    <cellStyle name="Normal 3 42" xfId="2140" xr:uid="{10E31E68-552F-4E63-9800-A2685EA4321B}"/>
    <cellStyle name="Normal 3 42 2" xfId="2141" xr:uid="{55EF5458-0A3D-4E01-B65F-4FC2B0F094ED}"/>
    <cellStyle name="Normal 3 43" xfId="2142" xr:uid="{318C755B-57A5-4520-B738-D8688E47B30E}"/>
    <cellStyle name="Normal 3 44" xfId="2143" xr:uid="{B73FDCC7-FC85-40E5-8678-BB2944F3C378}"/>
    <cellStyle name="Normal 3 45" xfId="2144" xr:uid="{7C8AEFF9-9CE4-4B7A-9026-CD5F0323FB2D}"/>
    <cellStyle name="Normal 3 46" xfId="2145" xr:uid="{E33FAC1A-EF1B-4EE5-9DFC-046FC79A1807}"/>
    <cellStyle name="Normal 3 47" xfId="2146" xr:uid="{981FEDA6-BB23-4F95-BF4E-2031E141BC6B}"/>
    <cellStyle name="Normal 3 48" xfId="2147" xr:uid="{D78858CB-A0CD-4711-8BAC-CC51A249F8CD}"/>
    <cellStyle name="Normal 3 49" xfId="2148" xr:uid="{C811AA4C-CBBB-46C4-81EF-C1D0ACB61A76}"/>
    <cellStyle name="Normal 3 5" xfId="830" xr:uid="{62EDAEFD-4CA0-44FA-88FD-556DA1042229}"/>
    <cellStyle name="Normal 3 5 2" xfId="1022" xr:uid="{8FBC7D6A-C667-4F81-B5DE-2A7285101178}"/>
    <cellStyle name="Normal 3 5 2 2" xfId="2149" xr:uid="{938A2126-BD43-4D52-B0E6-BCC59AE110BD}"/>
    <cellStyle name="Normal 3 5 2 2 2" xfId="2150" xr:uid="{4DB90B02-40F1-4AFA-91D3-FFCAB42A362A}"/>
    <cellStyle name="Normal 3 5 2 2 2 2" xfId="2151" xr:uid="{625B0867-5480-40D2-9F78-7C8777E7AFFE}"/>
    <cellStyle name="Normal 3 5 2 2 3" xfId="2152" xr:uid="{93ECCEFB-9493-4E7B-96C0-DE08EE3EB21F}"/>
    <cellStyle name="Normal 3 5 2 3" xfId="2153" xr:uid="{270D4781-0DA1-47ED-8B18-AD55257DC4BE}"/>
    <cellStyle name="Normal 3 5 2 3 2" xfId="2154" xr:uid="{D939E26E-462C-4843-8853-C5F4E3E653E1}"/>
    <cellStyle name="Normal 3 5 2 4" xfId="2155" xr:uid="{788B45F4-C127-443D-BF4C-5222721FEEE8}"/>
    <cellStyle name="Normal 3 5 2 4 2" xfId="2156" xr:uid="{BD8D9A06-FEAB-462B-917D-169D1E0BE753}"/>
    <cellStyle name="Normal 3 5 2 5" xfId="2157" xr:uid="{49FE477C-DB09-41A1-B72B-DFB9DFADE5D2}"/>
    <cellStyle name="Normal 3 5 2 5 2" xfId="2158" xr:uid="{1FA48E2E-4214-4321-878D-8902C69197AD}"/>
    <cellStyle name="Normal 3 5 2 6" xfId="2159" xr:uid="{BA9BD55D-5AB1-4712-B2ED-B0D482BA9A9F}"/>
    <cellStyle name="Normal 3 5 2 7" xfId="2160" xr:uid="{AEC8A872-5EBD-4CEA-BFA8-12C3AC5B7F38}"/>
    <cellStyle name="Normal 3 5 3" xfId="2161" xr:uid="{4C5C4B21-1B1E-4448-B8E0-02CB185C7CC9}"/>
    <cellStyle name="Normal 3 5 3 2" xfId="2162" xr:uid="{CA69C749-DEB7-4E30-A1B5-D5EC393E095C}"/>
    <cellStyle name="Normal 3 5 3 2 2" xfId="2163" xr:uid="{5A2B3FB4-AB36-4BFF-B8E1-2BF47D667C35}"/>
    <cellStyle name="Normal 3 5 3 3" xfId="2164" xr:uid="{FC8B7C25-2742-4146-AF3B-94BB6AE7E4C5}"/>
    <cellStyle name="Normal 3 5 4" xfId="2165" xr:uid="{627504FD-15B4-4FE2-A487-425A08D0607E}"/>
    <cellStyle name="Normal 3 5 4 2" xfId="2166" xr:uid="{CF11E0C7-9761-40D5-A8F4-93E0BA193353}"/>
    <cellStyle name="Normal 3 5 5" xfId="2167" xr:uid="{7E2157EB-2250-4FBA-9342-E0C27DE01D2E}"/>
    <cellStyle name="Normal 3 5 5 2" xfId="2168" xr:uid="{83CF21F5-EDB8-43DC-B46F-64E338185835}"/>
    <cellStyle name="Normal 3 5 6" xfId="2169" xr:uid="{850E57F2-CF3A-4B08-B29C-D19E21C54D94}"/>
    <cellStyle name="Normal 3 5 6 2" xfId="2170" xr:uid="{8553E385-66C0-496F-BDB9-272D4728CBB5}"/>
    <cellStyle name="Normal 3 5 7" xfId="2171" xr:uid="{335A0762-9F14-4180-AD35-C95713D5C550}"/>
    <cellStyle name="Normal 3 5 8" xfId="2172" xr:uid="{AB1C8FAD-EB04-4236-A240-538B05DEC86E}"/>
    <cellStyle name="Normal 3 50" xfId="2173" xr:uid="{A636847E-5B7C-4374-B7FE-ECA1D7C232DC}"/>
    <cellStyle name="Normal 3 51" xfId="2628" xr:uid="{D0B36D50-96B5-43B0-8881-CD496FF4039C}"/>
    <cellStyle name="Normal 3 52" xfId="2629" xr:uid="{6F43BF41-3ED3-4644-8080-A73C112877AE}"/>
    <cellStyle name="Normal 3 53" xfId="2630" xr:uid="{09DEC142-CA1F-4595-8CF6-509301CCB818}"/>
    <cellStyle name="Normal 3 54" xfId="2631" xr:uid="{4763FBFA-8AAB-46DA-BD3C-AFE268D01229}"/>
    <cellStyle name="Normal 3 55" xfId="2632" xr:uid="{689503EF-13B0-4336-AE6D-23A1F087D68A}"/>
    <cellStyle name="Normal 3 56" xfId="2633" xr:uid="{E372A07F-E5F3-4F1D-AA65-55A4E5332E0D}"/>
    <cellStyle name="Normal 3 57" xfId="2634" xr:uid="{9BC926BE-5665-4DD2-9A1F-61784169E160}"/>
    <cellStyle name="Normal 3 58" xfId="2635" xr:uid="{E1B674AF-9CFB-457D-8147-FB8BA7F275CB}"/>
    <cellStyle name="Normal 3 59" xfId="2636" xr:uid="{C82B55AD-30B3-4118-AE90-01521DF4DEBE}"/>
    <cellStyle name="Normal 3 6" xfId="831" xr:uid="{704CEE6E-56D1-4FEB-B012-5466325DD2E6}"/>
    <cellStyle name="Normal 3 6 2" xfId="1023" xr:uid="{19942C31-2774-4844-946E-A3A4614A5DC4}"/>
    <cellStyle name="Normal 3 6 2 2" xfId="2174" xr:uid="{F1562EEE-09C0-47E5-A292-8A078CE90E00}"/>
    <cellStyle name="Normal 3 6 2 2 2" xfId="2175" xr:uid="{8DB60E12-CA08-46F3-BBFC-7970AD01EA50}"/>
    <cellStyle name="Normal 3 6 2 2 2 2" xfId="2176" xr:uid="{2AD807A2-045C-44A0-8756-BAA848FC7383}"/>
    <cellStyle name="Normal 3 6 2 2 3" xfId="2177" xr:uid="{EBAE428B-5FB7-48D0-BBCB-8ECB7A0FFDD4}"/>
    <cellStyle name="Normal 3 6 2 3" xfId="2178" xr:uid="{ECF4D825-EB80-465C-8C83-1BFA717EBEA8}"/>
    <cellStyle name="Normal 3 6 2 3 2" xfId="2179" xr:uid="{6A619F79-9D6E-4BCD-9C84-1535CDAA00E7}"/>
    <cellStyle name="Normal 3 6 2 4" xfId="2180" xr:uid="{3D550125-7A6A-4054-9EDF-EA67AA64C341}"/>
    <cellStyle name="Normal 3 6 2 4 2" xfId="2181" xr:uid="{B92825F4-A589-42BB-A0E7-931472431821}"/>
    <cellStyle name="Normal 3 6 2 5" xfId="2182" xr:uid="{FE9BBE25-F585-4615-A576-34313B8E5243}"/>
    <cellStyle name="Normal 3 6 2 5 2" xfId="2183" xr:uid="{421631AD-7769-4EBA-A5E3-4E5FC30B471E}"/>
    <cellStyle name="Normal 3 6 2 6" xfId="2184" xr:uid="{5D993C1E-B54C-41E4-9D6A-3A32C659000E}"/>
    <cellStyle name="Normal 3 6 2 7" xfId="2185" xr:uid="{9CFD1C6E-3307-42E7-8021-13C55BBA24F8}"/>
    <cellStyle name="Normal 3 6 3" xfId="2186" xr:uid="{93BF7208-574C-4C9B-9152-46C8FF87C05F}"/>
    <cellStyle name="Normal 3 6 3 2" xfId="2187" xr:uid="{A42F82F7-2FA6-4D33-B107-9F36A97F8A61}"/>
    <cellStyle name="Normal 3 6 3 2 2" xfId="2188" xr:uid="{C948E8B6-11E9-4795-8838-6BC921EB5270}"/>
    <cellStyle name="Normal 3 6 3 3" xfId="2189" xr:uid="{5A795DAF-19C0-4F27-B3D3-B60BF0BFCF3E}"/>
    <cellStyle name="Normal 3 6 4" xfId="2190" xr:uid="{E7B947BE-DC2B-48AD-BEBA-5F5926D257E0}"/>
    <cellStyle name="Normal 3 6 4 2" xfId="2191" xr:uid="{D92AE65F-7C75-4974-BDC6-2912405DB66E}"/>
    <cellStyle name="Normal 3 6 5" xfId="2192" xr:uid="{A2A0CBDC-52B6-434C-9866-A068173679A1}"/>
    <cellStyle name="Normal 3 6 5 2" xfId="2193" xr:uid="{874BFD86-E095-45FA-9DE2-AEEC34304B7B}"/>
    <cellStyle name="Normal 3 6 6" xfId="2194" xr:uid="{6DDE1150-F477-48E4-8CC2-E841F5D295C0}"/>
    <cellStyle name="Normal 3 6 6 2" xfId="2195" xr:uid="{1E941245-6DA4-4EE0-80EF-32497714A082}"/>
    <cellStyle name="Normal 3 6 7" xfId="2196" xr:uid="{1FA287E1-F3DA-4AFD-B02B-B48B93ADCAC0}"/>
    <cellStyle name="Normal 3 6 8" xfId="2197" xr:uid="{AA1E5AC8-3142-4967-9F7B-958B0246A0D2}"/>
    <cellStyle name="Normal 3 60" xfId="2637" xr:uid="{2F373445-9CDB-4AB4-90FE-AE6F016AAC81}"/>
    <cellStyle name="Normal 3 61" xfId="2638" xr:uid="{67893B90-B011-445B-8E8F-ED407AB4F06E}"/>
    <cellStyle name="Normal 3 62" xfId="2623" xr:uid="{3928F266-224D-4439-ADDD-7796A49414D4}"/>
    <cellStyle name="Normal 3 63" xfId="2624" xr:uid="{44491D54-2469-4168-9078-EABD5C402B07}"/>
    <cellStyle name="Normal 3 64" xfId="2625" xr:uid="{5FC71F63-EB57-49A4-9CB3-767A05416AFB}"/>
    <cellStyle name="Normal 3 65" xfId="2626" xr:uid="{3F884F66-1F83-4B95-8716-301CB0FF4C4C}"/>
    <cellStyle name="Normal 3 66" xfId="2627" xr:uid="{B59EB3C1-1A50-42BF-BA23-1EAD1BC1E406}"/>
    <cellStyle name="Normal 3 7" xfId="832" xr:uid="{756A8631-A370-4825-B15D-64B07516E7A9}"/>
    <cellStyle name="Normal 3 7 2" xfId="1024" xr:uid="{218E6CB3-0D6F-4856-B913-ABD6511D9B3B}"/>
    <cellStyle name="Normal 3 7 2 2" xfId="2198" xr:uid="{F6C1DB1B-2B75-429D-89F1-5FC541BFACA9}"/>
    <cellStyle name="Normal 3 7 2 2 2" xfId="2199" xr:uid="{76274DD1-14AB-4B79-B1FD-B767DAFCF5DE}"/>
    <cellStyle name="Normal 3 7 2 2 2 2" xfId="2200" xr:uid="{E793AFAF-99F0-4CA2-AA76-F95585212642}"/>
    <cellStyle name="Normal 3 7 2 2 3" xfId="2201" xr:uid="{40D7CC2E-A43A-4C5F-BC2A-79F685A96F2C}"/>
    <cellStyle name="Normal 3 7 2 3" xfId="2202" xr:uid="{6927AE0D-3044-4984-B8B2-AFF7180F85A9}"/>
    <cellStyle name="Normal 3 7 2 3 2" xfId="2203" xr:uid="{DCDB3A99-D40F-4EBC-B4B0-434EBBAB24D5}"/>
    <cellStyle name="Normal 3 7 2 4" xfId="2204" xr:uid="{728FFE94-116B-45F0-BE33-704B9CA7001E}"/>
    <cellStyle name="Normal 3 7 2 4 2" xfId="2205" xr:uid="{A977C2E1-11CF-4268-B834-0BAE6CE8EFB4}"/>
    <cellStyle name="Normal 3 7 2 5" xfId="2206" xr:uid="{DA8482F9-35F5-40FF-BDB1-7B73B43B28B4}"/>
    <cellStyle name="Normal 3 7 2 5 2" xfId="2207" xr:uid="{78BACCA1-96F9-4C9D-9FCF-CB741C3463FE}"/>
    <cellStyle name="Normal 3 7 2 6" xfId="2208" xr:uid="{A35323E9-CCC2-4E8C-AD97-24BF524CABEB}"/>
    <cellStyle name="Normal 3 7 2 7" xfId="2209" xr:uid="{3D52F0FA-B1B9-4C22-9A65-3E0628F9A3F0}"/>
    <cellStyle name="Normal 3 7 3" xfId="2210" xr:uid="{2EE13E75-10F9-486C-89C2-4C832FDFA3A7}"/>
    <cellStyle name="Normal 3 7 3 2" xfId="2211" xr:uid="{FD8CB695-B70A-4489-9956-60762954622F}"/>
    <cellStyle name="Normal 3 7 3 2 2" xfId="2212" xr:uid="{A0B2CB6B-A8BE-4528-A092-DDC3A8276440}"/>
    <cellStyle name="Normal 3 7 3 3" xfId="2213" xr:uid="{9A6B01B1-F924-4731-9264-150B28D5E1F9}"/>
    <cellStyle name="Normal 3 7 4" xfId="2214" xr:uid="{170E8150-07CE-4077-AEBA-626010FBC9A5}"/>
    <cellStyle name="Normal 3 7 4 2" xfId="2215" xr:uid="{CD7D4432-2246-4AD6-9388-98EF6E57FCB7}"/>
    <cellStyle name="Normal 3 7 5" xfId="2216" xr:uid="{35AF598D-D750-4A66-8208-10D58609E220}"/>
    <cellStyle name="Normal 3 7 5 2" xfId="2217" xr:uid="{D7BAD6D0-C499-47EB-9C2A-ED5F74B0FBB2}"/>
    <cellStyle name="Normal 3 7 6" xfId="2218" xr:uid="{84FCD6C7-E816-4CF4-9062-83668D0BA420}"/>
    <cellStyle name="Normal 3 7 6 2" xfId="2219" xr:uid="{4B405B74-B338-4E80-96BF-ED1AAB7D34FE}"/>
    <cellStyle name="Normal 3 7 7" xfId="2220" xr:uid="{22695255-3FFF-407C-A2C0-CD349608C010}"/>
    <cellStyle name="Normal 3 7 8" xfId="2221" xr:uid="{09CA8FB8-3D8B-453C-9A1A-9928CD8EB6DF}"/>
    <cellStyle name="Normal 3 8" xfId="932" xr:uid="{271E357E-A96E-42A0-9731-0D5F28FB8998}"/>
    <cellStyle name="Normal 3 8 2" xfId="1025" xr:uid="{6A08ADFA-8B32-4D05-BBE4-EBA9602D1FED}"/>
    <cellStyle name="Normal 3 8 2 2" xfId="2222" xr:uid="{B3831C5B-F8D9-437F-BA02-041BEADC6D2C}"/>
    <cellStyle name="Normal 3 8 2 2 2" xfId="2223" xr:uid="{B4FE6021-FD2B-422B-AE36-054B51B03DD8}"/>
    <cellStyle name="Normal 3 8 2 2 2 2" xfId="2224" xr:uid="{041FEBB0-658E-447A-B273-5A7C569270E0}"/>
    <cellStyle name="Normal 3 8 2 2 3" xfId="2225" xr:uid="{CAFACD9C-306D-4A22-8E61-81F14C92FC74}"/>
    <cellStyle name="Normal 3 8 2 3" xfId="2226" xr:uid="{BFDA0279-49DE-4AA4-B3C7-2FEA985FD03B}"/>
    <cellStyle name="Normal 3 8 2 3 2" xfId="2227" xr:uid="{482EBC0D-293B-419F-9EDF-48444BD9575C}"/>
    <cellStyle name="Normal 3 8 2 4" xfId="2228" xr:uid="{74D39701-5A12-41DC-AE7B-46A8B70320D1}"/>
    <cellStyle name="Normal 3 8 2 4 2" xfId="2229" xr:uid="{A8AC03E0-B938-472C-A087-D3E1D395C977}"/>
    <cellStyle name="Normal 3 8 2 5" xfId="2230" xr:uid="{F72C22E1-952B-4AB5-AB4C-AAF1D6F1AA12}"/>
    <cellStyle name="Normal 3 8 2 5 2" xfId="2231" xr:uid="{EC789891-744E-4103-B0D1-28C88913852A}"/>
    <cellStyle name="Normal 3 8 2 6" xfId="2232" xr:uid="{293D22D7-D8E3-4A04-B2F1-7DEEF9FA9C38}"/>
    <cellStyle name="Normal 3 8 2 7" xfId="2233" xr:uid="{571A60E0-EA2C-4F87-ABDD-AE17556CFB10}"/>
    <cellStyle name="Normal 3 8 3" xfId="2234" xr:uid="{58E5C8C1-6CEA-4CD7-BAC5-5F5C5F1EE3AB}"/>
    <cellStyle name="Normal 3 8 3 2" xfId="2235" xr:uid="{22FDD797-1542-4FF0-8C6F-7B71DF9FD95C}"/>
    <cellStyle name="Normal 3 8 3 2 2" xfId="2236" xr:uid="{364E0FC7-3F37-4EBF-8B76-F2396035FFC6}"/>
    <cellStyle name="Normal 3 8 3 3" xfId="2237" xr:uid="{17FD83B6-8C41-4A90-876C-B0672F167CE3}"/>
    <cellStyle name="Normal 3 8 4" xfId="2238" xr:uid="{6664C136-A113-47BB-9B0A-B54B5DFE074B}"/>
    <cellStyle name="Normal 3 8 4 2" xfId="2239" xr:uid="{5A33F9AE-4F82-42B2-B73D-CDDB4B7EF587}"/>
    <cellStyle name="Normal 3 8 5" xfId="2240" xr:uid="{7EBB36C8-8FDD-455B-B26F-EFB897E5A1B6}"/>
    <cellStyle name="Normal 3 8 5 2" xfId="2241" xr:uid="{4442A3D7-4226-4C44-A032-62833566AC80}"/>
    <cellStyle name="Normal 3 8 6" xfId="2242" xr:uid="{4331F94C-F122-4252-A9F5-F4D462CB6F71}"/>
    <cellStyle name="Normal 3 8 6 2" xfId="2243" xr:uid="{D7E6E322-BDFB-4595-9C30-2DEFEB09447B}"/>
    <cellStyle name="Normal 3 8 7" xfId="2244" xr:uid="{DF9A128E-5AF4-4701-92A8-1B62459383A2}"/>
    <cellStyle name="Normal 3 8 8" xfId="2245" xr:uid="{7D319118-F50E-429C-AAEC-B99C568E0F5D}"/>
    <cellStyle name="Normal 3 9" xfId="933" xr:uid="{A2D7A616-5230-4FC8-B8C7-277F2316C251}"/>
    <cellStyle name="Normal 3 9 2" xfId="1026" xr:uid="{3DA33E66-EED0-4918-9373-0722E51947CE}"/>
    <cellStyle name="Normal 3 9 2 2" xfId="2246" xr:uid="{8979C032-FD8F-4C89-BAB8-7B23AA1BD3BC}"/>
    <cellStyle name="Normal 3 9 2 2 2" xfId="2247" xr:uid="{06E814D6-69C3-4CA5-8834-1CA4A72B2F1E}"/>
    <cellStyle name="Normal 3 9 2 2 2 2" xfId="2248" xr:uid="{AD813758-8F1A-4E4C-BE20-3481284640D9}"/>
    <cellStyle name="Normal 3 9 2 2 3" xfId="2249" xr:uid="{4FE946DE-03BE-454C-8C26-CAD65B2BEC41}"/>
    <cellStyle name="Normal 3 9 2 3" xfId="2250" xr:uid="{0CE6A044-40EB-4023-9A2C-8B516AC12051}"/>
    <cellStyle name="Normal 3 9 2 3 2" xfId="2251" xr:uid="{D6DDC94E-B505-4447-9229-686B9F85C3C1}"/>
    <cellStyle name="Normal 3 9 2 4" xfId="2252" xr:uid="{649D4C7C-F949-4574-B5C6-381C873E6256}"/>
    <cellStyle name="Normal 3 9 2 4 2" xfId="2253" xr:uid="{9BABC877-C2B8-4F74-9099-D6EA18773A7D}"/>
    <cellStyle name="Normal 3 9 2 5" xfId="2254" xr:uid="{92CAE2D2-A215-45F4-8AD0-E6F3B67D98CB}"/>
    <cellStyle name="Normal 3 9 2 5 2" xfId="2255" xr:uid="{AAB1EAE5-5312-4C1A-8D59-698C8B67DD46}"/>
    <cellStyle name="Normal 3 9 2 6" xfId="2256" xr:uid="{5F4F2FF0-55D9-45EA-90F9-D226DC2D9414}"/>
    <cellStyle name="Normal 3 9 2 7" xfId="2257" xr:uid="{5965C88D-E4FA-464B-8615-C56DC8AB353F}"/>
    <cellStyle name="Normal 3 9 3" xfId="2258" xr:uid="{7BC6F9EC-A0D3-4A4B-BB3F-CECBD6F610D7}"/>
    <cellStyle name="Normal 3 9 3 2" xfId="2259" xr:uid="{32C41085-A39E-4ECA-ADE8-AFB23B803ED1}"/>
    <cellStyle name="Normal 3 9 3 2 2" xfId="2260" xr:uid="{B558DBEA-2B8E-4658-9757-CE53657F4B14}"/>
    <cellStyle name="Normal 3 9 3 3" xfId="2261" xr:uid="{356DE5B8-DC7A-4C9D-8A1F-7D315AE5202C}"/>
    <cellStyle name="Normal 3 9 4" xfId="2262" xr:uid="{CE975827-FA76-40CD-BDA0-19C4159B3CC8}"/>
    <cellStyle name="Normal 3 9 4 2" xfId="2263" xr:uid="{1F2D5EF3-5E93-4086-9AC4-9D25C5E145E5}"/>
    <cellStyle name="Normal 3 9 5" xfId="2264" xr:uid="{255D0B51-E34D-4020-956B-FA53325A1993}"/>
    <cellStyle name="Normal 3 9 5 2" xfId="2265" xr:uid="{F35D1596-5826-4940-8536-21D5E0D0DC91}"/>
    <cellStyle name="Normal 3 9 6" xfId="2266" xr:uid="{E8E3D4B0-EAE2-4610-8FD0-A5CB2D85D757}"/>
    <cellStyle name="Normal 3 9 6 2" xfId="2267" xr:uid="{0DEB1CF7-2726-42DA-BC87-64A8FAC6BC6B}"/>
    <cellStyle name="Normal 3 9 7" xfId="2268" xr:uid="{3D4B6E3F-B7AE-424B-BEC5-6A500065D027}"/>
    <cellStyle name="Normal 3 9 8" xfId="2269" xr:uid="{FB298389-0580-4C4C-BEE7-A6D4884DD691}"/>
    <cellStyle name="Normal 30" xfId="351" xr:uid="{946720DB-0256-4F76-AD5E-DE919EBC046D}"/>
    <cellStyle name="Normal 30 2" xfId="352" xr:uid="{8CA60702-248A-4710-B617-69CF1E7AFDEC}"/>
    <cellStyle name="Normal 30 2 2" xfId="794" xr:uid="{E00858B8-0B32-44BE-AD69-EB0F15C2E22D}"/>
    <cellStyle name="Normal 31" xfId="353" xr:uid="{35D270A5-B896-48D1-8A6B-F751A0DBA297}"/>
    <cellStyle name="Normal 31 2" xfId="354" xr:uid="{77DD052A-2BA0-4EBE-90AE-2580E7902B78}"/>
    <cellStyle name="Normal 31 2 2" xfId="795" xr:uid="{A5006DBE-3F81-4A57-98E0-A69B814B267C}"/>
    <cellStyle name="Normal 32" xfId="355" xr:uid="{D1959EA4-8395-4A49-BA4D-61112862037B}"/>
    <cellStyle name="Normal 32 2" xfId="356" xr:uid="{549BFCE7-A04F-4100-845D-F3D64388FA67}"/>
    <cellStyle name="Normal 32 2 2" xfId="796" xr:uid="{F0AAAE15-8579-446A-B2B7-69F8B99DCD38}"/>
    <cellStyle name="Normal 36" xfId="357" xr:uid="{C3960CCA-9B8D-42BE-91F4-7811C46D6BB9}"/>
    <cellStyle name="Normal 36 2" xfId="358" xr:uid="{6373B686-BA09-4799-8521-93A6A0C5DC56}"/>
    <cellStyle name="Normal 36 2 2" xfId="797" xr:uid="{2AB59AEC-D4BB-4C63-9629-4849BB8DE0E5}"/>
    <cellStyle name="Normal 37" xfId="359" xr:uid="{D3ACF4A3-E513-45B2-86FC-94A8A0834EFD}"/>
    <cellStyle name="Normal 37 2" xfId="360" xr:uid="{DAFDA3F8-2F48-450D-9473-1B4FB3CF7AE9}"/>
    <cellStyle name="Normal 37 2 2" xfId="798" xr:uid="{ED4F6454-8FB1-492B-8340-A1D165355D4E}"/>
    <cellStyle name="Normal 39" xfId="361" xr:uid="{1937F94D-F564-44FB-8334-494E688618F4}"/>
    <cellStyle name="Normal 39 2" xfId="362" xr:uid="{3781423E-C255-48BE-A5BC-83256BBE9D8A}"/>
    <cellStyle name="Normal 39 2 2" xfId="799" xr:uid="{F5F53674-FA3A-45CD-9DFE-191DFF22D72D}"/>
    <cellStyle name="Normal 4" xfId="28" xr:uid="{D500D6F7-D205-487E-A025-822F49592993}"/>
    <cellStyle name="Normal 4 2" xfId="363" xr:uid="{1453F473-A5E9-456A-AE6B-A791DCFA4D0E}"/>
    <cellStyle name="Normal 4 2 2" xfId="1030" xr:uid="{3A39049D-17C2-40BA-9949-50283FC828A9}"/>
    <cellStyle name="Normal 4 2 2 2" xfId="1031" xr:uid="{6D8329E1-9579-47FE-A5B1-AB85C1CE21CD}"/>
    <cellStyle name="Normal 4 2 2 2 2" xfId="2270" xr:uid="{C08C5820-F186-4FD9-9273-17CAF46B219F}"/>
    <cellStyle name="Normal 4 2 2 2 2 2" xfId="2271" xr:uid="{92544E2E-BEFE-45F5-88BE-E64F0783C6E7}"/>
    <cellStyle name="Normal 4 2 2 2 2 2 2" xfId="2272" xr:uid="{DD7A793D-73DD-4BEC-AED5-A0F8E7FC7F4E}"/>
    <cellStyle name="Normal 4 2 2 2 2 3" xfId="2273" xr:uid="{26F29DEB-64D2-426F-ADAA-775DF430B34A}"/>
    <cellStyle name="Normal 4 2 2 2 3" xfId="2274" xr:uid="{FAEB7FD6-CB10-45F5-89D2-2E8B27DEC59C}"/>
    <cellStyle name="Normal 4 2 2 2 3 2" xfId="2275" xr:uid="{E16A2B61-25AD-460B-9B9B-B5C26DD04F73}"/>
    <cellStyle name="Normal 4 2 2 2 4" xfId="2276" xr:uid="{ECCF0C60-E379-4ED8-AFF7-32E9C3F8FE0E}"/>
    <cellStyle name="Normal 4 2 2 2 4 2" xfId="2277" xr:uid="{BC9E6798-8D5D-43BC-9F8A-FE46CE19ACFF}"/>
    <cellStyle name="Normal 4 2 2 2 5" xfId="2278" xr:uid="{4EA9C630-75A1-4643-B7E3-8BB3493CF0CA}"/>
    <cellStyle name="Normal 4 2 2 2 5 2" xfId="2279" xr:uid="{8BD4493D-FF43-4C7D-BA3B-67273C1C57F0}"/>
    <cellStyle name="Normal 4 2 2 2 6" xfId="2280" xr:uid="{E6A45292-76A1-4C30-96DC-93B0273352EA}"/>
    <cellStyle name="Normal 4 2 2 2 7" xfId="2281" xr:uid="{51DD3FA3-97E7-4153-B467-6B06B533BB23}"/>
    <cellStyle name="Normal 4 2 2 3" xfId="1032" xr:uid="{A9EED0B9-DCB0-47FB-9795-ACBD1FCC8F37}"/>
    <cellStyle name="Normal 4 2 2 3 2" xfId="2282" xr:uid="{F1FAF01C-798F-4E1C-A19D-B5F0CDF81034}"/>
    <cellStyle name="Normal 4 2 2 3 2 2" xfId="2283" xr:uid="{6BCD93F8-985C-439B-88EE-61BCB2167956}"/>
    <cellStyle name="Normal 4 2 2 3 2 2 2" xfId="2284" xr:uid="{BC953B49-D155-4F97-8AEB-ED2ABD467844}"/>
    <cellStyle name="Normal 4 2 2 3 2 3" xfId="2285" xr:uid="{C8C26999-491F-45DE-A29E-712C68050827}"/>
    <cellStyle name="Normal 4 2 2 3 3" xfId="2286" xr:uid="{5A39CB16-1562-4FAD-9CA0-02029CBBEE5C}"/>
    <cellStyle name="Normal 4 2 2 3 3 2" xfId="2287" xr:uid="{EAC1AECD-8B7A-4CE5-9928-721EF635A292}"/>
    <cellStyle name="Normal 4 2 2 3 4" xfId="2288" xr:uid="{EC514E42-7BEA-4B49-92B0-781C25BFB16B}"/>
    <cellStyle name="Normal 4 2 2 3 5" xfId="2289" xr:uid="{51DEFF66-982F-4FAF-98AF-3CEB2A26DBE9}"/>
    <cellStyle name="Normal 4 2 2 4" xfId="2290" xr:uid="{986ABBC9-7027-41EE-9E55-27CED4631EB8}"/>
    <cellStyle name="Normal 4 2 2 4 2" xfId="2291" xr:uid="{FC39DD71-AE8F-42BA-8F56-DCBCC0220C30}"/>
    <cellStyle name="Normal 4 2 2 4 2 2" xfId="2292" xr:uid="{6EA0858C-8FF9-4629-A260-A71182BA2687}"/>
    <cellStyle name="Normal 4 2 2 4 3" xfId="2293" xr:uid="{954032C5-3A04-45F8-85F8-4F7B9032735A}"/>
    <cellStyle name="Normal 4 2 2 5" xfId="2294" xr:uid="{B413D6D4-B08D-48C5-80D2-3EF8E6765F72}"/>
    <cellStyle name="Normal 4 2 2 5 2" xfId="2295" xr:uid="{B98CA1D0-4C9C-44D2-A3FB-683D4AF1C6DC}"/>
    <cellStyle name="Normal 4 2 2 5 2 2" xfId="2296" xr:uid="{700D3E44-C808-4235-A29E-F7E86FB4327B}"/>
    <cellStyle name="Normal 4 2 2 5 3" xfId="2297" xr:uid="{02269B01-A0EC-47B4-A3AD-BC234FEB414B}"/>
    <cellStyle name="Normal 4 2 2 6" xfId="2298" xr:uid="{87F2D07A-D04E-4AA5-9606-33F78E3332A1}"/>
    <cellStyle name="Normal 4 2 2 6 2" xfId="2299" xr:uid="{A9B5385A-22BA-4F0E-B5FE-40D9A1250B35}"/>
    <cellStyle name="Normal 4 2 2 7" xfId="2300" xr:uid="{18170AC8-046B-4D13-879B-57BA4948C865}"/>
    <cellStyle name="Normal 4 2 2 8" xfId="2301" xr:uid="{03C31F56-2F1E-4810-B2E0-AF7EEF883637}"/>
    <cellStyle name="Normal 4 2 3" xfId="1033" xr:uid="{EA40B279-B9AD-4E38-B633-E8CC7A512516}"/>
    <cellStyle name="Normal 4 2 3 2" xfId="1034" xr:uid="{CDCD919D-EA35-47E4-91F6-8AE8B67BAFB2}"/>
    <cellStyle name="Normal 4 2 3 2 2" xfId="2302" xr:uid="{ABDAA8F6-DC65-424C-8E27-A738224F376E}"/>
    <cellStyle name="Normal 4 2 3 2 2 2" xfId="2303" xr:uid="{69B8BEEE-9C5F-4906-A452-E776FAEFE022}"/>
    <cellStyle name="Normal 4 2 3 2 2 2 2" xfId="2304" xr:uid="{756E3029-AA71-45BC-8194-118AB7A49355}"/>
    <cellStyle name="Normal 4 2 3 2 2 3" xfId="2305" xr:uid="{9DDB40FD-8D32-4266-AFE6-863DE06A29E4}"/>
    <cellStyle name="Normal 4 2 3 2 3" xfId="2306" xr:uid="{0348A79F-DD76-4D7D-B40D-C9C9C7F217BF}"/>
    <cellStyle name="Normal 4 2 3 2 3 2" xfId="2307" xr:uid="{B3012AC3-0A0F-4C0B-BD20-A4F025525141}"/>
    <cellStyle name="Normal 4 2 3 2 4" xfId="2308" xr:uid="{DC49484E-1C1E-4F46-906C-FA1C5AA3E431}"/>
    <cellStyle name="Normal 4 2 3 2 4 2" xfId="2309" xr:uid="{B3E8320F-53FB-44A5-9D56-87E14E808A4E}"/>
    <cellStyle name="Normal 4 2 3 2 5" xfId="2310" xr:uid="{2DAD68A9-B077-472F-BCE9-DB8B49B2B530}"/>
    <cellStyle name="Normal 4 2 3 2 5 2" xfId="2311" xr:uid="{1003BB86-6932-4B10-9712-4E39D8996117}"/>
    <cellStyle name="Normal 4 2 3 2 6" xfId="2312" xr:uid="{A6F301E8-B38A-47B3-B042-4F84A06F6B2F}"/>
    <cellStyle name="Normal 4 2 3 2 7" xfId="2313" xr:uid="{80E5A2B6-DBA0-4680-A188-A34D8195CFF8}"/>
    <cellStyle name="Normal 4 2 3 3" xfId="2314" xr:uid="{BC067FB9-48D3-4C13-B010-736C773E41DA}"/>
    <cellStyle name="Normal 4 2 3 3 2" xfId="2315" xr:uid="{851F7064-6227-47BC-99B9-5756E55D6D6E}"/>
    <cellStyle name="Normal 4 2 3 3 2 2" xfId="2316" xr:uid="{646C8E9D-A8D3-4013-8774-3EB6F036B15C}"/>
    <cellStyle name="Normal 4 2 3 3 3" xfId="2317" xr:uid="{3ABFF011-3741-4F39-9BD5-85078BB2D5BA}"/>
    <cellStyle name="Normal 4 2 3 4" xfId="2318" xr:uid="{BCFC8B51-B619-4560-8D3F-3926B483A61A}"/>
    <cellStyle name="Normal 4 2 3 4 2" xfId="2319" xr:uid="{8DA51526-7F60-403E-AA59-1B0963905D6E}"/>
    <cellStyle name="Normal 4 2 3 5" xfId="2320" xr:uid="{054C1C28-101C-4B55-924B-FC0A81A20AD4}"/>
    <cellStyle name="Normal 4 2 3 5 2" xfId="2321" xr:uid="{4159E4B1-0BF6-49B4-805C-82F9AFDBD6CD}"/>
    <cellStyle name="Normal 4 2 3 6" xfId="2322" xr:uid="{1F607F36-FA63-4FB6-B842-CED355D75F5A}"/>
    <cellStyle name="Normal 4 2 3 6 2" xfId="2323" xr:uid="{22B7BAEB-11E8-4174-89B2-5C98CE1DBCC2}"/>
    <cellStyle name="Normal 4 2 3 7" xfId="2324" xr:uid="{1D6EF755-B3B5-471B-BC8B-FDF1AC53D270}"/>
    <cellStyle name="Normal 4 2 3 8" xfId="2325" xr:uid="{34CCAFD9-A64F-4032-B1AE-5929146B22CE}"/>
    <cellStyle name="Normal 4 2 4" xfId="1035" xr:uid="{CD415416-CABB-4187-905E-81120E1392EE}"/>
    <cellStyle name="Normal 4 2 4 2" xfId="2326" xr:uid="{889FD439-72B5-4C96-9D4B-A8E396A470D5}"/>
    <cellStyle name="Normal 4 2 4 2 2" xfId="2327" xr:uid="{3E185DFA-24B8-488C-BE56-658B39B7DC0F}"/>
    <cellStyle name="Normal 4 2 4 3" xfId="2328" xr:uid="{9EE9A6DD-EC13-4D23-88D0-8B95F04C2970}"/>
    <cellStyle name="Normal 4 2 4 3 2" xfId="2329" xr:uid="{97A6680B-DEC2-47CA-BD2D-B2DC198315CF}"/>
    <cellStyle name="Normal 4 2 4 4" xfId="2330" xr:uid="{86B35ABA-9218-4D89-B995-69A01F348BB2}"/>
    <cellStyle name="Normal 4 2 4 5" xfId="2331" xr:uid="{8342B4A3-91A4-49EB-B3A2-6AC4BED0A58D}"/>
    <cellStyle name="Normal 4 2 5" xfId="2332" xr:uid="{20C347CB-30DF-49F3-9F01-45329EA404E5}"/>
    <cellStyle name="Normal 4 2 6" xfId="2333" xr:uid="{D01DF2C3-F8C3-4425-B2A9-C7EA406D2546}"/>
    <cellStyle name="Normal 4 2 6 2" xfId="2334" xr:uid="{16F7031B-1C26-4037-B9FE-E7FD1AD122DC}"/>
    <cellStyle name="Normal 4 3" xfId="364" xr:uid="{1125A503-2F57-4238-AF48-6C1EC3ED0AC1}"/>
    <cellStyle name="Normal 4 3 2" xfId="1036" xr:uid="{0EB8EBE1-D407-4E0E-9734-20A89DA937F1}"/>
    <cellStyle name="Normal 4 3 2 2" xfId="1037" xr:uid="{C8F9AF3B-F76B-46D3-8392-9A166B3D7BF6}"/>
    <cellStyle name="Normal 4 3 2 2 2" xfId="2335" xr:uid="{9BE107A3-1C60-4552-8992-D2742DA33739}"/>
    <cellStyle name="Normal 4 3 2 2 2 2" xfId="2336" xr:uid="{2A9EEE0F-1626-4CC8-AF03-7199905EA254}"/>
    <cellStyle name="Normal 4 3 2 2 2 2 2" xfId="2337" xr:uid="{204770D7-AA07-4B1F-803F-2D4D2A2A3B9F}"/>
    <cellStyle name="Normal 4 3 2 2 2 3" xfId="2338" xr:uid="{2A3B8128-8723-4544-B3F5-9FA275C5DFB4}"/>
    <cellStyle name="Normal 4 3 2 2 3" xfId="2339" xr:uid="{1901126E-35F7-4EB8-AA02-55D96F571D30}"/>
    <cellStyle name="Normal 4 3 2 2 3 2" xfId="2340" xr:uid="{B1BDE7F4-1761-467F-88E4-C9696E28E6C2}"/>
    <cellStyle name="Normal 4 3 2 2 4" xfId="2341" xr:uid="{9323821F-984B-49B7-98A1-140A218AA4C8}"/>
    <cellStyle name="Normal 4 3 2 2 4 2" xfId="2342" xr:uid="{CED03506-64F6-4DC7-A2B5-CFA2A79543B0}"/>
    <cellStyle name="Normal 4 3 2 2 5" xfId="2343" xr:uid="{50762829-BB64-42F7-8C33-234889DE277A}"/>
    <cellStyle name="Normal 4 3 2 2 5 2" xfId="2344" xr:uid="{48E9FD28-76D0-4196-A988-39380F2FA288}"/>
    <cellStyle name="Normal 4 3 2 2 6" xfId="2345" xr:uid="{E3D833F3-2BDC-448D-A603-505BAC55FE42}"/>
    <cellStyle name="Normal 4 3 2 2 7" xfId="2346" xr:uid="{3CE1A985-5C7B-470A-BCFA-399533586C9F}"/>
    <cellStyle name="Normal 4 3 2 3" xfId="2347" xr:uid="{9A741E1A-9217-47E8-8C50-A1A03829B40E}"/>
    <cellStyle name="Normal 4 3 2 3 2" xfId="2348" xr:uid="{757EDEEF-75B7-4A15-BDFD-2893DFF7D47E}"/>
    <cellStyle name="Normal 4 3 2 3 2 2" xfId="2349" xr:uid="{DDB7CBBE-6F96-4465-B74C-57DF311C3937}"/>
    <cellStyle name="Normal 4 3 2 3 3" xfId="2350" xr:uid="{4781645D-6734-4256-B40E-AEF1B0F26908}"/>
    <cellStyle name="Normal 4 3 2 4" xfId="2351" xr:uid="{819BCE2E-5D95-4B79-96AE-7D00668E1B0C}"/>
    <cellStyle name="Normal 4 3 2 4 2" xfId="2352" xr:uid="{A7F6B707-2174-4D91-95E8-D8C51BA1408B}"/>
    <cellStyle name="Normal 4 3 2 5" xfId="2353" xr:uid="{610D68DC-A7E5-4482-B4C1-2E55298A13C4}"/>
    <cellStyle name="Normal 4 3 2 5 2" xfId="2354" xr:uid="{16B18D32-ADB4-4B22-B3A3-BE514137C904}"/>
    <cellStyle name="Normal 4 3 2 6" xfId="2355" xr:uid="{BABEBE74-4D8F-4A51-B002-E6E2143675DB}"/>
    <cellStyle name="Normal 4 3 2 6 2" xfId="2356" xr:uid="{5C7D8187-F4EC-4A24-83BB-C13AB7E4256F}"/>
    <cellStyle name="Normal 4 3 2 7" xfId="2357" xr:uid="{C30BAE31-5BA8-4DE5-A227-1A6491EC614B}"/>
    <cellStyle name="Normal 4 3 2 8" xfId="2358" xr:uid="{25585B48-BAE1-4064-A3C1-76709C027402}"/>
    <cellStyle name="Normal 4 3 3" xfId="1038" xr:uid="{460ECD34-B4B6-472C-AA8D-56F751F79D1C}"/>
    <cellStyle name="Normal 4 3 3 2" xfId="2359" xr:uid="{33C83499-5EF2-488D-B31A-E8BD93B215E9}"/>
    <cellStyle name="Normal 4 3 3 2 2" xfId="2360" xr:uid="{72021E46-0282-4789-81FE-13CF8B674524}"/>
    <cellStyle name="Normal 4 3 3 3" xfId="2361" xr:uid="{BF14EB7C-042A-484E-A3FB-2D7E85F0852A}"/>
    <cellStyle name="Normal 4 3 3 3 2" xfId="2362" xr:uid="{448F130E-33FC-4309-8D93-C185F4580287}"/>
    <cellStyle name="Normal 4 3 3 4" xfId="2363" xr:uid="{7AD827E9-8641-4F96-8A2E-65730D9C8393}"/>
    <cellStyle name="Normal 4 3 3 5" xfId="2364" xr:uid="{376E73E8-D8C2-4794-99FE-EA788DA6DB4B}"/>
    <cellStyle name="Normal 4 3 4" xfId="2365" xr:uid="{EADBA5B2-BC22-49C7-82C6-00832C4506B9}"/>
    <cellStyle name="Normal 4 3 5" xfId="2366" xr:uid="{37EFC2E2-CA1B-45BE-BA9B-D9CA8FEF1EBC}"/>
    <cellStyle name="Normal 4 3 5 2" xfId="2367" xr:uid="{6143FEC6-1837-408E-B3E4-A932BDDDEE47}"/>
    <cellStyle name="Normal 4 4" xfId="1039" xr:uid="{EE0CAF12-DE4D-4A99-9F50-C4FA45A6A252}"/>
    <cellStyle name="Normal 4 4 2" xfId="1040" xr:uid="{FBC21D40-96C8-49BF-861C-1637DE8F604C}"/>
    <cellStyle name="Normal 4 4 2 2" xfId="2368" xr:uid="{D6137CE4-FF67-4522-8D07-EA59B65835B7}"/>
    <cellStyle name="Normal 4 4 2 2 2" xfId="2369" xr:uid="{4C6C554B-630D-438C-8450-843BA3999C28}"/>
    <cellStyle name="Normal 4 4 2 2 2 2" xfId="2370" xr:uid="{250B1A1A-CFAF-4055-8D19-4C83D0F0BF94}"/>
    <cellStyle name="Normal 4 4 2 2 3" xfId="2371" xr:uid="{B87752CA-F06C-4AEF-8919-863E5EA8D3F4}"/>
    <cellStyle name="Normal 4 4 2 3" xfId="2372" xr:uid="{83A498F3-F271-4CD1-BBD4-03D1995AE87C}"/>
    <cellStyle name="Normal 4 4 2 3 2" xfId="2373" xr:uid="{3CBABE0F-38E3-49B5-81BC-0AF441EF4DAF}"/>
    <cellStyle name="Normal 4 4 2 4" xfId="2374" xr:uid="{EC683C25-88DF-4FC5-933A-6377CE2199E6}"/>
    <cellStyle name="Normal 4 4 2 4 2" xfId="2375" xr:uid="{7B732959-EBDC-4713-A519-D0211D60166A}"/>
    <cellStyle name="Normal 4 4 2 5" xfId="2376" xr:uid="{B26B2280-ADAF-4062-B8F0-9F26A799B0FE}"/>
    <cellStyle name="Normal 4 4 2 5 2" xfId="2377" xr:uid="{9A303012-3A4F-4079-B41F-D61AA6A45358}"/>
    <cellStyle name="Normal 4 4 2 6" xfId="2378" xr:uid="{FE50BF9C-6614-47DC-9A21-9364076EB81E}"/>
    <cellStyle name="Normal 4 4 2 7" xfId="2379" xr:uid="{0A644A8C-6176-42B6-9284-B889FFB087F4}"/>
    <cellStyle name="Normal 4 4 3" xfId="2380" xr:uid="{75416B00-0F00-4F68-8018-D3CF9961E1E8}"/>
    <cellStyle name="Normal 4 4 3 2" xfId="2381" xr:uid="{6A79D339-4EEC-4115-8CFF-72DA5EB4C8A3}"/>
    <cellStyle name="Normal 4 4 3 2 2" xfId="2382" xr:uid="{02FBEE91-561E-48F2-B59F-2266007471DE}"/>
    <cellStyle name="Normal 4 4 3 3" xfId="2383" xr:uid="{93C4B997-FC76-4699-961D-225475CAC609}"/>
    <cellStyle name="Normal 4 4 4" xfId="2384" xr:uid="{FAC43E02-A60A-4361-AA0A-A1F06C92869B}"/>
    <cellStyle name="Normal 4 4 4 2" xfId="2385" xr:uid="{BA9C5F04-B3A4-4CD8-A93E-192670CA7ACB}"/>
    <cellStyle name="Normal 4 4 5" xfId="2386" xr:uid="{3A43ABA8-643B-42E6-A30B-BC741E8A5944}"/>
    <cellStyle name="Normal 4 4 5 2" xfId="2387" xr:uid="{DC2A65D9-AE9A-43F3-BC78-E13B69525ACF}"/>
    <cellStyle name="Normal 4 4 6" xfId="2388" xr:uid="{64027002-0AFF-4914-8DDB-7DDA9C990AD6}"/>
    <cellStyle name="Normal 4 4 6 2" xfId="2389" xr:uid="{AD0CCCEF-ED87-4E08-A023-A83D212C893F}"/>
    <cellStyle name="Normal 4 4 7" xfId="2390" xr:uid="{39D1644E-2580-49AC-B0D1-E0E6F4E75DD5}"/>
    <cellStyle name="Normal 4 4 8" xfId="2391" xr:uid="{BE7E0FC0-1C03-4147-B2EE-C99E4E086B9C}"/>
    <cellStyle name="Normal 4 5" xfId="1041" xr:uid="{F0A2BA49-809F-4384-84B5-3C5B868459BA}"/>
    <cellStyle name="Normal 4 5 2" xfId="2392" xr:uid="{A5EB9A6E-09AF-43DF-B5E1-E0B17EE9D649}"/>
    <cellStyle name="Normal 4 5 2 2" xfId="2393" xr:uid="{04D47A10-10E1-4CA6-82E5-87F134F2FE52}"/>
    <cellStyle name="Normal 4 5 3" xfId="2394" xr:uid="{7419CD44-8D30-4338-96C7-4594BA10DCC8}"/>
    <cellStyle name="Normal 4 5 3 2" xfId="2395" xr:uid="{3A99F558-A57A-4D72-B26A-4D1E3F158E44}"/>
    <cellStyle name="Normal 4 5 4" xfId="2396" xr:uid="{B9CC34F6-78DE-499A-824A-D1EC2A767651}"/>
    <cellStyle name="Normal 4 5 5" xfId="2397" xr:uid="{1929BBA4-1115-4AC3-BA84-85C3A1330912}"/>
    <cellStyle name="Normal 4 6" xfId="2398" xr:uid="{27370579-E90C-4C1F-9599-56C63D9CD34C}"/>
    <cellStyle name="Normal 4 7" xfId="2399" xr:uid="{F4B8010A-9428-492D-B5EA-A53EF8FC1645}"/>
    <cellStyle name="Normal 4 7 2" xfId="2400" xr:uid="{D5A932A3-1904-4D68-BE97-E97F3FE5868F}"/>
    <cellStyle name="Normal 40" xfId="365" xr:uid="{0E51752A-2A49-4A80-B3A0-8B120CE40455}"/>
    <cellStyle name="Normal 40 2" xfId="366" xr:uid="{44BD0228-286D-4999-85BE-7DE8389308D0}"/>
    <cellStyle name="Normal 40 2 2" xfId="800" xr:uid="{E0EA9E47-132D-4975-B956-7EBDE5C1D2BE}"/>
    <cellStyle name="Normal 42" xfId="367" xr:uid="{B704CF12-F20C-48B3-A40B-9FD4E51BDD14}"/>
    <cellStyle name="Normal 42 2" xfId="368" xr:uid="{F5CD3089-1AC2-437D-AAC3-E1558683E638}"/>
    <cellStyle name="Normal 42 2 2" xfId="801" xr:uid="{2934053F-4EF6-4A3B-B0DF-81DFA8ADF134}"/>
    <cellStyle name="Normal 43" xfId="369" xr:uid="{4460EAD2-F881-4B49-850B-56C75538FE5B}"/>
    <cellStyle name="Normal 43 2" xfId="370" xr:uid="{1262B11E-CC69-4BA6-8620-DBA35658F1DD}"/>
    <cellStyle name="Normal 43 2 2" xfId="802" xr:uid="{2DE36333-41F7-4831-99D1-1C7C666D2126}"/>
    <cellStyle name="Normal 44" xfId="371" xr:uid="{9BB78490-6113-4B89-847C-610266BE3C39}"/>
    <cellStyle name="Normal 44 2" xfId="372" xr:uid="{25D515F2-AA3D-4E17-B3FA-F9605ABC66B1}"/>
    <cellStyle name="Normal 44 2 2" xfId="803" xr:uid="{C05DBD22-19B9-42AB-A249-AD564A41A018}"/>
    <cellStyle name="Normal 45" xfId="373" xr:uid="{3AA42D1D-12AB-496C-847F-A76BEE80ADB6}"/>
    <cellStyle name="Normal 45 2" xfId="374" xr:uid="{B4414D7C-382C-478F-A2DB-5FDC5B26DC42}"/>
    <cellStyle name="Normal 45 2 2" xfId="804" xr:uid="{96C5FFF7-FE60-4E70-9553-1DAA4E8D55BD}"/>
    <cellStyle name="Normal 46" xfId="375" xr:uid="{D8717DB9-5D98-413E-BE0C-D908B994C016}"/>
    <cellStyle name="Normal 46 2" xfId="376" xr:uid="{5384D007-DA20-48D6-A8BE-B8469CF63DE5}"/>
    <cellStyle name="Normal 46 2 2" xfId="805" xr:uid="{27FDA5F1-0804-4BB0-B18A-B044E1A9E2DA}"/>
    <cellStyle name="Normal 47" xfId="377" xr:uid="{521DAF5B-D29A-4127-9CF2-5442D86A9856}"/>
    <cellStyle name="Normal 47 2" xfId="378" xr:uid="{3DAF5850-7A53-41B2-B601-1C7CEE9A752A}"/>
    <cellStyle name="Normal 47 2 2" xfId="806" xr:uid="{FCFA232C-1AA2-4199-95DB-84EC173B50AD}"/>
    <cellStyle name="Normal 48" xfId="379" xr:uid="{7776D45A-0F1A-4928-8112-12AE4EF888EB}"/>
    <cellStyle name="Normal 48 2" xfId="380" xr:uid="{34905F9F-DE1C-4C7A-8748-816D00C160B4}"/>
    <cellStyle name="Normal 48 2 2" xfId="807" xr:uid="{F3A79728-0B62-4270-B534-379C25CBFC06}"/>
    <cellStyle name="Normal 49" xfId="381" xr:uid="{880A0217-53EB-46E7-B4D5-908C522CCECD}"/>
    <cellStyle name="Normal 49 2" xfId="382" xr:uid="{CDFB9D8A-2551-4AD5-87C7-F0AE7103CD6A}"/>
    <cellStyle name="Normal 49 2 2" xfId="808" xr:uid="{F6191538-3DC1-409C-85CA-7A88EA031254}"/>
    <cellStyle name="Normal 5" xfId="29" xr:uid="{82EFA8B1-8816-4DDC-A512-4232D8D0A440}"/>
    <cellStyle name="Normal 5 2" xfId="383" xr:uid="{CAABE7B8-0D40-4559-B17E-AD11810DD53B}"/>
    <cellStyle name="Normal 5 3" xfId="438" xr:uid="{AFB08934-00EF-4EA8-87F5-883AB307985D}"/>
    <cellStyle name="Normal 5 3 2" xfId="1049" xr:uid="{DD575E05-3E3D-4B9B-8E8A-5555DDA98DFD}"/>
    <cellStyle name="Normal 5 4" xfId="1050" xr:uid="{FE96E51C-6F2E-4367-B152-F486E40C206C}"/>
    <cellStyle name="Normal 5 4 2" xfId="2401" xr:uid="{D600A5FE-B350-4DC7-BC1E-D0993BE74E34}"/>
    <cellStyle name="Normal 5 4 2 2" xfId="2402" xr:uid="{C66DD49C-333C-4EED-A47C-727EFD188C5A}"/>
    <cellStyle name="Normal 5 4 2 2 2" xfId="2403" xr:uid="{FC222A6C-E5E8-499E-9518-75B788300B3E}"/>
    <cellStyle name="Normal 5 4 2 3" xfId="2404" xr:uid="{C9873841-D862-424E-9EA7-15A72E9FDF60}"/>
    <cellStyle name="Normal 5 4 3" xfId="2405" xr:uid="{7032C04C-C7EC-424A-A00B-7955AB969BC2}"/>
    <cellStyle name="Normal 5 4 3 2" xfId="2406" xr:uid="{91ED9831-C172-48EE-9110-004ED4D8AE66}"/>
    <cellStyle name="Normal 5 4 4" xfId="2407" xr:uid="{506F6A14-A804-4432-9ECF-9CB08D73D732}"/>
    <cellStyle name="Normal 5 4 4 2" xfId="2408" xr:uid="{DD892F9D-DDA7-48E6-9132-B12006743E3B}"/>
    <cellStyle name="Normal 5 4 5" xfId="2409" xr:uid="{C7C9D579-A0A5-4021-9EAD-EB7846718528}"/>
    <cellStyle name="Normal 5 4 5 2" xfId="2410" xr:uid="{CB40E296-BFE8-4EF0-B267-AA52A6DB1085}"/>
    <cellStyle name="Normal 5 4 6" xfId="2411" xr:uid="{D1F90D00-5CF2-4733-B869-BC5F8DFA2528}"/>
    <cellStyle name="Normal 5 4 7" xfId="2412" xr:uid="{2634AE54-ED11-438C-A7A2-80EF7589B70E}"/>
    <cellStyle name="Normal 5 5" xfId="2413" xr:uid="{91C663E1-E00B-4352-9E72-1C8FA64E5A35}"/>
    <cellStyle name="Normal 5 5 2" xfId="2414" xr:uid="{AC4D28FA-6D66-4F90-BBA6-80ACF4148E5A}"/>
    <cellStyle name="Normal 5 5 2 2" xfId="2415" xr:uid="{B48DE635-2B3D-4710-BF27-1EC993499F0B}"/>
    <cellStyle name="Normal 5 5 3" xfId="2416" xr:uid="{7CAF1442-FE0C-4585-A71F-F934A7491FA1}"/>
    <cellStyle name="Normal 5 6" xfId="2417" xr:uid="{E908D82A-5281-488B-B2D5-913933FCE8D8}"/>
    <cellStyle name="Normal 5 6 2" xfId="2418" xr:uid="{B1EA356F-B806-458B-919C-35588CBFBC36}"/>
    <cellStyle name="Normal 5 6 2 2" xfId="2419" xr:uid="{CA652B75-2DDA-4455-A110-ACB6AEE5C9F1}"/>
    <cellStyle name="Normal 5 6 3" xfId="2420" xr:uid="{353730FA-A6F8-4610-9FA1-90CD93B24FEE}"/>
    <cellStyle name="Normal 5 7" xfId="2421" xr:uid="{2C5A363E-1EDA-484C-8F3C-AE2C15CCBB93}"/>
    <cellStyle name="Normal 5 7 2" xfId="2422" xr:uid="{284795C6-4F4D-496C-AE2B-AAF1941D7045}"/>
    <cellStyle name="Normal 5 8" xfId="2423" xr:uid="{A6BFA03F-C229-4AED-B4A4-9F7EB4A09293}"/>
    <cellStyle name="Normal 5 9" xfId="2424" xr:uid="{5B3E8B78-B301-494C-80AD-1D30A9EB0F57}"/>
    <cellStyle name="Normal 50" xfId="384" xr:uid="{EE7647B3-6509-4193-9E35-83D598894984}"/>
    <cellStyle name="Normal 50 2" xfId="385" xr:uid="{6EF201B0-98D9-4805-949B-81DBFA9C36E6}"/>
    <cellStyle name="Normal 50 2 2" xfId="809" xr:uid="{65B09856-DEDE-47B6-9F8E-7CDB0D8EE07C}"/>
    <cellStyle name="Normal 51" xfId="386" xr:uid="{AC896C45-5AB3-46CD-8709-56CCF7152B23}"/>
    <cellStyle name="Normal 51 2" xfId="387" xr:uid="{24A72D79-C2D1-4871-9541-4C3917BD6929}"/>
    <cellStyle name="Normal 51 2 2" xfId="810" xr:uid="{FDE7F506-F816-4CA3-8122-645F0E662320}"/>
    <cellStyle name="Normal 52" xfId="388" xr:uid="{F605566E-6DCC-44D4-8C6F-8DB28A3FCC97}"/>
    <cellStyle name="Normal 52 2" xfId="389" xr:uid="{FFFAA854-B7E1-42E2-A116-8DC26FDB392F}"/>
    <cellStyle name="Normal 52 2 2" xfId="811" xr:uid="{A7DA9FD3-DF96-4515-80A5-9E197E24C41F}"/>
    <cellStyle name="Normal 53" xfId="390" xr:uid="{6B671E02-9679-421F-83D1-FB2BBA889F9C}"/>
    <cellStyle name="Normal 53 2" xfId="391" xr:uid="{13B1D0A8-08C7-4D17-8975-EE9E0B387163}"/>
    <cellStyle name="Normal 53 2 2" xfId="812" xr:uid="{E6733407-A70F-4787-9DA0-3A3983703871}"/>
    <cellStyle name="Normal 54" xfId="392" xr:uid="{7BA2B613-79D5-4039-A866-0F746CA20177}"/>
    <cellStyle name="Normal 54 2" xfId="393" xr:uid="{291E53AC-B3E6-44AD-92B7-91707E24235E}"/>
    <cellStyle name="Normal 54 2 2" xfId="813" xr:uid="{7C2BB4EA-170C-4BB4-9FB2-7CD4968CBE80}"/>
    <cellStyle name="Normal 55" xfId="394" xr:uid="{FB0739FF-C700-4535-90CB-02BD3E5F725F}"/>
    <cellStyle name="Normal 55 2" xfId="395" xr:uid="{0D6FA5D5-598A-4D4E-B44F-CB95B5C19B74}"/>
    <cellStyle name="Normal 55 2 2" xfId="814" xr:uid="{0FEEC33A-2841-4BF9-B94A-768A309B0895}"/>
    <cellStyle name="Normal 56" xfId="396" xr:uid="{4C374E6C-1D9C-49A0-8CBA-16C05AC926AC}"/>
    <cellStyle name="Normal 56 2" xfId="397" xr:uid="{4BC400BC-9176-4905-95E6-6AAC0B8E4962}"/>
    <cellStyle name="Normal 56 2 2" xfId="815" xr:uid="{7E461AB9-6114-4C69-BCEF-B911A2026074}"/>
    <cellStyle name="Normal 57" xfId="398" xr:uid="{D0FAFBDA-C267-484E-BA4B-8C47AD89D6B7}"/>
    <cellStyle name="Normal 57 2" xfId="399" xr:uid="{B5DDB30D-FF24-48E5-B963-F0F5BFD7CF18}"/>
    <cellStyle name="Normal 57 2 2" xfId="816" xr:uid="{EE0D3066-D745-4439-852D-BA55A52C46C5}"/>
    <cellStyle name="Normal 58" xfId="400" xr:uid="{F43FB0BE-E7BB-4013-BB8E-D9E01E5F120D}"/>
    <cellStyle name="Normal 58 2" xfId="401" xr:uid="{3B6CA29B-9F2A-4EBD-A70F-F9DF82C5F778}"/>
    <cellStyle name="Normal 58 2 2" xfId="817" xr:uid="{CF19C57E-8E45-4D00-A768-4C9F1B8F280E}"/>
    <cellStyle name="Normal 59" xfId="402" xr:uid="{919B1DD5-FB1D-405F-A193-9B8068D3CB30}"/>
    <cellStyle name="Normal 59 2" xfId="403" xr:uid="{7C5CA502-B57E-4CFC-A3A8-B260DE6D0759}"/>
    <cellStyle name="Normal 59 2 2" xfId="818" xr:uid="{FA78175F-2A91-494F-9C0D-74AB1275C134}"/>
    <cellStyle name="Normal 6" xfId="30" xr:uid="{E690655C-692F-413B-9A87-093AD94DA661}"/>
    <cellStyle name="Normal 6 2" xfId="404" xr:uid="{F89ED2CE-807E-4D6C-A3C6-CC93A8A71CDB}"/>
    <cellStyle name="Normal 6 3" xfId="405" xr:uid="{465D675E-372E-47BA-A7FF-9615F1517CE4}"/>
    <cellStyle name="Normal 6 4" xfId="954" xr:uid="{57835069-F98F-499C-9D6C-169F216525C9}"/>
    <cellStyle name="Normal 6 4 2" xfId="1065" xr:uid="{A5A9357C-C562-431C-9FA5-612FCEB43239}"/>
    <cellStyle name="Normal 6 5" xfId="2425" xr:uid="{C9C12DCF-5063-49AF-8AA8-369C3C174385}"/>
    <cellStyle name="Normal 60" xfId="406" xr:uid="{972A8815-0F0D-43C4-9F49-2C68213BDE75}"/>
    <cellStyle name="Normal 60 2" xfId="407" xr:uid="{448EC557-FAF4-46DC-A943-727262F2166C}"/>
    <cellStyle name="Normal 60 2 2" xfId="819" xr:uid="{D7051B09-4F31-4E5D-80C5-0C2E6C93A959}"/>
    <cellStyle name="Normal 61" xfId="408" xr:uid="{741701BE-ADF3-4799-8346-0BB84FC1A01B}"/>
    <cellStyle name="Normal 61 2" xfId="409" xr:uid="{736B78AC-9EB2-4BB3-87F4-3FBEE73CC4AF}"/>
    <cellStyle name="Normal 61 2 2" xfId="820" xr:uid="{94344AE2-F7A5-447A-AB9A-EF99F3E09123}"/>
    <cellStyle name="Normal 62" xfId="410" xr:uid="{78C0E26A-0A75-462F-8401-D9B2722FE09C}"/>
    <cellStyle name="Normal 62 2" xfId="411" xr:uid="{7632121C-27B5-46C5-A1D7-9DB3793FC79B}"/>
    <cellStyle name="Normal 62 2 2" xfId="821" xr:uid="{096C5838-CF5A-420F-A7E4-EC92C3D2AF5F}"/>
    <cellStyle name="Normal 63" xfId="412" xr:uid="{5E86B0DB-190F-4434-B959-900C47BF76A5}"/>
    <cellStyle name="Normal 63 2" xfId="413" xr:uid="{CBF6B918-25D7-47E6-9875-A0F094335A52}"/>
    <cellStyle name="Normal 63 2 2" xfId="822" xr:uid="{94B4B9AE-2D8D-47E8-9E10-442A6451BD25}"/>
    <cellStyle name="Normal 64" xfId="414" xr:uid="{7658D984-C488-4A00-95F8-E92554AD98C9}"/>
    <cellStyle name="Normal 64 2" xfId="415" xr:uid="{62D8290B-9C27-4763-89D7-04CEC74790FD}"/>
    <cellStyle name="Normal 64 2 2" xfId="823" xr:uid="{12ABAAD4-FBEB-44AA-861E-5ED92302243A}"/>
    <cellStyle name="Normal 65" xfId="416" xr:uid="{CFF8A9ED-4F06-4698-9BC0-72A13C336969}"/>
    <cellStyle name="Normal 65 2" xfId="417" xr:uid="{C4F51E23-EE87-4580-99C1-799362AE729E}"/>
    <cellStyle name="Normal 65 2 2" xfId="824" xr:uid="{F7F4A58E-1CA1-4208-B5E3-0215EB8ECBD4}"/>
    <cellStyle name="Normal 66" xfId="418" xr:uid="{96830778-CADB-42AE-ADA1-EACC44B95CEA}"/>
    <cellStyle name="Normal 66 2" xfId="419" xr:uid="{49458942-E772-48EE-A719-BF9F50D44B4A}"/>
    <cellStyle name="Normal 66 2 2" xfId="966" xr:uid="{CCA282AD-4287-4F16-9C5C-852FDEADEC3D}"/>
    <cellStyle name="Normal 66 3" xfId="825" xr:uid="{5FA30A53-3501-4DC4-B3AF-E5B9E984D3EE}"/>
    <cellStyle name="Normal 67" xfId="420" xr:uid="{267A2570-F30B-4552-97A4-A2B3501E90AE}"/>
    <cellStyle name="Normal 67 2" xfId="826" xr:uid="{FFEF3012-E2CE-4F59-8CEA-E6EA36850C59}"/>
    <cellStyle name="Normal 7" xfId="31" xr:uid="{F5AD20A1-8321-40E6-AF06-1DF3CF0A4228}"/>
    <cellStyle name="Normal 7 10" xfId="2426" xr:uid="{D885CA81-CC2E-46D4-9D1F-B1B92691218F}"/>
    <cellStyle name="Normal 7 2" xfId="421" xr:uid="{C6906FAC-EC9D-4098-8390-A37000AB7BF5}"/>
    <cellStyle name="Normal 7 2 2" xfId="1070" xr:uid="{B7528439-1833-4A92-9060-FEE84C46897A}"/>
    <cellStyle name="Normal 7 2 2 2" xfId="1071" xr:uid="{FA422797-B543-4559-98ED-6F19A86C1806}"/>
    <cellStyle name="Normal 7 2 2 2 2" xfId="2427" xr:uid="{3545716E-9335-43C4-A87E-D4031D793AAF}"/>
    <cellStyle name="Normal 7 2 2 2 2 2" xfId="2428" xr:uid="{271B4F66-8B49-4D33-97AF-C1C2C03C72BB}"/>
    <cellStyle name="Normal 7 2 2 2 2 2 2" xfId="2429" xr:uid="{8D87680E-33FB-4F7A-A387-428410B94A7A}"/>
    <cellStyle name="Normal 7 2 2 2 2 3" xfId="2430" xr:uid="{96A44E6A-E47B-4F41-BD32-7676CC0A6561}"/>
    <cellStyle name="Normal 7 2 2 2 3" xfId="2431" xr:uid="{0F155428-9E35-4412-A928-04B344EF413C}"/>
    <cellStyle name="Normal 7 2 2 2 3 2" xfId="2432" xr:uid="{2B2B9A6D-5D9B-4A04-A710-79E24A2E2A67}"/>
    <cellStyle name="Normal 7 2 2 2 4" xfId="2433" xr:uid="{63C54E00-3D75-492F-BF72-F7E5357E40CE}"/>
    <cellStyle name="Normal 7 2 2 2 4 2" xfId="2434" xr:uid="{410B753A-2413-4826-B503-DA8B2C85D4BE}"/>
    <cellStyle name="Normal 7 2 2 2 5" xfId="2435" xr:uid="{BC5FD857-CA7F-4304-8A8C-EFDC848820A9}"/>
    <cellStyle name="Normal 7 2 2 2 5 2" xfId="2436" xr:uid="{A3B173D2-58E3-43CC-8509-31AE9CE32243}"/>
    <cellStyle name="Normal 7 2 2 2 6" xfId="2437" xr:uid="{AC4431A6-77E6-4564-BE8E-1A7DAF445DBA}"/>
    <cellStyle name="Normal 7 2 2 2 7" xfId="2438" xr:uid="{C179328E-08DD-4358-936E-417DB9A94A47}"/>
    <cellStyle name="Normal 7 2 2 3" xfId="2439" xr:uid="{DA08E08A-4043-465B-A7A9-2196B2CD2D1A}"/>
    <cellStyle name="Normal 7 2 2 3 2" xfId="2440" xr:uid="{BF9C80D9-8015-4A8B-AA9E-16F8FF9A1931}"/>
    <cellStyle name="Normal 7 2 2 3 2 2" xfId="2441" xr:uid="{15A946FC-FC4E-433C-8DCA-F984F1AAB1BE}"/>
    <cellStyle name="Normal 7 2 2 3 3" xfId="2442" xr:uid="{523A0D83-DBBE-41B5-95CB-8CFA65F2C355}"/>
    <cellStyle name="Normal 7 2 2 4" xfId="2443" xr:uid="{EDCE0AF8-DA9D-447E-821F-530A6A66F295}"/>
    <cellStyle name="Normal 7 2 2 4 2" xfId="2444" xr:uid="{DA7F8E68-DA1E-4265-849A-73FE89072DB7}"/>
    <cellStyle name="Normal 7 2 2 5" xfId="2445" xr:uid="{6CD8B59D-C463-4AD0-B270-F76467BB62DF}"/>
    <cellStyle name="Normal 7 2 2 5 2" xfId="2446" xr:uid="{108EFF39-2E2A-4960-8BE1-12F55071CB4A}"/>
    <cellStyle name="Normal 7 2 2 6" xfId="2447" xr:uid="{2D42A9C6-931D-4CB8-90F0-C2E4FCD34C21}"/>
    <cellStyle name="Normal 7 2 2 6 2" xfId="2448" xr:uid="{09BCFDDF-369C-4E4B-98B8-028FEA7730EE}"/>
    <cellStyle name="Normal 7 2 2 7" xfId="2449" xr:uid="{44CB8155-3A37-4EC1-A91E-07182735E479}"/>
    <cellStyle name="Normal 7 2 2 8" xfId="2450" xr:uid="{8E066995-04E8-42AF-A14C-5660D023D51D}"/>
    <cellStyle name="Normal 7 2 3" xfId="1072" xr:uid="{FE913C10-A7FA-419C-AA99-0587C4C48485}"/>
    <cellStyle name="Normal 7 2 3 2" xfId="2451" xr:uid="{C37320B4-749F-405A-8F2A-9747A8EA48CD}"/>
    <cellStyle name="Normal 7 2 3 2 2" xfId="2452" xr:uid="{A7BD5CCA-230B-4862-AAD6-89B4ECC5865D}"/>
    <cellStyle name="Normal 7 2 3 3" xfId="2453" xr:uid="{ECD8EC8B-5238-4DD7-B4D3-126368ECBC2D}"/>
    <cellStyle name="Normal 7 2 3 3 2" xfId="2454" xr:uid="{2E292522-F7BB-4BE2-8ED3-5EF486C6D97C}"/>
    <cellStyle name="Normal 7 2 3 4" xfId="2455" xr:uid="{53C6ED76-0DC4-4455-8BE5-A804A71FDE92}"/>
    <cellStyle name="Normal 7 2 3 5" xfId="2456" xr:uid="{4FD56544-99D3-4EF0-8AF0-6F3832B907A6}"/>
    <cellStyle name="Normal 7 2 4" xfId="2457" xr:uid="{93903E3F-F075-459B-A278-E74F248ECF9E}"/>
    <cellStyle name="Normal 7 2 5" xfId="2458" xr:uid="{100E510C-81B1-45CA-9A50-17AD8DD325C4}"/>
    <cellStyle name="Normal 7 2 5 2" xfId="2459" xr:uid="{BB6F2EE9-20F8-45C3-936D-147636DF8DCC}"/>
    <cellStyle name="Normal 7 3" xfId="1073" xr:uid="{1BB0D2E5-0E24-4DA2-963A-D6C68F41FEA8}"/>
    <cellStyle name="Normal 7 3 2" xfId="2460" xr:uid="{36034783-A160-4083-991B-E470900BEB91}"/>
    <cellStyle name="Normal 7 3 2 2" xfId="2461" xr:uid="{503A7C0F-6429-49CC-B469-C55498104781}"/>
    <cellStyle name="Normal 7 3 2 2 2" xfId="2462" xr:uid="{E6AF6E81-D4FD-47EA-8FBF-BE536194C57F}"/>
    <cellStyle name="Normal 7 3 2 3" xfId="2463" xr:uid="{77F3BECD-E2D4-48F8-A7D7-1CC021B8D9B2}"/>
    <cellStyle name="Normal 7 3 3" xfId="2464" xr:uid="{6531BDA3-5B8A-4D9D-9E84-C4A4328E3C67}"/>
    <cellStyle name="Normal 7 3 3 2" xfId="2465" xr:uid="{3E850C13-7C5C-4637-ACBD-79628C5EB644}"/>
    <cellStyle name="Normal 7 3 4" xfId="2466" xr:uid="{131B022E-2F47-445B-A5B0-F290F5F883CD}"/>
    <cellStyle name="Normal 7 3 4 2" xfId="2467" xr:uid="{99F406A0-5379-4821-8842-824EE6F957BB}"/>
    <cellStyle name="Normal 7 3 5" xfId="2468" xr:uid="{8C7F5557-DE1E-4050-800B-7B2996A81F8E}"/>
    <cellStyle name="Normal 7 3 5 2" xfId="2469" xr:uid="{AE9FF62C-DB49-4BC6-8D49-5DD0FCF24BD6}"/>
    <cellStyle name="Normal 7 3 6" xfId="2470" xr:uid="{C9AA0966-5722-43B3-A50D-63743639709D}"/>
    <cellStyle name="Normal 7 3 7" xfId="2471" xr:uid="{0E3F9F62-5357-437C-9CC1-EBAD8790664D}"/>
    <cellStyle name="Normal 7 4" xfId="1074" xr:uid="{D5887CB5-59E4-453E-83C7-1C86C3FA9EAC}"/>
    <cellStyle name="Normal 7 4 2" xfId="2472" xr:uid="{F5B10C70-F42E-40FE-B899-A41DB208D168}"/>
    <cellStyle name="Normal 7 4 2 2" xfId="2473" xr:uid="{1DD96D82-5BF8-4D55-A41D-67887D33D1A0}"/>
    <cellStyle name="Normal 7 4 2 2 2" xfId="2474" xr:uid="{4A92E29B-CBFC-423B-92D8-A516FA834793}"/>
    <cellStyle name="Normal 7 4 2 3" xfId="2475" xr:uid="{F78109A2-3154-4BE8-80B5-D6D19090EF57}"/>
    <cellStyle name="Normal 7 4 3" xfId="2476" xr:uid="{B2C9B4A1-7702-446E-B330-32D4438C1508}"/>
    <cellStyle name="Normal 7 4 3 2" xfId="2477" xr:uid="{E71AD61D-D318-4041-B9AA-A4E05A973C15}"/>
    <cellStyle name="Normal 7 4 4" xfId="2478" xr:uid="{6B31813E-D184-48EF-920B-B42EC50FFB46}"/>
    <cellStyle name="Normal 7 4 5" xfId="2479" xr:uid="{94925A9D-6503-40E8-B519-151E86282002}"/>
    <cellStyle name="Normal 7 5" xfId="1069" xr:uid="{852B78A7-527D-4196-9EC7-7384DACE8484}"/>
    <cellStyle name="Normal 7 5 2" xfId="2480" xr:uid="{FFCC81DE-F3E2-423B-97D3-CE5065577AE0}"/>
    <cellStyle name="Normal 7 5 2 2" xfId="2481" xr:uid="{2255A8A6-A36C-4ABC-B51C-6F76410A48E6}"/>
    <cellStyle name="Normal 7 5 3" xfId="2482" xr:uid="{DE25BE73-1BE3-441C-B5D0-5118F02D0FB8}"/>
    <cellStyle name="Normal 7 6" xfId="2483" xr:uid="{2826432C-AB12-4A66-9184-0AC631E05887}"/>
    <cellStyle name="Normal 7 6 2" xfId="2484" xr:uid="{A79CC1E9-EE3A-4100-87F9-58769664CAD1}"/>
    <cellStyle name="Normal 7 6 2 2" xfId="2485" xr:uid="{892EA531-F62F-4F53-8DB4-B1EDE3B59885}"/>
    <cellStyle name="Normal 7 7" xfId="2486" xr:uid="{B4121EB5-DEF7-476E-8174-433D68360BD3}"/>
    <cellStyle name="Normal 7 7 2" xfId="2487" xr:uid="{59C63FF0-2040-4255-91AE-4A66F001611B}"/>
    <cellStyle name="Normal 7 8" xfId="2488" xr:uid="{7EAF2933-F819-4146-AB03-9D63855FE4E1}"/>
    <cellStyle name="Normal 7 8 2" xfId="2489" xr:uid="{D13F5B83-F6DB-47D3-8A3A-804D8AED2631}"/>
    <cellStyle name="Normal 7 9" xfId="2490" xr:uid="{0839F9B8-DB6B-4CFA-BE7B-7F2823EF2492}"/>
    <cellStyle name="Normal 8" xfId="32" xr:uid="{CD1B00BB-9F05-4BED-A9B2-54DB5F2394A4}"/>
    <cellStyle name="Normal 8 2" xfId="422" xr:uid="{BE4FF56F-BDA9-423D-A225-DD0A36807582}"/>
    <cellStyle name="Normal 9" xfId="1075" xr:uid="{8004B547-7C59-4F2A-AE55-FC914AE3FFD0}"/>
    <cellStyle name="Normal 9 2" xfId="423" xr:uid="{A3E144C2-F8AD-4B50-9F06-260B4DDF1A6A}"/>
    <cellStyle name="Normal 9 2 2" xfId="827" xr:uid="{4831FDF5-53EE-4796-9597-E39D40AC6BD7}"/>
    <cellStyle name="Normal 9 3" xfId="1076" xr:uid="{D6E0AB66-E9A1-4148-93E9-CBA81B2CAC46}"/>
    <cellStyle name="Normal 9 3 2" xfId="2491" xr:uid="{A2234F98-758E-4109-ABB9-E13D870F9A30}"/>
    <cellStyle name="Normal 9 3 2 2" xfId="2492" xr:uid="{4E20F512-BA73-4EEC-8079-BBA9058AAA9F}"/>
    <cellStyle name="Normal 9 3 2 2 2" xfId="2493" xr:uid="{DFA5F011-71E8-4678-B5D6-540C67D151B8}"/>
    <cellStyle name="Normal 9 3 2 3" xfId="2494" xr:uid="{734CD615-4328-4071-B44F-FED0AA4A4C16}"/>
    <cellStyle name="Normal 9 3 3" xfId="2495" xr:uid="{3C50FA55-B50D-4640-B18F-E84DE75E0004}"/>
    <cellStyle name="Normal 9 3 3 2" xfId="2496" xr:uid="{BFB9D4AF-AE92-402A-A251-5DE2BFD5686D}"/>
    <cellStyle name="Normal 9 3 4" xfId="2497" xr:uid="{31C334C9-EBF6-42A1-92A9-E4907E82C4CE}"/>
    <cellStyle name="Normal 9 3 4 2" xfId="2498" xr:uid="{E9E56428-C61D-4D42-9C34-5E0B2DEA23D0}"/>
    <cellStyle name="Normal 9 3 5" xfId="2499" xr:uid="{05DCFBC9-8356-4885-BF1F-82B18C6F22A0}"/>
    <cellStyle name="Normal 9 3 5 2" xfId="2500" xr:uid="{8F68BA90-C84D-4CD1-9994-436471981D7F}"/>
    <cellStyle name="Normal 9 3 6" xfId="2501" xr:uid="{497B22C0-F13A-42F8-8077-709EC7798572}"/>
    <cellStyle name="Normal 9 3 7" xfId="2502" xr:uid="{44E497D0-F551-44A3-B872-B6A01E1CA2DA}"/>
    <cellStyle name="Normal 9 4" xfId="1077" xr:uid="{55683C2A-61D4-465C-AE9D-BDB8EDBD242F}"/>
    <cellStyle name="Normal 9 4 2" xfId="2503" xr:uid="{068D2E1E-35B9-4284-B0DC-B6AFDE53D83B}"/>
    <cellStyle name="Normal 9 4 2 2" xfId="2504" xr:uid="{61AB4BBC-FB11-40EA-97F6-E99C9059A266}"/>
    <cellStyle name="Normal 9 4 2 2 2" xfId="2505" xr:uid="{D9F44E59-CF8D-4559-AAF1-1EB2213F29D1}"/>
    <cellStyle name="Normal 9 4 2 3" xfId="2506" xr:uid="{96A53AB9-A389-4D97-AC1C-399F035FF12F}"/>
    <cellStyle name="Normal 9 4 3" xfId="2507" xr:uid="{F041EE39-3A56-4578-841C-2EBE5456696A}"/>
    <cellStyle name="Normal 9 4 3 2" xfId="2508" xr:uid="{CFC621B8-E41F-412C-8809-4ACEB6F32FA4}"/>
    <cellStyle name="Normal 9 4 4" xfId="2509" xr:uid="{1676DFB5-F519-4327-BB54-7B36E91ADA17}"/>
    <cellStyle name="Normal 9 4 5" xfId="2510" xr:uid="{C7761F10-18B7-488A-839B-361915CDF45F}"/>
    <cellStyle name="Normal 9 5" xfId="2511" xr:uid="{11C15E32-0612-4DE2-A79E-71E86A5107F1}"/>
    <cellStyle name="Normal 9 5 2" xfId="2512" xr:uid="{EF2149E3-68DF-487C-8CA6-42B647D6DD6E}"/>
    <cellStyle name="Normal 9 5 2 2" xfId="2513" xr:uid="{9C64B8AD-DC5E-479F-8C21-B9C32F1D73DF}"/>
    <cellStyle name="Normal 9 5 3" xfId="2514" xr:uid="{4AA072A9-62D8-474D-AF76-DED6C12D4118}"/>
    <cellStyle name="Normal 9 6" xfId="2515" xr:uid="{AD80F7C0-88BE-45AF-AF04-8CABB46FEBD8}"/>
    <cellStyle name="Normal 9 6 2" xfId="2516" xr:uid="{5AE4CB13-FF4B-439E-9E2A-DF665275B4A6}"/>
    <cellStyle name="Normal 9 6 2 2" xfId="2517" xr:uid="{A2D16093-9FFD-4840-B407-D4C38FDCE663}"/>
    <cellStyle name="Normal 9 6 3" xfId="2518" xr:uid="{B857C136-3AF0-4E00-B797-A052D6215E4F}"/>
    <cellStyle name="Normal 9 7" xfId="2519" xr:uid="{D9616161-1D7C-492D-9748-84C679AF0735}"/>
    <cellStyle name="Normal 9 7 2" xfId="2520" xr:uid="{BE42227C-1F35-40F2-91CC-33D1CF0A86C8}"/>
    <cellStyle name="Normal 9 8" xfId="2521" xr:uid="{C016BBF6-6609-4A4E-9B6F-444EB3428D08}"/>
    <cellStyle name="Normal 9 9" xfId="2522" xr:uid="{1F353400-9E31-42CE-9F3F-4F30B222FC15}"/>
    <cellStyle name="Note" xfId="424" xr:uid="{46533497-93F8-4AC1-B8C1-D9EDDDB1E0B2}"/>
    <cellStyle name="Note 2" xfId="2640" xr:uid="{62FB3C38-9505-4BB8-8B83-64FF7915E321}"/>
    <cellStyle name="Output" xfId="425" xr:uid="{0057CF03-8C5D-402F-8F0E-4B54651830DF}"/>
    <cellStyle name="Output 2" xfId="2641" xr:uid="{447ADB9F-436E-4085-A332-A480B73AA549}"/>
    <cellStyle name="Porcentaje 2" xfId="1079" xr:uid="{FFA1D157-0372-4B89-8573-34AFD58B911C}"/>
    <cellStyle name="Porcentaje 2 2" xfId="1080" xr:uid="{BA2ADD5A-A5E9-4491-A79C-420A545EA5D1}"/>
    <cellStyle name="Porcentaje 2 2 2" xfId="1081" xr:uid="{C71792EC-8498-46F7-8AEB-069B28B4E14C}"/>
    <cellStyle name="Porcentaje 2 2 2 2" xfId="2523" xr:uid="{7C6C70D1-7BEE-47E6-8780-5C999F526B4A}"/>
    <cellStyle name="Porcentaje 2 2 2 2 2" xfId="2524" xr:uid="{A309AE9D-D211-46BF-A720-3EE817B1DB36}"/>
    <cellStyle name="Porcentaje 2 2 2 2 2 2" xfId="2525" xr:uid="{B3EF7720-0D99-4AA7-96E5-BBB76665DAE2}"/>
    <cellStyle name="Porcentaje 2 2 2 2 3" xfId="2526" xr:uid="{01B7E5C0-821B-4FFA-99DD-8F185BD4A9BE}"/>
    <cellStyle name="Porcentaje 2 2 2 3" xfId="2527" xr:uid="{89827447-7CA6-401D-A5F3-8B5AEBA803A0}"/>
    <cellStyle name="Porcentaje 2 2 2 3 2" xfId="2528" xr:uid="{6472CFC1-38BB-48D9-BC5A-D32BAB213B9F}"/>
    <cellStyle name="Porcentaje 2 2 2 4" xfId="2529" xr:uid="{012DB630-5DA7-44F3-AB4C-C8A533C7FC93}"/>
    <cellStyle name="Porcentaje 2 2 2 4 2" xfId="2530" xr:uid="{B5DD8E52-9BB9-4B7F-A6CD-3E7E27974C98}"/>
    <cellStyle name="Porcentaje 2 2 2 5" xfId="2531" xr:uid="{6093D432-A53A-4D38-A9CC-2D46D6E719AC}"/>
    <cellStyle name="Porcentaje 2 2 2 5 2" xfId="2532" xr:uid="{612D566F-E31A-49E9-840C-1577D551251B}"/>
    <cellStyle name="Porcentaje 2 2 2 6" xfId="2533" xr:uid="{D852C13B-06A8-40E2-B196-AE8B211DFFEA}"/>
    <cellStyle name="Porcentaje 2 2 2 7" xfId="2534" xr:uid="{40AA1903-AB72-4C95-B788-1F5ECA171DC8}"/>
    <cellStyle name="Porcentaje 2 2 3" xfId="1082" xr:uid="{2CD58B8A-885E-498E-B249-030EBFB36ABC}"/>
    <cellStyle name="Porcentaje 2 2 3 2" xfId="2535" xr:uid="{A77367D2-DBD7-4B99-83FA-C9495D0B8D0F}"/>
    <cellStyle name="Porcentaje 2 2 3 2 2" xfId="2536" xr:uid="{62AFD3D9-CE8F-478C-9F95-6E9FF4FD0BAA}"/>
    <cellStyle name="Porcentaje 2 2 3 2 2 2" xfId="2537" xr:uid="{EC018BE5-91C7-462E-AA84-B540493F2275}"/>
    <cellStyle name="Porcentaje 2 2 3 2 3" xfId="2538" xr:uid="{3C02B84F-601B-4F55-9D04-DB14BC456AAD}"/>
    <cellStyle name="Porcentaje 2 2 3 3" xfId="2539" xr:uid="{B7093A23-0D74-482C-BE70-403C65843293}"/>
    <cellStyle name="Porcentaje 2 2 3 3 2" xfId="2540" xr:uid="{36D95D9C-2B53-4A5E-B786-BD359A756AD1}"/>
    <cellStyle name="Porcentaje 2 2 3 4" xfId="2541" xr:uid="{0238B12E-42A1-4280-A675-8A14F9297541}"/>
    <cellStyle name="Porcentaje 2 2 3 5" xfId="2542" xr:uid="{A00FB416-AE95-4569-AD63-3952DFCE4806}"/>
    <cellStyle name="Porcentaje 2 2 4" xfId="2543" xr:uid="{8C126E1D-A720-4815-B358-7738DE36421A}"/>
    <cellStyle name="Porcentaje 2 2 4 2" xfId="2544" xr:uid="{3111AE30-BA95-4693-ACB2-4AB497A243DD}"/>
    <cellStyle name="Porcentaje 2 2 4 2 2" xfId="2545" xr:uid="{0845BC25-121C-4159-A6BE-CF22631AB3AC}"/>
    <cellStyle name="Porcentaje 2 2 4 3" xfId="2546" xr:uid="{49403D94-44D4-4FD9-8750-8682E0CEE56E}"/>
    <cellStyle name="Porcentaje 2 2 5" xfId="2547" xr:uid="{449270A6-AAFE-4084-B17C-E7F1A56EBC29}"/>
    <cellStyle name="Porcentaje 2 2 5 2" xfId="2548" xr:uid="{4F665616-3C10-4624-8095-F1BDFD119FED}"/>
    <cellStyle name="Porcentaje 2 2 5 2 2" xfId="2549" xr:uid="{2C9404C8-C79A-4E28-A8C2-FC9684CCA0FF}"/>
    <cellStyle name="Porcentaje 2 2 5 3" xfId="2550" xr:uid="{75E46254-1E99-4C3B-B471-38F6EDDA4ECA}"/>
    <cellStyle name="Porcentaje 2 2 6" xfId="2551" xr:uid="{EDED86D3-2F55-4852-80E8-35FFE60F4E9C}"/>
    <cellStyle name="Porcentaje 2 2 6 2" xfId="2552" xr:uid="{C3C951F1-8544-43E8-9B6D-C4C86ED14C87}"/>
    <cellStyle name="Porcentaje 2 2 7" xfId="2553" xr:uid="{35D2812B-9C46-4ACF-8E84-DE7EE2B08B0F}"/>
    <cellStyle name="Porcentaje 2 2 8" xfId="2554" xr:uid="{FFF3FCB4-DE6A-40A3-95C2-993E89B232EF}"/>
    <cellStyle name="Porcentaje 2 3" xfId="1083" xr:uid="{A453A58D-1555-4B4A-86D3-A6BE9CF6BC74}"/>
    <cellStyle name="Porcentaje 2 3 2" xfId="2555" xr:uid="{8C49C996-ADA6-46AC-AFAC-7953FE611F48}"/>
    <cellStyle name="Porcentaje 2 3 2 2" xfId="2556" xr:uid="{1FAE2CE9-FE57-452C-905F-E372C860E303}"/>
    <cellStyle name="Porcentaje 2 3 2 2 2" xfId="2557" xr:uid="{01F76AFE-03AC-466E-99A2-2CFE2C48D592}"/>
    <cellStyle name="Porcentaje 2 3 2 3" xfId="2558" xr:uid="{96E28F51-C2EB-47FD-A135-F0AC6C9D600A}"/>
    <cellStyle name="Porcentaje 2 3 3" xfId="2559" xr:uid="{44B0AC1A-2AFE-4C98-8B2C-E3939D13554A}"/>
    <cellStyle name="Porcentaje 2 3 3 2" xfId="2560" xr:uid="{81A4C568-57FA-4FCE-8441-AEF13B1F1A5A}"/>
    <cellStyle name="Porcentaje 2 3 4" xfId="2561" xr:uid="{D059609B-8D3C-43F0-9337-FB31EBF8A6B1}"/>
    <cellStyle name="Porcentaje 2 3 4 2" xfId="2562" xr:uid="{9D203A52-3003-45DE-9720-98A2EBB0FC25}"/>
    <cellStyle name="Porcentaje 2 3 5" xfId="2563" xr:uid="{C3AEE531-A2F0-4AA7-AB7B-214553EC7FC5}"/>
    <cellStyle name="Porcentaje 2 3 5 2" xfId="2564" xr:uid="{FF5FE832-684F-4479-B816-717E1FFFB764}"/>
    <cellStyle name="Porcentaje 2 3 6" xfId="2565" xr:uid="{649D26EA-3B07-410B-BF55-DA4F92C46008}"/>
    <cellStyle name="Porcentaje 2 3 7" xfId="2566" xr:uid="{C016C51B-2407-4940-B91D-C0CD7F4290C0}"/>
    <cellStyle name="Porcentaje 2 4" xfId="1084" xr:uid="{15F9DDEE-4D10-4E69-AD25-B71FEAA81C21}"/>
    <cellStyle name="Porcentaje 2 4 2" xfId="2567" xr:uid="{CF766614-D087-4D66-8BCE-41951250E04D}"/>
    <cellStyle name="Porcentaje 2 4 2 2" xfId="2568" xr:uid="{EA3EBEDA-4F90-4295-9BB3-DFD07BD3D0C6}"/>
    <cellStyle name="Porcentaje 2 4 2 2 2" xfId="2569" xr:uid="{6B8F6117-6218-404E-B6E7-354FE621D72B}"/>
    <cellStyle name="Porcentaje 2 4 2 3" xfId="2570" xr:uid="{B4E5D725-020E-4801-82C0-8FB83464E571}"/>
    <cellStyle name="Porcentaje 2 4 3" xfId="2571" xr:uid="{3AD6F847-93FF-456F-917D-E34BD2F7E759}"/>
    <cellStyle name="Porcentaje 2 4 3 2" xfId="2572" xr:uid="{56B4545B-2CCF-49FA-8F81-530488693CBB}"/>
    <cellStyle name="Porcentaje 2 4 4" xfId="2573" xr:uid="{D12F1746-02BD-4D9E-B842-0CE9EA720327}"/>
    <cellStyle name="Porcentaje 2 4 5" xfId="2574" xr:uid="{627FFB8A-EEC3-4171-AB54-BFBCF965B6B0}"/>
    <cellStyle name="Porcentaje 2 5" xfId="2575" xr:uid="{033C87AC-7D16-469D-AA8A-968161CBC1B0}"/>
    <cellStyle name="Porcentaje 2 5 2" xfId="2576" xr:uid="{B9726DF4-6AFE-4940-8618-0065D537497C}"/>
    <cellStyle name="Porcentaje 2 5 2 2" xfId="2577" xr:uid="{581D5211-C283-4883-9393-72FF5A0BEF18}"/>
    <cellStyle name="Porcentaje 2 5 3" xfId="2578" xr:uid="{8EBEC290-8082-482C-81A3-518522F594EE}"/>
    <cellStyle name="Porcentaje 2 6" xfId="2579" xr:uid="{A78D6AA8-D6D5-4178-9B43-695DBAAE4896}"/>
    <cellStyle name="Porcentaje 2 6 2" xfId="2580" xr:uid="{7E0872DD-1314-4053-9673-AC4022B03EBA}"/>
    <cellStyle name="Porcentaje 2 6 2 2" xfId="2581" xr:uid="{BCF45AB0-B51A-42D3-818B-EA6363749CF8}"/>
    <cellStyle name="Porcentaje 2 6 3" xfId="2582" xr:uid="{C496238C-0463-4260-B981-03089D9C9F94}"/>
    <cellStyle name="Porcentaje 2 7" xfId="2583" xr:uid="{99BD2C37-EFDF-4364-9C85-536C5C99B91E}"/>
    <cellStyle name="Porcentaje 2 7 2" xfId="2584" xr:uid="{D226EA09-F419-450F-814B-1EC8B241E1FC}"/>
    <cellStyle name="Porcentaje 2 8" xfId="2585" xr:uid="{B27A30E4-0045-408F-90AC-BF93619D4D46}"/>
    <cellStyle name="Porcentaje 2 9" xfId="2586" xr:uid="{37B67E77-6411-4B3B-B0C1-DB40012A8D10}"/>
    <cellStyle name="Porcentaje 3" xfId="1085" xr:uid="{E677DCF9-E2E7-448F-8A0C-67E8F9DC3184}"/>
    <cellStyle name="Porcentaje 4" xfId="1086" xr:uid="{0892A127-A5C2-4D52-9804-C103C61850B7}"/>
    <cellStyle name="Porcentaje 4 2" xfId="1087" xr:uid="{A3A0677D-498C-4D87-9CDB-9A7F0F66E09D}"/>
    <cellStyle name="Porcentaje 4 2 2" xfId="2587" xr:uid="{16D70398-8304-4323-B446-C97468D7BE0B}"/>
    <cellStyle name="Porcentaje 4 2 2 2" xfId="2588" xr:uid="{C0D174AE-E80D-4B4B-886B-F23B3D1832DE}"/>
    <cellStyle name="Porcentaje 4 2 2 2 2" xfId="2589" xr:uid="{7DF28236-2954-488B-9C25-B36E066DF271}"/>
    <cellStyle name="Porcentaje 4 2 2 3" xfId="2590" xr:uid="{D34E152C-7C37-4353-8F77-F999D97A437A}"/>
    <cellStyle name="Porcentaje 4 2 3" xfId="2591" xr:uid="{28445499-657D-4CA0-AC80-E4B0A7B21561}"/>
    <cellStyle name="Porcentaje 4 2 3 2" xfId="2592" xr:uid="{AFD21C34-5AC5-4525-99FD-583EE90AE04A}"/>
    <cellStyle name="Porcentaje 4 2 4" xfId="2593" xr:uid="{B6F60B96-B4D3-4BC4-8E0A-97343405E7CA}"/>
    <cellStyle name="Porcentaje 4 2 4 2" xfId="2594" xr:uid="{E14AB98F-5F15-4D38-AE31-7B5399DABF64}"/>
    <cellStyle name="Porcentaje 4 2 5" xfId="2595" xr:uid="{9506C359-F02A-44B0-8CE6-54B6706CACBF}"/>
    <cellStyle name="Porcentaje 4 2 5 2" xfId="2596" xr:uid="{902E3824-B360-4A48-81FF-259734528FEE}"/>
    <cellStyle name="Porcentaje 4 2 6" xfId="2597" xr:uid="{F2539944-AA65-4262-82F4-5801FA814DAA}"/>
    <cellStyle name="Porcentaje 4 2 7" xfId="2598" xr:uid="{478B5B94-E256-48C8-BBD9-F447D3ECED08}"/>
    <cellStyle name="Porcentaje 4 3" xfId="1088" xr:uid="{D53CEECF-01E8-4CC1-821C-1B116DBAF4EB}"/>
    <cellStyle name="Porcentaje 4 3 2" xfId="2599" xr:uid="{5CDD49CE-DFB0-4CE0-BE6E-1B40FCE90392}"/>
    <cellStyle name="Porcentaje 4 3 2 2" xfId="2600" xr:uid="{4D956A4E-134E-49C7-8C1B-E198A48FDC61}"/>
    <cellStyle name="Porcentaje 4 3 2 2 2" xfId="2601" xr:uid="{F6237E70-9B96-4FD7-86DE-626C9372EF0A}"/>
    <cellStyle name="Porcentaje 4 3 2 3" xfId="2602" xr:uid="{1C348A6F-CF74-4B0B-B7D0-4F0B73F2B360}"/>
    <cellStyle name="Porcentaje 4 3 3" xfId="2603" xr:uid="{50974C15-9F35-4B31-BD0E-647A0193F95C}"/>
    <cellStyle name="Porcentaje 4 3 3 2" xfId="2604" xr:uid="{EDA56CF5-68A4-4C8D-B516-4587825F24D5}"/>
    <cellStyle name="Porcentaje 4 3 4" xfId="2605" xr:uid="{ABB8C262-8F66-4671-A674-B751B878B74D}"/>
    <cellStyle name="Porcentaje 4 3 5" xfId="2606" xr:uid="{9E9B47EA-9B14-49EE-9089-92EDB920190B}"/>
    <cellStyle name="Porcentaje 4 4" xfId="2607" xr:uid="{DE58F5AE-BA97-401C-85F9-FF683C9B94A6}"/>
    <cellStyle name="Porcentaje 4 4 2" xfId="2608" xr:uid="{7712F50D-467E-4768-9B2A-D8493DBF9FE6}"/>
    <cellStyle name="Porcentaje 4 4 2 2" xfId="2609" xr:uid="{A926F918-8B7F-4E68-860B-443E6187A080}"/>
    <cellStyle name="Porcentaje 4 4 3" xfId="2610" xr:uid="{58B4A5B3-F693-4BCF-AED4-9E42C72E208E}"/>
    <cellStyle name="Porcentaje 4 5" xfId="2611" xr:uid="{053DB021-22EB-4B58-81FA-A0DC665B4A60}"/>
    <cellStyle name="Porcentaje 4 5 2" xfId="2612" xr:uid="{631AFC9E-0B65-4B35-9542-EE15454BF838}"/>
    <cellStyle name="Porcentaje 4 5 2 2" xfId="2613" xr:uid="{4DA8E07F-76D9-4134-80A3-7E7EA9232167}"/>
    <cellStyle name="Porcentaje 4 5 3" xfId="2614" xr:uid="{43CBD3D3-0B5B-4454-B3C6-E68DFA0C54CA}"/>
    <cellStyle name="Porcentaje 4 6" xfId="2615" xr:uid="{53B10AB1-EEB3-4B80-B5FC-AF4CDB291330}"/>
    <cellStyle name="Porcentaje 4 6 2" xfId="2616" xr:uid="{D1AA288C-DC60-4371-AE28-393D04A6B8A8}"/>
    <cellStyle name="Porcentaje 4 7" xfId="2617" xr:uid="{A27ECA16-120C-4589-8281-757E4E0C7891}"/>
    <cellStyle name="Porcentaje 4 8" xfId="2618" xr:uid="{6998FCF9-8B39-4817-B732-D9C13E70BF66}"/>
    <cellStyle name="Porcentaje 5" xfId="1089" xr:uid="{6D5B599C-3C0D-475A-82BE-7E8ED3C85C59}"/>
    <cellStyle name="Porcentaje 6" xfId="1078" xr:uid="{95F3B59A-73DD-499C-9B1A-3A251E7BA98F}"/>
    <cellStyle name="Porcentual 2" xfId="426" xr:uid="{2952880B-C671-4962-85CA-546886A14AE7}"/>
    <cellStyle name="Porcentual 2 2" xfId="828" xr:uid="{5775730B-631E-4301-9383-4C459FB31FFC}"/>
    <cellStyle name="Title" xfId="427" xr:uid="{75DD173C-9D8E-46B7-81C9-FF0AC8A2FB3E}"/>
    <cellStyle name="Warning Text" xfId="428" xr:uid="{460C8924-0E13-4F4E-986C-EB5D30CE0CDC}"/>
  </cellStyles>
  <dxfs count="690">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Users\Prof22_Apoyo\Downloads\REPORTE%20PRELIMINAR%20785%20OCTUBRE%2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Users\JORGE%20ZAMUDIO\Downloads\REPORTE%20PRELIMINAR%20744%20OCTUBRE%20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Users\Prof1_Apoyo\Desktop\REPORTES\REPORTE%20PRELIMINAR%2008%20ENERO%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EMERGENCIAS"/>
      <sheetName val="Divipola"/>
    </sheetNames>
    <sheetDataSet>
      <sheetData sheetId="0" refreshError="1"/>
      <sheetData sheetId="1" refreshError="1">
        <row r="2">
          <cell r="C2" t="str">
            <v>AntioquiaMEDELLIN</v>
          </cell>
          <cell r="D2" t="str">
            <v>Antioquia</v>
          </cell>
          <cell r="E2" t="str">
            <v>MEDELLIN</v>
          </cell>
          <cell r="F2" t="str">
            <v>05001</v>
          </cell>
        </row>
        <row r="3">
          <cell r="C3" t="str">
            <v>AntioquiaABEJORRAL</v>
          </cell>
          <cell r="D3" t="str">
            <v>Antioquia</v>
          </cell>
          <cell r="E3" t="str">
            <v>ABEJORRAL</v>
          </cell>
          <cell r="F3" t="str">
            <v>05002</v>
          </cell>
        </row>
        <row r="4">
          <cell r="C4" t="str">
            <v>AntioquiaABRIAQUI</v>
          </cell>
          <cell r="D4" t="str">
            <v>Antioquia</v>
          </cell>
          <cell r="E4" t="str">
            <v>ABRIAQUI</v>
          </cell>
          <cell r="F4" t="str">
            <v>05004</v>
          </cell>
        </row>
        <row r="5">
          <cell r="C5" t="str">
            <v>AntioquiaALEJANDRIA</v>
          </cell>
          <cell r="D5" t="str">
            <v>Antioquia</v>
          </cell>
          <cell r="E5" t="str">
            <v>ALEJANDRIA</v>
          </cell>
          <cell r="F5" t="str">
            <v>05021</v>
          </cell>
        </row>
        <row r="6">
          <cell r="C6" t="str">
            <v>AntioquiaAMAGA</v>
          </cell>
          <cell r="D6" t="str">
            <v>Antioquia</v>
          </cell>
          <cell r="E6" t="str">
            <v>AMAGA</v>
          </cell>
          <cell r="F6" t="str">
            <v>05030</v>
          </cell>
        </row>
        <row r="7">
          <cell r="C7" t="str">
            <v>AntioquiaAMALFI</v>
          </cell>
          <cell r="D7" t="str">
            <v>Antioquia</v>
          </cell>
          <cell r="E7" t="str">
            <v>AMALFI</v>
          </cell>
          <cell r="F7" t="str">
            <v>05031</v>
          </cell>
        </row>
        <row r="8">
          <cell r="C8" t="str">
            <v>AntioquiaANDES</v>
          </cell>
          <cell r="D8" t="str">
            <v>Antioquia</v>
          </cell>
          <cell r="E8" t="str">
            <v>ANDES</v>
          </cell>
          <cell r="F8" t="str">
            <v>05034</v>
          </cell>
        </row>
        <row r="9">
          <cell r="C9" t="str">
            <v>AntioquiaANGELOPOLIS</v>
          </cell>
          <cell r="D9" t="str">
            <v>Antioquia</v>
          </cell>
          <cell r="E9" t="str">
            <v>ANGELOPOLIS</v>
          </cell>
          <cell r="F9" t="str">
            <v>05036</v>
          </cell>
        </row>
        <row r="10">
          <cell r="C10" t="str">
            <v>AntioquiaANGOSTURA</v>
          </cell>
          <cell r="D10" t="str">
            <v>Antioquia</v>
          </cell>
          <cell r="E10" t="str">
            <v>ANGOSTURA</v>
          </cell>
          <cell r="F10" t="str">
            <v>05038</v>
          </cell>
        </row>
        <row r="11">
          <cell r="C11" t="str">
            <v>AntioquiaANORI</v>
          </cell>
          <cell r="D11" t="str">
            <v>Antioquia</v>
          </cell>
          <cell r="E11" t="str">
            <v>ANORI</v>
          </cell>
          <cell r="F11" t="str">
            <v>05040</v>
          </cell>
        </row>
        <row r="12">
          <cell r="C12" t="str">
            <v>AntioquiaSANTAFE DE ANTIOQUIA</v>
          </cell>
          <cell r="D12" t="str">
            <v>Antioquia</v>
          </cell>
          <cell r="E12" t="str">
            <v>SANTAFE DE ANTIOQUIA</v>
          </cell>
          <cell r="F12" t="str">
            <v>05042</v>
          </cell>
        </row>
        <row r="13">
          <cell r="C13" t="str">
            <v>AntioquiaANZA</v>
          </cell>
          <cell r="D13" t="str">
            <v>Antioquia</v>
          </cell>
          <cell r="E13" t="str">
            <v>ANZA</v>
          </cell>
          <cell r="F13" t="str">
            <v>05044</v>
          </cell>
        </row>
        <row r="14">
          <cell r="C14" t="str">
            <v>AntioquiaAPARTADO</v>
          </cell>
          <cell r="D14" t="str">
            <v>Antioquia</v>
          </cell>
          <cell r="E14" t="str">
            <v>APARTADO</v>
          </cell>
          <cell r="F14" t="str">
            <v>05045</v>
          </cell>
        </row>
        <row r="15">
          <cell r="C15" t="str">
            <v>AntioquiaARBOLETES</v>
          </cell>
          <cell r="D15" t="str">
            <v>Antioquia</v>
          </cell>
          <cell r="E15" t="str">
            <v>ARBOLETES</v>
          </cell>
          <cell r="F15" t="str">
            <v>05051</v>
          </cell>
        </row>
        <row r="16">
          <cell r="C16" t="str">
            <v>AntioquiaARGELIA</v>
          </cell>
          <cell r="D16" t="str">
            <v>Antioquia</v>
          </cell>
          <cell r="E16" t="str">
            <v>ARGELIA</v>
          </cell>
          <cell r="F16" t="str">
            <v>05055</v>
          </cell>
        </row>
        <row r="17">
          <cell r="C17" t="str">
            <v>AntioquiaARMENIA</v>
          </cell>
          <cell r="D17" t="str">
            <v>Antioquia</v>
          </cell>
          <cell r="E17" t="str">
            <v>ARMENIA</v>
          </cell>
          <cell r="F17" t="str">
            <v>05059</v>
          </cell>
        </row>
        <row r="18">
          <cell r="C18" t="str">
            <v>AntioquiaBARBOSA</v>
          </cell>
          <cell r="D18" t="str">
            <v>Antioquia</v>
          </cell>
          <cell r="E18" t="str">
            <v>BARBOSA</v>
          </cell>
          <cell r="F18" t="str">
            <v>05079</v>
          </cell>
        </row>
        <row r="19">
          <cell r="C19" t="str">
            <v>AntioquiaBELMIRA</v>
          </cell>
          <cell r="D19" t="str">
            <v>Antioquia</v>
          </cell>
          <cell r="E19" t="str">
            <v>BELMIRA</v>
          </cell>
          <cell r="F19" t="str">
            <v>05086</v>
          </cell>
        </row>
        <row r="20">
          <cell r="C20" t="str">
            <v>AntioquiaBELLO</v>
          </cell>
          <cell r="D20" t="str">
            <v>Antioquia</v>
          </cell>
          <cell r="E20" t="str">
            <v>BELLO</v>
          </cell>
          <cell r="F20" t="str">
            <v>05088</v>
          </cell>
        </row>
        <row r="21">
          <cell r="C21" t="str">
            <v>AntioquiaBETANIA</v>
          </cell>
          <cell r="D21" t="str">
            <v>Antioquia</v>
          </cell>
          <cell r="E21" t="str">
            <v>BETANIA</v>
          </cell>
          <cell r="F21" t="str">
            <v>05091</v>
          </cell>
        </row>
        <row r="22">
          <cell r="C22" t="str">
            <v>AntioquiaBETULIA</v>
          </cell>
          <cell r="D22" t="str">
            <v>Antioquia</v>
          </cell>
          <cell r="E22" t="str">
            <v>BETULIA</v>
          </cell>
          <cell r="F22" t="str">
            <v>05093</v>
          </cell>
        </row>
        <row r="23">
          <cell r="C23" t="str">
            <v>AntioquiaCIUDAD BOLIVAR</v>
          </cell>
          <cell r="D23" t="str">
            <v>Antioquia</v>
          </cell>
          <cell r="E23" t="str">
            <v>CIUDAD BOLIVAR</v>
          </cell>
          <cell r="F23" t="str">
            <v>05101</v>
          </cell>
        </row>
        <row r="24">
          <cell r="C24" t="str">
            <v>AntioquiaBRICEÑO</v>
          </cell>
          <cell r="D24" t="str">
            <v>Antioquia</v>
          </cell>
          <cell r="E24" t="str">
            <v>BRICEÑO</v>
          </cell>
          <cell r="F24" t="str">
            <v>05107</v>
          </cell>
        </row>
        <row r="25">
          <cell r="C25" t="str">
            <v>AntioquiaBURITICA</v>
          </cell>
          <cell r="D25" t="str">
            <v>Antioquia</v>
          </cell>
          <cell r="E25" t="str">
            <v>BURITICA</v>
          </cell>
          <cell r="F25" t="str">
            <v>05113</v>
          </cell>
        </row>
        <row r="26">
          <cell r="C26" t="str">
            <v>AntioquiaCACERES</v>
          </cell>
          <cell r="D26" t="str">
            <v>Antioquia</v>
          </cell>
          <cell r="E26" t="str">
            <v>CACERES</v>
          </cell>
          <cell r="F26" t="str">
            <v>05120</v>
          </cell>
        </row>
        <row r="27">
          <cell r="C27" t="str">
            <v>AntioquiaCAICEDO</v>
          </cell>
          <cell r="D27" t="str">
            <v>Antioquia</v>
          </cell>
          <cell r="E27" t="str">
            <v>CAICEDO</v>
          </cell>
          <cell r="F27" t="str">
            <v>05125</v>
          </cell>
        </row>
        <row r="28">
          <cell r="C28" t="str">
            <v>AntioquiaCALDAS</v>
          </cell>
          <cell r="D28" t="str">
            <v>Antioquia</v>
          </cell>
          <cell r="E28" t="str">
            <v>CALDAS</v>
          </cell>
          <cell r="F28" t="str">
            <v>05129</v>
          </cell>
        </row>
        <row r="29">
          <cell r="C29" t="str">
            <v>AntioquiaCAMPAMENTO</v>
          </cell>
          <cell r="D29" t="str">
            <v>Antioquia</v>
          </cell>
          <cell r="E29" t="str">
            <v>CAMPAMENTO</v>
          </cell>
          <cell r="F29" t="str">
            <v>05134</v>
          </cell>
        </row>
        <row r="30">
          <cell r="C30" t="str">
            <v>AntioquiaCAÑASGORDAS</v>
          </cell>
          <cell r="D30" t="str">
            <v>Antioquia</v>
          </cell>
          <cell r="E30" t="str">
            <v>CAÑASGORDAS</v>
          </cell>
          <cell r="F30" t="str">
            <v>05138</v>
          </cell>
        </row>
        <row r="31">
          <cell r="C31" t="str">
            <v>AntioquiaCARACOLI</v>
          </cell>
          <cell r="D31" t="str">
            <v>Antioquia</v>
          </cell>
          <cell r="E31" t="str">
            <v>CARACOLI</v>
          </cell>
          <cell r="F31" t="str">
            <v>05142</v>
          </cell>
        </row>
        <row r="32">
          <cell r="C32" t="str">
            <v>AntioquiaCARAMANTA</v>
          </cell>
          <cell r="D32" t="str">
            <v>Antioquia</v>
          </cell>
          <cell r="E32" t="str">
            <v>CARAMANTA</v>
          </cell>
          <cell r="F32" t="str">
            <v>05145</v>
          </cell>
        </row>
        <row r="33">
          <cell r="C33" t="str">
            <v>AntioquiaCAREPA</v>
          </cell>
          <cell r="D33" t="str">
            <v>Antioquia</v>
          </cell>
          <cell r="E33" t="str">
            <v>CAREPA</v>
          </cell>
          <cell r="F33" t="str">
            <v>05147</v>
          </cell>
        </row>
        <row r="34">
          <cell r="C34" t="str">
            <v>AntioquiaEL CARMEN DE VIBORAL</v>
          </cell>
          <cell r="D34" t="str">
            <v>Antioquia</v>
          </cell>
          <cell r="E34" t="str">
            <v>EL CARMEN DE VIBORAL</v>
          </cell>
          <cell r="F34" t="str">
            <v>05148</v>
          </cell>
        </row>
        <row r="35">
          <cell r="C35" t="str">
            <v>AntioquiaCAROLINA</v>
          </cell>
          <cell r="D35" t="str">
            <v>Antioquia</v>
          </cell>
          <cell r="E35" t="str">
            <v>CAROLINA</v>
          </cell>
          <cell r="F35" t="str">
            <v>05150</v>
          </cell>
        </row>
        <row r="36">
          <cell r="C36" t="str">
            <v>AntioquiaCAUCASIA</v>
          </cell>
          <cell r="D36" t="str">
            <v>Antioquia</v>
          </cell>
          <cell r="E36" t="str">
            <v>CAUCASIA</v>
          </cell>
          <cell r="F36" t="str">
            <v>05154</v>
          </cell>
        </row>
        <row r="37">
          <cell r="C37" t="str">
            <v>AntioquiaCHIGORODO</v>
          </cell>
          <cell r="D37" t="str">
            <v>Antioquia</v>
          </cell>
          <cell r="E37" t="str">
            <v>CHIGORODO</v>
          </cell>
          <cell r="F37" t="str">
            <v>05172</v>
          </cell>
        </row>
        <row r="38">
          <cell r="C38" t="str">
            <v>AntioquiaCISNEROS</v>
          </cell>
          <cell r="D38" t="str">
            <v>Antioquia</v>
          </cell>
          <cell r="E38" t="str">
            <v>CISNEROS</v>
          </cell>
          <cell r="F38" t="str">
            <v>05190</v>
          </cell>
        </row>
        <row r="39">
          <cell r="C39" t="str">
            <v>AntioquiaCOCORNA</v>
          </cell>
          <cell r="D39" t="str">
            <v>Antioquia</v>
          </cell>
          <cell r="E39" t="str">
            <v>COCORNA</v>
          </cell>
          <cell r="F39" t="str">
            <v>05197</v>
          </cell>
        </row>
        <row r="40">
          <cell r="C40" t="str">
            <v>AntioquiaCONCEPCION</v>
          </cell>
          <cell r="D40" t="str">
            <v>Antioquia</v>
          </cell>
          <cell r="E40" t="str">
            <v>CONCEPCION</v>
          </cell>
          <cell r="F40" t="str">
            <v>05206</v>
          </cell>
        </row>
        <row r="41">
          <cell r="C41" t="str">
            <v>AntioquiaCONCORDIA</v>
          </cell>
          <cell r="D41" t="str">
            <v>Antioquia</v>
          </cell>
          <cell r="E41" t="str">
            <v>CONCORDIA</v>
          </cell>
          <cell r="F41" t="str">
            <v>05209</v>
          </cell>
        </row>
        <row r="42">
          <cell r="C42" t="str">
            <v>AntioquiaCOPACABANA</v>
          </cell>
          <cell r="D42" t="str">
            <v>Antioquia</v>
          </cell>
          <cell r="E42" t="str">
            <v>COPACABANA</v>
          </cell>
          <cell r="F42" t="str">
            <v>05212</v>
          </cell>
        </row>
        <row r="43">
          <cell r="C43" t="str">
            <v>AntioquiaDABEIBA</v>
          </cell>
          <cell r="D43" t="str">
            <v>Antioquia</v>
          </cell>
          <cell r="E43" t="str">
            <v>DABEIBA</v>
          </cell>
          <cell r="F43" t="str">
            <v>05234</v>
          </cell>
        </row>
        <row r="44">
          <cell r="C44" t="str">
            <v>AntioquiaDON MATIAS</v>
          </cell>
          <cell r="D44" t="str">
            <v>Antioquia</v>
          </cell>
          <cell r="E44" t="str">
            <v>DON MATIAS</v>
          </cell>
          <cell r="F44" t="str">
            <v>05237</v>
          </cell>
        </row>
        <row r="45">
          <cell r="C45" t="str">
            <v>AntioquiaEBEJICO</v>
          </cell>
          <cell r="D45" t="str">
            <v>Antioquia</v>
          </cell>
          <cell r="E45" t="str">
            <v>EBEJICO</v>
          </cell>
          <cell r="F45" t="str">
            <v>05240</v>
          </cell>
        </row>
        <row r="46">
          <cell r="C46" t="str">
            <v>AntioquiaEL BAGRE</v>
          </cell>
          <cell r="D46" t="str">
            <v>Antioquia</v>
          </cell>
          <cell r="E46" t="str">
            <v>EL BAGRE</v>
          </cell>
          <cell r="F46" t="str">
            <v>05250</v>
          </cell>
        </row>
        <row r="47">
          <cell r="C47" t="str">
            <v>AntioquiaENTRERRIOS</v>
          </cell>
          <cell r="D47" t="str">
            <v>Antioquia</v>
          </cell>
          <cell r="E47" t="str">
            <v>ENTRERRIOS</v>
          </cell>
          <cell r="F47" t="str">
            <v>05264</v>
          </cell>
        </row>
        <row r="48">
          <cell r="C48" t="str">
            <v>AntioquiaENVIGADO</v>
          </cell>
          <cell r="D48" t="str">
            <v>Antioquia</v>
          </cell>
          <cell r="E48" t="str">
            <v>ENVIGADO</v>
          </cell>
          <cell r="F48" t="str">
            <v>05266</v>
          </cell>
        </row>
        <row r="49">
          <cell r="C49" t="str">
            <v>AntioquiaFREDONIA</v>
          </cell>
          <cell r="D49" t="str">
            <v>Antioquia</v>
          </cell>
          <cell r="E49" t="str">
            <v>FREDONIA</v>
          </cell>
          <cell r="F49" t="str">
            <v>05282</v>
          </cell>
        </row>
        <row r="50">
          <cell r="C50" t="str">
            <v>AntioquiaFRONTINO</v>
          </cell>
          <cell r="D50" t="str">
            <v>Antioquia</v>
          </cell>
          <cell r="E50" t="str">
            <v>FRONTINO</v>
          </cell>
          <cell r="F50" t="str">
            <v>05284</v>
          </cell>
        </row>
        <row r="51">
          <cell r="C51" t="str">
            <v>AntioquiaGIRALDO</v>
          </cell>
          <cell r="D51" t="str">
            <v>Antioquia</v>
          </cell>
          <cell r="E51" t="str">
            <v>GIRALDO</v>
          </cell>
          <cell r="F51" t="str">
            <v>05306</v>
          </cell>
        </row>
        <row r="52">
          <cell r="C52" t="str">
            <v>AntioquiaGIRARDOTA</v>
          </cell>
          <cell r="D52" t="str">
            <v>Antioquia</v>
          </cell>
          <cell r="E52" t="str">
            <v>GIRARDOTA</v>
          </cell>
          <cell r="F52" t="str">
            <v>05308</v>
          </cell>
        </row>
        <row r="53">
          <cell r="C53" t="str">
            <v>AntioquiaGOMEZ PLATA</v>
          </cell>
          <cell r="D53" t="str">
            <v>Antioquia</v>
          </cell>
          <cell r="E53" t="str">
            <v>GOMEZ PLATA</v>
          </cell>
          <cell r="F53" t="str">
            <v>05310</v>
          </cell>
        </row>
        <row r="54">
          <cell r="C54" t="str">
            <v>AntioquiaGRANADA</v>
          </cell>
          <cell r="D54" t="str">
            <v>Antioquia</v>
          </cell>
          <cell r="E54" t="str">
            <v>GRANADA</v>
          </cell>
          <cell r="F54" t="str">
            <v>05313</v>
          </cell>
        </row>
        <row r="55">
          <cell r="C55" t="str">
            <v>AntioquiaGUADALUPE</v>
          </cell>
          <cell r="D55" t="str">
            <v>Antioquia</v>
          </cell>
          <cell r="E55" t="str">
            <v>GUADALUPE</v>
          </cell>
          <cell r="F55" t="str">
            <v>05315</v>
          </cell>
        </row>
        <row r="56">
          <cell r="C56" t="str">
            <v>AntioquiaGUARNE</v>
          </cell>
          <cell r="D56" t="str">
            <v>Antioquia</v>
          </cell>
          <cell r="E56" t="str">
            <v>GUARNE</v>
          </cell>
          <cell r="F56" t="str">
            <v>05318</v>
          </cell>
        </row>
        <row r="57">
          <cell r="C57" t="str">
            <v>AntioquiaGUATAPE</v>
          </cell>
          <cell r="D57" t="str">
            <v>Antioquia</v>
          </cell>
          <cell r="E57" t="str">
            <v>GUATAPE</v>
          </cell>
          <cell r="F57" t="str">
            <v>05321</v>
          </cell>
        </row>
        <row r="58">
          <cell r="C58" t="str">
            <v>AntioquiaHELICONIA</v>
          </cell>
          <cell r="D58" t="str">
            <v>Antioquia</v>
          </cell>
          <cell r="E58" t="str">
            <v>HELICONIA</v>
          </cell>
          <cell r="F58" t="str">
            <v>05347</v>
          </cell>
        </row>
        <row r="59">
          <cell r="C59" t="str">
            <v>AntioquiaHISPANIA</v>
          </cell>
          <cell r="D59" t="str">
            <v>Antioquia</v>
          </cell>
          <cell r="E59" t="str">
            <v>HISPANIA</v>
          </cell>
          <cell r="F59" t="str">
            <v>05353</v>
          </cell>
        </row>
        <row r="60">
          <cell r="C60" t="str">
            <v>AntioquiaITAGUI</v>
          </cell>
          <cell r="D60" t="str">
            <v>Antioquia</v>
          </cell>
          <cell r="E60" t="str">
            <v>ITAGUI</v>
          </cell>
          <cell r="F60" t="str">
            <v>05360</v>
          </cell>
        </row>
        <row r="61">
          <cell r="C61" t="str">
            <v>AntioquiaITUANGO</v>
          </cell>
          <cell r="D61" t="str">
            <v>Antioquia</v>
          </cell>
          <cell r="E61" t="str">
            <v>ITUANGO</v>
          </cell>
          <cell r="F61" t="str">
            <v>05361</v>
          </cell>
        </row>
        <row r="62">
          <cell r="C62" t="str">
            <v>AntioquiaJARDIN</v>
          </cell>
          <cell r="D62" t="str">
            <v>Antioquia</v>
          </cell>
          <cell r="E62" t="str">
            <v>JARDIN</v>
          </cell>
          <cell r="F62" t="str">
            <v>05364</v>
          </cell>
        </row>
        <row r="63">
          <cell r="C63" t="str">
            <v>AntioquiaJERICO</v>
          </cell>
          <cell r="D63" t="str">
            <v>Antioquia</v>
          </cell>
          <cell r="E63" t="str">
            <v>JERICO</v>
          </cell>
          <cell r="F63" t="str">
            <v>05368</v>
          </cell>
        </row>
        <row r="64">
          <cell r="C64" t="str">
            <v>AntioquiaLA CEJA</v>
          </cell>
          <cell r="D64" t="str">
            <v>Antioquia</v>
          </cell>
          <cell r="E64" t="str">
            <v>LA CEJA</v>
          </cell>
          <cell r="F64" t="str">
            <v>05376</v>
          </cell>
        </row>
        <row r="65">
          <cell r="C65" t="str">
            <v>AntioquiaLA ESTRELLA</v>
          </cell>
          <cell r="D65" t="str">
            <v>Antioquia</v>
          </cell>
          <cell r="E65" t="str">
            <v>LA ESTRELLA</v>
          </cell>
          <cell r="F65" t="str">
            <v>05380</v>
          </cell>
        </row>
        <row r="66">
          <cell r="C66" t="str">
            <v>AntioquiaLA PINTADA</v>
          </cell>
          <cell r="D66" t="str">
            <v>Antioquia</v>
          </cell>
          <cell r="E66" t="str">
            <v>LA PINTADA</v>
          </cell>
          <cell r="F66" t="str">
            <v>05390</v>
          </cell>
        </row>
        <row r="67">
          <cell r="C67" t="str">
            <v>AntioquiaLA UNION</v>
          </cell>
          <cell r="D67" t="str">
            <v>Antioquia</v>
          </cell>
          <cell r="E67" t="str">
            <v>LA UNION</v>
          </cell>
          <cell r="F67" t="str">
            <v>05400</v>
          </cell>
        </row>
        <row r="68">
          <cell r="C68" t="str">
            <v>AntioquiaLIBORINA</v>
          </cell>
          <cell r="D68" t="str">
            <v>Antioquia</v>
          </cell>
          <cell r="E68" t="str">
            <v>LIBORINA</v>
          </cell>
          <cell r="F68" t="str">
            <v>05411</v>
          </cell>
        </row>
        <row r="69">
          <cell r="C69" t="str">
            <v>AntioquiaMACEO</v>
          </cell>
          <cell r="D69" t="str">
            <v>Antioquia</v>
          </cell>
          <cell r="E69" t="str">
            <v>MACEO</v>
          </cell>
          <cell r="F69" t="str">
            <v>05425</v>
          </cell>
        </row>
        <row r="70">
          <cell r="C70" t="str">
            <v>AntioquiaMARINILLA</v>
          </cell>
          <cell r="D70" t="str">
            <v>Antioquia</v>
          </cell>
          <cell r="E70" t="str">
            <v>MARINILLA</v>
          </cell>
          <cell r="F70" t="str">
            <v>05440</v>
          </cell>
        </row>
        <row r="71">
          <cell r="C71" t="str">
            <v>AntioquiaMONTEBELLO</v>
          </cell>
          <cell r="D71" t="str">
            <v>Antioquia</v>
          </cell>
          <cell r="E71" t="str">
            <v>MONTEBELLO</v>
          </cell>
          <cell r="F71" t="str">
            <v>05467</v>
          </cell>
        </row>
        <row r="72">
          <cell r="C72" t="str">
            <v>AntioquiaMURINDO</v>
          </cell>
          <cell r="D72" t="str">
            <v>Antioquia</v>
          </cell>
          <cell r="E72" t="str">
            <v>MURINDO</v>
          </cell>
          <cell r="F72" t="str">
            <v>05475</v>
          </cell>
        </row>
        <row r="73">
          <cell r="C73" t="str">
            <v>AntioquiaMUTATA</v>
          </cell>
          <cell r="D73" t="str">
            <v>Antioquia</v>
          </cell>
          <cell r="E73" t="str">
            <v>MUTATA</v>
          </cell>
          <cell r="F73" t="str">
            <v>05480</v>
          </cell>
        </row>
        <row r="74">
          <cell r="C74" t="str">
            <v>AntioquiaNARIÑO</v>
          </cell>
          <cell r="D74" t="str">
            <v>Antioquia</v>
          </cell>
          <cell r="E74" t="str">
            <v>NARIÑO</v>
          </cell>
          <cell r="F74" t="str">
            <v>05483</v>
          </cell>
        </row>
        <row r="75">
          <cell r="C75" t="str">
            <v>AntioquiaNECOCLI</v>
          </cell>
          <cell r="D75" t="str">
            <v>Antioquia</v>
          </cell>
          <cell r="E75" t="str">
            <v>NECOCLI</v>
          </cell>
          <cell r="F75" t="str">
            <v>05490</v>
          </cell>
        </row>
        <row r="76">
          <cell r="C76" t="str">
            <v>AntioquiaNECHI</v>
          </cell>
          <cell r="D76" t="str">
            <v>Antioquia</v>
          </cell>
          <cell r="E76" t="str">
            <v>NECHI</v>
          </cell>
          <cell r="F76" t="str">
            <v>05495</v>
          </cell>
        </row>
        <row r="77">
          <cell r="C77" t="str">
            <v>AntioquiaOLAYA</v>
          </cell>
          <cell r="D77" t="str">
            <v>Antioquia</v>
          </cell>
          <cell r="E77" t="str">
            <v>OLAYA</v>
          </cell>
          <cell r="F77" t="str">
            <v>05501</v>
          </cell>
        </row>
        <row r="78">
          <cell r="C78" t="str">
            <v>AntioquiaPEÑOL</v>
          </cell>
          <cell r="D78" t="str">
            <v>Antioquia</v>
          </cell>
          <cell r="E78" t="str">
            <v>PEÑOL</v>
          </cell>
          <cell r="F78" t="str">
            <v>05541</v>
          </cell>
        </row>
        <row r="79">
          <cell r="C79" t="str">
            <v>AntioquiaPEQUE</v>
          </cell>
          <cell r="D79" t="str">
            <v>Antioquia</v>
          </cell>
          <cell r="E79" t="str">
            <v>PEQUE</v>
          </cell>
          <cell r="F79" t="str">
            <v>05543</v>
          </cell>
        </row>
        <row r="80">
          <cell r="C80" t="str">
            <v>AntioquiaPUEBLORRICO</v>
          </cell>
          <cell r="D80" t="str">
            <v>Antioquia</v>
          </cell>
          <cell r="E80" t="str">
            <v>PUEBLORRICO</v>
          </cell>
          <cell r="F80" t="str">
            <v>05576</v>
          </cell>
        </row>
        <row r="81">
          <cell r="C81" t="str">
            <v>AntioquiaPUERTO BERRIO</v>
          </cell>
          <cell r="D81" t="str">
            <v>Antioquia</v>
          </cell>
          <cell r="E81" t="str">
            <v>PUERTO BERRIO</v>
          </cell>
          <cell r="F81" t="str">
            <v>05579</v>
          </cell>
        </row>
        <row r="82">
          <cell r="C82" t="str">
            <v>AntioquiaPUERTO NARE</v>
          </cell>
          <cell r="D82" t="str">
            <v>Antioquia</v>
          </cell>
          <cell r="E82" t="str">
            <v>PUERTO NARE</v>
          </cell>
          <cell r="F82" t="str">
            <v>05585</v>
          </cell>
        </row>
        <row r="83">
          <cell r="C83" t="str">
            <v>AntioquiaPUERTO TRIUNFO</v>
          </cell>
          <cell r="D83" t="str">
            <v>Antioquia</v>
          </cell>
          <cell r="E83" t="str">
            <v>PUERTO TRIUNFO</v>
          </cell>
          <cell r="F83" t="str">
            <v>05591</v>
          </cell>
        </row>
        <row r="84">
          <cell r="C84" t="str">
            <v>AntioquiaREMEDIOS</v>
          </cell>
          <cell r="D84" t="str">
            <v>Antioquia</v>
          </cell>
          <cell r="E84" t="str">
            <v>REMEDIOS</v>
          </cell>
          <cell r="F84" t="str">
            <v>05604</v>
          </cell>
        </row>
        <row r="85">
          <cell r="C85" t="str">
            <v>AntioquiaRETIRO</v>
          </cell>
          <cell r="D85" t="str">
            <v>Antioquia</v>
          </cell>
          <cell r="E85" t="str">
            <v>RETIRO</v>
          </cell>
          <cell r="F85" t="str">
            <v>05607</v>
          </cell>
        </row>
        <row r="86">
          <cell r="C86" t="str">
            <v>AntioquiaRIONEGRO</v>
          </cell>
          <cell r="D86" t="str">
            <v>Antioquia</v>
          </cell>
          <cell r="E86" t="str">
            <v>RIONEGRO</v>
          </cell>
          <cell r="F86" t="str">
            <v>05615</v>
          </cell>
        </row>
        <row r="87">
          <cell r="C87" t="str">
            <v>AntioquiaSABANALARGA</v>
          </cell>
          <cell r="D87" t="str">
            <v>Antioquia</v>
          </cell>
          <cell r="E87" t="str">
            <v>SABANALARGA</v>
          </cell>
          <cell r="F87" t="str">
            <v>05628</v>
          </cell>
        </row>
        <row r="88">
          <cell r="C88" t="str">
            <v>AntioquiaSABANETA</v>
          </cell>
          <cell r="D88" t="str">
            <v>Antioquia</v>
          </cell>
          <cell r="E88" t="str">
            <v>SABANETA</v>
          </cell>
          <cell r="F88" t="str">
            <v>05631</v>
          </cell>
        </row>
        <row r="89">
          <cell r="C89" t="str">
            <v>AntioquiaSALGAR</v>
          </cell>
          <cell r="D89" t="str">
            <v>Antioquia</v>
          </cell>
          <cell r="E89" t="str">
            <v>SALGAR</v>
          </cell>
          <cell r="F89" t="str">
            <v>05642</v>
          </cell>
        </row>
        <row r="90">
          <cell r="C90" t="str">
            <v>AntioquiaSAN ANDRES DE CUERQUIA</v>
          </cell>
          <cell r="D90" t="str">
            <v>Antioquia</v>
          </cell>
          <cell r="E90" t="str">
            <v>SAN ANDRES DE CUERQUIA</v>
          </cell>
          <cell r="F90" t="str">
            <v>05647</v>
          </cell>
        </row>
        <row r="91">
          <cell r="C91" t="str">
            <v>AntioquiaSAN CARLOS</v>
          </cell>
          <cell r="D91" t="str">
            <v>Antioquia</v>
          </cell>
          <cell r="E91" t="str">
            <v>SAN CARLOS</v>
          </cell>
          <cell r="F91" t="str">
            <v>05649</v>
          </cell>
        </row>
        <row r="92">
          <cell r="C92" t="str">
            <v>AntioquiaSAN FRANCISCO</v>
          </cell>
          <cell r="D92" t="str">
            <v>Antioquia</v>
          </cell>
          <cell r="E92" t="str">
            <v>SAN FRANCISCO</v>
          </cell>
          <cell r="F92" t="str">
            <v>05652</v>
          </cell>
        </row>
        <row r="93">
          <cell r="C93" t="str">
            <v>AntioquiaSAN JERONIMO</v>
          </cell>
          <cell r="D93" t="str">
            <v>Antioquia</v>
          </cell>
          <cell r="E93" t="str">
            <v>SAN JERONIMO</v>
          </cell>
          <cell r="F93" t="str">
            <v>05656</v>
          </cell>
        </row>
        <row r="94">
          <cell r="C94" t="str">
            <v>AntioquiaSAN JOSE DE LA MONTAÑA</v>
          </cell>
          <cell r="D94" t="str">
            <v>Antioquia</v>
          </cell>
          <cell r="E94" t="str">
            <v>SAN JOSE DE LA MONTAÑA</v>
          </cell>
          <cell r="F94" t="str">
            <v>05658</v>
          </cell>
        </row>
        <row r="95">
          <cell r="C95" t="str">
            <v>AntioquiaSAN JUAN DE URABA</v>
          </cell>
          <cell r="D95" t="str">
            <v>Antioquia</v>
          </cell>
          <cell r="E95" t="str">
            <v>SAN JUAN DE URABA</v>
          </cell>
          <cell r="F95" t="str">
            <v>05659</v>
          </cell>
        </row>
        <row r="96">
          <cell r="C96" t="str">
            <v>AntioquiaSAN LUIS</v>
          </cell>
          <cell r="D96" t="str">
            <v>Antioquia</v>
          </cell>
          <cell r="E96" t="str">
            <v>SAN LUIS</v>
          </cell>
          <cell r="F96" t="str">
            <v>05660</v>
          </cell>
        </row>
        <row r="97">
          <cell r="C97" t="str">
            <v>AntioquiaSAN PEDRO</v>
          </cell>
          <cell r="D97" t="str">
            <v>Antioquia</v>
          </cell>
          <cell r="E97" t="str">
            <v>SAN PEDRO</v>
          </cell>
          <cell r="F97" t="str">
            <v>05664</v>
          </cell>
        </row>
        <row r="98">
          <cell r="C98" t="str">
            <v>AntioquiaSAN PEDRO DE URABA</v>
          </cell>
          <cell r="D98" t="str">
            <v>Antioquia</v>
          </cell>
          <cell r="E98" t="str">
            <v>SAN PEDRO DE URABA</v>
          </cell>
          <cell r="F98" t="str">
            <v>05665</v>
          </cell>
        </row>
        <row r="99">
          <cell r="C99" t="str">
            <v>AntioquiaSAN RAFAEL</v>
          </cell>
          <cell r="D99" t="str">
            <v>Antioquia</v>
          </cell>
          <cell r="E99" t="str">
            <v>SAN RAFAEL</v>
          </cell>
          <cell r="F99" t="str">
            <v>05667</v>
          </cell>
        </row>
        <row r="100">
          <cell r="C100" t="str">
            <v>AntioquiaSAN ROQUE</v>
          </cell>
          <cell r="D100" t="str">
            <v>Antioquia</v>
          </cell>
          <cell r="E100" t="str">
            <v>SAN ROQUE</v>
          </cell>
          <cell r="F100" t="str">
            <v>05670</v>
          </cell>
        </row>
        <row r="101">
          <cell r="C101" t="str">
            <v>AntioquiaSAN VICENTE</v>
          </cell>
          <cell r="D101" t="str">
            <v>Antioquia</v>
          </cell>
          <cell r="E101" t="str">
            <v>SAN VICENTE</v>
          </cell>
          <cell r="F101" t="str">
            <v>05674</v>
          </cell>
        </row>
        <row r="102">
          <cell r="C102" t="str">
            <v>AntioquiaSANTA BARBARA</v>
          </cell>
          <cell r="D102" t="str">
            <v>Antioquia</v>
          </cell>
          <cell r="E102" t="str">
            <v>SANTA BARBARA</v>
          </cell>
          <cell r="F102" t="str">
            <v>05679</v>
          </cell>
        </row>
        <row r="103">
          <cell r="C103" t="str">
            <v>AntioquiaSANTA ROSA DE OSOS</v>
          </cell>
          <cell r="D103" t="str">
            <v>Antioquia</v>
          </cell>
          <cell r="E103" t="str">
            <v>SANTA ROSA DE OSOS</v>
          </cell>
          <cell r="F103" t="str">
            <v>05686</v>
          </cell>
        </row>
        <row r="104">
          <cell r="C104" t="str">
            <v>AntioquiaSANTO DOMINGO</v>
          </cell>
          <cell r="D104" t="str">
            <v>Antioquia</v>
          </cell>
          <cell r="E104" t="str">
            <v>SANTO DOMINGO</v>
          </cell>
          <cell r="F104" t="str">
            <v>05690</v>
          </cell>
        </row>
        <row r="105">
          <cell r="C105" t="str">
            <v>AntioquiaEL SANTUARIO</v>
          </cell>
          <cell r="D105" t="str">
            <v>Antioquia</v>
          </cell>
          <cell r="E105" t="str">
            <v>EL SANTUARIO</v>
          </cell>
          <cell r="F105" t="str">
            <v>05697</v>
          </cell>
        </row>
        <row r="106">
          <cell r="C106" t="str">
            <v>AntioquiaSEGOVIA</v>
          </cell>
          <cell r="D106" t="str">
            <v>Antioquia</v>
          </cell>
          <cell r="E106" t="str">
            <v>SEGOVIA</v>
          </cell>
          <cell r="F106" t="str">
            <v>05736</v>
          </cell>
        </row>
        <row r="107">
          <cell r="C107" t="str">
            <v>AntioquiaSONSON</v>
          </cell>
          <cell r="D107" t="str">
            <v>Antioquia</v>
          </cell>
          <cell r="E107" t="str">
            <v>SONSON</v>
          </cell>
          <cell r="F107" t="str">
            <v>05756</v>
          </cell>
        </row>
        <row r="108">
          <cell r="C108" t="str">
            <v>AntioquiaSOPETRAN</v>
          </cell>
          <cell r="D108" t="str">
            <v>Antioquia</v>
          </cell>
          <cell r="E108" t="str">
            <v>SOPETRAN</v>
          </cell>
          <cell r="F108" t="str">
            <v>05761</v>
          </cell>
        </row>
        <row r="109">
          <cell r="C109" t="str">
            <v>AntioquiaTAMESIS</v>
          </cell>
          <cell r="D109" t="str">
            <v>Antioquia</v>
          </cell>
          <cell r="E109" t="str">
            <v>TAMESIS</v>
          </cell>
          <cell r="F109" t="str">
            <v>05789</v>
          </cell>
        </row>
        <row r="110">
          <cell r="C110" t="str">
            <v>AntioquiaTARAZA</v>
          </cell>
          <cell r="D110" t="str">
            <v>Antioquia</v>
          </cell>
          <cell r="E110" t="str">
            <v>TARAZA</v>
          </cell>
          <cell r="F110" t="str">
            <v>05790</v>
          </cell>
        </row>
        <row r="111">
          <cell r="C111" t="str">
            <v>AntioquiaTARSO</v>
          </cell>
          <cell r="D111" t="str">
            <v>Antioquia</v>
          </cell>
          <cell r="E111" t="str">
            <v>TARSO</v>
          </cell>
          <cell r="F111" t="str">
            <v>05792</v>
          </cell>
        </row>
        <row r="112">
          <cell r="C112" t="str">
            <v>AntioquiaTITIRIBI</v>
          </cell>
          <cell r="D112" t="str">
            <v>Antioquia</v>
          </cell>
          <cell r="E112" t="str">
            <v>TITIRIBI</v>
          </cell>
          <cell r="F112" t="str">
            <v>05809</v>
          </cell>
        </row>
        <row r="113">
          <cell r="C113" t="str">
            <v>AntioquiaTOLEDO</v>
          </cell>
          <cell r="D113" t="str">
            <v>Antioquia</v>
          </cell>
          <cell r="E113" t="str">
            <v>TOLEDO</v>
          </cell>
          <cell r="F113" t="str">
            <v>05819</v>
          </cell>
        </row>
        <row r="114">
          <cell r="C114" t="str">
            <v>AntioquiaTURBO</v>
          </cell>
          <cell r="D114" t="str">
            <v>Antioquia</v>
          </cell>
          <cell r="E114" t="str">
            <v>TURBO</v>
          </cell>
          <cell r="F114" t="str">
            <v>05837</v>
          </cell>
        </row>
        <row r="115">
          <cell r="C115" t="str">
            <v>AntioquiaURAMITA</v>
          </cell>
          <cell r="D115" t="str">
            <v>Antioquia</v>
          </cell>
          <cell r="E115" t="str">
            <v>URAMITA</v>
          </cell>
          <cell r="F115" t="str">
            <v>05842</v>
          </cell>
        </row>
        <row r="116">
          <cell r="C116" t="str">
            <v>AntioquiaURRAO</v>
          </cell>
          <cell r="D116" t="str">
            <v>Antioquia</v>
          </cell>
          <cell r="E116" t="str">
            <v>URRAO</v>
          </cell>
          <cell r="F116" t="str">
            <v>05847</v>
          </cell>
        </row>
        <row r="117">
          <cell r="C117" t="str">
            <v>AntioquiaVALDIVIA</v>
          </cell>
          <cell r="D117" t="str">
            <v>Antioquia</v>
          </cell>
          <cell r="E117" t="str">
            <v>VALDIVIA</v>
          </cell>
          <cell r="F117" t="str">
            <v>05854</v>
          </cell>
        </row>
        <row r="118">
          <cell r="C118" t="str">
            <v>AntioquiaVALPARAISO</v>
          </cell>
          <cell r="D118" t="str">
            <v>Antioquia</v>
          </cell>
          <cell r="E118" t="str">
            <v>VALPARAISO</v>
          </cell>
          <cell r="F118" t="str">
            <v>05856</v>
          </cell>
        </row>
        <row r="119">
          <cell r="C119" t="str">
            <v>AntioquiaVEGACHI</v>
          </cell>
          <cell r="D119" t="str">
            <v>Antioquia</v>
          </cell>
          <cell r="E119" t="str">
            <v>VEGACHI</v>
          </cell>
          <cell r="F119" t="str">
            <v>05858</v>
          </cell>
        </row>
        <row r="120">
          <cell r="C120" t="str">
            <v>AntioquiaVENECIA</v>
          </cell>
          <cell r="D120" t="str">
            <v>Antioquia</v>
          </cell>
          <cell r="E120" t="str">
            <v>VENECIA</v>
          </cell>
          <cell r="F120" t="str">
            <v>05861</v>
          </cell>
        </row>
        <row r="121">
          <cell r="C121" t="str">
            <v>AntioquiaVIGIA DEL FUERTE</v>
          </cell>
          <cell r="D121" t="str">
            <v>Antioquia</v>
          </cell>
          <cell r="E121" t="str">
            <v>VIGIA DEL FUERTE</v>
          </cell>
          <cell r="F121" t="str">
            <v>05873</v>
          </cell>
        </row>
        <row r="122">
          <cell r="C122" t="str">
            <v>AntioquiaYALI</v>
          </cell>
          <cell r="D122" t="str">
            <v>Antioquia</v>
          </cell>
          <cell r="E122" t="str">
            <v>YALI</v>
          </cell>
          <cell r="F122" t="str">
            <v>05885</v>
          </cell>
        </row>
        <row r="123">
          <cell r="C123" t="str">
            <v>AntioquiaYARUMAL</v>
          </cell>
          <cell r="D123" t="str">
            <v>Antioquia</v>
          </cell>
          <cell r="E123" t="str">
            <v>YARUMAL</v>
          </cell>
          <cell r="F123" t="str">
            <v>05887</v>
          </cell>
        </row>
        <row r="124">
          <cell r="C124" t="str">
            <v>AntioquiaYOLOMBO</v>
          </cell>
          <cell r="D124" t="str">
            <v>Antioquia</v>
          </cell>
          <cell r="E124" t="str">
            <v>YOLOMBO</v>
          </cell>
          <cell r="F124" t="str">
            <v>05890</v>
          </cell>
        </row>
        <row r="125">
          <cell r="C125" t="str">
            <v>AntioquiaYONDO</v>
          </cell>
          <cell r="D125" t="str">
            <v>Antioquia</v>
          </cell>
          <cell r="E125" t="str">
            <v>YONDO</v>
          </cell>
          <cell r="F125" t="str">
            <v>05893</v>
          </cell>
        </row>
        <row r="126">
          <cell r="C126" t="str">
            <v>AntioquiaZARAGOZA</v>
          </cell>
          <cell r="D126" t="str">
            <v>Antioquia</v>
          </cell>
          <cell r="E126" t="str">
            <v>ZARAGOZA</v>
          </cell>
          <cell r="F126" t="str">
            <v>05895</v>
          </cell>
        </row>
        <row r="127">
          <cell r="C127" t="str">
            <v>AtlanticoBARRANQUILLA</v>
          </cell>
          <cell r="D127" t="str">
            <v>Atlantico</v>
          </cell>
          <cell r="E127" t="str">
            <v>BARRANQUILLA</v>
          </cell>
          <cell r="F127" t="str">
            <v>08001</v>
          </cell>
        </row>
        <row r="128">
          <cell r="C128" t="str">
            <v>AtlanticoBARANOA</v>
          </cell>
          <cell r="D128" t="str">
            <v>Atlantico</v>
          </cell>
          <cell r="E128" t="str">
            <v>BARANOA</v>
          </cell>
          <cell r="F128" t="str">
            <v>08078</v>
          </cell>
        </row>
        <row r="129">
          <cell r="C129" t="str">
            <v>AtlanticoCAMPO DE LA CRUZ</v>
          </cell>
          <cell r="D129" t="str">
            <v>Atlantico</v>
          </cell>
          <cell r="E129" t="str">
            <v>CAMPO DE LA CRUZ</v>
          </cell>
          <cell r="F129" t="str">
            <v>08137</v>
          </cell>
        </row>
        <row r="130">
          <cell r="C130" t="str">
            <v>AtlanticoCANDELARIA</v>
          </cell>
          <cell r="D130" t="str">
            <v>Atlantico</v>
          </cell>
          <cell r="E130" t="str">
            <v>CANDELARIA</v>
          </cell>
          <cell r="F130" t="str">
            <v>08141</v>
          </cell>
        </row>
        <row r="131">
          <cell r="C131" t="str">
            <v>AtlanticoGALAPA</v>
          </cell>
          <cell r="D131" t="str">
            <v>Atlantico</v>
          </cell>
          <cell r="E131" t="str">
            <v>GALAPA</v>
          </cell>
          <cell r="F131" t="str">
            <v>08296</v>
          </cell>
        </row>
        <row r="132">
          <cell r="C132" t="str">
            <v>AtlanticoJUAN DE ACOSTA</v>
          </cell>
          <cell r="D132" t="str">
            <v>Atlantico</v>
          </cell>
          <cell r="E132" t="str">
            <v>JUAN DE ACOSTA</v>
          </cell>
          <cell r="F132" t="str">
            <v>08372</v>
          </cell>
        </row>
        <row r="133">
          <cell r="C133" t="str">
            <v>AtlanticoLURUACO</v>
          </cell>
          <cell r="D133" t="str">
            <v>Atlantico</v>
          </cell>
          <cell r="E133" t="str">
            <v>LURUACO</v>
          </cell>
          <cell r="F133" t="str">
            <v>08421</v>
          </cell>
        </row>
        <row r="134">
          <cell r="C134" t="str">
            <v>AtlanticoMALAMBO</v>
          </cell>
          <cell r="D134" t="str">
            <v>Atlantico</v>
          </cell>
          <cell r="E134" t="str">
            <v>MALAMBO</v>
          </cell>
          <cell r="F134" t="str">
            <v>08433</v>
          </cell>
        </row>
        <row r="135">
          <cell r="C135" t="str">
            <v>AtlanticoMANATI</v>
          </cell>
          <cell r="D135" t="str">
            <v>Atlantico</v>
          </cell>
          <cell r="E135" t="str">
            <v>MANATI</v>
          </cell>
          <cell r="F135" t="str">
            <v>08436</v>
          </cell>
        </row>
        <row r="136">
          <cell r="C136" t="str">
            <v>AtlanticoPALMAR DE VARELA</v>
          </cell>
          <cell r="D136" t="str">
            <v>Atlantico</v>
          </cell>
          <cell r="E136" t="str">
            <v>PALMAR DE VARELA</v>
          </cell>
          <cell r="F136" t="str">
            <v>08520</v>
          </cell>
        </row>
        <row r="137">
          <cell r="C137" t="str">
            <v>AtlanticoPIOJO</v>
          </cell>
          <cell r="D137" t="str">
            <v>Atlantico</v>
          </cell>
          <cell r="E137" t="str">
            <v>PIOJO</v>
          </cell>
          <cell r="F137" t="str">
            <v>08549</v>
          </cell>
        </row>
        <row r="138">
          <cell r="C138" t="str">
            <v>AtlanticoPOLONUEVO</v>
          </cell>
          <cell r="D138" t="str">
            <v>Atlantico</v>
          </cell>
          <cell r="E138" t="str">
            <v>POLONUEVO</v>
          </cell>
          <cell r="F138" t="str">
            <v>08558</v>
          </cell>
        </row>
        <row r="139">
          <cell r="C139" t="str">
            <v>AtlanticoPONEDERA</v>
          </cell>
          <cell r="D139" t="str">
            <v>Atlantico</v>
          </cell>
          <cell r="E139" t="str">
            <v>PONEDERA</v>
          </cell>
          <cell r="F139" t="str">
            <v>08560</v>
          </cell>
        </row>
        <row r="140">
          <cell r="C140" t="str">
            <v>AtlanticoPUERTO COLOMBIA</v>
          </cell>
          <cell r="D140" t="str">
            <v>Atlantico</v>
          </cell>
          <cell r="E140" t="str">
            <v>PUERTO COLOMBIA</v>
          </cell>
          <cell r="F140" t="str">
            <v>08573</v>
          </cell>
        </row>
        <row r="141">
          <cell r="C141" t="str">
            <v>AtlanticoREPELON</v>
          </cell>
          <cell r="D141" t="str">
            <v>Atlantico</v>
          </cell>
          <cell r="E141" t="str">
            <v>REPELON</v>
          </cell>
          <cell r="F141" t="str">
            <v>08606</v>
          </cell>
        </row>
        <row r="142">
          <cell r="C142" t="str">
            <v>AtlanticoSABANAGRANDE</v>
          </cell>
          <cell r="D142" t="str">
            <v>Atlantico</v>
          </cell>
          <cell r="E142" t="str">
            <v>SABANAGRANDE</v>
          </cell>
          <cell r="F142" t="str">
            <v>08634</v>
          </cell>
        </row>
        <row r="143">
          <cell r="C143" t="str">
            <v>AtlanticoSABANALARGA</v>
          </cell>
          <cell r="D143" t="str">
            <v>Atlantico</v>
          </cell>
          <cell r="E143" t="str">
            <v>SABANALARGA</v>
          </cell>
          <cell r="F143" t="str">
            <v>08638</v>
          </cell>
        </row>
        <row r="144">
          <cell r="C144" t="str">
            <v>AtlanticoSANTA LUCIA</v>
          </cell>
          <cell r="D144" t="str">
            <v>Atlantico</v>
          </cell>
          <cell r="E144" t="str">
            <v>SANTA LUCIA</v>
          </cell>
          <cell r="F144" t="str">
            <v>08675</v>
          </cell>
        </row>
        <row r="145">
          <cell r="C145" t="str">
            <v>AtlanticoSANTO TOMAS</v>
          </cell>
          <cell r="D145" t="str">
            <v>Atlantico</v>
          </cell>
          <cell r="E145" t="str">
            <v>SANTO TOMAS</v>
          </cell>
          <cell r="F145" t="str">
            <v>08685</v>
          </cell>
        </row>
        <row r="146">
          <cell r="C146" t="str">
            <v>AtlanticoSOLEDAD</v>
          </cell>
          <cell r="D146" t="str">
            <v>Atlantico</v>
          </cell>
          <cell r="E146" t="str">
            <v>SOLEDAD</v>
          </cell>
          <cell r="F146" t="str">
            <v>08758</v>
          </cell>
        </row>
        <row r="147">
          <cell r="C147" t="str">
            <v>AtlanticoSUAN</v>
          </cell>
          <cell r="D147" t="str">
            <v>Atlantico</v>
          </cell>
          <cell r="E147" t="str">
            <v>SUAN</v>
          </cell>
          <cell r="F147" t="str">
            <v>08770</v>
          </cell>
        </row>
        <row r="148">
          <cell r="C148" t="str">
            <v>AtlanticoTUBARA</v>
          </cell>
          <cell r="D148" t="str">
            <v>Atlantico</v>
          </cell>
          <cell r="E148" t="str">
            <v>TUBARA</v>
          </cell>
          <cell r="F148" t="str">
            <v>08832</v>
          </cell>
        </row>
        <row r="149">
          <cell r="C149" t="str">
            <v>AtlanticoUSIACURI</v>
          </cell>
          <cell r="D149" t="str">
            <v>Atlantico</v>
          </cell>
          <cell r="E149" t="str">
            <v>USIACURI</v>
          </cell>
          <cell r="F149" t="str">
            <v>08849</v>
          </cell>
        </row>
        <row r="150">
          <cell r="C150" t="str">
            <v>BOGOTA, D.C.BOGOTA, D.C.</v>
          </cell>
          <cell r="D150" t="str">
            <v>BOGOTA, D.C.</v>
          </cell>
          <cell r="E150" t="str">
            <v>BOGOTA, D.C.</v>
          </cell>
          <cell r="F150" t="str">
            <v>11001</v>
          </cell>
        </row>
        <row r="151">
          <cell r="C151" t="str">
            <v>BolivarCARTAGENA</v>
          </cell>
          <cell r="D151" t="str">
            <v>Bolivar</v>
          </cell>
          <cell r="E151" t="str">
            <v>CARTAGENA</v>
          </cell>
          <cell r="F151" t="str">
            <v>13001</v>
          </cell>
        </row>
        <row r="152">
          <cell r="C152" t="str">
            <v>BolivarACHI</v>
          </cell>
          <cell r="D152" t="str">
            <v>Bolivar</v>
          </cell>
          <cell r="E152" t="str">
            <v>ACHI</v>
          </cell>
          <cell r="F152" t="str">
            <v>13006</v>
          </cell>
        </row>
        <row r="153">
          <cell r="C153" t="str">
            <v>BolivarALTOS DEL ROSARIO</v>
          </cell>
          <cell r="D153" t="str">
            <v>Bolivar</v>
          </cell>
          <cell r="E153" t="str">
            <v>ALTOS DEL ROSARIO</v>
          </cell>
          <cell r="F153" t="str">
            <v>13030</v>
          </cell>
        </row>
        <row r="154">
          <cell r="C154" t="str">
            <v>BolivarARENAL</v>
          </cell>
          <cell r="D154" t="str">
            <v>Bolivar</v>
          </cell>
          <cell r="E154" t="str">
            <v>ARENAL</v>
          </cell>
          <cell r="F154" t="str">
            <v>13042</v>
          </cell>
        </row>
        <row r="155">
          <cell r="C155" t="str">
            <v>BolivarARJONA</v>
          </cell>
          <cell r="D155" t="str">
            <v>Bolivar</v>
          </cell>
          <cell r="E155" t="str">
            <v>ARJONA</v>
          </cell>
          <cell r="F155" t="str">
            <v>13052</v>
          </cell>
        </row>
        <row r="156">
          <cell r="C156" t="str">
            <v>BolivarARROYOHONDO</v>
          </cell>
          <cell r="D156" t="str">
            <v>Bolivar</v>
          </cell>
          <cell r="E156" t="str">
            <v>ARROYOHONDO</v>
          </cell>
          <cell r="F156" t="str">
            <v>13062</v>
          </cell>
        </row>
        <row r="157">
          <cell r="C157" t="str">
            <v>BolivarBARRANCO DE LOBA</v>
          </cell>
          <cell r="D157" t="str">
            <v>Bolivar</v>
          </cell>
          <cell r="E157" t="str">
            <v>BARRANCO DE LOBA</v>
          </cell>
          <cell r="F157" t="str">
            <v>13074</v>
          </cell>
        </row>
        <row r="158">
          <cell r="C158" t="str">
            <v>BolivarCALAMAR</v>
          </cell>
          <cell r="D158" t="str">
            <v>Bolivar</v>
          </cell>
          <cell r="E158" t="str">
            <v>CALAMAR</v>
          </cell>
          <cell r="F158" t="str">
            <v>13140</v>
          </cell>
        </row>
        <row r="159">
          <cell r="C159" t="str">
            <v>BolivarCANTAGALLO</v>
          </cell>
          <cell r="D159" t="str">
            <v>Bolivar</v>
          </cell>
          <cell r="E159" t="str">
            <v>CANTAGALLO</v>
          </cell>
          <cell r="F159" t="str">
            <v>13160</v>
          </cell>
        </row>
        <row r="160">
          <cell r="C160" t="str">
            <v>BolivarCICUCO</v>
          </cell>
          <cell r="D160" t="str">
            <v>Bolivar</v>
          </cell>
          <cell r="E160" t="str">
            <v>CICUCO</v>
          </cell>
          <cell r="F160" t="str">
            <v>13188</v>
          </cell>
        </row>
        <row r="161">
          <cell r="C161" t="str">
            <v>BolivarCORDOBA</v>
          </cell>
          <cell r="D161" t="str">
            <v>Bolivar</v>
          </cell>
          <cell r="E161" t="str">
            <v>CORDOBA</v>
          </cell>
          <cell r="F161" t="str">
            <v>13212</v>
          </cell>
        </row>
        <row r="162">
          <cell r="C162" t="str">
            <v>BolivarCLEMENCIA</v>
          </cell>
          <cell r="D162" t="str">
            <v>Bolivar</v>
          </cell>
          <cell r="E162" t="str">
            <v>CLEMENCIA</v>
          </cell>
          <cell r="F162" t="str">
            <v>13222</v>
          </cell>
        </row>
        <row r="163">
          <cell r="C163" t="str">
            <v>BolivarEL CARMEN DE BOLIVAR</v>
          </cell>
          <cell r="D163" t="str">
            <v>Bolivar</v>
          </cell>
          <cell r="E163" t="str">
            <v>EL CARMEN DE BOLIVAR</v>
          </cell>
          <cell r="F163" t="str">
            <v>13244</v>
          </cell>
        </row>
        <row r="164">
          <cell r="C164" t="str">
            <v>BolivarEL GUAMO</v>
          </cell>
          <cell r="D164" t="str">
            <v>Bolivar</v>
          </cell>
          <cell r="E164" t="str">
            <v>EL GUAMO</v>
          </cell>
          <cell r="F164" t="str">
            <v>13248</v>
          </cell>
        </row>
        <row r="165">
          <cell r="C165" t="str">
            <v>BolivarEL PEÑON</v>
          </cell>
          <cell r="D165" t="str">
            <v>Bolivar</v>
          </cell>
          <cell r="E165" t="str">
            <v>EL PEÑON</v>
          </cell>
          <cell r="F165" t="str">
            <v>13268</v>
          </cell>
        </row>
        <row r="166">
          <cell r="C166" t="str">
            <v>BolivarHATILLO DE LOBA</v>
          </cell>
          <cell r="D166" t="str">
            <v>Bolivar</v>
          </cell>
          <cell r="E166" t="str">
            <v>HATILLO DE LOBA</v>
          </cell>
          <cell r="F166" t="str">
            <v>13300</v>
          </cell>
        </row>
        <row r="167">
          <cell r="C167" t="str">
            <v>BolivarMAGANGUE</v>
          </cell>
          <cell r="D167" t="str">
            <v>Bolivar</v>
          </cell>
          <cell r="E167" t="str">
            <v>MAGANGUE</v>
          </cell>
          <cell r="F167" t="str">
            <v>13430</v>
          </cell>
        </row>
        <row r="168">
          <cell r="C168" t="str">
            <v>BolivarMAHATES</v>
          </cell>
          <cell r="D168" t="str">
            <v>Bolivar</v>
          </cell>
          <cell r="E168" t="str">
            <v>MAHATES</v>
          </cell>
          <cell r="F168" t="str">
            <v>13433</v>
          </cell>
        </row>
        <row r="169">
          <cell r="C169" t="str">
            <v>BolivarMARGARITA</v>
          </cell>
          <cell r="D169" t="str">
            <v>Bolivar</v>
          </cell>
          <cell r="E169" t="str">
            <v>MARGARITA</v>
          </cell>
          <cell r="F169" t="str">
            <v>13440</v>
          </cell>
        </row>
        <row r="170">
          <cell r="C170" t="str">
            <v>BolivarMARIA LA BAJA</v>
          </cell>
          <cell r="D170" t="str">
            <v>Bolivar</v>
          </cell>
          <cell r="E170" t="str">
            <v>MARIA LA BAJA</v>
          </cell>
          <cell r="F170" t="str">
            <v>13442</v>
          </cell>
        </row>
        <row r="171">
          <cell r="C171" t="str">
            <v>BolivarMONTECRISTO</v>
          </cell>
          <cell r="D171" t="str">
            <v>Bolivar</v>
          </cell>
          <cell r="E171" t="str">
            <v>MONTECRISTO</v>
          </cell>
          <cell r="F171" t="str">
            <v>13458</v>
          </cell>
        </row>
        <row r="172">
          <cell r="C172" t="str">
            <v>BolivarMOMPOS</v>
          </cell>
          <cell r="D172" t="str">
            <v>Bolivar</v>
          </cell>
          <cell r="E172" t="str">
            <v>MOMPOS</v>
          </cell>
          <cell r="F172" t="str">
            <v>13468</v>
          </cell>
        </row>
        <row r="173">
          <cell r="C173" t="str">
            <v>BolivarMORALES</v>
          </cell>
          <cell r="D173" t="str">
            <v>Bolivar</v>
          </cell>
          <cell r="E173" t="str">
            <v>MORALES</v>
          </cell>
          <cell r="F173" t="str">
            <v>13473</v>
          </cell>
        </row>
        <row r="174">
          <cell r="C174" t="str">
            <v>BolivarNOROSI</v>
          </cell>
          <cell r="D174" t="str">
            <v>Bolivar</v>
          </cell>
          <cell r="E174" t="str">
            <v>NOROSI</v>
          </cell>
          <cell r="F174" t="str">
            <v>13490</v>
          </cell>
        </row>
        <row r="175">
          <cell r="C175" t="str">
            <v>BolivarPINILLOS</v>
          </cell>
          <cell r="D175" t="str">
            <v>Bolivar</v>
          </cell>
          <cell r="E175" t="str">
            <v>PINILLOS</v>
          </cell>
          <cell r="F175" t="str">
            <v>13549</v>
          </cell>
        </row>
        <row r="176">
          <cell r="C176" t="str">
            <v>BolivarREGIDOR</v>
          </cell>
          <cell r="D176" t="str">
            <v>Bolivar</v>
          </cell>
          <cell r="E176" t="str">
            <v>REGIDOR</v>
          </cell>
          <cell r="F176" t="str">
            <v>13580</v>
          </cell>
        </row>
        <row r="177">
          <cell r="C177" t="str">
            <v>BolivarRIO VIEJO</v>
          </cell>
          <cell r="D177" t="str">
            <v>Bolivar</v>
          </cell>
          <cell r="E177" t="str">
            <v>RIO VIEJO</v>
          </cell>
          <cell r="F177" t="str">
            <v>13600</v>
          </cell>
        </row>
        <row r="178">
          <cell r="C178" t="str">
            <v>BolivarSAN CRISTOBAL</v>
          </cell>
          <cell r="D178" t="str">
            <v>Bolivar</v>
          </cell>
          <cell r="E178" t="str">
            <v>SAN CRISTOBAL</v>
          </cell>
          <cell r="F178" t="str">
            <v>13620</v>
          </cell>
        </row>
        <row r="179">
          <cell r="C179" t="str">
            <v>BolivarSAN ESTANISLAO</v>
          </cell>
          <cell r="D179" t="str">
            <v>Bolivar</v>
          </cell>
          <cell r="E179" t="str">
            <v>SAN ESTANISLAO</v>
          </cell>
          <cell r="F179" t="str">
            <v>13647</v>
          </cell>
        </row>
        <row r="180">
          <cell r="C180" t="str">
            <v>BolivarSAN FERNANDO</v>
          </cell>
          <cell r="D180" t="str">
            <v>Bolivar</v>
          </cell>
          <cell r="E180" t="str">
            <v>SAN FERNANDO</v>
          </cell>
          <cell r="F180" t="str">
            <v>13650</v>
          </cell>
        </row>
        <row r="181">
          <cell r="C181" t="str">
            <v>BolivarSAN JACINTO</v>
          </cell>
          <cell r="D181" t="str">
            <v>Bolivar</v>
          </cell>
          <cell r="E181" t="str">
            <v>SAN JACINTO</v>
          </cell>
          <cell r="F181" t="str">
            <v>13654</v>
          </cell>
        </row>
        <row r="182">
          <cell r="C182" t="str">
            <v>BolivarSAN JACINTO DEL CAUCA</v>
          </cell>
          <cell r="D182" t="str">
            <v>Bolivar</v>
          </cell>
          <cell r="E182" t="str">
            <v>SAN JACINTO DEL CAUCA</v>
          </cell>
          <cell r="F182" t="str">
            <v>13655</v>
          </cell>
        </row>
        <row r="183">
          <cell r="C183" t="str">
            <v>BolivarSAN JUAN NEPOMUCENO</v>
          </cell>
          <cell r="D183" t="str">
            <v>Bolivar</v>
          </cell>
          <cell r="E183" t="str">
            <v>SAN JUAN NEPOMUCENO</v>
          </cell>
          <cell r="F183" t="str">
            <v>13657</v>
          </cell>
        </row>
        <row r="184">
          <cell r="C184" t="str">
            <v>BolivarSAN MARTIN DE LOBA</v>
          </cell>
          <cell r="D184" t="str">
            <v>Bolivar</v>
          </cell>
          <cell r="E184" t="str">
            <v>SAN MARTIN DE LOBA</v>
          </cell>
          <cell r="F184" t="str">
            <v>13667</v>
          </cell>
        </row>
        <row r="185">
          <cell r="C185" t="str">
            <v>BolivarSAN PABLO</v>
          </cell>
          <cell r="D185" t="str">
            <v>Bolivar</v>
          </cell>
          <cell r="E185" t="str">
            <v>SAN PABLO</v>
          </cell>
          <cell r="F185" t="str">
            <v>13670</v>
          </cell>
        </row>
        <row r="186">
          <cell r="C186" t="str">
            <v>BolivarSANTA CATALINA</v>
          </cell>
          <cell r="D186" t="str">
            <v>Bolivar</v>
          </cell>
          <cell r="E186" t="str">
            <v>SANTA CATALINA</v>
          </cell>
          <cell r="F186" t="str">
            <v>13673</v>
          </cell>
        </row>
        <row r="187">
          <cell r="C187" t="str">
            <v>BolivarSANTA ROSA</v>
          </cell>
          <cell r="D187" t="str">
            <v>Bolivar</v>
          </cell>
          <cell r="E187" t="str">
            <v>SANTA ROSA</v>
          </cell>
          <cell r="F187" t="str">
            <v>13683</v>
          </cell>
        </row>
        <row r="188">
          <cell r="C188" t="str">
            <v>BolivarSANTA ROSA DEL SUR</v>
          </cell>
          <cell r="D188" t="str">
            <v>Bolivar</v>
          </cell>
          <cell r="E188" t="str">
            <v>SANTA ROSA DEL SUR</v>
          </cell>
          <cell r="F188" t="str">
            <v>13688</v>
          </cell>
        </row>
        <row r="189">
          <cell r="C189" t="str">
            <v>BolivarSIMITI</v>
          </cell>
          <cell r="D189" t="str">
            <v>Bolivar</v>
          </cell>
          <cell r="E189" t="str">
            <v>SIMITI</v>
          </cell>
          <cell r="F189" t="str">
            <v>13744</v>
          </cell>
        </row>
        <row r="190">
          <cell r="C190" t="str">
            <v>BolivarSOPLAVIENTO</v>
          </cell>
          <cell r="D190" t="str">
            <v>Bolivar</v>
          </cell>
          <cell r="E190" t="str">
            <v>SOPLAVIENTO</v>
          </cell>
          <cell r="F190" t="str">
            <v>13760</v>
          </cell>
        </row>
        <row r="191">
          <cell r="C191" t="str">
            <v>BolivarTALAIGUA NUEVO</v>
          </cell>
          <cell r="D191" t="str">
            <v>Bolivar</v>
          </cell>
          <cell r="E191" t="str">
            <v>TALAIGUA NUEVO</v>
          </cell>
          <cell r="F191" t="str">
            <v>13780</v>
          </cell>
        </row>
        <row r="192">
          <cell r="C192" t="str">
            <v>BolivarTIQUISIO</v>
          </cell>
          <cell r="D192" t="str">
            <v>Bolivar</v>
          </cell>
          <cell r="E192" t="str">
            <v>TIQUISIO</v>
          </cell>
          <cell r="F192" t="str">
            <v>13810</v>
          </cell>
        </row>
        <row r="193">
          <cell r="C193" t="str">
            <v>BolivarTURBACO</v>
          </cell>
          <cell r="D193" t="str">
            <v>Bolivar</v>
          </cell>
          <cell r="E193" t="str">
            <v>TURBACO</v>
          </cell>
          <cell r="F193" t="str">
            <v>13836</v>
          </cell>
        </row>
        <row r="194">
          <cell r="C194" t="str">
            <v>BolivarTURBANA</v>
          </cell>
          <cell r="D194" t="str">
            <v>Bolivar</v>
          </cell>
          <cell r="E194" t="str">
            <v>TURBANA</v>
          </cell>
          <cell r="F194" t="str">
            <v>13838</v>
          </cell>
        </row>
        <row r="195">
          <cell r="C195" t="str">
            <v>BolivarVILLANUEVA</v>
          </cell>
          <cell r="D195" t="str">
            <v>Bolivar</v>
          </cell>
          <cell r="E195" t="str">
            <v>VILLANUEVA</v>
          </cell>
          <cell r="F195" t="str">
            <v>13873</v>
          </cell>
        </row>
        <row r="196">
          <cell r="C196" t="str">
            <v>BolivarZAMBRANO</v>
          </cell>
          <cell r="D196" t="str">
            <v>Bolivar</v>
          </cell>
          <cell r="E196" t="str">
            <v>ZAMBRANO</v>
          </cell>
          <cell r="F196" t="str">
            <v>13894</v>
          </cell>
        </row>
        <row r="197">
          <cell r="C197" t="str">
            <v>BOYACATUNJA</v>
          </cell>
          <cell r="D197" t="str">
            <v>BOYACA</v>
          </cell>
          <cell r="E197" t="str">
            <v>TUNJA</v>
          </cell>
          <cell r="F197" t="str">
            <v>15001</v>
          </cell>
        </row>
        <row r="198">
          <cell r="C198" t="str">
            <v>BOYACAALMEIDA</v>
          </cell>
          <cell r="D198" t="str">
            <v>BOYACA</v>
          </cell>
          <cell r="E198" t="str">
            <v>ALMEIDA</v>
          </cell>
          <cell r="F198" t="str">
            <v>15022</v>
          </cell>
        </row>
        <row r="199">
          <cell r="C199" t="str">
            <v>BOYACAAQUITANIA</v>
          </cell>
          <cell r="D199" t="str">
            <v>BOYACA</v>
          </cell>
          <cell r="E199" t="str">
            <v>AQUITANIA</v>
          </cell>
          <cell r="F199" t="str">
            <v>15047</v>
          </cell>
        </row>
        <row r="200">
          <cell r="C200" t="str">
            <v>BOYACAARCABUCO</v>
          </cell>
          <cell r="D200" t="str">
            <v>BOYACA</v>
          </cell>
          <cell r="E200" t="str">
            <v>ARCABUCO</v>
          </cell>
          <cell r="F200" t="str">
            <v>15051</v>
          </cell>
        </row>
        <row r="201">
          <cell r="C201" t="str">
            <v>BOYACABELEN</v>
          </cell>
          <cell r="D201" t="str">
            <v>BOYACA</v>
          </cell>
          <cell r="E201" t="str">
            <v>BELEN</v>
          </cell>
          <cell r="F201" t="str">
            <v>15087</v>
          </cell>
        </row>
        <row r="202">
          <cell r="C202" t="str">
            <v>BOYACABERBEO</v>
          </cell>
          <cell r="D202" t="str">
            <v>BOYACA</v>
          </cell>
          <cell r="E202" t="str">
            <v>BERBEO</v>
          </cell>
          <cell r="F202" t="str">
            <v>15090</v>
          </cell>
        </row>
        <row r="203">
          <cell r="C203" t="str">
            <v>BOYACABETEITIVA</v>
          </cell>
          <cell r="D203" t="str">
            <v>BOYACA</v>
          </cell>
          <cell r="E203" t="str">
            <v>BETEITIVA</v>
          </cell>
          <cell r="F203" t="str">
            <v>15092</v>
          </cell>
        </row>
        <row r="204">
          <cell r="C204" t="str">
            <v>BOYACABOAVITA</v>
          </cell>
          <cell r="D204" t="str">
            <v>BOYACA</v>
          </cell>
          <cell r="E204" t="str">
            <v>BOAVITA</v>
          </cell>
          <cell r="F204" t="str">
            <v>15097</v>
          </cell>
        </row>
        <row r="205">
          <cell r="C205" t="str">
            <v>BOYACABOYACA</v>
          </cell>
          <cell r="D205" t="str">
            <v>BOYACA</v>
          </cell>
          <cell r="E205" t="str">
            <v>BOYACA</v>
          </cell>
          <cell r="F205" t="str">
            <v>15104</v>
          </cell>
        </row>
        <row r="206">
          <cell r="C206" t="str">
            <v>BOYACABRICEÑO</v>
          </cell>
          <cell r="D206" t="str">
            <v>BOYACA</v>
          </cell>
          <cell r="E206" t="str">
            <v>BRICEÑO</v>
          </cell>
          <cell r="F206" t="str">
            <v>15106</v>
          </cell>
        </row>
        <row r="207">
          <cell r="C207" t="str">
            <v>BOYACABUENAVISTA</v>
          </cell>
          <cell r="D207" t="str">
            <v>BOYACA</v>
          </cell>
          <cell r="E207" t="str">
            <v>BUENAVISTA</v>
          </cell>
          <cell r="F207" t="str">
            <v>15109</v>
          </cell>
        </row>
        <row r="208">
          <cell r="C208" t="str">
            <v>BOYACABUSBANZA</v>
          </cell>
          <cell r="D208" t="str">
            <v>BOYACA</v>
          </cell>
          <cell r="E208" t="str">
            <v>BUSBANZA</v>
          </cell>
          <cell r="F208" t="str">
            <v>15114</v>
          </cell>
        </row>
        <row r="209">
          <cell r="C209" t="str">
            <v>BOYACACALDAS</v>
          </cell>
          <cell r="D209" t="str">
            <v>BOYACA</v>
          </cell>
          <cell r="E209" t="str">
            <v>CALDAS</v>
          </cell>
          <cell r="F209" t="str">
            <v>15131</v>
          </cell>
        </row>
        <row r="210">
          <cell r="C210" t="str">
            <v>BOYACACAMPOHERMOSO</v>
          </cell>
          <cell r="D210" t="str">
            <v>BOYACA</v>
          </cell>
          <cell r="E210" t="str">
            <v>CAMPOHERMOSO</v>
          </cell>
          <cell r="F210" t="str">
            <v>15135</v>
          </cell>
        </row>
        <row r="211">
          <cell r="C211" t="str">
            <v>BOYACACERINZA</v>
          </cell>
          <cell r="D211" t="str">
            <v>BOYACA</v>
          </cell>
          <cell r="E211" t="str">
            <v>CERINZA</v>
          </cell>
          <cell r="F211" t="str">
            <v>15162</v>
          </cell>
        </row>
        <row r="212">
          <cell r="C212" t="str">
            <v>BOYACACHINAVITA</v>
          </cell>
          <cell r="D212" t="str">
            <v>BOYACA</v>
          </cell>
          <cell r="E212" t="str">
            <v>CHINAVITA</v>
          </cell>
          <cell r="F212" t="str">
            <v>15172</v>
          </cell>
        </row>
        <row r="213">
          <cell r="C213" t="str">
            <v>BOYACACHIQUINQUIRA</v>
          </cell>
          <cell r="D213" t="str">
            <v>BOYACA</v>
          </cell>
          <cell r="E213" t="str">
            <v>CHIQUINQUIRA</v>
          </cell>
          <cell r="F213" t="str">
            <v>15176</v>
          </cell>
        </row>
        <row r="214">
          <cell r="C214" t="str">
            <v>BOYACACHISCAS</v>
          </cell>
          <cell r="D214" t="str">
            <v>BOYACA</v>
          </cell>
          <cell r="E214" t="str">
            <v>CHISCAS</v>
          </cell>
          <cell r="F214" t="str">
            <v>15180</v>
          </cell>
        </row>
        <row r="215">
          <cell r="C215" t="str">
            <v>BOYACACHITA</v>
          </cell>
          <cell r="D215" t="str">
            <v>BOYACA</v>
          </cell>
          <cell r="E215" t="str">
            <v>CHITA</v>
          </cell>
          <cell r="F215" t="str">
            <v>15183</v>
          </cell>
        </row>
        <row r="216">
          <cell r="C216" t="str">
            <v>BOYACACHITARAQUE</v>
          </cell>
          <cell r="D216" t="str">
            <v>BOYACA</v>
          </cell>
          <cell r="E216" t="str">
            <v>CHITARAQUE</v>
          </cell>
          <cell r="F216" t="str">
            <v>15185</v>
          </cell>
        </row>
        <row r="217">
          <cell r="C217" t="str">
            <v>BOYACACHIVATA</v>
          </cell>
          <cell r="D217" t="str">
            <v>BOYACA</v>
          </cell>
          <cell r="E217" t="str">
            <v>CHIVATA</v>
          </cell>
          <cell r="F217" t="str">
            <v>15187</v>
          </cell>
        </row>
        <row r="218">
          <cell r="C218" t="str">
            <v>BOYACACIENEGA</v>
          </cell>
          <cell r="D218" t="str">
            <v>BOYACA</v>
          </cell>
          <cell r="E218" t="str">
            <v>CIENEGA</v>
          </cell>
          <cell r="F218" t="str">
            <v>15189</v>
          </cell>
        </row>
        <row r="219">
          <cell r="C219" t="str">
            <v>BOYACACOMBITA</v>
          </cell>
          <cell r="D219" t="str">
            <v>BOYACA</v>
          </cell>
          <cell r="E219" t="str">
            <v>COMBITA</v>
          </cell>
          <cell r="F219" t="str">
            <v>15204</v>
          </cell>
        </row>
        <row r="220">
          <cell r="C220" t="str">
            <v>BOYACACOPER</v>
          </cell>
          <cell r="D220" t="str">
            <v>BOYACA</v>
          </cell>
          <cell r="E220" t="str">
            <v>COPER</v>
          </cell>
          <cell r="F220" t="str">
            <v>15212</v>
          </cell>
        </row>
        <row r="221">
          <cell r="C221" t="str">
            <v>BOYACACORRALES</v>
          </cell>
          <cell r="D221" t="str">
            <v>BOYACA</v>
          </cell>
          <cell r="E221" t="str">
            <v>CORRALES</v>
          </cell>
          <cell r="F221" t="str">
            <v>15215</v>
          </cell>
        </row>
        <row r="222">
          <cell r="C222" t="str">
            <v>BOYACACOVARACHIA</v>
          </cell>
          <cell r="D222" t="str">
            <v>BOYACA</v>
          </cell>
          <cell r="E222" t="str">
            <v>COVARACHIA</v>
          </cell>
          <cell r="F222" t="str">
            <v>15218</v>
          </cell>
        </row>
        <row r="223">
          <cell r="C223" t="str">
            <v>BOYACACUBARA</v>
          </cell>
          <cell r="D223" t="str">
            <v>BOYACA</v>
          </cell>
          <cell r="E223" t="str">
            <v>CUBARA</v>
          </cell>
          <cell r="F223" t="str">
            <v>15223</v>
          </cell>
        </row>
        <row r="224">
          <cell r="C224" t="str">
            <v>BOYACACUCAITA</v>
          </cell>
          <cell r="D224" t="str">
            <v>BOYACA</v>
          </cell>
          <cell r="E224" t="str">
            <v>CUCAITA</v>
          </cell>
          <cell r="F224" t="str">
            <v>15224</v>
          </cell>
        </row>
        <row r="225">
          <cell r="C225" t="str">
            <v>BOYACACUITIVA</v>
          </cell>
          <cell r="D225" t="str">
            <v>BOYACA</v>
          </cell>
          <cell r="E225" t="str">
            <v>CUITIVA</v>
          </cell>
          <cell r="F225" t="str">
            <v>15226</v>
          </cell>
        </row>
        <row r="226">
          <cell r="C226" t="str">
            <v>BOYACACHIQUIZA</v>
          </cell>
          <cell r="D226" t="str">
            <v>BOYACA</v>
          </cell>
          <cell r="E226" t="str">
            <v>CHIQUIZA</v>
          </cell>
          <cell r="F226" t="str">
            <v>15232</v>
          </cell>
        </row>
        <row r="227">
          <cell r="C227" t="str">
            <v>BOYACACHIVOR</v>
          </cell>
          <cell r="D227" t="str">
            <v>BOYACA</v>
          </cell>
          <cell r="E227" t="str">
            <v>CHIVOR</v>
          </cell>
          <cell r="F227" t="str">
            <v>15236</v>
          </cell>
        </row>
        <row r="228">
          <cell r="C228" t="str">
            <v>BOYACADUITAMA</v>
          </cell>
          <cell r="D228" t="str">
            <v>BOYACA</v>
          </cell>
          <cell r="E228" t="str">
            <v>DUITAMA</v>
          </cell>
          <cell r="F228" t="str">
            <v>15238</v>
          </cell>
        </row>
        <row r="229">
          <cell r="C229" t="str">
            <v>BOYACAEL COCUY</v>
          </cell>
          <cell r="D229" t="str">
            <v>BOYACA</v>
          </cell>
          <cell r="E229" t="str">
            <v>EL COCUY</v>
          </cell>
          <cell r="F229" t="str">
            <v>15244</v>
          </cell>
        </row>
        <row r="230">
          <cell r="C230" t="str">
            <v>BOYACAEL ESPINO</v>
          </cell>
          <cell r="D230" t="str">
            <v>BOYACA</v>
          </cell>
          <cell r="E230" t="str">
            <v>EL ESPINO</v>
          </cell>
          <cell r="F230" t="str">
            <v>15248</v>
          </cell>
        </row>
        <row r="231">
          <cell r="C231" t="str">
            <v>BOYACAFIRAVITOBA</v>
          </cell>
          <cell r="D231" t="str">
            <v>BOYACA</v>
          </cell>
          <cell r="E231" t="str">
            <v>FIRAVITOBA</v>
          </cell>
          <cell r="F231" t="str">
            <v>15272</v>
          </cell>
        </row>
        <row r="232">
          <cell r="C232" t="str">
            <v>BOYACAFLORESTA</v>
          </cell>
          <cell r="D232" t="str">
            <v>BOYACA</v>
          </cell>
          <cell r="E232" t="str">
            <v>FLORESTA</v>
          </cell>
          <cell r="F232" t="str">
            <v>15276</v>
          </cell>
        </row>
        <row r="233">
          <cell r="C233" t="str">
            <v>BOYACAGACHANTIVA</v>
          </cell>
          <cell r="D233" t="str">
            <v>BOYACA</v>
          </cell>
          <cell r="E233" t="str">
            <v>GACHANTIVA</v>
          </cell>
          <cell r="F233" t="str">
            <v>15293</v>
          </cell>
        </row>
        <row r="234">
          <cell r="C234" t="str">
            <v>BOYACAGAMEZA</v>
          </cell>
          <cell r="D234" t="str">
            <v>BOYACA</v>
          </cell>
          <cell r="E234" t="str">
            <v>GAMEZA</v>
          </cell>
          <cell r="F234" t="str">
            <v>15296</v>
          </cell>
        </row>
        <row r="235">
          <cell r="C235" t="str">
            <v>BOYACAGARAGOA</v>
          </cell>
          <cell r="D235" t="str">
            <v>BOYACA</v>
          </cell>
          <cell r="E235" t="str">
            <v>GARAGOA</v>
          </cell>
          <cell r="F235" t="str">
            <v>15299</v>
          </cell>
        </row>
        <row r="236">
          <cell r="C236" t="str">
            <v>BOYACAGUACAMAYAS</v>
          </cell>
          <cell r="D236" t="str">
            <v>BOYACA</v>
          </cell>
          <cell r="E236" t="str">
            <v>GUACAMAYAS</v>
          </cell>
          <cell r="F236" t="str">
            <v>15317</v>
          </cell>
        </row>
        <row r="237">
          <cell r="C237" t="str">
            <v>BOYACAGUATEQUE</v>
          </cell>
          <cell r="D237" t="str">
            <v>BOYACA</v>
          </cell>
          <cell r="E237" t="str">
            <v>GUATEQUE</v>
          </cell>
          <cell r="F237" t="str">
            <v>15322</v>
          </cell>
        </row>
        <row r="238">
          <cell r="C238" t="str">
            <v>BOYACAGUAYATA</v>
          </cell>
          <cell r="D238" t="str">
            <v>BOYACA</v>
          </cell>
          <cell r="E238" t="str">
            <v>GUAYATA</v>
          </cell>
          <cell r="F238" t="str">
            <v>15325</v>
          </cell>
        </row>
        <row r="239">
          <cell r="C239" t="str">
            <v>BOYACAGUICAN</v>
          </cell>
          <cell r="D239" t="str">
            <v>BOYACA</v>
          </cell>
          <cell r="E239" t="str">
            <v>GUICAN</v>
          </cell>
          <cell r="F239" t="str">
            <v>15332</v>
          </cell>
        </row>
        <row r="240">
          <cell r="C240" t="str">
            <v>BOYACAIZA</v>
          </cell>
          <cell r="D240" t="str">
            <v>BOYACA</v>
          </cell>
          <cell r="E240" t="str">
            <v>IZA</v>
          </cell>
          <cell r="F240" t="str">
            <v>15362</v>
          </cell>
        </row>
        <row r="241">
          <cell r="C241" t="str">
            <v>BOYACAJENESANO</v>
          </cell>
          <cell r="D241" t="str">
            <v>BOYACA</v>
          </cell>
          <cell r="E241" t="str">
            <v>JENESANO</v>
          </cell>
          <cell r="F241" t="str">
            <v>15367</v>
          </cell>
        </row>
        <row r="242">
          <cell r="C242" t="str">
            <v>BOYACAJERICO</v>
          </cell>
          <cell r="D242" t="str">
            <v>BOYACA</v>
          </cell>
          <cell r="E242" t="str">
            <v>JERICO</v>
          </cell>
          <cell r="F242" t="str">
            <v>15368</v>
          </cell>
        </row>
        <row r="243">
          <cell r="C243" t="str">
            <v>BOYACALABRANZAGRANDE</v>
          </cell>
          <cell r="D243" t="str">
            <v>BOYACA</v>
          </cell>
          <cell r="E243" t="str">
            <v>LABRANZAGRANDE</v>
          </cell>
          <cell r="F243" t="str">
            <v>15377</v>
          </cell>
        </row>
        <row r="244">
          <cell r="C244" t="str">
            <v>BOYACALA CAPILLA</v>
          </cell>
          <cell r="D244" t="str">
            <v>BOYACA</v>
          </cell>
          <cell r="E244" t="str">
            <v>LA CAPILLA</v>
          </cell>
          <cell r="F244" t="str">
            <v>15380</v>
          </cell>
        </row>
        <row r="245">
          <cell r="C245" t="str">
            <v>BOYACALA VICTORIA</v>
          </cell>
          <cell r="D245" t="str">
            <v>BOYACA</v>
          </cell>
          <cell r="E245" t="str">
            <v>LA VICTORIA</v>
          </cell>
          <cell r="F245" t="str">
            <v>15401</v>
          </cell>
        </row>
        <row r="246">
          <cell r="C246" t="str">
            <v>BOYACALA UVITA</v>
          </cell>
          <cell r="D246" t="str">
            <v>BOYACA</v>
          </cell>
          <cell r="E246" t="str">
            <v>LA UVITA</v>
          </cell>
          <cell r="F246" t="str">
            <v>15403</v>
          </cell>
        </row>
        <row r="247">
          <cell r="C247" t="str">
            <v>BOYACAVILLA DE LEYVA</v>
          </cell>
          <cell r="D247" t="str">
            <v>BOYACA</v>
          </cell>
          <cell r="E247" t="str">
            <v>VILLA DE LEYVA</v>
          </cell>
          <cell r="F247" t="str">
            <v>15407</v>
          </cell>
        </row>
        <row r="248">
          <cell r="C248" t="str">
            <v>BOYACAMACANAL</v>
          </cell>
          <cell r="D248" t="str">
            <v>BOYACA</v>
          </cell>
          <cell r="E248" t="str">
            <v>MACANAL</v>
          </cell>
          <cell r="F248" t="str">
            <v>15425</v>
          </cell>
        </row>
        <row r="249">
          <cell r="C249" t="str">
            <v>BOYACAMARIPI</v>
          </cell>
          <cell r="D249" t="str">
            <v>BOYACA</v>
          </cell>
          <cell r="E249" t="str">
            <v>MARIPI</v>
          </cell>
          <cell r="F249" t="str">
            <v>15442</v>
          </cell>
        </row>
        <row r="250">
          <cell r="C250" t="str">
            <v>BOYACAMIRAFLORES</v>
          </cell>
          <cell r="D250" t="str">
            <v>BOYACA</v>
          </cell>
          <cell r="E250" t="str">
            <v>MIRAFLORES</v>
          </cell>
          <cell r="F250" t="str">
            <v>15455</v>
          </cell>
        </row>
        <row r="251">
          <cell r="C251" t="str">
            <v>BOYACAMONGUA</v>
          </cell>
          <cell r="D251" t="str">
            <v>BOYACA</v>
          </cell>
          <cell r="E251" t="str">
            <v>MONGUA</v>
          </cell>
          <cell r="F251" t="str">
            <v>15464</v>
          </cell>
        </row>
        <row r="252">
          <cell r="C252" t="str">
            <v>BOYACAMONGUI</v>
          </cell>
          <cell r="D252" t="str">
            <v>BOYACA</v>
          </cell>
          <cell r="E252" t="str">
            <v>MONGUI</v>
          </cell>
          <cell r="F252" t="str">
            <v>15466</v>
          </cell>
        </row>
        <row r="253">
          <cell r="C253" t="str">
            <v>BOYACAMONIQUIRA</v>
          </cell>
          <cell r="D253" t="str">
            <v>BOYACA</v>
          </cell>
          <cell r="E253" t="str">
            <v>MONIQUIRA</v>
          </cell>
          <cell r="F253" t="str">
            <v>15469</v>
          </cell>
        </row>
        <row r="254">
          <cell r="C254" t="str">
            <v>BOYACAMOTAVITA</v>
          </cell>
          <cell r="D254" t="str">
            <v>BOYACA</v>
          </cell>
          <cell r="E254" t="str">
            <v>MOTAVITA</v>
          </cell>
          <cell r="F254" t="str">
            <v>15476</v>
          </cell>
        </row>
        <row r="255">
          <cell r="C255" t="str">
            <v>BOYACAMUZO</v>
          </cell>
          <cell r="D255" t="str">
            <v>BOYACA</v>
          </cell>
          <cell r="E255" t="str">
            <v>MUZO</v>
          </cell>
          <cell r="F255" t="str">
            <v>15480</v>
          </cell>
        </row>
        <row r="256">
          <cell r="C256" t="str">
            <v>BOYACANOBSA</v>
          </cell>
          <cell r="D256" t="str">
            <v>BOYACA</v>
          </cell>
          <cell r="E256" t="str">
            <v>NOBSA</v>
          </cell>
          <cell r="F256" t="str">
            <v>15491</v>
          </cell>
        </row>
        <row r="257">
          <cell r="C257" t="str">
            <v>BOYACANUEVO COLON</v>
          </cell>
          <cell r="D257" t="str">
            <v>BOYACA</v>
          </cell>
          <cell r="E257" t="str">
            <v>NUEVO COLON</v>
          </cell>
          <cell r="F257" t="str">
            <v>15494</v>
          </cell>
        </row>
        <row r="258">
          <cell r="C258" t="str">
            <v>BOYACAOICATA</v>
          </cell>
          <cell r="D258" t="str">
            <v>BOYACA</v>
          </cell>
          <cell r="E258" t="str">
            <v>OICATA</v>
          </cell>
          <cell r="F258" t="str">
            <v>15500</v>
          </cell>
        </row>
        <row r="259">
          <cell r="C259" t="str">
            <v>BOYACAOTANCHE</v>
          </cell>
          <cell r="D259" t="str">
            <v>BOYACA</v>
          </cell>
          <cell r="E259" t="str">
            <v>OTANCHE</v>
          </cell>
          <cell r="F259" t="str">
            <v>15507</v>
          </cell>
        </row>
        <row r="260">
          <cell r="C260" t="str">
            <v>BOYACAPACHAVITA</v>
          </cell>
          <cell r="D260" t="str">
            <v>BOYACA</v>
          </cell>
          <cell r="E260" t="str">
            <v>PACHAVITA</v>
          </cell>
          <cell r="F260" t="str">
            <v>15511</v>
          </cell>
        </row>
        <row r="261">
          <cell r="C261" t="str">
            <v>BOYACAPAEZ</v>
          </cell>
          <cell r="D261" t="str">
            <v>BOYACA</v>
          </cell>
          <cell r="E261" t="str">
            <v>PAEZ</v>
          </cell>
          <cell r="F261" t="str">
            <v>15514</v>
          </cell>
        </row>
        <row r="262">
          <cell r="C262" t="str">
            <v>BOYACAPAIPA</v>
          </cell>
          <cell r="D262" t="str">
            <v>BOYACA</v>
          </cell>
          <cell r="E262" t="str">
            <v>PAIPA</v>
          </cell>
          <cell r="F262" t="str">
            <v>15516</v>
          </cell>
        </row>
        <row r="263">
          <cell r="C263" t="str">
            <v>BOYACAPAJARITO</v>
          </cell>
          <cell r="D263" t="str">
            <v>BOYACA</v>
          </cell>
          <cell r="E263" t="str">
            <v>PAJARITO</v>
          </cell>
          <cell r="F263" t="str">
            <v>15518</v>
          </cell>
        </row>
        <row r="264">
          <cell r="C264" t="str">
            <v>BOYACAPANQUEBA</v>
          </cell>
          <cell r="D264" t="str">
            <v>BOYACA</v>
          </cell>
          <cell r="E264" t="str">
            <v>PANQUEBA</v>
          </cell>
          <cell r="F264" t="str">
            <v>15522</v>
          </cell>
        </row>
        <row r="265">
          <cell r="C265" t="str">
            <v>BOYACAPAUNA</v>
          </cell>
          <cell r="D265" t="str">
            <v>BOYACA</v>
          </cell>
          <cell r="E265" t="str">
            <v>PAUNA</v>
          </cell>
          <cell r="F265" t="str">
            <v>15531</v>
          </cell>
        </row>
        <row r="266">
          <cell r="C266" t="str">
            <v>BOYACAPAYA</v>
          </cell>
          <cell r="D266" t="str">
            <v>BOYACA</v>
          </cell>
          <cell r="E266" t="str">
            <v>PAYA</v>
          </cell>
          <cell r="F266" t="str">
            <v>15533</v>
          </cell>
        </row>
        <row r="267">
          <cell r="C267" t="str">
            <v>BOYACAPAZ DE RIO</v>
          </cell>
          <cell r="D267" t="str">
            <v>BOYACA</v>
          </cell>
          <cell r="E267" t="str">
            <v>PAZ DE RIO</v>
          </cell>
          <cell r="F267" t="str">
            <v>15537</v>
          </cell>
        </row>
        <row r="268">
          <cell r="C268" t="str">
            <v>BOYACAPESCA</v>
          </cell>
          <cell r="D268" t="str">
            <v>BOYACA</v>
          </cell>
          <cell r="E268" t="str">
            <v>PESCA</v>
          </cell>
          <cell r="F268" t="str">
            <v>15542</v>
          </cell>
        </row>
        <row r="269">
          <cell r="C269" t="str">
            <v>BOYACAPISBA</v>
          </cell>
          <cell r="D269" t="str">
            <v>BOYACA</v>
          </cell>
          <cell r="E269" t="str">
            <v>PISBA</v>
          </cell>
          <cell r="F269" t="str">
            <v>15550</v>
          </cell>
        </row>
        <row r="270">
          <cell r="C270" t="str">
            <v>BOYACAPUERTO BOYACA</v>
          </cell>
          <cell r="D270" t="str">
            <v>BOYACA</v>
          </cell>
          <cell r="E270" t="str">
            <v>PUERTO BOYACA</v>
          </cell>
          <cell r="F270" t="str">
            <v>15572</v>
          </cell>
        </row>
        <row r="271">
          <cell r="C271" t="str">
            <v>BOYACAQUIPAMA</v>
          </cell>
          <cell r="D271" t="str">
            <v>BOYACA</v>
          </cell>
          <cell r="E271" t="str">
            <v>QUIPAMA</v>
          </cell>
          <cell r="F271" t="str">
            <v>15580</v>
          </cell>
        </row>
        <row r="272">
          <cell r="C272" t="str">
            <v>BOYACARAMIRIQUI</v>
          </cell>
          <cell r="D272" t="str">
            <v>BOYACA</v>
          </cell>
          <cell r="E272" t="str">
            <v>RAMIRIQUI</v>
          </cell>
          <cell r="F272" t="str">
            <v>15599</v>
          </cell>
        </row>
        <row r="273">
          <cell r="C273" t="str">
            <v>BOYACARAQUIRA</v>
          </cell>
          <cell r="D273" t="str">
            <v>BOYACA</v>
          </cell>
          <cell r="E273" t="str">
            <v>RAQUIRA</v>
          </cell>
          <cell r="F273" t="str">
            <v>15600</v>
          </cell>
        </row>
        <row r="274">
          <cell r="C274" t="str">
            <v>BOYACARONDON</v>
          </cell>
          <cell r="D274" t="str">
            <v>BOYACA</v>
          </cell>
          <cell r="E274" t="str">
            <v>RONDON</v>
          </cell>
          <cell r="F274" t="str">
            <v>15621</v>
          </cell>
        </row>
        <row r="275">
          <cell r="C275" t="str">
            <v>BOYACASABOYA</v>
          </cell>
          <cell r="D275" t="str">
            <v>BOYACA</v>
          </cell>
          <cell r="E275" t="str">
            <v>SABOYA</v>
          </cell>
          <cell r="F275" t="str">
            <v>15632</v>
          </cell>
        </row>
        <row r="276">
          <cell r="C276" t="str">
            <v>BOYACASACHICA</v>
          </cell>
          <cell r="D276" t="str">
            <v>BOYACA</v>
          </cell>
          <cell r="E276" t="str">
            <v>SACHICA</v>
          </cell>
          <cell r="F276" t="str">
            <v>15638</v>
          </cell>
        </row>
        <row r="277">
          <cell r="C277" t="str">
            <v>BOYACASAMACA</v>
          </cell>
          <cell r="D277" t="str">
            <v>BOYACA</v>
          </cell>
          <cell r="E277" t="str">
            <v>SAMACA</v>
          </cell>
          <cell r="F277" t="str">
            <v>15646</v>
          </cell>
        </row>
        <row r="278">
          <cell r="C278" t="str">
            <v>BOYACASAN EDUARDO</v>
          </cell>
          <cell r="D278" t="str">
            <v>BOYACA</v>
          </cell>
          <cell r="E278" t="str">
            <v>SAN EDUARDO</v>
          </cell>
          <cell r="F278" t="str">
            <v>15660</v>
          </cell>
        </row>
        <row r="279">
          <cell r="C279" t="str">
            <v>BOYACASAN JOSE DE PARE</v>
          </cell>
          <cell r="D279" t="str">
            <v>BOYACA</v>
          </cell>
          <cell r="E279" t="str">
            <v>SAN JOSE DE PARE</v>
          </cell>
          <cell r="F279" t="str">
            <v>15664</v>
          </cell>
        </row>
        <row r="280">
          <cell r="C280" t="str">
            <v>BOYACASAN LUIS DE GACENO</v>
          </cell>
          <cell r="D280" t="str">
            <v>BOYACA</v>
          </cell>
          <cell r="E280" t="str">
            <v>SAN LUIS DE GACENO</v>
          </cell>
          <cell r="F280" t="str">
            <v>15667</v>
          </cell>
        </row>
        <row r="281">
          <cell r="C281" t="str">
            <v>BOYACASAN MATEO</v>
          </cell>
          <cell r="D281" t="str">
            <v>BOYACA</v>
          </cell>
          <cell r="E281" t="str">
            <v>SAN MATEO</v>
          </cell>
          <cell r="F281" t="str">
            <v>15673</v>
          </cell>
        </row>
        <row r="282">
          <cell r="C282" t="str">
            <v>BOYACASAN MIGUEL DE SEMA</v>
          </cell>
          <cell r="D282" t="str">
            <v>BOYACA</v>
          </cell>
          <cell r="E282" t="str">
            <v>SAN MIGUEL DE SEMA</v>
          </cell>
          <cell r="F282" t="str">
            <v>15676</v>
          </cell>
        </row>
        <row r="283">
          <cell r="C283" t="str">
            <v>BOYACASAN PABLO DE BORBUR</v>
          </cell>
          <cell r="D283" t="str">
            <v>BOYACA</v>
          </cell>
          <cell r="E283" t="str">
            <v>SAN PABLO DE BORBUR</v>
          </cell>
          <cell r="F283" t="str">
            <v>15681</v>
          </cell>
        </row>
        <row r="284">
          <cell r="C284" t="str">
            <v>BOYACASANTANA</v>
          </cell>
          <cell r="D284" t="str">
            <v>BOYACA</v>
          </cell>
          <cell r="E284" t="str">
            <v>SANTANA</v>
          </cell>
          <cell r="F284" t="str">
            <v>15686</v>
          </cell>
        </row>
        <row r="285">
          <cell r="C285" t="str">
            <v>BOYACASANTA MARIA</v>
          </cell>
          <cell r="D285" t="str">
            <v>BOYACA</v>
          </cell>
          <cell r="E285" t="str">
            <v>SANTA MARIA</v>
          </cell>
          <cell r="F285" t="str">
            <v>15690</v>
          </cell>
        </row>
        <row r="286">
          <cell r="C286" t="str">
            <v>BOYACASANTA ROSA DE VITERBO</v>
          </cell>
          <cell r="D286" t="str">
            <v>BOYACA</v>
          </cell>
          <cell r="E286" t="str">
            <v>SANTA ROSA DE VITERBO</v>
          </cell>
          <cell r="F286" t="str">
            <v>15693</v>
          </cell>
        </row>
        <row r="287">
          <cell r="C287" t="str">
            <v>BOYACASANTA SOFIA</v>
          </cell>
          <cell r="D287" t="str">
            <v>BOYACA</v>
          </cell>
          <cell r="E287" t="str">
            <v>SANTA SOFIA</v>
          </cell>
          <cell r="F287" t="str">
            <v>15696</v>
          </cell>
        </row>
        <row r="288">
          <cell r="C288" t="str">
            <v>BOYACASATIVANORTE</v>
          </cell>
          <cell r="D288" t="str">
            <v>BOYACA</v>
          </cell>
          <cell r="E288" t="str">
            <v>SATIVANORTE</v>
          </cell>
          <cell r="F288" t="str">
            <v>15720</v>
          </cell>
        </row>
        <row r="289">
          <cell r="C289" t="str">
            <v>BOYACASATIVASUR</v>
          </cell>
          <cell r="D289" t="str">
            <v>BOYACA</v>
          </cell>
          <cell r="E289" t="str">
            <v>SATIVASUR</v>
          </cell>
          <cell r="F289" t="str">
            <v>15723</v>
          </cell>
        </row>
        <row r="290">
          <cell r="C290" t="str">
            <v>BOYACASIACHOQUE</v>
          </cell>
          <cell r="D290" t="str">
            <v>BOYACA</v>
          </cell>
          <cell r="E290" t="str">
            <v>SIACHOQUE</v>
          </cell>
          <cell r="F290" t="str">
            <v>15740</v>
          </cell>
        </row>
        <row r="291">
          <cell r="C291" t="str">
            <v>BOYACASOATA</v>
          </cell>
          <cell r="D291" t="str">
            <v>BOYACA</v>
          </cell>
          <cell r="E291" t="str">
            <v>SOATA</v>
          </cell>
          <cell r="F291" t="str">
            <v>15753</v>
          </cell>
        </row>
        <row r="292">
          <cell r="C292" t="str">
            <v>BOYACASOCOTA</v>
          </cell>
          <cell r="D292" t="str">
            <v>BOYACA</v>
          </cell>
          <cell r="E292" t="str">
            <v>SOCOTA</v>
          </cell>
          <cell r="F292" t="str">
            <v>15755</v>
          </cell>
        </row>
        <row r="293">
          <cell r="C293" t="str">
            <v>BOYACASOCHA</v>
          </cell>
          <cell r="D293" t="str">
            <v>BOYACA</v>
          </cell>
          <cell r="E293" t="str">
            <v>SOCHA</v>
          </cell>
          <cell r="F293" t="str">
            <v>15757</v>
          </cell>
        </row>
        <row r="294">
          <cell r="C294" t="str">
            <v>BOYACASOGAMOSO</v>
          </cell>
          <cell r="D294" t="str">
            <v>BOYACA</v>
          </cell>
          <cell r="E294" t="str">
            <v>SOGAMOSO</v>
          </cell>
          <cell r="F294" t="str">
            <v>15759</v>
          </cell>
        </row>
        <row r="295">
          <cell r="C295" t="str">
            <v>BOYACASOMONDOCO</v>
          </cell>
          <cell r="D295" t="str">
            <v>BOYACA</v>
          </cell>
          <cell r="E295" t="str">
            <v>SOMONDOCO</v>
          </cell>
          <cell r="F295" t="str">
            <v>15761</v>
          </cell>
        </row>
        <row r="296">
          <cell r="C296" t="str">
            <v>BOYACASORA</v>
          </cell>
          <cell r="D296" t="str">
            <v>BOYACA</v>
          </cell>
          <cell r="E296" t="str">
            <v>SORA</v>
          </cell>
          <cell r="F296" t="str">
            <v>15762</v>
          </cell>
        </row>
        <row r="297">
          <cell r="C297" t="str">
            <v>BOYACASOTAQUIRA</v>
          </cell>
          <cell r="D297" t="str">
            <v>BOYACA</v>
          </cell>
          <cell r="E297" t="str">
            <v>SOTAQUIRA</v>
          </cell>
          <cell r="F297" t="str">
            <v>15763</v>
          </cell>
        </row>
        <row r="298">
          <cell r="C298" t="str">
            <v>BOYACASORACA</v>
          </cell>
          <cell r="D298" t="str">
            <v>BOYACA</v>
          </cell>
          <cell r="E298" t="str">
            <v>SORACA</v>
          </cell>
          <cell r="F298" t="str">
            <v>15764</v>
          </cell>
        </row>
        <row r="299">
          <cell r="C299" t="str">
            <v>BOYACASUSACON</v>
          </cell>
          <cell r="D299" t="str">
            <v>BOYACA</v>
          </cell>
          <cell r="E299" t="str">
            <v>SUSACON</v>
          </cell>
          <cell r="F299" t="str">
            <v>15774</v>
          </cell>
        </row>
        <row r="300">
          <cell r="C300" t="str">
            <v>BOYACASUTAMARCHAN</v>
          </cell>
          <cell r="D300" t="str">
            <v>BOYACA</v>
          </cell>
          <cell r="E300" t="str">
            <v>SUTAMARCHAN</v>
          </cell>
          <cell r="F300" t="str">
            <v>15776</v>
          </cell>
        </row>
        <row r="301">
          <cell r="C301" t="str">
            <v>BOYACASUTATENZA</v>
          </cell>
          <cell r="D301" t="str">
            <v>BOYACA</v>
          </cell>
          <cell r="E301" t="str">
            <v>SUTATENZA</v>
          </cell>
          <cell r="F301" t="str">
            <v>15778</v>
          </cell>
        </row>
        <row r="302">
          <cell r="C302" t="str">
            <v>BOYACATASCO</v>
          </cell>
          <cell r="D302" t="str">
            <v>BOYACA</v>
          </cell>
          <cell r="E302" t="str">
            <v>TASCO</v>
          </cell>
          <cell r="F302" t="str">
            <v>15790</v>
          </cell>
        </row>
        <row r="303">
          <cell r="C303" t="str">
            <v>BOYACATENZA</v>
          </cell>
          <cell r="D303" t="str">
            <v>BOYACA</v>
          </cell>
          <cell r="E303" t="str">
            <v>TENZA</v>
          </cell>
          <cell r="F303" t="str">
            <v>15798</v>
          </cell>
        </row>
        <row r="304">
          <cell r="C304" t="str">
            <v>BOYACATIBANA</v>
          </cell>
          <cell r="D304" t="str">
            <v>BOYACA</v>
          </cell>
          <cell r="E304" t="str">
            <v>TIBANA</v>
          </cell>
          <cell r="F304" t="str">
            <v>15804</v>
          </cell>
        </row>
        <row r="305">
          <cell r="C305" t="str">
            <v>BOYACATIBASOSA</v>
          </cell>
          <cell r="D305" t="str">
            <v>BOYACA</v>
          </cell>
          <cell r="E305" t="str">
            <v>TIBASOSA</v>
          </cell>
          <cell r="F305" t="str">
            <v>15806</v>
          </cell>
        </row>
        <row r="306">
          <cell r="C306" t="str">
            <v>BOYACATINJACA</v>
          </cell>
          <cell r="D306" t="str">
            <v>BOYACA</v>
          </cell>
          <cell r="E306" t="str">
            <v>TINJACA</v>
          </cell>
          <cell r="F306" t="str">
            <v>15808</v>
          </cell>
        </row>
        <row r="307">
          <cell r="C307" t="str">
            <v>BOYACATIPACOQUE</v>
          </cell>
          <cell r="D307" t="str">
            <v>BOYACA</v>
          </cell>
          <cell r="E307" t="str">
            <v>TIPACOQUE</v>
          </cell>
          <cell r="F307" t="str">
            <v>15810</v>
          </cell>
        </row>
        <row r="308">
          <cell r="C308" t="str">
            <v>BOYACATOCA</v>
          </cell>
          <cell r="D308" t="str">
            <v>BOYACA</v>
          </cell>
          <cell r="E308" t="str">
            <v>TOCA</v>
          </cell>
          <cell r="F308" t="str">
            <v>15814</v>
          </cell>
        </row>
        <row r="309">
          <cell r="C309" t="str">
            <v>BOYACATOGUI</v>
          </cell>
          <cell r="D309" t="str">
            <v>BOYACA</v>
          </cell>
          <cell r="E309" t="str">
            <v>TOGUI</v>
          </cell>
          <cell r="F309" t="str">
            <v>15816</v>
          </cell>
        </row>
        <row r="310">
          <cell r="C310" t="str">
            <v>BOYACATOPAGA</v>
          </cell>
          <cell r="D310" t="str">
            <v>BOYACA</v>
          </cell>
          <cell r="E310" t="str">
            <v>TOPAGA</v>
          </cell>
          <cell r="F310" t="str">
            <v>15820</v>
          </cell>
        </row>
        <row r="311">
          <cell r="C311" t="str">
            <v>BOYACATOTA</v>
          </cell>
          <cell r="D311" t="str">
            <v>BOYACA</v>
          </cell>
          <cell r="E311" t="str">
            <v>TOTA</v>
          </cell>
          <cell r="F311" t="str">
            <v>15822</v>
          </cell>
        </row>
        <row r="312">
          <cell r="C312" t="str">
            <v>BOYACATUNUNGUA</v>
          </cell>
          <cell r="D312" t="str">
            <v>BOYACA</v>
          </cell>
          <cell r="E312" t="str">
            <v>TUNUNGUA</v>
          </cell>
          <cell r="F312" t="str">
            <v>15832</v>
          </cell>
        </row>
        <row r="313">
          <cell r="C313" t="str">
            <v>BOYACATURMEQUE</v>
          </cell>
          <cell r="D313" t="str">
            <v>BOYACA</v>
          </cell>
          <cell r="E313" t="str">
            <v>TURMEQUE</v>
          </cell>
          <cell r="F313" t="str">
            <v>15835</v>
          </cell>
        </row>
        <row r="314">
          <cell r="C314" t="str">
            <v>BOYACATUTA</v>
          </cell>
          <cell r="D314" t="str">
            <v>BOYACA</v>
          </cell>
          <cell r="E314" t="str">
            <v>TUTA</v>
          </cell>
          <cell r="F314" t="str">
            <v>15837</v>
          </cell>
        </row>
        <row r="315">
          <cell r="C315" t="str">
            <v>BOYACATUTAZA</v>
          </cell>
          <cell r="D315" t="str">
            <v>BOYACA</v>
          </cell>
          <cell r="E315" t="str">
            <v>TUTAZA</v>
          </cell>
          <cell r="F315" t="str">
            <v>15839</v>
          </cell>
        </row>
        <row r="316">
          <cell r="C316" t="str">
            <v>BOYACAUMBITA</v>
          </cell>
          <cell r="D316" t="str">
            <v>BOYACA</v>
          </cell>
          <cell r="E316" t="str">
            <v>UMBITA</v>
          </cell>
          <cell r="F316" t="str">
            <v>15842</v>
          </cell>
        </row>
        <row r="317">
          <cell r="C317" t="str">
            <v>BOYACAVENTAQUEMADA</v>
          </cell>
          <cell r="D317" t="str">
            <v>BOYACA</v>
          </cell>
          <cell r="E317" t="str">
            <v>VENTAQUEMADA</v>
          </cell>
          <cell r="F317" t="str">
            <v>15861</v>
          </cell>
        </row>
        <row r="318">
          <cell r="C318" t="str">
            <v>BOYACAVIRACACHA</v>
          </cell>
          <cell r="D318" t="str">
            <v>BOYACA</v>
          </cell>
          <cell r="E318" t="str">
            <v>VIRACACHA</v>
          </cell>
          <cell r="F318" t="str">
            <v>15879</v>
          </cell>
        </row>
        <row r="319">
          <cell r="C319" t="str">
            <v>BOYACAZETAQUIRA</v>
          </cell>
          <cell r="D319" t="str">
            <v>BOYACA</v>
          </cell>
          <cell r="E319" t="str">
            <v>ZETAQUIRA</v>
          </cell>
          <cell r="F319" t="str">
            <v>15897</v>
          </cell>
        </row>
        <row r="320">
          <cell r="C320" t="str">
            <v>CaldasMANIZALES</v>
          </cell>
          <cell r="D320" t="str">
            <v>Caldas</v>
          </cell>
          <cell r="E320" t="str">
            <v>MANIZALES</v>
          </cell>
          <cell r="F320" t="str">
            <v>17001</v>
          </cell>
        </row>
        <row r="321">
          <cell r="C321" t="str">
            <v>CaldasAGUADAS</v>
          </cell>
          <cell r="D321" t="str">
            <v>Caldas</v>
          </cell>
          <cell r="E321" t="str">
            <v>AGUADAS</v>
          </cell>
          <cell r="F321" t="str">
            <v>17013</v>
          </cell>
        </row>
        <row r="322">
          <cell r="C322" t="str">
            <v>CaldasANSERMA</v>
          </cell>
          <cell r="D322" t="str">
            <v>Caldas</v>
          </cell>
          <cell r="E322" t="str">
            <v>ANSERMA</v>
          </cell>
          <cell r="F322" t="str">
            <v>17042</v>
          </cell>
        </row>
        <row r="323">
          <cell r="C323" t="str">
            <v>CaldasARANZAZU</v>
          </cell>
          <cell r="D323" t="str">
            <v>Caldas</v>
          </cell>
          <cell r="E323" t="str">
            <v>ARANZAZU</v>
          </cell>
          <cell r="F323" t="str">
            <v>17050</v>
          </cell>
        </row>
        <row r="324">
          <cell r="C324" t="str">
            <v>CaldasBELALCAZAR</v>
          </cell>
          <cell r="D324" t="str">
            <v>Caldas</v>
          </cell>
          <cell r="E324" t="str">
            <v>BELALCAZAR</v>
          </cell>
          <cell r="F324" t="str">
            <v>17088</v>
          </cell>
        </row>
        <row r="325">
          <cell r="C325" t="str">
            <v>CaldasCHINCHINA</v>
          </cell>
          <cell r="D325" t="str">
            <v>Caldas</v>
          </cell>
          <cell r="E325" t="str">
            <v>CHINCHINA</v>
          </cell>
          <cell r="F325" t="str">
            <v>17174</v>
          </cell>
        </row>
        <row r="326">
          <cell r="C326" t="str">
            <v>CaldasFILADELFIA</v>
          </cell>
          <cell r="D326" t="str">
            <v>Caldas</v>
          </cell>
          <cell r="E326" t="str">
            <v>FILADELFIA</v>
          </cell>
          <cell r="F326" t="str">
            <v>17272</v>
          </cell>
        </row>
        <row r="327">
          <cell r="C327" t="str">
            <v>CaldasLA DORADA</v>
          </cell>
          <cell r="D327" t="str">
            <v>Caldas</v>
          </cell>
          <cell r="E327" t="str">
            <v>LA DORADA</v>
          </cell>
          <cell r="F327" t="str">
            <v>17380</v>
          </cell>
        </row>
        <row r="328">
          <cell r="C328" t="str">
            <v>CaldasLA MERCED</v>
          </cell>
          <cell r="D328" t="str">
            <v>Caldas</v>
          </cell>
          <cell r="E328" t="str">
            <v>LA MERCED</v>
          </cell>
          <cell r="F328" t="str">
            <v>17388</v>
          </cell>
        </row>
        <row r="329">
          <cell r="C329" t="str">
            <v>CaldasMANZANARES</v>
          </cell>
          <cell r="D329" t="str">
            <v>Caldas</v>
          </cell>
          <cell r="E329" t="str">
            <v>MANZANARES</v>
          </cell>
          <cell r="F329" t="str">
            <v>17433</v>
          </cell>
        </row>
        <row r="330">
          <cell r="C330" t="str">
            <v>CaldasMARMATO</v>
          </cell>
          <cell r="D330" t="str">
            <v>Caldas</v>
          </cell>
          <cell r="E330" t="str">
            <v>MARMATO</v>
          </cell>
          <cell r="F330" t="str">
            <v>17442</v>
          </cell>
        </row>
        <row r="331">
          <cell r="C331" t="str">
            <v>CaldasMARQUETALIA</v>
          </cell>
          <cell r="D331" t="str">
            <v>Caldas</v>
          </cell>
          <cell r="E331" t="str">
            <v>MARQUETALIA</v>
          </cell>
          <cell r="F331" t="str">
            <v>17444</v>
          </cell>
        </row>
        <row r="332">
          <cell r="C332" t="str">
            <v>CaldasMARULANDA</v>
          </cell>
          <cell r="D332" t="str">
            <v>Caldas</v>
          </cell>
          <cell r="E332" t="str">
            <v>MARULANDA</v>
          </cell>
          <cell r="F332" t="str">
            <v>17446</v>
          </cell>
        </row>
        <row r="333">
          <cell r="C333" t="str">
            <v>CaldasNEIRA</v>
          </cell>
          <cell r="D333" t="str">
            <v>Caldas</v>
          </cell>
          <cell r="E333" t="str">
            <v>NEIRA</v>
          </cell>
          <cell r="F333" t="str">
            <v>17486</v>
          </cell>
        </row>
        <row r="334">
          <cell r="C334" t="str">
            <v>CaldasNORCASIA</v>
          </cell>
          <cell r="D334" t="str">
            <v>Caldas</v>
          </cell>
          <cell r="E334" t="str">
            <v>NORCASIA</v>
          </cell>
          <cell r="F334" t="str">
            <v>17495</v>
          </cell>
        </row>
        <row r="335">
          <cell r="C335" t="str">
            <v>CaldasPACORA</v>
          </cell>
          <cell r="D335" t="str">
            <v>Caldas</v>
          </cell>
          <cell r="E335" t="str">
            <v>PACORA</v>
          </cell>
          <cell r="F335" t="str">
            <v>17513</v>
          </cell>
        </row>
        <row r="336">
          <cell r="C336" t="str">
            <v>CaldasPALESTINA</v>
          </cell>
          <cell r="D336" t="str">
            <v>Caldas</v>
          </cell>
          <cell r="E336" t="str">
            <v>PALESTINA</v>
          </cell>
          <cell r="F336" t="str">
            <v>17524</v>
          </cell>
        </row>
        <row r="337">
          <cell r="C337" t="str">
            <v>CaldasPENSILVANIA</v>
          </cell>
          <cell r="D337" t="str">
            <v>Caldas</v>
          </cell>
          <cell r="E337" t="str">
            <v>PENSILVANIA</v>
          </cell>
          <cell r="F337" t="str">
            <v>17541</v>
          </cell>
        </row>
        <row r="338">
          <cell r="C338" t="str">
            <v>CaldasRIOSUCIO</v>
          </cell>
          <cell r="D338" t="str">
            <v>Caldas</v>
          </cell>
          <cell r="E338" t="str">
            <v>RIOSUCIO</v>
          </cell>
          <cell r="F338" t="str">
            <v>17614</v>
          </cell>
        </row>
        <row r="339">
          <cell r="C339" t="str">
            <v>CaldasRISARALDA</v>
          </cell>
          <cell r="D339" t="str">
            <v>Caldas</v>
          </cell>
          <cell r="E339" t="str">
            <v>RISARALDA</v>
          </cell>
          <cell r="F339" t="str">
            <v>17616</v>
          </cell>
        </row>
        <row r="340">
          <cell r="C340" t="str">
            <v>CaldasSALAMINA</v>
          </cell>
          <cell r="D340" t="str">
            <v>Caldas</v>
          </cell>
          <cell r="E340" t="str">
            <v>SALAMINA</v>
          </cell>
          <cell r="F340" t="str">
            <v>17653</v>
          </cell>
        </row>
        <row r="341">
          <cell r="C341" t="str">
            <v>CaldasSAMANA</v>
          </cell>
          <cell r="D341" t="str">
            <v>Caldas</v>
          </cell>
          <cell r="E341" t="str">
            <v>SAMANA</v>
          </cell>
          <cell r="F341" t="str">
            <v>17662</v>
          </cell>
        </row>
        <row r="342">
          <cell r="C342" t="str">
            <v>CaldasSAN JOSE</v>
          </cell>
          <cell r="D342" t="str">
            <v>Caldas</v>
          </cell>
          <cell r="E342" t="str">
            <v>SAN JOSE</v>
          </cell>
          <cell r="F342" t="str">
            <v>17665</v>
          </cell>
        </row>
        <row r="343">
          <cell r="C343" t="str">
            <v>CaldasSUPIA</v>
          </cell>
          <cell r="D343" t="str">
            <v>Caldas</v>
          </cell>
          <cell r="E343" t="str">
            <v>SUPIA</v>
          </cell>
          <cell r="F343" t="str">
            <v>17777</v>
          </cell>
        </row>
        <row r="344">
          <cell r="C344" t="str">
            <v>CaldasVICTORIA</v>
          </cell>
          <cell r="D344" t="str">
            <v>Caldas</v>
          </cell>
          <cell r="E344" t="str">
            <v>VICTORIA</v>
          </cell>
          <cell r="F344" t="str">
            <v>17867</v>
          </cell>
        </row>
        <row r="345">
          <cell r="C345" t="str">
            <v>CaldasVILLAMARIA</v>
          </cell>
          <cell r="D345" t="str">
            <v>Caldas</v>
          </cell>
          <cell r="E345" t="str">
            <v>VILLAMARIA</v>
          </cell>
          <cell r="F345" t="str">
            <v>17873</v>
          </cell>
        </row>
        <row r="346">
          <cell r="C346" t="str">
            <v>CaldasVITERBO</v>
          </cell>
          <cell r="D346" t="str">
            <v>Caldas</v>
          </cell>
          <cell r="E346" t="str">
            <v>VITERBO</v>
          </cell>
          <cell r="F346" t="str">
            <v>17877</v>
          </cell>
        </row>
        <row r="347">
          <cell r="C347" t="str">
            <v>CAQUETAFLORENCIA</v>
          </cell>
          <cell r="D347" t="str">
            <v>CAQUETA</v>
          </cell>
          <cell r="E347" t="str">
            <v>FLORENCIA</v>
          </cell>
          <cell r="F347" t="str">
            <v>18001</v>
          </cell>
        </row>
        <row r="348">
          <cell r="C348" t="str">
            <v>CAQUETAALBANIA</v>
          </cell>
          <cell r="D348" t="str">
            <v>CAQUETA</v>
          </cell>
          <cell r="E348" t="str">
            <v>ALBANIA</v>
          </cell>
          <cell r="F348" t="str">
            <v>18029</v>
          </cell>
        </row>
        <row r="349">
          <cell r="C349" t="str">
            <v>CAQUETABELEN DE LOS ANDAQUIES</v>
          </cell>
          <cell r="D349" t="str">
            <v>CAQUETA</v>
          </cell>
          <cell r="E349" t="str">
            <v>BELEN DE LOS ANDAQUIES</v>
          </cell>
          <cell r="F349" t="str">
            <v>18094</v>
          </cell>
        </row>
        <row r="350">
          <cell r="C350" t="str">
            <v>CAQUETACARTAGENA DEL CHAIRA</v>
          </cell>
          <cell r="D350" t="str">
            <v>CAQUETA</v>
          </cell>
          <cell r="E350" t="str">
            <v>CARTAGENA DEL CHAIRA</v>
          </cell>
          <cell r="F350" t="str">
            <v>18150</v>
          </cell>
        </row>
        <row r="351">
          <cell r="C351" t="str">
            <v>CAQUETACURILLO</v>
          </cell>
          <cell r="D351" t="str">
            <v>CAQUETA</v>
          </cell>
          <cell r="E351" t="str">
            <v>CURILLO</v>
          </cell>
          <cell r="F351" t="str">
            <v>18205</v>
          </cell>
        </row>
        <row r="352">
          <cell r="C352" t="str">
            <v>CAQUETAEL DONCELLO</v>
          </cell>
          <cell r="D352" t="str">
            <v>CAQUETA</v>
          </cell>
          <cell r="E352" t="str">
            <v>EL DONCELLO</v>
          </cell>
          <cell r="F352" t="str">
            <v>18247</v>
          </cell>
        </row>
        <row r="353">
          <cell r="C353" t="str">
            <v>CAQUETAEL PAUJIL</v>
          </cell>
          <cell r="D353" t="str">
            <v>CAQUETA</v>
          </cell>
          <cell r="E353" t="str">
            <v>EL PAUJIL</v>
          </cell>
          <cell r="F353" t="str">
            <v>18256</v>
          </cell>
        </row>
        <row r="354">
          <cell r="C354" t="str">
            <v>CAQUETALA MONTAÑITA</v>
          </cell>
          <cell r="D354" t="str">
            <v>CAQUETA</v>
          </cell>
          <cell r="E354" t="str">
            <v>LA MONTAÑITA</v>
          </cell>
          <cell r="F354" t="str">
            <v>18410</v>
          </cell>
        </row>
        <row r="355">
          <cell r="C355" t="str">
            <v>CAQUETAMILAN</v>
          </cell>
          <cell r="D355" t="str">
            <v>CAQUETA</v>
          </cell>
          <cell r="E355" t="str">
            <v>MILAN</v>
          </cell>
          <cell r="F355" t="str">
            <v>18460</v>
          </cell>
        </row>
        <row r="356">
          <cell r="C356" t="str">
            <v>CAQUETAMORELIA</v>
          </cell>
          <cell r="D356" t="str">
            <v>CAQUETA</v>
          </cell>
          <cell r="E356" t="str">
            <v>MORELIA</v>
          </cell>
          <cell r="F356" t="str">
            <v>18479</v>
          </cell>
        </row>
        <row r="357">
          <cell r="C357" t="str">
            <v>CAQUETAPUERTO RICO</v>
          </cell>
          <cell r="D357" t="str">
            <v>CAQUETA</v>
          </cell>
          <cell r="E357" t="str">
            <v>PUERTO RICO</v>
          </cell>
          <cell r="F357" t="str">
            <v>18592</v>
          </cell>
        </row>
        <row r="358">
          <cell r="C358" t="str">
            <v>CAQUETASAN JOSE DEL FRAGUA</v>
          </cell>
          <cell r="D358" t="str">
            <v>CAQUETA</v>
          </cell>
          <cell r="E358" t="str">
            <v>SAN JOSE DEL FRAGUA</v>
          </cell>
          <cell r="F358" t="str">
            <v>18610</v>
          </cell>
        </row>
        <row r="359">
          <cell r="C359" t="str">
            <v>CAQUETASAN VICENTE DEL CAGUAN</v>
          </cell>
          <cell r="D359" t="str">
            <v>CAQUETA</v>
          </cell>
          <cell r="E359" t="str">
            <v>SAN VICENTE DEL CAGUAN</v>
          </cell>
          <cell r="F359" t="str">
            <v>18753</v>
          </cell>
        </row>
        <row r="360">
          <cell r="C360" t="str">
            <v>CAQUETASOLANO</v>
          </cell>
          <cell r="D360" t="str">
            <v>CAQUETA</v>
          </cell>
          <cell r="E360" t="str">
            <v>SOLANO</v>
          </cell>
          <cell r="F360" t="str">
            <v>18756</v>
          </cell>
        </row>
        <row r="361">
          <cell r="C361" t="str">
            <v>CAQUETASOLITA</v>
          </cell>
          <cell r="D361" t="str">
            <v>CAQUETA</v>
          </cell>
          <cell r="E361" t="str">
            <v>SOLITA</v>
          </cell>
          <cell r="F361" t="str">
            <v>18785</v>
          </cell>
        </row>
        <row r="362">
          <cell r="C362" t="str">
            <v>CAQUETAVALPARAISO</v>
          </cell>
          <cell r="D362" t="str">
            <v>CAQUETA</v>
          </cell>
          <cell r="E362" t="str">
            <v>VALPARAISO</v>
          </cell>
          <cell r="F362" t="str">
            <v>18860</v>
          </cell>
        </row>
        <row r="363">
          <cell r="C363" t="str">
            <v>CaucaPOPAYAN</v>
          </cell>
          <cell r="D363" t="str">
            <v>Cauca</v>
          </cell>
          <cell r="E363" t="str">
            <v>POPAYAN</v>
          </cell>
          <cell r="F363" t="str">
            <v>19001</v>
          </cell>
        </row>
        <row r="364">
          <cell r="C364" t="str">
            <v>CaucaALMAGUER</v>
          </cell>
          <cell r="D364" t="str">
            <v>Cauca</v>
          </cell>
          <cell r="E364" t="str">
            <v>ALMAGUER</v>
          </cell>
          <cell r="F364" t="str">
            <v>19022</v>
          </cell>
        </row>
        <row r="365">
          <cell r="C365" t="str">
            <v>CaucaARGELIA</v>
          </cell>
          <cell r="D365" t="str">
            <v>Cauca</v>
          </cell>
          <cell r="E365" t="str">
            <v>ARGELIA</v>
          </cell>
          <cell r="F365" t="str">
            <v>19050</v>
          </cell>
        </row>
        <row r="366">
          <cell r="C366" t="str">
            <v>CaucaBALBOA</v>
          </cell>
          <cell r="D366" t="str">
            <v>Cauca</v>
          </cell>
          <cell r="E366" t="str">
            <v>BALBOA</v>
          </cell>
          <cell r="F366" t="str">
            <v>19075</v>
          </cell>
        </row>
        <row r="367">
          <cell r="C367" t="str">
            <v>CaucaBOLIVAR</v>
          </cell>
          <cell r="D367" t="str">
            <v>Cauca</v>
          </cell>
          <cell r="E367" t="str">
            <v>BOLIVAR</v>
          </cell>
          <cell r="F367" t="str">
            <v>19100</v>
          </cell>
        </row>
        <row r="368">
          <cell r="C368" t="str">
            <v>CaucaBUENOS AIRES</v>
          </cell>
          <cell r="D368" t="str">
            <v>Cauca</v>
          </cell>
          <cell r="E368" t="str">
            <v>BUENOS AIRES</v>
          </cell>
          <cell r="F368" t="str">
            <v>19110</v>
          </cell>
        </row>
        <row r="369">
          <cell r="C369" t="str">
            <v>CaucaCAJIBIO</v>
          </cell>
          <cell r="D369" t="str">
            <v>Cauca</v>
          </cell>
          <cell r="E369" t="str">
            <v>CAJIBIO</v>
          </cell>
          <cell r="F369" t="str">
            <v>19130</v>
          </cell>
        </row>
        <row r="370">
          <cell r="C370" t="str">
            <v>CaucaCALDONO</v>
          </cell>
          <cell r="D370" t="str">
            <v>Cauca</v>
          </cell>
          <cell r="E370" t="str">
            <v>CALDONO</v>
          </cell>
          <cell r="F370" t="str">
            <v>19137</v>
          </cell>
        </row>
        <row r="371">
          <cell r="C371" t="str">
            <v>CaucaCALOTO</v>
          </cell>
          <cell r="D371" t="str">
            <v>Cauca</v>
          </cell>
          <cell r="E371" t="str">
            <v>CALOTO</v>
          </cell>
          <cell r="F371" t="str">
            <v>19142</v>
          </cell>
        </row>
        <row r="372">
          <cell r="C372" t="str">
            <v>CaucaCORINTO</v>
          </cell>
          <cell r="D372" t="str">
            <v>Cauca</v>
          </cell>
          <cell r="E372" t="str">
            <v>CORINTO</v>
          </cell>
          <cell r="F372" t="str">
            <v>19212</v>
          </cell>
        </row>
        <row r="373">
          <cell r="C373" t="str">
            <v>CaucaEL TAMBO</v>
          </cell>
          <cell r="D373" t="str">
            <v>Cauca</v>
          </cell>
          <cell r="E373" t="str">
            <v>EL TAMBO</v>
          </cell>
          <cell r="F373" t="str">
            <v>19256</v>
          </cell>
        </row>
        <row r="374">
          <cell r="C374" t="str">
            <v>CaucaFLORENCIA</v>
          </cell>
          <cell r="D374" t="str">
            <v>Cauca</v>
          </cell>
          <cell r="E374" t="str">
            <v>FLORENCIA</v>
          </cell>
          <cell r="F374" t="str">
            <v>19290</v>
          </cell>
        </row>
        <row r="375">
          <cell r="C375" t="str">
            <v>CaucaGUACHENE</v>
          </cell>
          <cell r="D375" t="str">
            <v>Cauca</v>
          </cell>
          <cell r="E375" t="str">
            <v>GUACHENE</v>
          </cell>
          <cell r="F375" t="str">
            <v>19300</v>
          </cell>
        </row>
        <row r="376">
          <cell r="C376" t="str">
            <v>CaucaGUAPI</v>
          </cell>
          <cell r="D376" t="str">
            <v>Cauca</v>
          </cell>
          <cell r="E376" t="str">
            <v>GUAPI</v>
          </cell>
          <cell r="F376" t="str">
            <v>19318</v>
          </cell>
        </row>
        <row r="377">
          <cell r="C377" t="str">
            <v>CaucaINZA</v>
          </cell>
          <cell r="D377" t="str">
            <v>Cauca</v>
          </cell>
          <cell r="E377" t="str">
            <v>INZA</v>
          </cell>
          <cell r="F377" t="str">
            <v>19355</v>
          </cell>
        </row>
        <row r="378">
          <cell r="C378" t="str">
            <v>CaucaJAMBALO</v>
          </cell>
          <cell r="D378" t="str">
            <v>Cauca</v>
          </cell>
          <cell r="E378" t="str">
            <v>JAMBALO</v>
          </cell>
          <cell r="F378" t="str">
            <v>19364</v>
          </cell>
        </row>
        <row r="379">
          <cell r="C379" t="str">
            <v>CaucaLA SIERRA</v>
          </cell>
          <cell r="D379" t="str">
            <v>Cauca</v>
          </cell>
          <cell r="E379" t="str">
            <v>LA SIERRA</v>
          </cell>
          <cell r="F379" t="str">
            <v>19392</v>
          </cell>
        </row>
        <row r="380">
          <cell r="C380" t="str">
            <v>CaucaLA VEGA</v>
          </cell>
          <cell r="D380" t="str">
            <v>Cauca</v>
          </cell>
          <cell r="E380" t="str">
            <v>LA VEGA</v>
          </cell>
          <cell r="F380" t="str">
            <v>19397</v>
          </cell>
        </row>
        <row r="381">
          <cell r="C381" t="str">
            <v>CaucaLOPEZ DE MICAY</v>
          </cell>
          <cell r="D381" t="str">
            <v>Cauca</v>
          </cell>
          <cell r="E381" t="str">
            <v>LOPEZ DE MICAY</v>
          </cell>
          <cell r="F381" t="str">
            <v>19418</v>
          </cell>
        </row>
        <row r="382">
          <cell r="C382" t="str">
            <v>CaucaMERCADERES</v>
          </cell>
          <cell r="D382" t="str">
            <v>Cauca</v>
          </cell>
          <cell r="E382" t="str">
            <v>MERCADERES</v>
          </cell>
          <cell r="F382" t="str">
            <v>19450</v>
          </cell>
        </row>
        <row r="383">
          <cell r="C383" t="str">
            <v>CaucaMIRANDA</v>
          </cell>
          <cell r="D383" t="str">
            <v>Cauca</v>
          </cell>
          <cell r="E383" t="str">
            <v>MIRANDA</v>
          </cell>
          <cell r="F383" t="str">
            <v>19455</v>
          </cell>
        </row>
        <row r="384">
          <cell r="C384" t="str">
            <v>CaucaMORALES</v>
          </cell>
          <cell r="D384" t="str">
            <v>Cauca</v>
          </cell>
          <cell r="E384" t="str">
            <v>MORALES</v>
          </cell>
          <cell r="F384" t="str">
            <v>19473</v>
          </cell>
        </row>
        <row r="385">
          <cell r="C385" t="str">
            <v>CaucaPADILLA</v>
          </cell>
          <cell r="D385" t="str">
            <v>Cauca</v>
          </cell>
          <cell r="E385" t="str">
            <v>PADILLA</v>
          </cell>
          <cell r="F385" t="str">
            <v>19513</v>
          </cell>
        </row>
        <row r="386">
          <cell r="C386" t="str">
            <v>CaucaPAEZ</v>
          </cell>
          <cell r="D386" t="str">
            <v>Cauca</v>
          </cell>
          <cell r="E386" t="str">
            <v>PAEZ</v>
          </cell>
          <cell r="F386" t="str">
            <v>19517</v>
          </cell>
        </row>
        <row r="387">
          <cell r="C387" t="str">
            <v>CaucaPATIA</v>
          </cell>
          <cell r="D387" t="str">
            <v>Cauca</v>
          </cell>
          <cell r="E387" t="str">
            <v>PATIA</v>
          </cell>
          <cell r="F387" t="str">
            <v>19532</v>
          </cell>
        </row>
        <row r="388">
          <cell r="C388" t="str">
            <v>CaucaPIAMONTE</v>
          </cell>
          <cell r="D388" t="str">
            <v>Cauca</v>
          </cell>
          <cell r="E388" t="str">
            <v>PIAMONTE</v>
          </cell>
          <cell r="F388" t="str">
            <v>19533</v>
          </cell>
        </row>
        <row r="389">
          <cell r="C389" t="str">
            <v>CaucaPIENDAMO</v>
          </cell>
          <cell r="D389" t="str">
            <v>Cauca</v>
          </cell>
          <cell r="E389" t="str">
            <v>PIENDAMO</v>
          </cell>
          <cell r="F389" t="str">
            <v>19548</v>
          </cell>
        </row>
        <row r="390">
          <cell r="C390" t="str">
            <v>CaucaPUERTO TEJADA</v>
          </cell>
          <cell r="D390" t="str">
            <v>Cauca</v>
          </cell>
          <cell r="E390" t="str">
            <v>PUERTO TEJADA</v>
          </cell>
          <cell r="F390" t="str">
            <v>19573</v>
          </cell>
        </row>
        <row r="391">
          <cell r="C391" t="str">
            <v>CaucaPURACE</v>
          </cell>
          <cell r="D391" t="str">
            <v>Cauca</v>
          </cell>
          <cell r="E391" t="str">
            <v>PURACE</v>
          </cell>
          <cell r="F391" t="str">
            <v>19585</v>
          </cell>
        </row>
        <row r="392">
          <cell r="C392" t="str">
            <v>CaucaROSAS</v>
          </cell>
          <cell r="D392" t="str">
            <v>Cauca</v>
          </cell>
          <cell r="E392" t="str">
            <v>ROSAS</v>
          </cell>
          <cell r="F392" t="str">
            <v>19622</v>
          </cell>
        </row>
        <row r="393">
          <cell r="C393" t="str">
            <v>CaucaSAN SEBASTIAN</v>
          </cell>
          <cell r="D393" t="str">
            <v>Cauca</v>
          </cell>
          <cell r="E393" t="str">
            <v>SAN SEBASTIAN</v>
          </cell>
          <cell r="F393" t="str">
            <v>19693</v>
          </cell>
        </row>
        <row r="394">
          <cell r="C394" t="str">
            <v>CaucaSANTANDER DE QUILICHAO</v>
          </cell>
          <cell r="D394" t="str">
            <v>Cauca</v>
          </cell>
          <cell r="E394" t="str">
            <v>SANTANDER DE QUILICHAO</v>
          </cell>
          <cell r="F394" t="str">
            <v>19698</v>
          </cell>
        </row>
        <row r="395">
          <cell r="C395" t="str">
            <v>CaucaSANTA ROSA</v>
          </cell>
          <cell r="D395" t="str">
            <v>Cauca</v>
          </cell>
          <cell r="E395" t="str">
            <v>SANTA ROSA</v>
          </cell>
          <cell r="F395" t="str">
            <v>19701</v>
          </cell>
        </row>
        <row r="396">
          <cell r="C396" t="str">
            <v>CaucaSILVIA</v>
          </cell>
          <cell r="D396" t="str">
            <v>Cauca</v>
          </cell>
          <cell r="E396" t="str">
            <v>SILVIA</v>
          </cell>
          <cell r="F396" t="str">
            <v>19743</v>
          </cell>
        </row>
        <row r="397">
          <cell r="C397" t="str">
            <v>CaucaSOTARA</v>
          </cell>
          <cell r="D397" t="str">
            <v>Cauca</v>
          </cell>
          <cell r="E397" t="str">
            <v>SOTARA</v>
          </cell>
          <cell r="F397" t="str">
            <v>19760</v>
          </cell>
        </row>
        <row r="398">
          <cell r="C398" t="str">
            <v>CaucaSUAREZ</v>
          </cell>
          <cell r="D398" t="str">
            <v>Cauca</v>
          </cell>
          <cell r="E398" t="str">
            <v>SUAREZ</v>
          </cell>
          <cell r="F398" t="str">
            <v>19780</v>
          </cell>
        </row>
        <row r="399">
          <cell r="C399" t="str">
            <v>CaucaSUCRE</v>
          </cell>
          <cell r="D399" t="str">
            <v>Cauca</v>
          </cell>
          <cell r="E399" t="str">
            <v>SUCRE</v>
          </cell>
          <cell r="F399" t="str">
            <v>19785</v>
          </cell>
        </row>
        <row r="400">
          <cell r="C400" t="str">
            <v>CaucaTIMBIO</v>
          </cell>
          <cell r="D400" t="str">
            <v>Cauca</v>
          </cell>
          <cell r="E400" t="str">
            <v>TIMBIO</v>
          </cell>
          <cell r="F400" t="str">
            <v>19807</v>
          </cell>
        </row>
        <row r="401">
          <cell r="C401" t="str">
            <v>CaucaTIMBIQUI</v>
          </cell>
          <cell r="D401" t="str">
            <v>Cauca</v>
          </cell>
          <cell r="E401" t="str">
            <v>TIMBIQUI</v>
          </cell>
          <cell r="F401" t="str">
            <v>19809</v>
          </cell>
        </row>
        <row r="402">
          <cell r="C402" t="str">
            <v>CaucaTORIBIO</v>
          </cell>
          <cell r="D402" t="str">
            <v>Cauca</v>
          </cell>
          <cell r="E402" t="str">
            <v>TORIBIO</v>
          </cell>
          <cell r="F402" t="str">
            <v>19821</v>
          </cell>
        </row>
        <row r="403">
          <cell r="C403" t="str">
            <v>CaucaTOTORO</v>
          </cell>
          <cell r="D403" t="str">
            <v>Cauca</v>
          </cell>
          <cell r="E403" t="str">
            <v>TOTORO</v>
          </cell>
          <cell r="F403" t="str">
            <v>19824</v>
          </cell>
        </row>
        <row r="404">
          <cell r="C404" t="str">
            <v>CaucaVILLA RICA</v>
          </cell>
          <cell r="D404" t="str">
            <v>Cauca</v>
          </cell>
          <cell r="E404" t="str">
            <v>VILLA RICA</v>
          </cell>
          <cell r="F404" t="str">
            <v>19845</v>
          </cell>
        </row>
        <row r="405">
          <cell r="C405" t="str">
            <v>CesarVALLEDUPAR</v>
          </cell>
          <cell r="D405" t="str">
            <v>Cesar</v>
          </cell>
          <cell r="E405" t="str">
            <v>VALLEDUPAR</v>
          </cell>
          <cell r="F405" t="str">
            <v>20001</v>
          </cell>
        </row>
        <row r="406">
          <cell r="C406" t="str">
            <v>CesarAGUACHICA</v>
          </cell>
          <cell r="D406" t="str">
            <v>Cesar</v>
          </cell>
          <cell r="E406" t="str">
            <v>AGUACHICA</v>
          </cell>
          <cell r="F406" t="str">
            <v>20011</v>
          </cell>
        </row>
        <row r="407">
          <cell r="C407" t="str">
            <v>CesarAGUSTIN CODAZZI</v>
          </cell>
          <cell r="D407" t="str">
            <v>Cesar</v>
          </cell>
          <cell r="E407" t="str">
            <v>AGUSTIN CODAZZI</v>
          </cell>
          <cell r="F407" t="str">
            <v>20013</v>
          </cell>
        </row>
        <row r="408">
          <cell r="C408" t="str">
            <v>CesarASTREA</v>
          </cell>
          <cell r="D408" t="str">
            <v>Cesar</v>
          </cell>
          <cell r="E408" t="str">
            <v>ASTREA</v>
          </cell>
          <cell r="F408" t="str">
            <v>20032</v>
          </cell>
        </row>
        <row r="409">
          <cell r="C409" t="str">
            <v>CesarBECERRIL</v>
          </cell>
          <cell r="D409" t="str">
            <v>Cesar</v>
          </cell>
          <cell r="E409" t="str">
            <v>BECERRIL</v>
          </cell>
          <cell r="F409" t="str">
            <v>20045</v>
          </cell>
        </row>
        <row r="410">
          <cell r="C410" t="str">
            <v>CesarBOSCONIA</v>
          </cell>
          <cell r="D410" t="str">
            <v>Cesar</v>
          </cell>
          <cell r="E410" t="str">
            <v>BOSCONIA</v>
          </cell>
          <cell r="F410" t="str">
            <v>20060</v>
          </cell>
        </row>
        <row r="411">
          <cell r="C411" t="str">
            <v>CesarCHIMICHAGUA</v>
          </cell>
          <cell r="D411" t="str">
            <v>Cesar</v>
          </cell>
          <cell r="E411" t="str">
            <v>CHIMICHAGUA</v>
          </cell>
          <cell r="F411" t="str">
            <v>20175</v>
          </cell>
        </row>
        <row r="412">
          <cell r="C412" t="str">
            <v>CesarCHIRIGUANA</v>
          </cell>
          <cell r="D412" t="str">
            <v>Cesar</v>
          </cell>
          <cell r="E412" t="str">
            <v>CHIRIGUANA</v>
          </cell>
          <cell r="F412" t="str">
            <v>20178</v>
          </cell>
        </row>
        <row r="413">
          <cell r="C413" t="str">
            <v>CesarCURUMANI</v>
          </cell>
          <cell r="D413" t="str">
            <v>Cesar</v>
          </cell>
          <cell r="E413" t="str">
            <v>CURUMANI</v>
          </cell>
          <cell r="F413" t="str">
            <v>20228</v>
          </cell>
        </row>
        <row r="414">
          <cell r="C414" t="str">
            <v>CesarEL COPEY</v>
          </cell>
          <cell r="D414" t="str">
            <v>Cesar</v>
          </cell>
          <cell r="E414" t="str">
            <v>EL COPEY</v>
          </cell>
          <cell r="F414" t="str">
            <v>20238</v>
          </cell>
        </row>
        <row r="415">
          <cell r="C415" t="str">
            <v>CesarEL PASO</v>
          </cell>
          <cell r="D415" t="str">
            <v>Cesar</v>
          </cell>
          <cell r="E415" t="str">
            <v>EL PASO</v>
          </cell>
          <cell r="F415" t="str">
            <v>20250</v>
          </cell>
        </row>
        <row r="416">
          <cell r="C416" t="str">
            <v>CesarGAMARRA</v>
          </cell>
          <cell r="D416" t="str">
            <v>Cesar</v>
          </cell>
          <cell r="E416" t="str">
            <v>GAMARRA</v>
          </cell>
          <cell r="F416" t="str">
            <v>20295</v>
          </cell>
        </row>
        <row r="417">
          <cell r="C417" t="str">
            <v>CesarGONZALEZ</v>
          </cell>
          <cell r="D417" t="str">
            <v>Cesar</v>
          </cell>
          <cell r="E417" t="str">
            <v>GONZALEZ</v>
          </cell>
          <cell r="F417" t="str">
            <v>20310</v>
          </cell>
        </row>
        <row r="418">
          <cell r="C418" t="str">
            <v>CesarLA GLORIA</v>
          </cell>
          <cell r="D418" t="str">
            <v>Cesar</v>
          </cell>
          <cell r="E418" t="str">
            <v>LA GLORIA</v>
          </cell>
          <cell r="F418" t="str">
            <v>20383</v>
          </cell>
        </row>
        <row r="419">
          <cell r="C419" t="str">
            <v>CesarLA JAGUA DE IBIRICO</v>
          </cell>
          <cell r="D419" t="str">
            <v>Cesar</v>
          </cell>
          <cell r="E419" t="str">
            <v>LA JAGUA DE IBIRICO</v>
          </cell>
          <cell r="F419" t="str">
            <v>20400</v>
          </cell>
        </row>
        <row r="420">
          <cell r="C420" t="str">
            <v>CesarMANAURE</v>
          </cell>
          <cell r="D420" t="str">
            <v>Cesar</v>
          </cell>
          <cell r="E420" t="str">
            <v>MANAURE</v>
          </cell>
          <cell r="F420" t="str">
            <v>20443</v>
          </cell>
        </row>
        <row r="421">
          <cell r="C421" t="str">
            <v>CesarPAILITAS</v>
          </cell>
          <cell r="D421" t="str">
            <v>Cesar</v>
          </cell>
          <cell r="E421" t="str">
            <v>PAILITAS</v>
          </cell>
          <cell r="F421" t="str">
            <v>20517</v>
          </cell>
        </row>
        <row r="422">
          <cell r="C422" t="str">
            <v>CesarPELAYA</v>
          </cell>
          <cell r="D422" t="str">
            <v>Cesar</v>
          </cell>
          <cell r="E422" t="str">
            <v>PELAYA</v>
          </cell>
          <cell r="F422" t="str">
            <v>20550</v>
          </cell>
        </row>
        <row r="423">
          <cell r="C423" t="str">
            <v>CesarPUEBLO BELLO</v>
          </cell>
          <cell r="D423" t="str">
            <v>Cesar</v>
          </cell>
          <cell r="E423" t="str">
            <v>PUEBLO BELLO</v>
          </cell>
          <cell r="F423" t="str">
            <v>20570</v>
          </cell>
        </row>
        <row r="424">
          <cell r="C424" t="str">
            <v>CesarRIO DE ORO</v>
          </cell>
          <cell r="D424" t="str">
            <v>Cesar</v>
          </cell>
          <cell r="E424" t="str">
            <v>RIO DE ORO</v>
          </cell>
          <cell r="F424" t="str">
            <v>20614</v>
          </cell>
        </row>
        <row r="425">
          <cell r="C425" t="str">
            <v>CesarLA PAZ</v>
          </cell>
          <cell r="D425" t="str">
            <v>Cesar</v>
          </cell>
          <cell r="E425" t="str">
            <v>LA PAZ</v>
          </cell>
          <cell r="F425" t="str">
            <v>20621</v>
          </cell>
        </row>
        <row r="426">
          <cell r="C426" t="str">
            <v>CesarSAN ALBERTO</v>
          </cell>
          <cell r="D426" t="str">
            <v>Cesar</v>
          </cell>
          <cell r="E426" t="str">
            <v>SAN ALBERTO</v>
          </cell>
          <cell r="F426" t="str">
            <v>20710</v>
          </cell>
        </row>
        <row r="427">
          <cell r="C427" t="str">
            <v>CesarSAN DIEGO</v>
          </cell>
          <cell r="D427" t="str">
            <v>Cesar</v>
          </cell>
          <cell r="E427" t="str">
            <v>SAN DIEGO</v>
          </cell>
          <cell r="F427" t="str">
            <v>20750</v>
          </cell>
        </row>
        <row r="428">
          <cell r="C428" t="str">
            <v>CesarSAN MARTIN</v>
          </cell>
          <cell r="D428" t="str">
            <v>Cesar</v>
          </cell>
          <cell r="E428" t="str">
            <v>SAN MARTIN</v>
          </cell>
          <cell r="F428" t="str">
            <v>20770</v>
          </cell>
        </row>
        <row r="429">
          <cell r="C429" t="str">
            <v>CesarTAMALAMEQUE</v>
          </cell>
          <cell r="D429" t="str">
            <v>Cesar</v>
          </cell>
          <cell r="E429" t="str">
            <v>TAMALAMEQUE</v>
          </cell>
          <cell r="F429" t="str">
            <v>20787</v>
          </cell>
        </row>
        <row r="430">
          <cell r="C430" t="str">
            <v>CordobaMONTERIA</v>
          </cell>
          <cell r="D430" t="str">
            <v>Cordoba</v>
          </cell>
          <cell r="E430" t="str">
            <v>MONTERIA</v>
          </cell>
          <cell r="F430" t="str">
            <v>23001</v>
          </cell>
        </row>
        <row r="431">
          <cell r="C431" t="str">
            <v>CordobaAYAPEL</v>
          </cell>
          <cell r="D431" t="str">
            <v>Cordoba</v>
          </cell>
          <cell r="E431" t="str">
            <v>AYAPEL</v>
          </cell>
          <cell r="F431" t="str">
            <v>23068</v>
          </cell>
        </row>
        <row r="432">
          <cell r="C432" t="str">
            <v>CordobaBUENAVISTA</v>
          </cell>
          <cell r="D432" t="str">
            <v>Cordoba</v>
          </cell>
          <cell r="E432" t="str">
            <v>BUENAVISTA</v>
          </cell>
          <cell r="F432" t="str">
            <v>23079</v>
          </cell>
        </row>
        <row r="433">
          <cell r="C433" t="str">
            <v>CordobaCANALETE</v>
          </cell>
          <cell r="D433" t="str">
            <v>Cordoba</v>
          </cell>
          <cell r="E433" t="str">
            <v>CANALETE</v>
          </cell>
          <cell r="F433" t="str">
            <v>23090</v>
          </cell>
        </row>
        <row r="434">
          <cell r="C434" t="str">
            <v>CordobaCERETE</v>
          </cell>
          <cell r="D434" t="str">
            <v>Cordoba</v>
          </cell>
          <cell r="E434" t="str">
            <v>CERETE</v>
          </cell>
          <cell r="F434" t="str">
            <v>23162</v>
          </cell>
        </row>
        <row r="435">
          <cell r="C435" t="str">
            <v>CordobaCHIMA</v>
          </cell>
          <cell r="D435" t="str">
            <v>Cordoba</v>
          </cell>
          <cell r="E435" t="str">
            <v>CHIMA</v>
          </cell>
          <cell r="F435" t="str">
            <v>23168</v>
          </cell>
        </row>
        <row r="436">
          <cell r="C436" t="str">
            <v>CordobaCHINU</v>
          </cell>
          <cell r="D436" t="str">
            <v>Cordoba</v>
          </cell>
          <cell r="E436" t="str">
            <v>CHINU</v>
          </cell>
          <cell r="F436" t="str">
            <v>23182</v>
          </cell>
        </row>
        <row r="437">
          <cell r="C437" t="str">
            <v>CordobaCIENAGA DE ORO</v>
          </cell>
          <cell r="D437" t="str">
            <v>Cordoba</v>
          </cell>
          <cell r="E437" t="str">
            <v>CIENAGA DE ORO</v>
          </cell>
          <cell r="F437" t="str">
            <v>23189</v>
          </cell>
        </row>
        <row r="438">
          <cell r="C438" t="str">
            <v>CordobaCOTORRA</v>
          </cell>
          <cell r="D438" t="str">
            <v>Cordoba</v>
          </cell>
          <cell r="E438" t="str">
            <v>COTORRA</v>
          </cell>
          <cell r="F438" t="str">
            <v>23300</v>
          </cell>
        </row>
        <row r="439">
          <cell r="C439" t="str">
            <v>CordobaLA APARTADA</v>
          </cell>
          <cell r="D439" t="str">
            <v>Cordoba</v>
          </cell>
          <cell r="E439" t="str">
            <v>LA APARTADA</v>
          </cell>
          <cell r="F439" t="str">
            <v>23350</v>
          </cell>
        </row>
        <row r="440">
          <cell r="C440" t="str">
            <v>CordobaLORICA</v>
          </cell>
          <cell r="D440" t="str">
            <v>Cordoba</v>
          </cell>
          <cell r="E440" t="str">
            <v>LORICA</v>
          </cell>
          <cell r="F440" t="str">
            <v>23417</v>
          </cell>
        </row>
        <row r="441">
          <cell r="C441" t="str">
            <v>CordobaLOS CORDOBAS</v>
          </cell>
          <cell r="D441" t="str">
            <v>Cordoba</v>
          </cell>
          <cell r="E441" t="str">
            <v>LOS CORDOBAS</v>
          </cell>
          <cell r="F441" t="str">
            <v>23419</v>
          </cell>
        </row>
        <row r="442">
          <cell r="C442" t="str">
            <v>CordobaMOMIL</v>
          </cell>
          <cell r="D442" t="str">
            <v>Cordoba</v>
          </cell>
          <cell r="E442" t="str">
            <v>MOMIL</v>
          </cell>
          <cell r="F442" t="str">
            <v>23464</v>
          </cell>
        </row>
        <row r="443">
          <cell r="C443" t="str">
            <v>CordobaMONTELIBANO</v>
          </cell>
          <cell r="D443" t="str">
            <v>Cordoba</v>
          </cell>
          <cell r="E443" t="str">
            <v>MONTELIBANO</v>
          </cell>
          <cell r="F443" t="str">
            <v>23466</v>
          </cell>
        </row>
        <row r="444">
          <cell r="C444" t="str">
            <v>CordobaMOÑITOS</v>
          </cell>
          <cell r="D444" t="str">
            <v>Cordoba</v>
          </cell>
          <cell r="E444" t="str">
            <v>MOÑITOS</v>
          </cell>
          <cell r="F444" t="str">
            <v>23500</v>
          </cell>
        </row>
        <row r="445">
          <cell r="C445" t="str">
            <v>CordobaPLANETA RICA</v>
          </cell>
          <cell r="D445" t="str">
            <v>Cordoba</v>
          </cell>
          <cell r="E445" t="str">
            <v>PLANETA RICA</v>
          </cell>
          <cell r="F445" t="str">
            <v>23555</v>
          </cell>
        </row>
        <row r="446">
          <cell r="C446" t="str">
            <v>CordobaPUEBLO NUEVO</v>
          </cell>
          <cell r="D446" t="str">
            <v>Cordoba</v>
          </cell>
          <cell r="E446" t="str">
            <v>PUEBLO NUEVO</v>
          </cell>
          <cell r="F446" t="str">
            <v>23570</v>
          </cell>
        </row>
        <row r="447">
          <cell r="C447" t="str">
            <v>CordobaPUERTO ESCONDIDO</v>
          </cell>
          <cell r="D447" t="str">
            <v>Cordoba</v>
          </cell>
          <cell r="E447" t="str">
            <v>PUERTO ESCONDIDO</v>
          </cell>
          <cell r="F447" t="str">
            <v>23574</v>
          </cell>
        </row>
        <row r="448">
          <cell r="C448" t="str">
            <v>CordobaPUERTO LIBERTADOR</v>
          </cell>
          <cell r="D448" t="str">
            <v>Cordoba</v>
          </cell>
          <cell r="E448" t="str">
            <v>PUERTO LIBERTADOR</v>
          </cell>
          <cell r="F448" t="str">
            <v>23580</v>
          </cell>
        </row>
        <row r="449">
          <cell r="C449" t="str">
            <v>CordobaPURISIMA</v>
          </cell>
          <cell r="D449" t="str">
            <v>Cordoba</v>
          </cell>
          <cell r="E449" t="str">
            <v>PURISIMA</v>
          </cell>
          <cell r="F449" t="str">
            <v>23586</v>
          </cell>
        </row>
        <row r="450">
          <cell r="C450" t="str">
            <v>CordobaSAHAGUN</v>
          </cell>
          <cell r="D450" t="str">
            <v>Cordoba</v>
          </cell>
          <cell r="E450" t="str">
            <v>SAHAGUN</v>
          </cell>
          <cell r="F450" t="str">
            <v>23660</v>
          </cell>
        </row>
        <row r="451">
          <cell r="C451" t="str">
            <v>CordobaSAN ANDRES SOTAVENTO</v>
          </cell>
          <cell r="D451" t="str">
            <v>Cordoba</v>
          </cell>
          <cell r="E451" t="str">
            <v>SAN ANDRES SOTAVENTO</v>
          </cell>
          <cell r="F451" t="str">
            <v>23670</v>
          </cell>
        </row>
        <row r="452">
          <cell r="C452" t="str">
            <v>CordobaSAN ANTERO</v>
          </cell>
          <cell r="D452" t="str">
            <v>Cordoba</v>
          </cell>
          <cell r="E452" t="str">
            <v>SAN ANTERO</v>
          </cell>
          <cell r="F452" t="str">
            <v>23672</v>
          </cell>
        </row>
        <row r="453">
          <cell r="C453" t="str">
            <v>CordobaSAN BERNARDO DEL VIENTO</v>
          </cell>
          <cell r="D453" t="str">
            <v>Cordoba</v>
          </cell>
          <cell r="E453" t="str">
            <v>SAN BERNARDO DEL VIENTO</v>
          </cell>
          <cell r="F453" t="str">
            <v>23675</v>
          </cell>
        </row>
        <row r="454">
          <cell r="C454" t="str">
            <v>CordobaSAN CARLOS</v>
          </cell>
          <cell r="D454" t="str">
            <v>Cordoba</v>
          </cell>
          <cell r="E454" t="str">
            <v>SAN CARLOS</v>
          </cell>
          <cell r="F454" t="str">
            <v>23678</v>
          </cell>
        </row>
        <row r="455">
          <cell r="C455" t="str">
            <v>CordobaSAN JOSE DE URE</v>
          </cell>
          <cell r="D455" t="str">
            <v>Cordoba</v>
          </cell>
          <cell r="E455" t="str">
            <v>SAN JOSE DE URE</v>
          </cell>
          <cell r="F455" t="str">
            <v>23682</v>
          </cell>
        </row>
        <row r="456">
          <cell r="C456" t="str">
            <v>CordobaSAN PELAYO</v>
          </cell>
          <cell r="D456" t="str">
            <v>Cordoba</v>
          </cell>
          <cell r="E456" t="str">
            <v>SAN PELAYO</v>
          </cell>
          <cell r="F456" t="str">
            <v>23686</v>
          </cell>
        </row>
        <row r="457">
          <cell r="C457" t="str">
            <v>CordobaTIERRALTA</v>
          </cell>
          <cell r="D457" t="str">
            <v>Cordoba</v>
          </cell>
          <cell r="E457" t="str">
            <v>TIERRALTA</v>
          </cell>
          <cell r="F457" t="str">
            <v>23807</v>
          </cell>
        </row>
        <row r="458">
          <cell r="C458" t="str">
            <v>CordobaTUCHIN</v>
          </cell>
          <cell r="D458" t="str">
            <v>Cordoba</v>
          </cell>
          <cell r="E458" t="str">
            <v>TUCHIN</v>
          </cell>
          <cell r="F458" t="str">
            <v>23815</v>
          </cell>
        </row>
        <row r="459">
          <cell r="C459" t="str">
            <v>CordobaVALENCIA</v>
          </cell>
          <cell r="D459" t="str">
            <v>Cordoba</v>
          </cell>
          <cell r="E459" t="str">
            <v>VALENCIA</v>
          </cell>
          <cell r="F459" t="str">
            <v>23855</v>
          </cell>
        </row>
        <row r="460">
          <cell r="C460" t="str">
            <v>CUNDINAMARCAAGUA DE DIOS</v>
          </cell>
          <cell r="D460" t="str">
            <v>CUNDINAMARCA</v>
          </cell>
          <cell r="E460" t="str">
            <v>AGUA DE DIOS</v>
          </cell>
          <cell r="F460" t="str">
            <v>25001</v>
          </cell>
        </row>
        <row r="461">
          <cell r="C461" t="str">
            <v>CUNDINAMARCAALBAN</v>
          </cell>
          <cell r="D461" t="str">
            <v>CUNDINAMARCA</v>
          </cell>
          <cell r="E461" t="str">
            <v>ALBAN</v>
          </cell>
          <cell r="F461" t="str">
            <v>25019</v>
          </cell>
        </row>
        <row r="462">
          <cell r="C462" t="str">
            <v>CUNDINAMARCAANAPOIMA</v>
          </cell>
          <cell r="D462" t="str">
            <v>CUNDINAMARCA</v>
          </cell>
          <cell r="E462" t="str">
            <v>ANAPOIMA</v>
          </cell>
          <cell r="F462" t="str">
            <v>25035</v>
          </cell>
        </row>
        <row r="463">
          <cell r="C463" t="str">
            <v>CUNDINAMARCAANOLAIMA</v>
          </cell>
          <cell r="D463" t="str">
            <v>CUNDINAMARCA</v>
          </cell>
          <cell r="E463" t="str">
            <v>ANOLAIMA</v>
          </cell>
          <cell r="F463" t="str">
            <v>25040</v>
          </cell>
        </row>
        <row r="464">
          <cell r="C464" t="str">
            <v>CUNDINAMARCAARBELAEZ</v>
          </cell>
          <cell r="D464" t="str">
            <v>CUNDINAMARCA</v>
          </cell>
          <cell r="E464" t="str">
            <v>ARBELAEZ</v>
          </cell>
          <cell r="F464" t="str">
            <v>25053</v>
          </cell>
        </row>
        <row r="465">
          <cell r="C465" t="str">
            <v>CUNDINAMARCABELTRAN</v>
          </cell>
          <cell r="D465" t="str">
            <v>CUNDINAMARCA</v>
          </cell>
          <cell r="E465" t="str">
            <v>BELTRAN</v>
          </cell>
          <cell r="F465" t="str">
            <v>25086</v>
          </cell>
        </row>
        <row r="466">
          <cell r="C466" t="str">
            <v>CUNDINAMARCABITUIMA</v>
          </cell>
          <cell r="D466" t="str">
            <v>CUNDINAMARCA</v>
          </cell>
          <cell r="E466" t="str">
            <v>BITUIMA</v>
          </cell>
          <cell r="F466" t="str">
            <v>25095</v>
          </cell>
        </row>
        <row r="467">
          <cell r="C467" t="str">
            <v>CUNDINAMARCABOJACA</v>
          </cell>
          <cell r="D467" t="str">
            <v>CUNDINAMARCA</v>
          </cell>
          <cell r="E467" t="str">
            <v>BOJACA</v>
          </cell>
          <cell r="F467" t="str">
            <v>25099</v>
          </cell>
        </row>
        <row r="468">
          <cell r="C468" t="str">
            <v>CUNDINAMARCACABRERA</v>
          </cell>
          <cell r="D468" t="str">
            <v>CUNDINAMARCA</v>
          </cell>
          <cell r="E468" t="str">
            <v>CABRERA</v>
          </cell>
          <cell r="F468" t="str">
            <v>25120</v>
          </cell>
        </row>
        <row r="469">
          <cell r="C469" t="str">
            <v>CUNDINAMARCACACHIPAY</v>
          </cell>
          <cell r="D469" t="str">
            <v>CUNDINAMARCA</v>
          </cell>
          <cell r="E469" t="str">
            <v>CACHIPAY</v>
          </cell>
          <cell r="F469" t="str">
            <v>25123</v>
          </cell>
        </row>
        <row r="470">
          <cell r="C470" t="str">
            <v>CUNDINAMARCACAJICA</v>
          </cell>
          <cell r="D470" t="str">
            <v>CUNDINAMARCA</v>
          </cell>
          <cell r="E470" t="str">
            <v>CAJICA</v>
          </cell>
          <cell r="F470" t="str">
            <v>25126</v>
          </cell>
        </row>
        <row r="471">
          <cell r="C471" t="str">
            <v>CUNDINAMARCACAPARRAPI</v>
          </cell>
          <cell r="D471" t="str">
            <v>CUNDINAMARCA</v>
          </cell>
          <cell r="E471" t="str">
            <v>CAPARRAPI</v>
          </cell>
          <cell r="F471" t="str">
            <v>25148</v>
          </cell>
        </row>
        <row r="472">
          <cell r="C472" t="str">
            <v>CUNDINAMARCACAQUEZA</v>
          </cell>
          <cell r="D472" t="str">
            <v>CUNDINAMARCA</v>
          </cell>
          <cell r="E472" t="str">
            <v>CAQUEZA</v>
          </cell>
          <cell r="F472" t="str">
            <v>25151</v>
          </cell>
        </row>
        <row r="473">
          <cell r="C473" t="str">
            <v>CUNDINAMARCACARMEN DE CARUPA</v>
          </cell>
          <cell r="D473" t="str">
            <v>CUNDINAMARCA</v>
          </cell>
          <cell r="E473" t="str">
            <v>CARMEN DE CARUPA</v>
          </cell>
          <cell r="F473" t="str">
            <v>25154</v>
          </cell>
        </row>
        <row r="474">
          <cell r="C474" t="str">
            <v>CUNDINAMARCACHAGUANI</v>
          </cell>
          <cell r="D474" t="str">
            <v>CUNDINAMARCA</v>
          </cell>
          <cell r="E474" t="str">
            <v>CHAGUANI</v>
          </cell>
          <cell r="F474" t="str">
            <v>25168</v>
          </cell>
        </row>
        <row r="475">
          <cell r="C475" t="str">
            <v>CUNDINAMARCACHIA</v>
          </cell>
          <cell r="D475" t="str">
            <v>CUNDINAMARCA</v>
          </cell>
          <cell r="E475" t="str">
            <v>CHIA</v>
          </cell>
          <cell r="F475" t="str">
            <v>25175</v>
          </cell>
        </row>
        <row r="476">
          <cell r="C476" t="str">
            <v>CUNDINAMARCACHIPAQUE</v>
          </cell>
          <cell r="D476" t="str">
            <v>CUNDINAMARCA</v>
          </cell>
          <cell r="E476" t="str">
            <v>CHIPAQUE</v>
          </cell>
          <cell r="F476" t="str">
            <v>25178</v>
          </cell>
        </row>
        <row r="477">
          <cell r="C477" t="str">
            <v>CUNDINAMARCACHOACHI</v>
          </cell>
          <cell r="D477" t="str">
            <v>CUNDINAMARCA</v>
          </cell>
          <cell r="E477" t="str">
            <v>CHOACHI</v>
          </cell>
          <cell r="F477" t="str">
            <v>25181</v>
          </cell>
        </row>
        <row r="478">
          <cell r="C478" t="str">
            <v>CUNDINAMARCACHOCONTA</v>
          </cell>
          <cell r="D478" t="str">
            <v>CUNDINAMARCA</v>
          </cell>
          <cell r="E478" t="str">
            <v>CHOCONTA</v>
          </cell>
          <cell r="F478" t="str">
            <v>25183</v>
          </cell>
        </row>
        <row r="479">
          <cell r="C479" t="str">
            <v>CUNDINAMARCACOGUA</v>
          </cell>
          <cell r="D479" t="str">
            <v>CUNDINAMARCA</v>
          </cell>
          <cell r="E479" t="str">
            <v>COGUA</v>
          </cell>
          <cell r="F479" t="str">
            <v>25200</v>
          </cell>
        </row>
        <row r="480">
          <cell r="C480" t="str">
            <v>CUNDINAMARCACOTA</v>
          </cell>
          <cell r="D480" t="str">
            <v>CUNDINAMARCA</v>
          </cell>
          <cell r="E480" t="str">
            <v>COTA</v>
          </cell>
          <cell r="F480" t="str">
            <v>25214</v>
          </cell>
        </row>
        <row r="481">
          <cell r="C481" t="str">
            <v>CUNDINAMARCACUCUNUBA</v>
          </cell>
          <cell r="D481" t="str">
            <v>CUNDINAMARCA</v>
          </cell>
          <cell r="E481" t="str">
            <v>CUCUNUBA</v>
          </cell>
          <cell r="F481" t="str">
            <v>25224</v>
          </cell>
        </row>
        <row r="482">
          <cell r="C482" t="str">
            <v>CUNDINAMARCAEL COLEGIO</v>
          </cell>
          <cell r="D482" t="str">
            <v>CUNDINAMARCA</v>
          </cell>
          <cell r="E482" t="str">
            <v>EL COLEGIO</v>
          </cell>
          <cell r="F482" t="str">
            <v>25245</v>
          </cell>
        </row>
        <row r="483">
          <cell r="C483" t="str">
            <v>CUNDINAMARCAEL PEÑON</v>
          </cell>
          <cell r="D483" t="str">
            <v>CUNDINAMARCA</v>
          </cell>
          <cell r="E483" t="str">
            <v>EL PEÑON</v>
          </cell>
          <cell r="F483" t="str">
            <v>25258</v>
          </cell>
        </row>
        <row r="484">
          <cell r="C484" t="str">
            <v>CUNDINAMARCAEL ROSAL</v>
          </cell>
          <cell r="D484" t="str">
            <v>CUNDINAMARCA</v>
          </cell>
          <cell r="E484" t="str">
            <v>EL ROSAL</v>
          </cell>
          <cell r="F484" t="str">
            <v>25260</v>
          </cell>
        </row>
        <row r="485">
          <cell r="C485" t="str">
            <v>CUNDINAMARCAFACATATIVA</v>
          </cell>
          <cell r="D485" t="str">
            <v>CUNDINAMARCA</v>
          </cell>
          <cell r="E485" t="str">
            <v>FACATATIVA</v>
          </cell>
          <cell r="F485" t="str">
            <v>25269</v>
          </cell>
        </row>
        <row r="486">
          <cell r="C486" t="str">
            <v>CUNDINAMARCAFOMEQUE</v>
          </cell>
          <cell r="D486" t="str">
            <v>CUNDINAMARCA</v>
          </cell>
          <cell r="E486" t="str">
            <v>FOMEQUE</v>
          </cell>
          <cell r="F486" t="str">
            <v>25279</v>
          </cell>
        </row>
        <row r="487">
          <cell r="C487" t="str">
            <v>CUNDINAMARCAFOSCA</v>
          </cell>
          <cell r="D487" t="str">
            <v>CUNDINAMARCA</v>
          </cell>
          <cell r="E487" t="str">
            <v>FOSCA</v>
          </cell>
          <cell r="F487" t="str">
            <v>25281</v>
          </cell>
        </row>
        <row r="488">
          <cell r="C488" t="str">
            <v>CUNDINAMARCAFUNZA</v>
          </cell>
          <cell r="D488" t="str">
            <v>CUNDINAMARCA</v>
          </cell>
          <cell r="E488" t="str">
            <v>FUNZA</v>
          </cell>
          <cell r="F488" t="str">
            <v>25286</v>
          </cell>
        </row>
        <row r="489">
          <cell r="C489" t="str">
            <v>CUNDINAMARCAFUQUENE</v>
          </cell>
          <cell r="D489" t="str">
            <v>CUNDINAMARCA</v>
          </cell>
          <cell r="E489" t="str">
            <v>FUQUENE</v>
          </cell>
          <cell r="F489" t="str">
            <v>25288</v>
          </cell>
        </row>
        <row r="490">
          <cell r="C490" t="str">
            <v>CUNDINAMARCAFUSAGASUGA</v>
          </cell>
          <cell r="D490" t="str">
            <v>CUNDINAMARCA</v>
          </cell>
          <cell r="E490" t="str">
            <v>FUSAGASUGA</v>
          </cell>
          <cell r="F490" t="str">
            <v>25290</v>
          </cell>
        </row>
        <row r="491">
          <cell r="C491" t="str">
            <v>CUNDINAMARCAGACHALA</v>
          </cell>
          <cell r="D491" t="str">
            <v>CUNDINAMARCA</v>
          </cell>
          <cell r="E491" t="str">
            <v>GACHALA</v>
          </cell>
          <cell r="F491" t="str">
            <v>25293</v>
          </cell>
        </row>
        <row r="492">
          <cell r="C492" t="str">
            <v>CUNDINAMARCAGACHANCIPA</v>
          </cell>
          <cell r="D492" t="str">
            <v>CUNDINAMARCA</v>
          </cell>
          <cell r="E492" t="str">
            <v>GACHANCIPA</v>
          </cell>
          <cell r="F492" t="str">
            <v>25295</v>
          </cell>
        </row>
        <row r="493">
          <cell r="C493" t="str">
            <v>CUNDINAMARCAGACHETA</v>
          </cell>
          <cell r="D493" t="str">
            <v>CUNDINAMARCA</v>
          </cell>
          <cell r="E493" t="str">
            <v>GACHETA</v>
          </cell>
          <cell r="F493" t="str">
            <v>25297</v>
          </cell>
        </row>
        <row r="494">
          <cell r="C494" t="str">
            <v>CUNDINAMARCAGAMA</v>
          </cell>
          <cell r="D494" t="str">
            <v>CUNDINAMARCA</v>
          </cell>
          <cell r="E494" t="str">
            <v>GAMA</v>
          </cell>
          <cell r="F494" t="str">
            <v>25299</v>
          </cell>
        </row>
        <row r="495">
          <cell r="C495" t="str">
            <v>CUNDINAMARCAGIRARDOT</v>
          </cell>
          <cell r="D495" t="str">
            <v>CUNDINAMARCA</v>
          </cell>
          <cell r="E495" t="str">
            <v>GIRARDOT</v>
          </cell>
          <cell r="F495" t="str">
            <v>25307</v>
          </cell>
        </row>
        <row r="496">
          <cell r="C496" t="str">
            <v>CUNDINAMARCAGRANADA</v>
          </cell>
          <cell r="D496" t="str">
            <v>CUNDINAMARCA</v>
          </cell>
          <cell r="E496" t="str">
            <v>GRANADA</v>
          </cell>
          <cell r="F496" t="str">
            <v>25312</v>
          </cell>
        </row>
        <row r="497">
          <cell r="C497" t="str">
            <v>CUNDINAMARCAGUACHETA</v>
          </cell>
          <cell r="D497" t="str">
            <v>CUNDINAMARCA</v>
          </cell>
          <cell r="E497" t="str">
            <v>GUACHETA</v>
          </cell>
          <cell r="F497" t="str">
            <v>25317</v>
          </cell>
        </row>
        <row r="498">
          <cell r="C498" t="str">
            <v>CUNDINAMARCAGUADUAS</v>
          </cell>
          <cell r="D498" t="str">
            <v>CUNDINAMARCA</v>
          </cell>
          <cell r="E498" t="str">
            <v>GUADUAS</v>
          </cell>
          <cell r="F498" t="str">
            <v>25320</v>
          </cell>
        </row>
        <row r="499">
          <cell r="C499" t="str">
            <v>CUNDINAMARCAGUASCA</v>
          </cell>
          <cell r="D499" t="str">
            <v>CUNDINAMARCA</v>
          </cell>
          <cell r="E499" t="str">
            <v>GUASCA</v>
          </cell>
          <cell r="F499" t="str">
            <v>25322</v>
          </cell>
        </row>
        <row r="500">
          <cell r="C500" t="str">
            <v>CUNDINAMARCAGUATAQUI</v>
          </cell>
          <cell r="D500" t="str">
            <v>CUNDINAMARCA</v>
          </cell>
          <cell r="E500" t="str">
            <v>GUATAQUI</v>
          </cell>
          <cell r="F500" t="str">
            <v>25324</v>
          </cell>
        </row>
        <row r="501">
          <cell r="C501" t="str">
            <v>CUNDINAMARCAGUATAVITA</v>
          </cell>
          <cell r="D501" t="str">
            <v>CUNDINAMARCA</v>
          </cell>
          <cell r="E501" t="str">
            <v>GUATAVITA</v>
          </cell>
          <cell r="F501" t="str">
            <v>25326</v>
          </cell>
        </row>
        <row r="502">
          <cell r="C502" t="str">
            <v>CUNDINAMARCAGUAYABAL DE SIQUIMA</v>
          </cell>
          <cell r="D502" t="str">
            <v>CUNDINAMARCA</v>
          </cell>
          <cell r="E502" t="str">
            <v>GUAYABAL DE SIQUIMA</v>
          </cell>
          <cell r="F502" t="str">
            <v>25328</v>
          </cell>
        </row>
        <row r="503">
          <cell r="C503" t="str">
            <v>CUNDINAMARCAGUAYABETAL</v>
          </cell>
          <cell r="D503" t="str">
            <v>CUNDINAMARCA</v>
          </cell>
          <cell r="E503" t="str">
            <v>GUAYABETAL</v>
          </cell>
          <cell r="F503" t="str">
            <v>25335</v>
          </cell>
        </row>
        <row r="504">
          <cell r="C504" t="str">
            <v>CUNDINAMARCAGUTIERREZ</v>
          </cell>
          <cell r="D504" t="str">
            <v>CUNDINAMARCA</v>
          </cell>
          <cell r="E504" t="str">
            <v>GUTIERREZ</v>
          </cell>
          <cell r="F504" t="str">
            <v>25339</v>
          </cell>
        </row>
        <row r="505">
          <cell r="C505" t="str">
            <v>CUNDINAMARCAJERUSALEN</v>
          </cell>
          <cell r="D505" t="str">
            <v>CUNDINAMARCA</v>
          </cell>
          <cell r="E505" t="str">
            <v>JERUSALEN</v>
          </cell>
          <cell r="F505" t="str">
            <v>25368</v>
          </cell>
        </row>
        <row r="506">
          <cell r="C506" t="str">
            <v>CUNDINAMARCAJUNIN</v>
          </cell>
          <cell r="D506" t="str">
            <v>CUNDINAMARCA</v>
          </cell>
          <cell r="E506" t="str">
            <v>JUNIN</v>
          </cell>
          <cell r="F506" t="str">
            <v>25372</v>
          </cell>
        </row>
        <row r="507">
          <cell r="C507" t="str">
            <v>CUNDINAMARCALA CALERA</v>
          </cell>
          <cell r="D507" t="str">
            <v>CUNDINAMARCA</v>
          </cell>
          <cell r="E507" t="str">
            <v>LA CALERA</v>
          </cell>
          <cell r="F507" t="str">
            <v>25377</v>
          </cell>
        </row>
        <row r="508">
          <cell r="C508" t="str">
            <v>CUNDINAMARCALA MESA</v>
          </cell>
          <cell r="D508" t="str">
            <v>CUNDINAMARCA</v>
          </cell>
          <cell r="E508" t="str">
            <v>LA MESA</v>
          </cell>
          <cell r="F508" t="str">
            <v>25386</v>
          </cell>
        </row>
        <row r="509">
          <cell r="C509" t="str">
            <v>CUNDINAMARCALA PALMA</v>
          </cell>
          <cell r="D509" t="str">
            <v>CUNDINAMARCA</v>
          </cell>
          <cell r="E509" t="str">
            <v>LA PALMA</v>
          </cell>
          <cell r="F509" t="str">
            <v>25394</v>
          </cell>
        </row>
        <row r="510">
          <cell r="C510" t="str">
            <v>CUNDINAMARCALA PEÑA</v>
          </cell>
          <cell r="D510" t="str">
            <v>CUNDINAMARCA</v>
          </cell>
          <cell r="E510" t="str">
            <v>LA PEÑA</v>
          </cell>
          <cell r="F510" t="str">
            <v>25398</v>
          </cell>
        </row>
        <row r="511">
          <cell r="C511" t="str">
            <v>CUNDINAMARCALA VEGA</v>
          </cell>
          <cell r="D511" t="str">
            <v>CUNDINAMARCA</v>
          </cell>
          <cell r="E511" t="str">
            <v>LA VEGA</v>
          </cell>
          <cell r="F511" t="str">
            <v>25402</v>
          </cell>
        </row>
        <row r="512">
          <cell r="C512" t="str">
            <v>CUNDINAMARCALENGUAZAQUE</v>
          </cell>
          <cell r="D512" t="str">
            <v>CUNDINAMARCA</v>
          </cell>
          <cell r="E512" t="str">
            <v>LENGUAZAQUE</v>
          </cell>
          <cell r="F512" t="str">
            <v>25407</v>
          </cell>
        </row>
        <row r="513">
          <cell r="C513" t="str">
            <v>CUNDINAMARCAMACHETA</v>
          </cell>
          <cell r="D513" t="str">
            <v>CUNDINAMARCA</v>
          </cell>
          <cell r="E513" t="str">
            <v>MACHETA</v>
          </cell>
          <cell r="F513" t="str">
            <v>25426</v>
          </cell>
        </row>
        <row r="514">
          <cell r="C514" t="str">
            <v>CUNDINAMARCAMADRID</v>
          </cell>
          <cell r="D514" t="str">
            <v>CUNDINAMARCA</v>
          </cell>
          <cell r="E514" t="str">
            <v>MADRID</v>
          </cell>
          <cell r="F514" t="str">
            <v>25430</v>
          </cell>
        </row>
        <row r="515">
          <cell r="C515" t="str">
            <v>CUNDINAMARCAMANTA</v>
          </cell>
          <cell r="D515" t="str">
            <v>CUNDINAMARCA</v>
          </cell>
          <cell r="E515" t="str">
            <v>MANTA</v>
          </cell>
          <cell r="F515" t="str">
            <v>25436</v>
          </cell>
        </row>
        <row r="516">
          <cell r="C516" t="str">
            <v>CUNDINAMARCAMEDINA</v>
          </cell>
          <cell r="D516" t="str">
            <v>CUNDINAMARCA</v>
          </cell>
          <cell r="E516" t="str">
            <v>MEDINA</v>
          </cell>
          <cell r="F516" t="str">
            <v>25438</v>
          </cell>
        </row>
        <row r="517">
          <cell r="C517" t="str">
            <v>CUNDINAMARCAMOSQUERA</v>
          </cell>
          <cell r="D517" t="str">
            <v>CUNDINAMARCA</v>
          </cell>
          <cell r="E517" t="str">
            <v>MOSQUERA</v>
          </cell>
          <cell r="F517" t="str">
            <v>25473</v>
          </cell>
        </row>
        <row r="518">
          <cell r="C518" t="str">
            <v>CUNDINAMARCANARIÑO</v>
          </cell>
          <cell r="D518" t="str">
            <v>CUNDINAMARCA</v>
          </cell>
          <cell r="E518" t="str">
            <v>NARIÑO</v>
          </cell>
          <cell r="F518" t="str">
            <v>25483</v>
          </cell>
        </row>
        <row r="519">
          <cell r="C519" t="str">
            <v>CUNDINAMARCANEMOCON</v>
          </cell>
          <cell r="D519" t="str">
            <v>CUNDINAMARCA</v>
          </cell>
          <cell r="E519" t="str">
            <v>NEMOCON</v>
          </cell>
          <cell r="F519" t="str">
            <v>25486</v>
          </cell>
        </row>
        <row r="520">
          <cell r="C520" t="str">
            <v>CUNDINAMARCANILO</v>
          </cell>
          <cell r="D520" t="str">
            <v>CUNDINAMARCA</v>
          </cell>
          <cell r="E520" t="str">
            <v>NILO</v>
          </cell>
          <cell r="F520" t="str">
            <v>25488</v>
          </cell>
        </row>
        <row r="521">
          <cell r="C521" t="str">
            <v>CUNDINAMARCANIMAIMA</v>
          </cell>
          <cell r="D521" t="str">
            <v>CUNDINAMARCA</v>
          </cell>
          <cell r="E521" t="str">
            <v>NIMAIMA</v>
          </cell>
          <cell r="F521" t="str">
            <v>25489</v>
          </cell>
        </row>
        <row r="522">
          <cell r="C522" t="str">
            <v>CUNDINAMARCANOCAIMA</v>
          </cell>
          <cell r="D522" t="str">
            <v>CUNDINAMARCA</v>
          </cell>
          <cell r="E522" t="str">
            <v>NOCAIMA</v>
          </cell>
          <cell r="F522" t="str">
            <v>25491</v>
          </cell>
        </row>
        <row r="523">
          <cell r="C523" t="str">
            <v>CUNDINAMARCAVENECIA</v>
          </cell>
          <cell r="D523" t="str">
            <v>CUNDINAMARCA</v>
          </cell>
          <cell r="E523" t="str">
            <v>VENECIA</v>
          </cell>
          <cell r="F523" t="str">
            <v>25506</v>
          </cell>
        </row>
        <row r="524">
          <cell r="C524" t="str">
            <v>CUNDINAMARCAPACHO</v>
          </cell>
          <cell r="D524" t="str">
            <v>CUNDINAMARCA</v>
          </cell>
          <cell r="E524" t="str">
            <v>PACHO</v>
          </cell>
          <cell r="F524" t="str">
            <v>25513</v>
          </cell>
        </row>
        <row r="525">
          <cell r="C525" t="str">
            <v>CUNDINAMARCAPAIME</v>
          </cell>
          <cell r="D525" t="str">
            <v>CUNDINAMARCA</v>
          </cell>
          <cell r="E525" t="str">
            <v>PAIME</v>
          </cell>
          <cell r="F525" t="str">
            <v>25518</v>
          </cell>
        </row>
        <row r="526">
          <cell r="C526" t="str">
            <v>CUNDINAMARCAPANDI</v>
          </cell>
          <cell r="D526" t="str">
            <v>CUNDINAMARCA</v>
          </cell>
          <cell r="E526" t="str">
            <v>PANDI</v>
          </cell>
          <cell r="F526" t="str">
            <v>25524</v>
          </cell>
        </row>
        <row r="527">
          <cell r="C527" t="str">
            <v>CUNDINAMARCAPARATEBUENO</v>
          </cell>
          <cell r="D527" t="str">
            <v>CUNDINAMARCA</v>
          </cell>
          <cell r="E527" t="str">
            <v>PARATEBUENO</v>
          </cell>
          <cell r="F527" t="str">
            <v>25530</v>
          </cell>
        </row>
        <row r="528">
          <cell r="C528" t="str">
            <v>CUNDINAMARCAPASCA</v>
          </cell>
          <cell r="D528" t="str">
            <v>CUNDINAMARCA</v>
          </cell>
          <cell r="E528" t="str">
            <v>PASCA</v>
          </cell>
          <cell r="F528" t="str">
            <v>25535</v>
          </cell>
        </row>
        <row r="529">
          <cell r="C529" t="str">
            <v>CUNDINAMARCAPUERTO SALGAR</v>
          </cell>
          <cell r="D529" t="str">
            <v>CUNDINAMARCA</v>
          </cell>
          <cell r="E529" t="str">
            <v>PUERTO SALGAR</v>
          </cell>
          <cell r="F529" t="str">
            <v>25572</v>
          </cell>
        </row>
        <row r="530">
          <cell r="C530" t="str">
            <v>CUNDINAMARCAPULI</v>
          </cell>
          <cell r="D530" t="str">
            <v>CUNDINAMARCA</v>
          </cell>
          <cell r="E530" t="str">
            <v>PULI</v>
          </cell>
          <cell r="F530" t="str">
            <v>25580</v>
          </cell>
        </row>
        <row r="531">
          <cell r="C531" t="str">
            <v>CUNDINAMARCAQUEBRADANEGRA</v>
          </cell>
          <cell r="D531" t="str">
            <v>CUNDINAMARCA</v>
          </cell>
          <cell r="E531" t="str">
            <v>QUEBRADANEGRA</v>
          </cell>
          <cell r="F531" t="str">
            <v>25592</v>
          </cell>
        </row>
        <row r="532">
          <cell r="C532" t="str">
            <v>CUNDINAMARCAQUETAME</v>
          </cell>
          <cell r="D532" t="str">
            <v>CUNDINAMARCA</v>
          </cell>
          <cell r="E532" t="str">
            <v>QUETAME</v>
          </cell>
          <cell r="F532" t="str">
            <v>25594</v>
          </cell>
        </row>
        <row r="533">
          <cell r="C533" t="str">
            <v>CUNDINAMARCAQUIPILE</v>
          </cell>
          <cell r="D533" t="str">
            <v>CUNDINAMARCA</v>
          </cell>
          <cell r="E533" t="str">
            <v>QUIPILE</v>
          </cell>
          <cell r="F533" t="str">
            <v>25596</v>
          </cell>
        </row>
        <row r="534">
          <cell r="C534" t="str">
            <v>CUNDINAMARCAAPULO</v>
          </cell>
          <cell r="D534" t="str">
            <v>CUNDINAMARCA</v>
          </cell>
          <cell r="E534" t="str">
            <v>APULO</v>
          </cell>
          <cell r="F534" t="str">
            <v>25599</v>
          </cell>
        </row>
        <row r="535">
          <cell r="C535" t="str">
            <v>CUNDINAMARCARICAURTE</v>
          </cell>
          <cell r="D535" t="str">
            <v>CUNDINAMARCA</v>
          </cell>
          <cell r="E535" t="str">
            <v>RICAURTE</v>
          </cell>
          <cell r="F535" t="str">
            <v>25612</v>
          </cell>
        </row>
        <row r="536">
          <cell r="C536" t="str">
            <v>CUNDINAMARCASAN ANTONIO DEL TEQUENDAMA</v>
          </cell>
          <cell r="D536" t="str">
            <v>CUNDINAMARCA</v>
          </cell>
          <cell r="E536" t="str">
            <v>SAN ANTONIO DEL TEQUENDAMA</v>
          </cell>
          <cell r="F536" t="str">
            <v>25645</v>
          </cell>
        </row>
        <row r="537">
          <cell r="C537" t="str">
            <v>CUNDINAMARCASAN BERNARDO</v>
          </cell>
          <cell r="D537" t="str">
            <v>CUNDINAMARCA</v>
          </cell>
          <cell r="E537" t="str">
            <v>SAN BERNARDO</v>
          </cell>
          <cell r="F537" t="str">
            <v>25649</v>
          </cell>
        </row>
        <row r="538">
          <cell r="C538" t="str">
            <v>CUNDINAMARCASAN CAYETANO</v>
          </cell>
          <cell r="D538" t="str">
            <v>CUNDINAMARCA</v>
          </cell>
          <cell r="E538" t="str">
            <v>SAN CAYETANO</v>
          </cell>
          <cell r="F538" t="str">
            <v>25653</v>
          </cell>
        </row>
        <row r="539">
          <cell r="C539" t="str">
            <v>CUNDINAMARCASAN FRANCISCO</v>
          </cell>
          <cell r="D539" t="str">
            <v>CUNDINAMARCA</v>
          </cell>
          <cell r="E539" t="str">
            <v>SAN FRANCISCO</v>
          </cell>
          <cell r="F539" t="str">
            <v>25658</v>
          </cell>
        </row>
        <row r="540">
          <cell r="C540" t="str">
            <v>CUNDINAMARCASAN JUAN DE RIO SECO</v>
          </cell>
          <cell r="D540" t="str">
            <v>CUNDINAMARCA</v>
          </cell>
          <cell r="E540" t="str">
            <v>SAN JUAN DE RIO SECO</v>
          </cell>
          <cell r="F540" t="str">
            <v>25662</v>
          </cell>
        </row>
        <row r="541">
          <cell r="C541" t="str">
            <v>CUNDINAMARCASASAIMA</v>
          </cell>
          <cell r="D541" t="str">
            <v>CUNDINAMARCA</v>
          </cell>
          <cell r="E541" t="str">
            <v>SASAIMA</v>
          </cell>
          <cell r="F541" t="str">
            <v>25718</v>
          </cell>
        </row>
        <row r="542">
          <cell r="C542" t="str">
            <v>CUNDINAMARCASESQUILE</v>
          </cell>
          <cell r="D542" t="str">
            <v>CUNDINAMARCA</v>
          </cell>
          <cell r="E542" t="str">
            <v>SESQUILE</v>
          </cell>
          <cell r="F542" t="str">
            <v>25736</v>
          </cell>
        </row>
        <row r="543">
          <cell r="C543" t="str">
            <v>CUNDINAMARCASIBATE</v>
          </cell>
          <cell r="D543" t="str">
            <v>CUNDINAMARCA</v>
          </cell>
          <cell r="E543" t="str">
            <v>SIBATE</v>
          </cell>
          <cell r="F543" t="str">
            <v>25740</v>
          </cell>
        </row>
        <row r="544">
          <cell r="C544" t="str">
            <v>CUNDINAMARCASILVANIA</v>
          </cell>
          <cell r="D544" t="str">
            <v>CUNDINAMARCA</v>
          </cell>
          <cell r="E544" t="str">
            <v>SILVANIA</v>
          </cell>
          <cell r="F544" t="str">
            <v>25743</v>
          </cell>
        </row>
        <row r="545">
          <cell r="C545" t="str">
            <v>CUNDINAMARCASIMIJACA</v>
          </cell>
          <cell r="D545" t="str">
            <v>CUNDINAMARCA</v>
          </cell>
          <cell r="E545" t="str">
            <v>SIMIJACA</v>
          </cell>
          <cell r="F545" t="str">
            <v>25745</v>
          </cell>
        </row>
        <row r="546">
          <cell r="C546" t="str">
            <v>CUNDINAMARCASOACHA</v>
          </cell>
          <cell r="D546" t="str">
            <v>CUNDINAMARCA</v>
          </cell>
          <cell r="E546" t="str">
            <v>SOACHA</v>
          </cell>
          <cell r="F546" t="str">
            <v>25754</v>
          </cell>
        </row>
        <row r="547">
          <cell r="C547" t="str">
            <v>CUNDINAMARCASOPO</v>
          </cell>
          <cell r="D547" t="str">
            <v>CUNDINAMARCA</v>
          </cell>
          <cell r="E547" t="str">
            <v>SOPO</v>
          </cell>
          <cell r="F547" t="str">
            <v>25758</v>
          </cell>
        </row>
        <row r="548">
          <cell r="C548" t="str">
            <v>CUNDINAMARCASUBACHOQUE</v>
          </cell>
          <cell r="D548" t="str">
            <v>CUNDINAMARCA</v>
          </cell>
          <cell r="E548" t="str">
            <v>SUBACHOQUE</v>
          </cell>
          <cell r="F548" t="str">
            <v>25769</v>
          </cell>
        </row>
        <row r="549">
          <cell r="C549" t="str">
            <v>CUNDINAMARCASUESCA</v>
          </cell>
          <cell r="D549" t="str">
            <v>CUNDINAMARCA</v>
          </cell>
          <cell r="E549" t="str">
            <v>SUESCA</v>
          </cell>
          <cell r="F549" t="str">
            <v>25772</v>
          </cell>
        </row>
        <row r="550">
          <cell r="C550" t="str">
            <v>CUNDINAMARCASUPATA</v>
          </cell>
          <cell r="D550" t="str">
            <v>CUNDINAMARCA</v>
          </cell>
          <cell r="E550" t="str">
            <v>SUPATA</v>
          </cell>
          <cell r="F550" t="str">
            <v>25777</v>
          </cell>
        </row>
        <row r="551">
          <cell r="C551" t="str">
            <v>CUNDINAMARCASUSA</v>
          </cell>
          <cell r="D551" t="str">
            <v>CUNDINAMARCA</v>
          </cell>
          <cell r="E551" t="str">
            <v>SUSA</v>
          </cell>
          <cell r="F551" t="str">
            <v>25779</v>
          </cell>
        </row>
        <row r="552">
          <cell r="C552" t="str">
            <v>CUNDINAMARCASUTATAUSA</v>
          </cell>
          <cell r="D552" t="str">
            <v>CUNDINAMARCA</v>
          </cell>
          <cell r="E552" t="str">
            <v>SUTATAUSA</v>
          </cell>
          <cell r="F552" t="str">
            <v>25781</v>
          </cell>
        </row>
        <row r="553">
          <cell r="C553" t="str">
            <v>CUNDINAMARCATABIO</v>
          </cell>
          <cell r="D553" t="str">
            <v>CUNDINAMARCA</v>
          </cell>
          <cell r="E553" t="str">
            <v>TABIO</v>
          </cell>
          <cell r="F553" t="str">
            <v>25785</v>
          </cell>
        </row>
        <row r="554">
          <cell r="C554" t="str">
            <v>CUNDINAMARCATAUSA</v>
          </cell>
          <cell r="D554" t="str">
            <v>CUNDINAMARCA</v>
          </cell>
          <cell r="E554" t="str">
            <v>TAUSA</v>
          </cell>
          <cell r="F554" t="str">
            <v>25793</v>
          </cell>
        </row>
        <row r="555">
          <cell r="C555" t="str">
            <v>CUNDINAMARCATENA</v>
          </cell>
          <cell r="D555" t="str">
            <v>CUNDINAMARCA</v>
          </cell>
          <cell r="E555" t="str">
            <v>TENA</v>
          </cell>
          <cell r="F555" t="str">
            <v>25797</v>
          </cell>
        </row>
        <row r="556">
          <cell r="C556" t="str">
            <v>CUNDINAMARCATENJO</v>
          </cell>
          <cell r="D556" t="str">
            <v>CUNDINAMARCA</v>
          </cell>
          <cell r="E556" t="str">
            <v>TENJO</v>
          </cell>
          <cell r="F556" t="str">
            <v>25799</v>
          </cell>
        </row>
        <row r="557">
          <cell r="C557" t="str">
            <v>CUNDINAMARCATIBACUY</v>
          </cell>
          <cell r="D557" t="str">
            <v>CUNDINAMARCA</v>
          </cell>
          <cell r="E557" t="str">
            <v>TIBACUY</v>
          </cell>
          <cell r="F557" t="str">
            <v>25805</v>
          </cell>
        </row>
        <row r="558">
          <cell r="C558" t="str">
            <v>CUNDINAMARCATIBIRITA</v>
          </cell>
          <cell r="D558" t="str">
            <v>CUNDINAMARCA</v>
          </cell>
          <cell r="E558" t="str">
            <v>TIBIRITA</v>
          </cell>
          <cell r="F558" t="str">
            <v>25807</v>
          </cell>
        </row>
        <row r="559">
          <cell r="C559" t="str">
            <v>CUNDINAMARCATOCAIMA</v>
          </cell>
          <cell r="D559" t="str">
            <v>CUNDINAMARCA</v>
          </cell>
          <cell r="E559" t="str">
            <v>TOCAIMA</v>
          </cell>
          <cell r="F559" t="str">
            <v>25815</v>
          </cell>
        </row>
        <row r="560">
          <cell r="C560" t="str">
            <v>CUNDINAMARCATOCANCIPA</v>
          </cell>
          <cell r="D560" t="str">
            <v>CUNDINAMARCA</v>
          </cell>
          <cell r="E560" t="str">
            <v>TOCANCIPA</v>
          </cell>
          <cell r="F560" t="str">
            <v>25817</v>
          </cell>
        </row>
        <row r="561">
          <cell r="C561" t="str">
            <v>CUNDINAMARCATOPAIPI</v>
          </cell>
          <cell r="D561" t="str">
            <v>CUNDINAMARCA</v>
          </cell>
          <cell r="E561" t="str">
            <v>TOPAIPI</v>
          </cell>
          <cell r="F561" t="str">
            <v>25823</v>
          </cell>
        </row>
        <row r="562">
          <cell r="C562" t="str">
            <v>CUNDINAMARCAUBALA</v>
          </cell>
          <cell r="D562" t="str">
            <v>CUNDINAMARCA</v>
          </cell>
          <cell r="E562" t="str">
            <v>UBALA</v>
          </cell>
          <cell r="F562" t="str">
            <v>25839</v>
          </cell>
        </row>
        <row r="563">
          <cell r="C563" t="str">
            <v>CUNDINAMARCAUBAQUE</v>
          </cell>
          <cell r="D563" t="str">
            <v>CUNDINAMARCA</v>
          </cell>
          <cell r="E563" t="str">
            <v>UBAQUE</v>
          </cell>
          <cell r="F563" t="str">
            <v>25841</v>
          </cell>
        </row>
        <row r="564">
          <cell r="C564" t="str">
            <v>CUNDINAMARCAUBATE</v>
          </cell>
          <cell r="D564" t="str">
            <v>CUNDINAMARCA</v>
          </cell>
          <cell r="E564" t="str">
            <v>UBATE</v>
          </cell>
          <cell r="F564" t="str">
            <v>25843</v>
          </cell>
        </row>
        <row r="565">
          <cell r="C565" t="str">
            <v>CUNDINAMARCAUNE</v>
          </cell>
          <cell r="D565" t="str">
            <v>CUNDINAMARCA</v>
          </cell>
          <cell r="E565" t="str">
            <v>UNE</v>
          </cell>
          <cell r="F565" t="str">
            <v>25845</v>
          </cell>
        </row>
        <row r="566">
          <cell r="C566" t="str">
            <v>CUNDINAMARCAUTICA</v>
          </cell>
          <cell r="D566" t="str">
            <v>CUNDINAMARCA</v>
          </cell>
          <cell r="E566" t="str">
            <v>UTICA</v>
          </cell>
          <cell r="F566" t="str">
            <v>25851</v>
          </cell>
        </row>
        <row r="567">
          <cell r="C567" t="str">
            <v>CUNDINAMARCAVERGARA</v>
          </cell>
          <cell r="D567" t="str">
            <v>CUNDINAMARCA</v>
          </cell>
          <cell r="E567" t="str">
            <v>VERGARA</v>
          </cell>
          <cell r="F567" t="str">
            <v>25862</v>
          </cell>
        </row>
        <row r="568">
          <cell r="C568" t="str">
            <v>CUNDINAMARCAVIANI</v>
          </cell>
          <cell r="D568" t="str">
            <v>CUNDINAMARCA</v>
          </cell>
          <cell r="E568" t="str">
            <v>VIANI</v>
          </cell>
          <cell r="F568" t="str">
            <v>25867</v>
          </cell>
        </row>
        <row r="569">
          <cell r="C569" t="str">
            <v>CUNDINAMARCAVILLAGOMEZ</v>
          </cell>
          <cell r="D569" t="str">
            <v>CUNDINAMARCA</v>
          </cell>
          <cell r="E569" t="str">
            <v>VILLAGOMEZ</v>
          </cell>
          <cell r="F569" t="str">
            <v>25871</v>
          </cell>
        </row>
        <row r="570">
          <cell r="C570" t="str">
            <v>CUNDINAMARCAVILLAPINZON</v>
          </cell>
          <cell r="D570" t="str">
            <v>CUNDINAMARCA</v>
          </cell>
          <cell r="E570" t="str">
            <v>VILLAPINZON</v>
          </cell>
          <cell r="F570" t="str">
            <v>25873</v>
          </cell>
        </row>
        <row r="571">
          <cell r="C571" t="str">
            <v>CUNDINAMARCAVILLETA</v>
          </cell>
          <cell r="D571" t="str">
            <v>CUNDINAMARCA</v>
          </cell>
          <cell r="E571" t="str">
            <v>VILLETA</v>
          </cell>
          <cell r="F571" t="str">
            <v>25875</v>
          </cell>
        </row>
        <row r="572">
          <cell r="C572" t="str">
            <v>CUNDINAMARCAVIOTA</v>
          </cell>
          <cell r="D572" t="str">
            <v>CUNDINAMARCA</v>
          </cell>
          <cell r="E572" t="str">
            <v>VIOTA</v>
          </cell>
          <cell r="F572" t="str">
            <v>25878</v>
          </cell>
        </row>
        <row r="573">
          <cell r="C573" t="str">
            <v>CUNDINAMARCAYACOPI</v>
          </cell>
          <cell r="D573" t="str">
            <v>CUNDINAMARCA</v>
          </cell>
          <cell r="E573" t="str">
            <v>YACOPI</v>
          </cell>
          <cell r="F573" t="str">
            <v>25885</v>
          </cell>
        </row>
        <row r="574">
          <cell r="C574" t="str">
            <v>CUNDINAMARCAZIPACON</v>
          </cell>
          <cell r="D574" t="str">
            <v>CUNDINAMARCA</v>
          </cell>
          <cell r="E574" t="str">
            <v>ZIPACON</v>
          </cell>
          <cell r="F574" t="str">
            <v>25898</v>
          </cell>
        </row>
        <row r="575">
          <cell r="C575" t="str">
            <v>CUNDINAMARCAZIPAQUIRA</v>
          </cell>
          <cell r="D575" t="str">
            <v>CUNDINAMARCA</v>
          </cell>
          <cell r="E575" t="str">
            <v>ZIPAQUIRA</v>
          </cell>
          <cell r="F575" t="str">
            <v>25899</v>
          </cell>
        </row>
        <row r="576">
          <cell r="C576" t="str">
            <v>ChocoQUIBDO</v>
          </cell>
          <cell r="D576" t="str">
            <v>Choco</v>
          </cell>
          <cell r="E576" t="str">
            <v>QUIBDO</v>
          </cell>
          <cell r="F576" t="str">
            <v>27001</v>
          </cell>
        </row>
        <row r="577">
          <cell r="C577" t="str">
            <v>ChocoACANDI</v>
          </cell>
          <cell r="D577" t="str">
            <v>Choco</v>
          </cell>
          <cell r="E577" t="str">
            <v>ACANDI</v>
          </cell>
          <cell r="F577" t="str">
            <v>27006</v>
          </cell>
        </row>
        <row r="578">
          <cell r="C578" t="str">
            <v>ChocoALTO BAUDO</v>
          </cell>
          <cell r="D578" t="str">
            <v>Choco</v>
          </cell>
          <cell r="E578" t="str">
            <v>ALTO BAUDO</v>
          </cell>
          <cell r="F578" t="str">
            <v>27025</v>
          </cell>
        </row>
        <row r="579">
          <cell r="C579" t="str">
            <v>ChocoATRATO</v>
          </cell>
          <cell r="D579" t="str">
            <v>Choco</v>
          </cell>
          <cell r="E579" t="str">
            <v>ATRATO</v>
          </cell>
          <cell r="F579" t="str">
            <v>27050</v>
          </cell>
        </row>
        <row r="580">
          <cell r="C580" t="str">
            <v>ChocoBAGADO</v>
          </cell>
          <cell r="D580" t="str">
            <v>Choco</v>
          </cell>
          <cell r="E580" t="str">
            <v>BAGADO</v>
          </cell>
          <cell r="F580" t="str">
            <v>27073</v>
          </cell>
        </row>
        <row r="581">
          <cell r="C581" t="str">
            <v>ChocoBAHIA SOLANO</v>
          </cell>
          <cell r="D581" t="str">
            <v>Choco</v>
          </cell>
          <cell r="E581" t="str">
            <v>BAHIA SOLANO</v>
          </cell>
          <cell r="F581" t="str">
            <v>27075</v>
          </cell>
        </row>
        <row r="582">
          <cell r="C582" t="str">
            <v>ChocoBAJO BAUDO</v>
          </cell>
          <cell r="D582" t="str">
            <v>Choco</v>
          </cell>
          <cell r="E582" t="str">
            <v>BAJO BAUDO</v>
          </cell>
          <cell r="F582" t="str">
            <v>27077</v>
          </cell>
        </row>
        <row r="583">
          <cell r="C583" t="str">
            <v>ChocoBELEN DE BAJIRA</v>
          </cell>
          <cell r="D583" t="str">
            <v>Choco</v>
          </cell>
          <cell r="E583" t="str">
            <v>BELEN DE BAJIRA</v>
          </cell>
          <cell r="F583" t="str">
            <v>27086</v>
          </cell>
        </row>
        <row r="584">
          <cell r="C584" t="str">
            <v>ChocoBOJAYA</v>
          </cell>
          <cell r="D584" t="str">
            <v>Choco</v>
          </cell>
          <cell r="E584" t="str">
            <v>BOJAYA</v>
          </cell>
          <cell r="F584" t="str">
            <v>27099</v>
          </cell>
        </row>
        <row r="585">
          <cell r="C585" t="str">
            <v>ChocoCANTON DE SAN PABLO</v>
          </cell>
          <cell r="D585" t="str">
            <v>Choco</v>
          </cell>
          <cell r="E585" t="str">
            <v>CANTON DE SAN PABLO</v>
          </cell>
          <cell r="F585" t="str">
            <v>27135</v>
          </cell>
        </row>
        <row r="586">
          <cell r="C586" t="str">
            <v>ChocoCARMEN DEL DARIEN</v>
          </cell>
          <cell r="D586" t="str">
            <v>Choco</v>
          </cell>
          <cell r="E586" t="str">
            <v>CARMEN DEL DARIEN</v>
          </cell>
          <cell r="F586" t="str">
            <v>27150</v>
          </cell>
        </row>
        <row r="587">
          <cell r="C587" t="str">
            <v>ChocoCERTEGUI</v>
          </cell>
          <cell r="D587" t="str">
            <v>Choco</v>
          </cell>
          <cell r="E587" t="str">
            <v>CERTEGUI</v>
          </cell>
          <cell r="F587" t="str">
            <v>27160</v>
          </cell>
        </row>
        <row r="588">
          <cell r="C588" t="str">
            <v>ChocoCONDOTO</v>
          </cell>
          <cell r="D588" t="str">
            <v>Choco</v>
          </cell>
          <cell r="E588" t="str">
            <v>CONDOTO</v>
          </cell>
          <cell r="F588" t="str">
            <v>27205</v>
          </cell>
        </row>
        <row r="589">
          <cell r="C589" t="str">
            <v>ChocoEL CARMEN DE ATRATO</v>
          </cell>
          <cell r="D589" t="str">
            <v>Choco</v>
          </cell>
          <cell r="E589" t="str">
            <v>EL CARMEN DE ATRATO</v>
          </cell>
          <cell r="F589" t="str">
            <v>27245</v>
          </cell>
        </row>
        <row r="590">
          <cell r="C590" t="str">
            <v>ChocoEL LITORAL DEL SAN JUAN</v>
          </cell>
          <cell r="D590" t="str">
            <v>Choco</v>
          </cell>
          <cell r="E590" t="str">
            <v>EL LITORAL DEL SAN JUAN</v>
          </cell>
          <cell r="F590" t="str">
            <v>27250</v>
          </cell>
        </row>
        <row r="591">
          <cell r="C591" t="str">
            <v>ChocoISTMINA</v>
          </cell>
          <cell r="D591" t="str">
            <v>Choco</v>
          </cell>
          <cell r="E591" t="str">
            <v>ISTMINA</v>
          </cell>
          <cell r="F591" t="str">
            <v>27361</v>
          </cell>
        </row>
        <row r="592">
          <cell r="C592" t="str">
            <v>ChocoJURADO</v>
          </cell>
          <cell r="D592" t="str">
            <v>Choco</v>
          </cell>
          <cell r="E592" t="str">
            <v>JURADO</v>
          </cell>
          <cell r="F592" t="str">
            <v>27372</v>
          </cell>
        </row>
        <row r="593">
          <cell r="C593" t="str">
            <v>ChocoLLORO</v>
          </cell>
          <cell r="D593" t="str">
            <v>Choco</v>
          </cell>
          <cell r="E593" t="str">
            <v>LLORO</v>
          </cell>
          <cell r="F593" t="str">
            <v>27413</v>
          </cell>
        </row>
        <row r="594">
          <cell r="C594" t="str">
            <v>ChocoMEDIO ATRATO</v>
          </cell>
          <cell r="D594" t="str">
            <v>Choco</v>
          </cell>
          <cell r="E594" t="str">
            <v>MEDIO ATRATO</v>
          </cell>
          <cell r="F594" t="str">
            <v>27425</v>
          </cell>
        </row>
        <row r="595">
          <cell r="C595" t="str">
            <v>ChocoMEDIO BAUDO</v>
          </cell>
          <cell r="D595" t="str">
            <v>Choco</v>
          </cell>
          <cell r="E595" t="str">
            <v>MEDIO BAUDO</v>
          </cell>
          <cell r="F595" t="str">
            <v>27430</v>
          </cell>
        </row>
        <row r="596">
          <cell r="C596" t="str">
            <v>ChocoMEDIO SAN JUAN</v>
          </cell>
          <cell r="D596" t="str">
            <v>Choco</v>
          </cell>
          <cell r="E596" t="str">
            <v>MEDIO SAN JUAN</v>
          </cell>
          <cell r="F596" t="str">
            <v>27450</v>
          </cell>
        </row>
        <row r="597">
          <cell r="C597" t="str">
            <v>ChocoNOVITA</v>
          </cell>
          <cell r="D597" t="str">
            <v>Choco</v>
          </cell>
          <cell r="E597" t="str">
            <v>NOVITA</v>
          </cell>
          <cell r="F597" t="str">
            <v>27491</v>
          </cell>
        </row>
        <row r="598">
          <cell r="C598" t="str">
            <v>ChocoNUQUI</v>
          </cell>
          <cell r="D598" t="str">
            <v>Choco</v>
          </cell>
          <cell r="E598" t="str">
            <v>NUQUI</v>
          </cell>
          <cell r="F598" t="str">
            <v>27495</v>
          </cell>
        </row>
        <row r="599">
          <cell r="C599" t="str">
            <v>ChocoRIO IRO</v>
          </cell>
          <cell r="D599" t="str">
            <v>Choco</v>
          </cell>
          <cell r="E599" t="str">
            <v>RIO IRO</v>
          </cell>
          <cell r="F599" t="str">
            <v>27580</v>
          </cell>
        </row>
        <row r="600">
          <cell r="C600" t="str">
            <v>ChocoRIO QUITO</v>
          </cell>
          <cell r="D600" t="str">
            <v>Choco</v>
          </cell>
          <cell r="E600" t="str">
            <v>RIO QUITO</v>
          </cell>
          <cell r="F600" t="str">
            <v>27600</v>
          </cell>
        </row>
        <row r="601">
          <cell r="C601" t="str">
            <v>ChocoRIOSUCIO</v>
          </cell>
          <cell r="D601" t="str">
            <v>Choco</v>
          </cell>
          <cell r="E601" t="str">
            <v>RIOSUCIO</v>
          </cell>
          <cell r="F601" t="str">
            <v>27615</v>
          </cell>
        </row>
        <row r="602">
          <cell r="C602" t="str">
            <v>ChocoSAN JOSE DEL PALMAR</v>
          </cell>
          <cell r="D602" t="str">
            <v>Choco</v>
          </cell>
          <cell r="E602" t="str">
            <v>SAN JOSE DEL PALMAR</v>
          </cell>
          <cell r="F602" t="str">
            <v>27660</v>
          </cell>
        </row>
        <row r="603">
          <cell r="C603" t="str">
            <v>ChocoSIPI</v>
          </cell>
          <cell r="D603" t="str">
            <v>Choco</v>
          </cell>
          <cell r="E603" t="str">
            <v>SIPI</v>
          </cell>
          <cell r="F603" t="str">
            <v>27745</v>
          </cell>
        </row>
        <row r="604">
          <cell r="C604" t="str">
            <v>ChocoTADO</v>
          </cell>
          <cell r="D604" t="str">
            <v>Choco</v>
          </cell>
          <cell r="E604" t="str">
            <v>TADO</v>
          </cell>
          <cell r="F604" t="str">
            <v>27787</v>
          </cell>
        </row>
        <row r="605">
          <cell r="C605" t="str">
            <v>ChocoUNGUIA</v>
          </cell>
          <cell r="D605" t="str">
            <v>Choco</v>
          </cell>
          <cell r="E605" t="str">
            <v>UNGUIA</v>
          </cell>
          <cell r="F605" t="str">
            <v>27800</v>
          </cell>
        </row>
        <row r="606">
          <cell r="C606" t="str">
            <v>ChocoUNION PANAMERICANA</v>
          </cell>
          <cell r="D606" t="str">
            <v>Choco</v>
          </cell>
          <cell r="E606" t="str">
            <v>UNION PANAMERICANA</v>
          </cell>
          <cell r="F606" t="str">
            <v>27810</v>
          </cell>
        </row>
        <row r="607">
          <cell r="C607" t="str">
            <v>HUILANEIVA</v>
          </cell>
          <cell r="D607" t="str">
            <v>HUILA</v>
          </cell>
          <cell r="E607" t="str">
            <v>NEIVA</v>
          </cell>
          <cell r="F607" t="str">
            <v>41001</v>
          </cell>
        </row>
        <row r="608">
          <cell r="C608" t="str">
            <v>HUILAACEVEDO</v>
          </cell>
          <cell r="D608" t="str">
            <v>HUILA</v>
          </cell>
          <cell r="E608" t="str">
            <v>ACEVEDO</v>
          </cell>
          <cell r="F608" t="str">
            <v>41006</v>
          </cell>
        </row>
        <row r="609">
          <cell r="C609" t="str">
            <v>HUILAAGRADO</v>
          </cell>
          <cell r="D609" t="str">
            <v>HUILA</v>
          </cell>
          <cell r="E609" t="str">
            <v>AGRADO</v>
          </cell>
          <cell r="F609" t="str">
            <v>41013</v>
          </cell>
        </row>
        <row r="610">
          <cell r="C610" t="str">
            <v>HUILAAIPE</v>
          </cell>
          <cell r="D610" t="str">
            <v>HUILA</v>
          </cell>
          <cell r="E610" t="str">
            <v>AIPE</v>
          </cell>
          <cell r="F610" t="str">
            <v>41016</v>
          </cell>
        </row>
        <row r="611">
          <cell r="C611" t="str">
            <v>HUILAALGECIRAS</v>
          </cell>
          <cell r="D611" t="str">
            <v>HUILA</v>
          </cell>
          <cell r="E611" t="str">
            <v>ALGECIRAS</v>
          </cell>
          <cell r="F611" t="str">
            <v>41020</v>
          </cell>
        </row>
        <row r="612">
          <cell r="C612" t="str">
            <v>HUILAALTAMIRA</v>
          </cell>
          <cell r="D612" t="str">
            <v>HUILA</v>
          </cell>
          <cell r="E612" t="str">
            <v>ALTAMIRA</v>
          </cell>
          <cell r="F612" t="str">
            <v>41026</v>
          </cell>
        </row>
        <row r="613">
          <cell r="C613" t="str">
            <v>HUILABARAYA</v>
          </cell>
          <cell r="D613" t="str">
            <v>HUILA</v>
          </cell>
          <cell r="E613" t="str">
            <v>BARAYA</v>
          </cell>
          <cell r="F613" t="str">
            <v>41078</v>
          </cell>
        </row>
        <row r="614">
          <cell r="C614" t="str">
            <v>HUILACAMPOALEGRE</v>
          </cell>
          <cell r="D614" t="str">
            <v>HUILA</v>
          </cell>
          <cell r="E614" t="str">
            <v>CAMPOALEGRE</v>
          </cell>
          <cell r="F614" t="str">
            <v>41132</v>
          </cell>
        </row>
        <row r="615">
          <cell r="C615" t="str">
            <v>HUILACOLOMBIA</v>
          </cell>
          <cell r="D615" t="str">
            <v>HUILA</v>
          </cell>
          <cell r="E615" t="str">
            <v>COLOMBIA</v>
          </cell>
          <cell r="F615" t="str">
            <v>41206</v>
          </cell>
        </row>
        <row r="616">
          <cell r="C616" t="str">
            <v>HUILAELIAS</v>
          </cell>
          <cell r="D616" t="str">
            <v>HUILA</v>
          </cell>
          <cell r="E616" t="str">
            <v>ELIAS</v>
          </cell>
          <cell r="F616" t="str">
            <v>41244</v>
          </cell>
        </row>
        <row r="617">
          <cell r="C617" t="str">
            <v>HUILAGARZON</v>
          </cell>
          <cell r="D617" t="str">
            <v>HUILA</v>
          </cell>
          <cell r="E617" t="str">
            <v>GARZON</v>
          </cell>
          <cell r="F617" t="str">
            <v>41298</v>
          </cell>
        </row>
        <row r="618">
          <cell r="C618" t="str">
            <v>HUILAGIGANTE</v>
          </cell>
          <cell r="D618" t="str">
            <v>HUILA</v>
          </cell>
          <cell r="E618" t="str">
            <v>GIGANTE</v>
          </cell>
          <cell r="F618" t="str">
            <v>41306</v>
          </cell>
        </row>
        <row r="619">
          <cell r="C619" t="str">
            <v>HUILAGUADALUPE</v>
          </cell>
          <cell r="D619" t="str">
            <v>HUILA</v>
          </cell>
          <cell r="E619" t="str">
            <v>GUADALUPE</v>
          </cell>
          <cell r="F619" t="str">
            <v>41319</v>
          </cell>
        </row>
        <row r="620">
          <cell r="C620" t="str">
            <v>HUILAHOBO</v>
          </cell>
          <cell r="D620" t="str">
            <v>HUILA</v>
          </cell>
          <cell r="E620" t="str">
            <v>HOBO</v>
          </cell>
          <cell r="F620" t="str">
            <v>41349</v>
          </cell>
        </row>
        <row r="621">
          <cell r="C621" t="str">
            <v>HUILAIQUIRA</v>
          </cell>
          <cell r="D621" t="str">
            <v>HUILA</v>
          </cell>
          <cell r="E621" t="str">
            <v>IQUIRA</v>
          </cell>
          <cell r="F621" t="str">
            <v>41357</v>
          </cell>
        </row>
        <row r="622">
          <cell r="C622" t="str">
            <v>HUILAISNOS</v>
          </cell>
          <cell r="D622" t="str">
            <v>HUILA</v>
          </cell>
          <cell r="E622" t="str">
            <v>ISNOS</v>
          </cell>
          <cell r="F622" t="str">
            <v>41359</v>
          </cell>
        </row>
        <row r="623">
          <cell r="C623" t="str">
            <v>HUILALA ARGENTINA</v>
          </cell>
          <cell r="D623" t="str">
            <v>HUILA</v>
          </cell>
          <cell r="E623" t="str">
            <v>LA ARGENTINA</v>
          </cell>
          <cell r="F623" t="str">
            <v>41378</v>
          </cell>
        </row>
        <row r="624">
          <cell r="C624" t="str">
            <v>HUILALA PLATA</v>
          </cell>
          <cell r="D624" t="str">
            <v>HUILA</v>
          </cell>
          <cell r="E624" t="str">
            <v>LA PLATA</v>
          </cell>
          <cell r="F624" t="str">
            <v>41396</v>
          </cell>
        </row>
        <row r="625">
          <cell r="C625" t="str">
            <v>HUILANATAGA</v>
          </cell>
          <cell r="D625" t="str">
            <v>HUILA</v>
          </cell>
          <cell r="E625" t="str">
            <v>NATAGA</v>
          </cell>
          <cell r="F625" t="str">
            <v>41483</v>
          </cell>
        </row>
        <row r="626">
          <cell r="C626" t="str">
            <v>HUILAOPORAPA</v>
          </cell>
          <cell r="D626" t="str">
            <v>HUILA</v>
          </cell>
          <cell r="E626" t="str">
            <v>OPORAPA</v>
          </cell>
          <cell r="F626" t="str">
            <v>41503</v>
          </cell>
        </row>
        <row r="627">
          <cell r="C627" t="str">
            <v>HUILAPAICOL</v>
          </cell>
          <cell r="D627" t="str">
            <v>HUILA</v>
          </cell>
          <cell r="E627" t="str">
            <v>PAICOL</v>
          </cell>
          <cell r="F627" t="str">
            <v>41518</v>
          </cell>
        </row>
        <row r="628">
          <cell r="C628" t="str">
            <v>HUILAPALERMO</v>
          </cell>
          <cell r="D628" t="str">
            <v>HUILA</v>
          </cell>
          <cell r="E628" t="str">
            <v>PALERMO</v>
          </cell>
          <cell r="F628" t="str">
            <v>41524</v>
          </cell>
        </row>
        <row r="629">
          <cell r="C629" t="str">
            <v>HUILAPALESTINA</v>
          </cell>
          <cell r="D629" t="str">
            <v>HUILA</v>
          </cell>
          <cell r="E629" t="str">
            <v>PALESTINA</v>
          </cell>
          <cell r="F629" t="str">
            <v>41530</v>
          </cell>
        </row>
        <row r="630">
          <cell r="C630" t="str">
            <v>HUILAPITAL</v>
          </cell>
          <cell r="D630" t="str">
            <v>HUILA</v>
          </cell>
          <cell r="E630" t="str">
            <v>PITAL</v>
          </cell>
          <cell r="F630" t="str">
            <v>41548</v>
          </cell>
        </row>
        <row r="631">
          <cell r="C631" t="str">
            <v>HUILAPITALITO</v>
          </cell>
          <cell r="D631" t="str">
            <v>HUILA</v>
          </cell>
          <cell r="E631" t="str">
            <v>PITALITO</v>
          </cell>
          <cell r="F631" t="str">
            <v>41551</v>
          </cell>
        </row>
        <row r="632">
          <cell r="C632" t="str">
            <v>HUILARIVERA</v>
          </cell>
          <cell r="D632" t="str">
            <v>HUILA</v>
          </cell>
          <cell r="E632" t="str">
            <v>RIVERA</v>
          </cell>
          <cell r="F632" t="str">
            <v>41615</v>
          </cell>
        </row>
        <row r="633">
          <cell r="C633" t="str">
            <v>HUILASALADOBLANCO</v>
          </cell>
          <cell r="D633" t="str">
            <v>HUILA</v>
          </cell>
          <cell r="E633" t="str">
            <v>SALADOBLANCO</v>
          </cell>
          <cell r="F633" t="str">
            <v>41660</v>
          </cell>
        </row>
        <row r="634">
          <cell r="C634" t="str">
            <v>HUILASAN AGUSTIN</v>
          </cell>
          <cell r="D634" t="str">
            <v>HUILA</v>
          </cell>
          <cell r="E634" t="str">
            <v>SAN AGUSTIN</v>
          </cell>
          <cell r="F634" t="str">
            <v>41668</v>
          </cell>
        </row>
        <row r="635">
          <cell r="C635" t="str">
            <v>HUILASANTA MARIA</v>
          </cell>
          <cell r="D635" t="str">
            <v>HUILA</v>
          </cell>
          <cell r="E635" t="str">
            <v>SANTA MARIA</v>
          </cell>
          <cell r="F635" t="str">
            <v>41676</v>
          </cell>
        </row>
        <row r="636">
          <cell r="C636" t="str">
            <v>HUILASUAZA</v>
          </cell>
          <cell r="D636" t="str">
            <v>HUILA</v>
          </cell>
          <cell r="E636" t="str">
            <v>SUAZA</v>
          </cell>
          <cell r="F636" t="str">
            <v>41770</v>
          </cell>
        </row>
        <row r="637">
          <cell r="C637" t="str">
            <v>HUILATARQUI</v>
          </cell>
          <cell r="D637" t="str">
            <v>HUILA</v>
          </cell>
          <cell r="E637" t="str">
            <v>TARQUI</v>
          </cell>
          <cell r="F637" t="str">
            <v>41791</v>
          </cell>
        </row>
        <row r="638">
          <cell r="C638" t="str">
            <v>HUILATESALIA</v>
          </cell>
          <cell r="D638" t="str">
            <v>HUILA</v>
          </cell>
          <cell r="E638" t="str">
            <v>TESALIA</v>
          </cell>
          <cell r="F638" t="str">
            <v>41797</v>
          </cell>
        </row>
        <row r="639">
          <cell r="C639" t="str">
            <v>HUILATELLO</v>
          </cell>
          <cell r="D639" t="str">
            <v>HUILA</v>
          </cell>
          <cell r="E639" t="str">
            <v>TELLO</v>
          </cell>
          <cell r="F639" t="str">
            <v>41799</v>
          </cell>
        </row>
        <row r="640">
          <cell r="C640" t="str">
            <v>HUILATERUEL</v>
          </cell>
          <cell r="D640" t="str">
            <v>HUILA</v>
          </cell>
          <cell r="E640" t="str">
            <v>TERUEL</v>
          </cell>
          <cell r="F640" t="str">
            <v>41801</v>
          </cell>
        </row>
        <row r="641">
          <cell r="C641" t="str">
            <v>HUILATIMANA</v>
          </cell>
          <cell r="D641" t="str">
            <v>HUILA</v>
          </cell>
          <cell r="E641" t="str">
            <v>TIMANA</v>
          </cell>
          <cell r="F641" t="str">
            <v>41807</v>
          </cell>
        </row>
        <row r="642">
          <cell r="C642" t="str">
            <v>HUILAVILLAVIEJA</v>
          </cell>
          <cell r="D642" t="str">
            <v>HUILA</v>
          </cell>
          <cell r="E642" t="str">
            <v>VILLAVIEJA</v>
          </cell>
          <cell r="F642" t="str">
            <v>41872</v>
          </cell>
        </row>
        <row r="643">
          <cell r="C643" t="str">
            <v>HUILAYAGUARA</v>
          </cell>
          <cell r="D643" t="str">
            <v>HUILA</v>
          </cell>
          <cell r="E643" t="str">
            <v>YAGUARA</v>
          </cell>
          <cell r="F643" t="str">
            <v>41885</v>
          </cell>
        </row>
        <row r="644">
          <cell r="C644" t="str">
            <v>La GuajiraRIOHACHA</v>
          </cell>
          <cell r="D644" t="str">
            <v>La Guajira</v>
          </cell>
          <cell r="E644" t="str">
            <v>RIOHACHA</v>
          </cell>
          <cell r="F644" t="str">
            <v>44001</v>
          </cell>
        </row>
        <row r="645">
          <cell r="C645" t="str">
            <v>La GuajiraALBANIA</v>
          </cell>
          <cell r="D645" t="str">
            <v>La Guajira</v>
          </cell>
          <cell r="E645" t="str">
            <v>ALBANIA</v>
          </cell>
          <cell r="F645" t="str">
            <v>44035</v>
          </cell>
        </row>
        <row r="646">
          <cell r="C646" t="str">
            <v>La GuajiraBARRANCAS</v>
          </cell>
          <cell r="D646" t="str">
            <v>La Guajira</v>
          </cell>
          <cell r="E646" t="str">
            <v>BARRANCAS</v>
          </cell>
          <cell r="F646" t="str">
            <v>44078</v>
          </cell>
        </row>
        <row r="647">
          <cell r="C647" t="str">
            <v>La GuajiraDIBULLA</v>
          </cell>
          <cell r="D647" t="str">
            <v>La Guajira</v>
          </cell>
          <cell r="E647" t="str">
            <v>DIBULLA</v>
          </cell>
          <cell r="F647" t="str">
            <v>44090</v>
          </cell>
        </row>
        <row r="648">
          <cell r="C648" t="str">
            <v>La GuajiraDISTRACCION</v>
          </cell>
          <cell r="D648" t="str">
            <v>La Guajira</v>
          </cell>
          <cell r="E648" t="str">
            <v>DISTRACCION</v>
          </cell>
          <cell r="F648" t="str">
            <v>44098</v>
          </cell>
        </row>
        <row r="649">
          <cell r="C649" t="str">
            <v>La GuajiraEL MOLINO</v>
          </cell>
          <cell r="D649" t="str">
            <v>La Guajira</v>
          </cell>
          <cell r="E649" t="str">
            <v>EL MOLINO</v>
          </cell>
          <cell r="F649" t="str">
            <v>44110</v>
          </cell>
        </row>
        <row r="650">
          <cell r="C650" t="str">
            <v>La GuajiraFONSECA</v>
          </cell>
          <cell r="D650" t="str">
            <v>La Guajira</v>
          </cell>
          <cell r="E650" t="str">
            <v>FONSECA</v>
          </cell>
          <cell r="F650" t="str">
            <v>44279</v>
          </cell>
        </row>
        <row r="651">
          <cell r="C651" t="str">
            <v>La GuajiraHATONUEVO</v>
          </cell>
          <cell r="D651" t="str">
            <v>La Guajira</v>
          </cell>
          <cell r="E651" t="str">
            <v>HATONUEVO</v>
          </cell>
          <cell r="F651" t="str">
            <v>44378</v>
          </cell>
        </row>
        <row r="652">
          <cell r="C652" t="str">
            <v>La GuajiraLA JAGUA DEL PILAR</v>
          </cell>
          <cell r="D652" t="str">
            <v>La Guajira</v>
          </cell>
          <cell r="E652" t="str">
            <v>LA JAGUA DEL PILAR</v>
          </cell>
          <cell r="F652" t="str">
            <v>44420</v>
          </cell>
        </row>
        <row r="653">
          <cell r="C653" t="str">
            <v>La GuajiraMAICAO</v>
          </cell>
          <cell r="D653" t="str">
            <v>La Guajira</v>
          </cell>
          <cell r="E653" t="str">
            <v>MAICAO</v>
          </cell>
          <cell r="F653" t="str">
            <v>44430</v>
          </cell>
        </row>
        <row r="654">
          <cell r="C654" t="str">
            <v>La GuajiraMANAURE</v>
          </cell>
          <cell r="D654" t="str">
            <v>La Guajira</v>
          </cell>
          <cell r="E654" t="str">
            <v>MANAURE</v>
          </cell>
          <cell r="F654" t="str">
            <v>44560</v>
          </cell>
        </row>
        <row r="655">
          <cell r="C655" t="str">
            <v>La GuajiraSAN JUAN DEL CESAR</v>
          </cell>
          <cell r="D655" t="str">
            <v>La Guajira</v>
          </cell>
          <cell r="E655" t="str">
            <v>SAN JUAN DEL CESAR</v>
          </cell>
          <cell r="F655" t="str">
            <v>44650</v>
          </cell>
        </row>
        <row r="656">
          <cell r="C656" t="str">
            <v>La GuajiraURIBIA</v>
          </cell>
          <cell r="D656" t="str">
            <v>La Guajira</v>
          </cell>
          <cell r="E656" t="str">
            <v>URIBIA</v>
          </cell>
          <cell r="F656" t="str">
            <v>44847</v>
          </cell>
        </row>
        <row r="657">
          <cell r="C657" t="str">
            <v>La GuajiraURUMITA</v>
          </cell>
          <cell r="D657" t="str">
            <v>La Guajira</v>
          </cell>
          <cell r="E657" t="str">
            <v>URUMITA</v>
          </cell>
          <cell r="F657" t="str">
            <v>44855</v>
          </cell>
        </row>
        <row r="658">
          <cell r="C658" t="str">
            <v>La GuajiraVILLANUEVA</v>
          </cell>
          <cell r="D658" t="str">
            <v>La Guajira</v>
          </cell>
          <cell r="E658" t="str">
            <v>VILLANUEVA</v>
          </cell>
          <cell r="F658" t="str">
            <v>44874</v>
          </cell>
        </row>
        <row r="659">
          <cell r="C659" t="str">
            <v>MagdalenaSANTA MARTA</v>
          </cell>
          <cell r="D659" t="str">
            <v>Magdalena</v>
          </cell>
          <cell r="E659" t="str">
            <v>SANTA MARTA</v>
          </cell>
          <cell r="F659" t="str">
            <v>47001</v>
          </cell>
        </row>
        <row r="660">
          <cell r="C660" t="str">
            <v>MagdalenaALGARROBO</v>
          </cell>
          <cell r="D660" t="str">
            <v>Magdalena</v>
          </cell>
          <cell r="E660" t="str">
            <v>ALGARROBO</v>
          </cell>
          <cell r="F660" t="str">
            <v>47030</v>
          </cell>
        </row>
        <row r="661">
          <cell r="C661" t="str">
            <v>MagdalenaARACATACA</v>
          </cell>
          <cell r="D661" t="str">
            <v>Magdalena</v>
          </cell>
          <cell r="E661" t="str">
            <v>ARACATACA</v>
          </cell>
          <cell r="F661" t="str">
            <v>47053</v>
          </cell>
        </row>
        <row r="662">
          <cell r="C662" t="str">
            <v>MagdalenaARIGUANI</v>
          </cell>
          <cell r="D662" t="str">
            <v>Magdalena</v>
          </cell>
          <cell r="E662" t="str">
            <v>ARIGUANI</v>
          </cell>
          <cell r="F662" t="str">
            <v>47058</v>
          </cell>
        </row>
        <row r="663">
          <cell r="C663" t="str">
            <v>MagdalenaCERRO SAN ANTONIO</v>
          </cell>
          <cell r="D663" t="str">
            <v>Magdalena</v>
          </cell>
          <cell r="E663" t="str">
            <v>CERRO SAN ANTONIO</v>
          </cell>
          <cell r="F663" t="str">
            <v>47161</v>
          </cell>
        </row>
        <row r="664">
          <cell r="C664" t="str">
            <v>MagdalenaCHIBOLO</v>
          </cell>
          <cell r="D664" t="str">
            <v>Magdalena</v>
          </cell>
          <cell r="E664" t="str">
            <v>CHIBOLO</v>
          </cell>
          <cell r="F664" t="str">
            <v>47170</v>
          </cell>
        </row>
        <row r="665">
          <cell r="C665" t="str">
            <v>MagdalenaCIENAGA</v>
          </cell>
          <cell r="D665" t="str">
            <v>Magdalena</v>
          </cell>
          <cell r="E665" t="str">
            <v>CIENAGA</v>
          </cell>
          <cell r="F665" t="str">
            <v>47189</v>
          </cell>
        </row>
        <row r="666">
          <cell r="C666" t="str">
            <v>MagdalenaCONCORDIA</v>
          </cell>
          <cell r="D666" t="str">
            <v>Magdalena</v>
          </cell>
          <cell r="E666" t="str">
            <v>CONCORDIA</v>
          </cell>
          <cell r="F666" t="str">
            <v>47205</v>
          </cell>
        </row>
        <row r="667">
          <cell r="C667" t="str">
            <v>MagdalenaEL BANCO</v>
          </cell>
          <cell r="D667" t="str">
            <v>Magdalena</v>
          </cell>
          <cell r="E667" t="str">
            <v>EL BANCO</v>
          </cell>
          <cell r="F667" t="str">
            <v>47245</v>
          </cell>
        </row>
        <row r="668">
          <cell r="C668" t="str">
            <v>MagdalenaEL PIÑON</v>
          </cell>
          <cell r="D668" t="str">
            <v>Magdalena</v>
          </cell>
          <cell r="E668" t="str">
            <v>EL PIÑON</v>
          </cell>
          <cell r="F668" t="str">
            <v>47258</v>
          </cell>
        </row>
        <row r="669">
          <cell r="C669" t="str">
            <v>MagdalenaEL RETEN</v>
          </cell>
          <cell r="D669" t="str">
            <v>Magdalena</v>
          </cell>
          <cell r="E669" t="str">
            <v>EL RETEN</v>
          </cell>
          <cell r="F669" t="str">
            <v>47268</v>
          </cell>
        </row>
        <row r="670">
          <cell r="C670" t="str">
            <v>MagdalenaFUNDACION</v>
          </cell>
          <cell r="D670" t="str">
            <v>Magdalena</v>
          </cell>
          <cell r="E670" t="str">
            <v>FUNDACION</v>
          </cell>
          <cell r="F670" t="str">
            <v>47288</v>
          </cell>
        </row>
        <row r="671">
          <cell r="C671" t="str">
            <v>MagdalenaGUAMAL</v>
          </cell>
          <cell r="D671" t="str">
            <v>Magdalena</v>
          </cell>
          <cell r="E671" t="str">
            <v>GUAMAL</v>
          </cell>
          <cell r="F671" t="str">
            <v>47318</v>
          </cell>
        </row>
        <row r="672">
          <cell r="C672" t="str">
            <v>MagdalenaNUEVA GRANADA</v>
          </cell>
          <cell r="D672" t="str">
            <v>Magdalena</v>
          </cell>
          <cell r="E672" t="str">
            <v>NUEVA GRANADA</v>
          </cell>
          <cell r="F672" t="str">
            <v>47460</v>
          </cell>
        </row>
        <row r="673">
          <cell r="C673" t="str">
            <v>MagdalenaPEDRAZA</v>
          </cell>
          <cell r="D673" t="str">
            <v>Magdalena</v>
          </cell>
          <cell r="E673" t="str">
            <v>PEDRAZA</v>
          </cell>
          <cell r="F673" t="str">
            <v>47541</v>
          </cell>
        </row>
        <row r="674">
          <cell r="C674" t="str">
            <v>MagdalenaPIJIÑO DEL CARMEN</v>
          </cell>
          <cell r="D674" t="str">
            <v>Magdalena</v>
          </cell>
          <cell r="E674" t="str">
            <v>PIJIÑO DEL CARMEN</v>
          </cell>
          <cell r="F674" t="str">
            <v>47545</v>
          </cell>
        </row>
        <row r="675">
          <cell r="C675" t="str">
            <v>MagdalenaPIVIJAY</v>
          </cell>
          <cell r="D675" t="str">
            <v>Magdalena</v>
          </cell>
          <cell r="E675" t="str">
            <v>PIVIJAY</v>
          </cell>
          <cell r="F675" t="str">
            <v>47551</v>
          </cell>
        </row>
        <row r="676">
          <cell r="C676" t="str">
            <v>MagdalenaPLATO</v>
          </cell>
          <cell r="D676" t="str">
            <v>Magdalena</v>
          </cell>
          <cell r="E676" t="str">
            <v>PLATO</v>
          </cell>
          <cell r="F676" t="str">
            <v>47555</v>
          </cell>
        </row>
        <row r="677">
          <cell r="C677" t="str">
            <v>MagdalenaPUEBLOVIEJO</v>
          </cell>
          <cell r="D677" t="str">
            <v>Magdalena</v>
          </cell>
          <cell r="E677" t="str">
            <v>PUEBLOVIEJO</v>
          </cell>
          <cell r="F677" t="str">
            <v>47570</v>
          </cell>
        </row>
        <row r="678">
          <cell r="C678" t="str">
            <v>MagdalenaREMOLINO</v>
          </cell>
          <cell r="D678" t="str">
            <v>Magdalena</v>
          </cell>
          <cell r="E678" t="str">
            <v>REMOLINO</v>
          </cell>
          <cell r="F678" t="str">
            <v>47605</v>
          </cell>
        </row>
        <row r="679">
          <cell r="C679" t="str">
            <v>MagdalenaSABANAS DE SAN ANGEL</v>
          </cell>
          <cell r="D679" t="str">
            <v>Magdalena</v>
          </cell>
          <cell r="E679" t="str">
            <v>SABANAS DE SAN ANGEL</v>
          </cell>
          <cell r="F679" t="str">
            <v>47660</v>
          </cell>
        </row>
        <row r="680">
          <cell r="C680" t="str">
            <v>MagdalenaSALAMINA</v>
          </cell>
          <cell r="D680" t="str">
            <v>Magdalena</v>
          </cell>
          <cell r="E680" t="str">
            <v>SALAMINA</v>
          </cell>
          <cell r="F680" t="str">
            <v>47675</v>
          </cell>
        </row>
        <row r="681">
          <cell r="C681" t="str">
            <v>MagdalenaSAN SEBASTIAN DE BUENAVISTA</v>
          </cell>
          <cell r="D681" t="str">
            <v>Magdalena</v>
          </cell>
          <cell r="E681" t="str">
            <v>SAN SEBASTIAN DE BUENAVISTA</v>
          </cell>
          <cell r="F681" t="str">
            <v>47692</v>
          </cell>
        </row>
        <row r="682">
          <cell r="C682" t="str">
            <v>MagdalenaSAN ZENON</v>
          </cell>
          <cell r="D682" t="str">
            <v>Magdalena</v>
          </cell>
          <cell r="E682" t="str">
            <v>SAN ZENON</v>
          </cell>
          <cell r="F682" t="str">
            <v>47703</v>
          </cell>
        </row>
        <row r="683">
          <cell r="C683" t="str">
            <v>MagdalenaSANTA ANA</v>
          </cell>
          <cell r="D683" t="str">
            <v>Magdalena</v>
          </cell>
          <cell r="E683" t="str">
            <v>SANTA ANA</v>
          </cell>
          <cell r="F683" t="str">
            <v>47707</v>
          </cell>
        </row>
        <row r="684">
          <cell r="C684" t="str">
            <v>MagdalenaSANTA BARBARA DE PINTO</v>
          </cell>
          <cell r="D684" t="str">
            <v>Magdalena</v>
          </cell>
          <cell r="E684" t="str">
            <v>SANTA BARBARA DE PINTO</v>
          </cell>
          <cell r="F684" t="str">
            <v>47720</v>
          </cell>
        </row>
        <row r="685">
          <cell r="C685" t="str">
            <v>MagdalenaSITIONUEVO</v>
          </cell>
          <cell r="D685" t="str">
            <v>Magdalena</v>
          </cell>
          <cell r="E685" t="str">
            <v>SITIONUEVO</v>
          </cell>
          <cell r="F685" t="str">
            <v>47745</v>
          </cell>
        </row>
        <row r="686">
          <cell r="C686" t="str">
            <v>MagdalenaTENERIFE</v>
          </cell>
          <cell r="D686" t="str">
            <v>Magdalena</v>
          </cell>
          <cell r="E686" t="str">
            <v>TENERIFE</v>
          </cell>
          <cell r="F686" t="str">
            <v>47798</v>
          </cell>
        </row>
        <row r="687">
          <cell r="C687" t="str">
            <v>MagdalenaZAPAYAN</v>
          </cell>
          <cell r="D687" t="str">
            <v>Magdalena</v>
          </cell>
          <cell r="E687" t="str">
            <v>ZAPAYAN</v>
          </cell>
          <cell r="F687" t="str">
            <v>47960</v>
          </cell>
        </row>
        <row r="688">
          <cell r="C688" t="str">
            <v>MagdalenaZONA BANANERA</v>
          </cell>
          <cell r="D688" t="str">
            <v>Magdalena</v>
          </cell>
          <cell r="E688" t="str">
            <v>ZONA BANANERA</v>
          </cell>
          <cell r="F688" t="str">
            <v>47980</v>
          </cell>
        </row>
        <row r="689">
          <cell r="C689" t="str">
            <v>METAVILLAVICENCIO</v>
          </cell>
          <cell r="D689" t="str">
            <v>META</v>
          </cell>
          <cell r="E689" t="str">
            <v>VILLAVICENCIO</v>
          </cell>
          <cell r="F689" t="str">
            <v>50001</v>
          </cell>
        </row>
        <row r="690">
          <cell r="C690" t="str">
            <v>METAACACIAS</v>
          </cell>
          <cell r="D690" t="str">
            <v>META</v>
          </cell>
          <cell r="E690" t="str">
            <v>ACACIAS</v>
          </cell>
          <cell r="F690" t="str">
            <v>50006</v>
          </cell>
        </row>
        <row r="691">
          <cell r="C691" t="str">
            <v>METABARRANCA DE UPIA</v>
          </cell>
          <cell r="D691" t="str">
            <v>META</v>
          </cell>
          <cell r="E691" t="str">
            <v>BARRANCA DE UPIA</v>
          </cell>
          <cell r="F691" t="str">
            <v>50110</v>
          </cell>
        </row>
        <row r="692">
          <cell r="C692" t="str">
            <v>METACABUYARO</v>
          </cell>
          <cell r="D692" t="str">
            <v>META</v>
          </cell>
          <cell r="E692" t="str">
            <v>CABUYARO</v>
          </cell>
          <cell r="F692" t="str">
            <v>50124</v>
          </cell>
        </row>
        <row r="693">
          <cell r="C693" t="str">
            <v>METACASTILLA LA NUEVA</v>
          </cell>
          <cell r="D693" t="str">
            <v>META</v>
          </cell>
          <cell r="E693" t="str">
            <v>CASTILLA LA NUEVA</v>
          </cell>
          <cell r="F693" t="str">
            <v>50150</v>
          </cell>
        </row>
        <row r="694">
          <cell r="C694" t="str">
            <v>METACUBARRAL</v>
          </cell>
          <cell r="D694" t="str">
            <v>META</v>
          </cell>
          <cell r="E694" t="str">
            <v>CUBARRAL</v>
          </cell>
          <cell r="F694" t="str">
            <v>50223</v>
          </cell>
        </row>
        <row r="695">
          <cell r="C695" t="str">
            <v>METACUMARAL</v>
          </cell>
          <cell r="D695" t="str">
            <v>META</v>
          </cell>
          <cell r="E695" t="str">
            <v>CUMARAL</v>
          </cell>
          <cell r="F695" t="str">
            <v>50226</v>
          </cell>
        </row>
        <row r="696">
          <cell r="C696" t="str">
            <v>METAEL CALVARIO</v>
          </cell>
          <cell r="D696" t="str">
            <v>META</v>
          </cell>
          <cell r="E696" t="str">
            <v>EL CALVARIO</v>
          </cell>
          <cell r="F696" t="str">
            <v>50245</v>
          </cell>
        </row>
        <row r="697">
          <cell r="C697" t="str">
            <v>METAEL CASTILLO</v>
          </cell>
          <cell r="D697" t="str">
            <v>META</v>
          </cell>
          <cell r="E697" t="str">
            <v>EL CASTILLO</v>
          </cell>
          <cell r="F697" t="str">
            <v>50251</v>
          </cell>
        </row>
        <row r="698">
          <cell r="C698" t="str">
            <v>METAEL DORADO</v>
          </cell>
          <cell r="D698" t="str">
            <v>META</v>
          </cell>
          <cell r="E698" t="str">
            <v>EL DORADO</v>
          </cell>
          <cell r="F698" t="str">
            <v>50270</v>
          </cell>
        </row>
        <row r="699">
          <cell r="C699" t="str">
            <v>METAFUENTE DE ORO</v>
          </cell>
          <cell r="D699" t="str">
            <v>META</v>
          </cell>
          <cell r="E699" t="str">
            <v>FUENTE DE ORO</v>
          </cell>
          <cell r="F699" t="str">
            <v>50287</v>
          </cell>
        </row>
        <row r="700">
          <cell r="C700" t="str">
            <v>METAGRANADA</v>
          </cell>
          <cell r="D700" t="str">
            <v>META</v>
          </cell>
          <cell r="E700" t="str">
            <v>GRANADA</v>
          </cell>
          <cell r="F700" t="str">
            <v>50313</v>
          </cell>
        </row>
        <row r="701">
          <cell r="C701" t="str">
            <v>METAGUAMAL</v>
          </cell>
          <cell r="D701" t="str">
            <v>META</v>
          </cell>
          <cell r="E701" t="str">
            <v>GUAMAL</v>
          </cell>
          <cell r="F701" t="str">
            <v>50318</v>
          </cell>
        </row>
        <row r="702">
          <cell r="C702" t="str">
            <v>METAMAPIRIPAN</v>
          </cell>
          <cell r="D702" t="str">
            <v>META</v>
          </cell>
          <cell r="E702" t="str">
            <v>MAPIRIPAN</v>
          </cell>
          <cell r="F702" t="str">
            <v>50325</v>
          </cell>
        </row>
        <row r="703">
          <cell r="C703" t="str">
            <v>METAMESETAS</v>
          </cell>
          <cell r="D703" t="str">
            <v>META</v>
          </cell>
          <cell r="E703" t="str">
            <v>MESETAS</v>
          </cell>
          <cell r="F703" t="str">
            <v>50330</v>
          </cell>
        </row>
        <row r="704">
          <cell r="C704" t="str">
            <v>METALA MACARENA</v>
          </cell>
          <cell r="D704" t="str">
            <v>META</v>
          </cell>
          <cell r="E704" t="str">
            <v>LA MACARENA</v>
          </cell>
          <cell r="F704" t="str">
            <v>50350</v>
          </cell>
        </row>
        <row r="705">
          <cell r="C705" t="str">
            <v>METALA URIBE</v>
          </cell>
          <cell r="D705" t="str">
            <v>META</v>
          </cell>
          <cell r="E705" t="str">
            <v>LA URIBE</v>
          </cell>
          <cell r="F705" t="str">
            <v>50370</v>
          </cell>
        </row>
        <row r="706">
          <cell r="C706" t="str">
            <v>METALEJANIAS</v>
          </cell>
          <cell r="D706" t="str">
            <v>META</v>
          </cell>
          <cell r="E706" t="str">
            <v>LEJANIAS</v>
          </cell>
          <cell r="F706" t="str">
            <v>50400</v>
          </cell>
        </row>
        <row r="707">
          <cell r="C707" t="str">
            <v>METAPUERTO CONCORDIA</v>
          </cell>
          <cell r="D707" t="str">
            <v>META</v>
          </cell>
          <cell r="E707" t="str">
            <v>PUERTO CONCORDIA</v>
          </cell>
          <cell r="F707" t="str">
            <v>50450</v>
          </cell>
        </row>
        <row r="708">
          <cell r="C708" t="str">
            <v>METAPUERTO GAITAN</v>
          </cell>
          <cell r="D708" t="str">
            <v>META</v>
          </cell>
          <cell r="E708" t="str">
            <v>PUERTO GAITAN</v>
          </cell>
          <cell r="F708" t="str">
            <v>50568</v>
          </cell>
        </row>
        <row r="709">
          <cell r="C709" t="str">
            <v>METAPUERTO LOPEZ</v>
          </cell>
          <cell r="D709" t="str">
            <v>META</v>
          </cell>
          <cell r="E709" t="str">
            <v>PUERTO LOPEZ</v>
          </cell>
          <cell r="F709" t="str">
            <v>50573</v>
          </cell>
        </row>
        <row r="710">
          <cell r="C710" t="str">
            <v>METAPUERTO LLERAS</v>
          </cell>
          <cell r="D710" t="str">
            <v>META</v>
          </cell>
          <cell r="E710" t="str">
            <v>PUERTO LLERAS</v>
          </cell>
          <cell r="F710" t="str">
            <v>50577</v>
          </cell>
        </row>
        <row r="711">
          <cell r="C711" t="str">
            <v>METAPUERTO RICO</v>
          </cell>
          <cell r="D711" t="str">
            <v>META</v>
          </cell>
          <cell r="E711" t="str">
            <v>PUERTO RICO</v>
          </cell>
          <cell r="F711" t="str">
            <v>50590</v>
          </cell>
        </row>
        <row r="712">
          <cell r="C712" t="str">
            <v>METARESTREPO</v>
          </cell>
          <cell r="D712" t="str">
            <v>META</v>
          </cell>
          <cell r="E712" t="str">
            <v>RESTREPO</v>
          </cell>
          <cell r="F712" t="str">
            <v>50606</v>
          </cell>
        </row>
        <row r="713">
          <cell r="C713" t="str">
            <v>METASAN CARLOS DE GUAROA</v>
          </cell>
          <cell r="D713" t="str">
            <v>META</v>
          </cell>
          <cell r="E713" t="str">
            <v>SAN CARLOS DE GUAROA</v>
          </cell>
          <cell r="F713" t="str">
            <v>50680</v>
          </cell>
        </row>
        <row r="714">
          <cell r="C714" t="str">
            <v>METASAN JUAN DE ARAMA</v>
          </cell>
          <cell r="D714" t="str">
            <v>META</v>
          </cell>
          <cell r="E714" t="str">
            <v>SAN JUAN DE ARAMA</v>
          </cell>
          <cell r="F714" t="str">
            <v>50683</v>
          </cell>
        </row>
        <row r="715">
          <cell r="C715" t="str">
            <v>METASAN JUANITO</v>
          </cell>
          <cell r="D715" t="str">
            <v>META</v>
          </cell>
          <cell r="E715" t="str">
            <v>SAN JUANITO</v>
          </cell>
          <cell r="F715" t="str">
            <v>50686</v>
          </cell>
        </row>
        <row r="716">
          <cell r="C716" t="str">
            <v>METASAN MARTIN</v>
          </cell>
          <cell r="D716" t="str">
            <v>META</v>
          </cell>
          <cell r="E716" t="str">
            <v>SAN MARTIN</v>
          </cell>
          <cell r="F716" t="str">
            <v>50689</v>
          </cell>
        </row>
        <row r="717">
          <cell r="C717" t="str">
            <v>METAVISTAHERMOSA</v>
          </cell>
          <cell r="D717" t="str">
            <v>META</v>
          </cell>
          <cell r="E717" t="str">
            <v>VISTAHERMOSA</v>
          </cell>
          <cell r="F717" t="str">
            <v>50711</v>
          </cell>
        </row>
        <row r="718">
          <cell r="C718" t="str">
            <v>NariñoPASTO</v>
          </cell>
          <cell r="D718" t="str">
            <v>Nariño</v>
          </cell>
          <cell r="E718" t="str">
            <v>PASTO</v>
          </cell>
          <cell r="F718" t="str">
            <v>52001</v>
          </cell>
        </row>
        <row r="719">
          <cell r="C719" t="str">
            <v>NariñoALBAN</v>
          </cell>
          <cell r="D719" t="str">
            <v>Nariño</v>
          </cell>
          <cell r="E719" t="str">
            <v>ALBAN</v>
          </cell>
          <cell r="F719" t="str">
            <v>52019</v>
          </cell>
        </row>
        <row r="720">
          <cell r="C720" t="str">
            <v>NariñoALDANA</v>
          </cell>
          <cell r="D720" t="str">
            <v>Nariño</v>
          </cell>
          <cell r="E720" t="str">
            <v>ALDANA</v>
          </cell>
          <cell r="F720" t="str">
            <v>52022</v>
          </cell>
        </row>
        <row r="721">
          <cell r="C721" t="str">
            <v>NariñoANCUYA</v>
          </cell>
          <cell r="D721" t="str">
            <v>Nariño</v>
          </cell>
          <cell r="E721" t="str">
            <v>ANCUYA</v>
          </cell>
          <cell r="F721" t="str">
            <v>52036</v>
          </cell>
        </row>
        <row r="722">
          <cell r="C722" t="str">
            <v>NariñoARBOLEDA</v>
          </cell>
          <cell r="D722" t="str">
            <v>Nariño</v>
          </cell>
          <cell r="E722" t="str">
            <v>ARBOLEDA</v>
          </cell>
          <cell r="F722" t="str">
            <v>52051</v>
          </cell>
        </row>
        <row r="723">
          <cell r="C723" t="str">
            <v>NariñoBARBACOAS</v>
          </cell>
          <cell r="D723" t="str">
            <v>Nariño</v>
          </cell>
          <cell r="E723" t="str">
            <v>BARBACOAS</v>
          </cell>
          <cell r="F723" t="str">
            <v>52079</v>
          </cell>
        </row>
        <row r="724">
          <cell r="C724" t="str">
            <v>NariñoBELEN</v>
          </cell>
          <cell r="D724" t="str">
            <v>Nariño</v>
          </cell>
          <cell r="E724" t="str">
            <v>BELEN</v>
          </cell>
          <cell r="F724" t="str">
            <v>52083</v>
          </cell>
        </row>
        <row r="725">
          <cell r="C725" t="str">
            <v>NariñoBUESACO</v>
          </cell>
          <cell r="D725" t="str">
            <v>Nariño</v>
          </cell>
          <cell r="E725" t="str">
            <v>BUESACO</v>
          </cell>
          <cell r="F725" t="str">
            <v>52110</v>
          </cell>
        </row>
        <row r="726">
          <cell r="C726" t="str">
            <v>NariñoCOLON</v>
          </cell>
          <cell r="D726" t="str">
            <v>Nariño</v>
          </cell>
          <cell r="E726" t="str">
            <v>COLON</v>
          </cell>
          <cell r="F726" t="str">
            <v>52203</v>
          </cell>
        </row>
        <row r="727">
          <cell r="C727" t="str">
            <v>NariñoCONSACA</v>
          </cell>
          <cell r="D727" t="str">
            <v>Nariño</v>
          </cell>
          <cell r="E727" t="str">
            <v>CONSACA</v>
          </cell>
          <cell r="F727" t="str">
            <v>52207</v>
          </cell>
        </row>
        <row r="728">
          <cell r="C728" t="str">
            <v>NariñoEL CONTADERO</v>
          </cell>
          <cell r="D728" t="str">
            <v>Nariño</v>
          </cell>
          <cell r="E728" t="str">
            <v>EL CONTADERO</v>
          </cell>
          <cell r="F728" t="str">
            <v>52210</v>
          </cell>
        </row>
        <row r="729">
          <cell r="C729" t="str">
            <v>NariñoCORDOBA</v>
          </cell>
          <cell r="D729" t="str">
            <v>Nariño</v>
          </cell>
          <cell r="E729" t="str">
            <v>CORDOBA</v>
          </cell>
          <cell r="F729" t="str">
            <v>52215</v>
          </cell>
        </row>
        <row r="730">
          <cell r="C730" t="str">
            <v>NariñoCUASPUD</v>
          </cell>
          <cell r="D730" t="str">
            <v>Nariño</v>
          </cell>
          <cell r="E730" t="str">
            <v>CUASPUD</v>
          </cell>
          <cell r="F730" t="str">
            <v>52224</v>
          </cell>
        </row>
        <row r="731">
          <cell r="C731" t="str">
            <v>NariñoCUMBAL</v>
          </cell>
          <cell r="D731" t="str">
            <v>Nariño</v>
          </cell>
          <cell r="E731" t="str">
            <v>CUMBAL</v>
          </cell>
          <cell r="F731" t="str">
            <v>52227</v>
          </cell>
        </row>
        <row r="732">
          <cell r="C732" t="str">
            <v>NariñoCUMBITARA</v>
          </cell>
          <cell r="D732" t="str">
            <v>Nariño</v>
          </cell>
          <cell r="E732" t="str">
            <v>CUMBITARA</v>
          </cell>
          <cell r="F732" t="str">
            <v>52233</v>
          </cell>
        </row>
        <row r="733">
          <cell r="C733" t="str">
            <v>NariñoCHACHAGUI</v>
          </cell>
          <cell r="D733" t="str">
            <v>Nariño</v>
          </cell>
          <cell r="E733" t="str">
            <v>CHACHAGUI</v>
          </cell>
          <cell r="F733" t="str">
            <v>52240</v>
          </cell>
        </row>
        <row r="734">
          <cell r="C734" t="str">
            <v>NariñoEL CHARCO</v>
          </cell>
          <cell r="D734" t="str">
            <v>Nariño</v>
          </cell>
          <cell r="E734" t="str">
            <v>EL CHARCO</v>
          </cell>
          <cell r="F734" t="str">
            <v>52250</v>
          </cell>
        </row>
        <row r="735">
          <cell r="C735" t="str">
            <v>NariñoEL PEÑOL</v>
          </cell>
          <cell r="D735" t="str">
            <v>Nariño</v>
          </cell>
          <cell r="E735" t="str">
            <v>EL PEÑOL</v>
          </cell>
          <cell r="F735" t="str">
            <v>52254</v>
          </cell>
        </row>
        <row r="736">
          <cell r="C736" t="str">
            <v>NariñoEL ROSARIO</v>
          </cell>
          <cell r="D736" t="str">
            <v>Nariño</v>
          </cell>
          <cell r="E736" t="str">
            <v>EL ROSARIO</v>
          </cell>
          <cell r="F736" t="str">
            <v>52256</v>
          </cell>
        </row>
        <row r="737">
          <cell r="C737" t="str">
            <v>NariñoEL TABLON DE GOMEZ</v>
          </cell>
          <cell r="D737" t="str">
            <v>Nariño</v>
          </cell>
          <cell r="E737" t="str">
            <v>EL TABLON DE GOMEZ</v>
          </cell>
          <cell r="F737" t="str">
            <v>52258</v>
          </cell>
        </row>
        <row r="738">
          <cell r="C738" t="str">
            <v>NariñoEL TAMBO</v>
          </cell>
          <cell r="D738" t="str">
            <v>Nariño</v>
          </cell>
          <cell r="E738" t="str">
            <v>EL TAMBO</v>
          </cell>
          <cell r="F738" t="str">
            <v>52260</v>
          </cell>
        </row>
        <row r="739">
          <cell r="C739" t="str">
            <v>NariñoFUNES</v>
          </cell>
          <cell r="D739" t="str">
            <v>Nariño</v>
          </cell>
          <cell r="E739" t="str">
            <v>FUNES</v>
          </cell>
          <cell r="F739" t="str">
            <v>52287</v>
          </cell>
        </row>
        <row r="740">
          <cell r="C740" t="str">
            <v>NariñoGUACHUCAL</v>
          </cell>
          <cell r="D740" t="str">
            <v>Nariño</v>
          </cell>
          <cell r="E740" t="str">
            <v>GUACHUCAL</v>
          </cell>
          <cell r="F740" t="str">
            <v>52317</v>
          </cell>
        </row>
        <row r="741">
          <cell r="C741" t="str">
            <v>NariñoGUAITARILLA</v>
          </cell>
          <cell r="D741" t="str">
            <v>Nariño</v>
          </cell>
          <cell r="E741" t="str">
            <v>GUAITARILLA</v>
          </cell>
          <cell r="F741" t="str">
            <v>52320</v>
          </cell>
        </row>
        <row r="742">
          <cell r="C742" t="str">
            <v>NariñoGUALMATAN</v>
          </cell>
          <cell r="D742" t="str">
            <v>Nariño</v>
          </cell>
          <cell r="E742" t="str">
            <v>GUALMATAN</v>
          </cell>
          <cell r="F742" t="str">
            <v>52323</v>
          </cell>
        </row>
        <row r="743">
          <cell r="C743" t="str">
            <v>NariñoILES</v>
          </cell>
          <cell r="D743" t="str">
            <v>Nariño</v>
          </cell>
          <cell r="E743" t="str">
            <v>ILES</v>
          </cell>
          <cell r="F743" t="str">
            <v>52352</v>
          </cell>
        </row>
        <row r="744">
          <cell r="C744" t="str">
            <v>NariñoIMUES</v>
          </cell>
          <cell r="D744" t="str">
            <v>Nariño</v>
          </cell>
          <cell r="E744" t="str">
            <v>IMUES</v>
          </cell>
          <cell r="F744" t="str">
            <v>52354</v>
          </cell>
        </row>
        <row r="745">
          <cell r="C745" t="str">
            <v>NariñoIPIALES</v>
          </cell>
          <cell r="D745" t="str">
            <v>Nariño</v>
          </cell>
          <cell r="E745" t="str">
            <v>IPIALES</v>
          </cell>
          <cell r="F745" t="str">
            <v>52356</v>
          </cell>
        </row>
        <row r="746">
          <cell r="C746" t="str">
            <v>NariñoLA CRUZ</v>
          </cell>
          <cell r="D746" t="str">
            <v>Nariño</v>
          </cell>
          <cell r="E746" t="str">
            <v>LA CRUZ</v>
          </cell>
          <cell r="F746" t="str">
            <v>52378</v>
          </cell>
        </row>
        <row r="747">
          <cell r="C747" t="str">
            <v>NariñoLA FLORIDA</v>
          </cell>
          <cell r="D747" t="str">
            <v>Nariño</v>
          </cell>
          <cell r="E747" t="str">
            <v>LA FLORIDA</v>
          </cell>
          <cell r="F747" t="str">
            <v>52381</v>
          </cell>
        </row>
        <row r="748">
          <cell r="C748" t="str">
            <v>NariñoLA LLANADA</v>
          </cell>
          <cell r="D748" t="str">
            <v>Nariño</v>
          </cell>
          <cell r="E748" t="str">
            <v>LA LLANADA</v>
          </cell>
          <cell r="F748" t="str">
            <v>52385</v>
          </cell>
        </row>
        <row r="749">
          <cell r="C749" t="str">
            <v>NariñoLA TOLA</v>
          </cell>
          <cell r="D749" t="str">
            <v>Nariño</v>
          </cell>
          <cell r="E749" t="str">
            <v>LA TOLA</v>
          </cell>
          <cell r="F749" t="str">
            <v>52390</v>
          </cell>
        </row>
        <row r="750">
          <cell r="C750" t="str">
            <v>NariñoLA UNION</v>
          </cell>
          <cell r="D750" t="str">
            <v>Nariño</v>
          </cell>
          <cell r="E750" t="str">
            <v>LA UNION</v>
          </cell>
          <cell r="F750" t="str">
            <v>52399</v>
          </cell>
        </row>
        <row r="751">
          <cell r="C751" t="str">
            <v>NariñoLEIVA</v>
          </cell>
          <cell r="D751" t="str">
            <v>Nariño</v>
          </cell>
          <cell r="E751" t="str">
            <v>LEIVA</v>
          </cell>
          <cell r="F751" t="str">
            <v>52405</v>
          </cell>
        </row>
        <row r="752">
          <cell r="C752" t="str">
            <v>NariñoLINARES</v>
          </cell>
          <cell r="D752" t="str">
            <v>Nariño</v>
          </cell>
          <cell r="E752" t="str">
            <v>LINARES</v>
          </cell>
          <cell r="F752" t="str">
            <v>52411</v>
          </cell>
        </row>
        <row r="753">
          <cell r="C753" t="str">
            <v>NariñoLOS ANDES</v>
          </cell>
          <cell r="D753" t="str">
            <v>Nariño</v>
          </cell>
          <cell r="E753" t="str">
            <v>LOS ANDES</v>
          </cell>
          <cell r="F753" t="str">
            <v>52418</v>
          </cell>
        </row>
        <row r="754">
          <cell r="C754" t="str">
            <v>NariñoMAGUI PAYAN</v>
          </cell>
          <cell r="D754" t="str">
            <v>Nariño</v>
          </cell>
          <cell r="E754" t="str">
            <v>MAGUI PAYAN</v>
          </cell>
          <cell r="F754" t="str">
            <v>52427</v>
          </cell>
        </row>
        <row r="755">
          <cell r="C755" t="str">
            <v>NariñoMALLAMA</v>
          </cell>
          <cell r="D755" t="str">
            <v>Nariño</v>
          </cell>
          <cell r="E755" t="str">
            <v>MALLAMA</v>
          </cell>
          <cell r="F755" t="str">
            <v>52435</v>
          </cell>
        </row>
        <row r="756">
          <cell r="C756" t="str">
            <v>NariñoMOSQUERA</v>
          </cell>
          <cell r="D756" t="str">
            <v>Nariño</v>
          </cell>
          <cell r="E756" t="str">
            <v>MOSQUERA</v>
          </cell>
          <cell r="F756" t="str">
            <v>52473</v>
          </cell>
        </row>
        <row r="757">
          <cell r="C757" t="str">
            <v>NariñoNARIÑO</v>
          </cell>
          <cell r="D757" t="str">
            <v>Nariño</v>
          </cell>
          <cell r="E757" t="str">
            <v>NARIÑO</v>
          </cell>
          <cell r="F757" t="str">
            <v>52480</v>
          </cell>
        </row>
        <row r="758">
          <cell r="C758" t="str">
            <v>NariñoOLAYA HERRERA</v>
          </cell>
          <cell r="D758" t="str">
            <v>Nariño</v>
          </cell>
          <cell r="E758" t="str">
            <v>OLAYA HERRERA</v>
          </cell>
          <cell r="F758" t="str">
            <v>52490</v>
          </cell>
        </row>
        <row r="759">
          <cell r="C759" t="str">
            <v>NariñoOSPINA</v>
          </cell>
          <cell r="D759" t="str">
            <v>Nariño</v>
          </cell>
          <cell r="E759" t="str">
            <v>OSPINA</v>
          </cell>
          <cell r="F759" t="str">
            <v>52506</v>
          </cell>
        </row>
        <row r="760">
          <cell r="C760" t="str">
            <v>NariñoFRANCISCO PIZARRO</v>
          </cell>
          <cell r="D760" t="str">
            <v>Nariño</v>
          </cell>
          <cell r="E760" t="str">
            <v>FRANCISCO PIZARRO</v>
          </cell>
          <cell r="F760" t="str">
            <v>52520</v>
          </cell>
        </row>
        <row r="761">
          <cell r="C761" t="str">
            <v>NariñoPOLICARPA</v>
          </cell>
          <cell r="D761" t="str">
            <v>Nariño</v>
          </cell>
          <cell r="E761" t="str">
            <v>POLICARPA</v>
          </cell>
          <cell r="F761" t="str">
            <v>52540</v>
          </cell>
        </row>
        <row r="762">
          <cell r="C762" t="str">
            <v>NariñoPOTOSI</v>
          </cell>
          <cell r="D762" t="str">
            <v>Nariño</v>
          </cell>
          <cell r="E762" t="str">
            <v>POTOSI</v>
          </cell>
          <cell r="F762" t="str">
            <v>52560</v>
          </cell>
        </row>
        <row r="763">
          <cell r="C763" t="str">
            <v>NariñoPROVIDENCIA</v>
          </cell>
          <cell r="D763" t="str">
            <v>Nariño</v>
          </cell>
          <cell r="E763" t="str">
            <v>PROVIDENCIA</v>
          </cell>
          <cell r="F763" t="str">
            <v>52565</v>
          </cell>
        </row>
        <row r="764">
          <cell r="C764" t="str">
            <v>NariñoPUERRES</v>
          </cell>
          <cell r="D764" t="str">
            <v>Nariño</v>
          </cell>
          <cell r="E764" t="str">
            <v>PUERRES</v>
          </cell>
          <cell r="F764" t="str">
            <v>52573</v>
          </cell>
        </row>
        <row r="765">
          <cell r="C765" t="str">
            <v>NariñoPUPIALES</v>
          </cell>
          <cell r="D765" t="str">
            <v>Nariño</v>
          </cell>
          <cell r="E765" t="str">
            <v>PUPIALES</v>
          </cell>
          <cell r="F765" t="str">
            <v>52585</v>
          </cell>
        </row>
        <row r="766">
          <cell r="C766" t="str">
            <v>NariñoRICAURTE</v>
          </cell>
          <cell r="D766" t="str">
            <v>Nariño</v>
          </cell>
          <cell r="E766" t="str">
            <v>RICAURTE</v>
          </cell>
          <cell r="F766" t="str">
            <v>52612</v>
          </cell>
        </row>
        <row r="767">
          <cell r="C767" t="str">
            <v>NariñoROBERTO PAYAN</v>
          </cell>
          <cell r="D767" t="str">
            <v>Nariño</v>
          </cell>
          <cell r="E767" t="str">
            <v>ROBERTO PAYAN</v>
          </cell>
          <cell r="F767" t="str">
            <v>52621</v>
          </cell>
        </row>
        <row r="768">
          <cell r="C768" t="str">
            <v>NariñoSAMANIEGO</v>
          </cell>
          <cell r="D768" t="str">
            <v>Nariño</v>
          </cell>
          <cell r="E768" t="str">
            <v>SAMANIEGO</v>
          </cell>
          <cell r="F768" t="str">
            <v>52678</v>
          </cell>
        </row>
        <row r="769">
          <cell r="C769" t="str">
            <v>NariñoSANDONA</v>
          </cell>
          <cell r="D769" t="str">
            <v>Nariño</v>
          </cell>
          <cell r="E769" t="str">
            <v>SANDONA</v>
          </cell>
          <cell r="F769" t="str">
            <v>52683</v>
          </cell>
        </row>
        <row r="770">
          <cell r="C770" t="str">
            <v>NariñoSAN BERNARDO</v>
          </cell>
          <cell r="D770" t="str">
            <v>Nariño</v>
          </cell>
          <cell r="E770" t="str">
            <v>SAN BERNARDO</v>
          </cell>
          <cell r="F770" t="str">
            <v>52685</v>
          </cell>
        </row>
        <row r="771">
          <cell r="C771" t="str">
            <v>NariñoSAN LORENZO</v>
          </cell>
          <cell r="D771" t="str">
            <v>Nariño</v>
          </cell>
          <cell r="E771" t="str">
            <v>SAN LORENZO</v>
          </cell>
          <cell r="F771" t="str">
            <v>52687</v>
          </cell>
        </row>
        <row r="772">
          <cell r="C772" t="str">
            <v>NariñoSAN PABLO</v>
          </cell>
          <cell r="D772" t="str">
            <v>Nariño</v>
          </cell>
          <cell r="E772" t="str">
            <v>SAN PABLO</v>
          </cell>
          <cell r="F772" t="str">
            <v>52693</v>
          </cell>
        </row>
        <row r="773">
          <cell r="C773" t="str">
            <v>NariñoSAN PEDRO DE CARTAGO</v>
          </cell>
          <cell r="D773" t="str">
            <v>Nariño</v>
          </cell>
          <cell r="E773" t="str">
            <v>SAN PEDRO DE CARTAGO</v>
          </cell>
          <cell r="F773" t="str">
            <v>52694</v>
          </cell>
        </row>
        <row r="774">
          <cell r="C774" t="str">
            <v>NariñoSANTA BARBARA</v>
          </cell>
          <cell r="D774" t="str">
            <v>Nariño</v>
          </cell>
          <cell r="E774" t="str">
            <v>SANTA BARBARA</v>
          </cell>
          <cell r="F774" t="str">
            <v>52696</v>
          </cell>
        </row>
        <row r="775">
          <cell r="C775" t="str">
            <v>NariñoSANTACRUZ</v>
          </cell>
          <cell r="D775" t="str">
            <v>Nariño</v>
          </cell>
          <cell r="E775" t="str">
            <v>SANTACRUZ</v>
          </cell>
          <cell r="F775" t="str">
            <v>52699</v>
          </cell>
        </row>
        <row r="776">
          <cell r="C776" t="str">
            <v>NariñoSAPUYES</v>
          </cell>
          <cell r="D776" t="str">
            <v>Nariño</v>
          </cell>
          <cell r="E776" t="str">
            <v>SAPUYES</v>
          </cell>
          <cell r="F776" t="str">
            <v>52720</v>
          </cell>
        </row>
        <row r="777">
          <cell r="C777" t="str">
            <v>NariñoTAMINANGO</v>
          </cell>
          <cell r="D777" t="str">
            <v>Nariño</v>
          </cell>
          <cell r="E777" t="str">
            <v>TAMINANGO</v>
          </cell>
          <cell r="F777" t="str">
            <v>52786</v>
          </cell>
        </row>
        <row r="778">
          <cell r="C778" t="str">
            <v>NariñoTANGUA</v>
          </cell>
          <cell r="D778" t="str">
            <v>Nariño</v>
          </cell>
          <cell r="E778" t="str">
            <v>TANGUA</v>
          </cell>
          <cell r="F778" t="str">
            <v>52788</v>
          </cell>
        </row>
        <row r="779">
          <cell r="C779" t="str">
            <v>NariñoSAN ANDRES DE TUMACO</v>
          </cell>
          <cell r="D779" t="str">
            <v>Nariño</v>
          </cell>
          <cell r="E779" t="str">
            <v>SAN ANDRES DE TUMACO</v>
          </cell>
          <cell r="F779" t="str">
            <v>52835</v>
          </cell>
        </row>
        <row r="780">
          <cell r="C780" t="str">
            <v>NariñoTUQUERRES</v>
          </cell>
          <cell r="D780" t="str">
            <v>Nariño</v>
          </cell>
          <cell r="E780" t="str">
            <v>TUQUERRES</v>
          </cell>
          <cell r="F780" t="str">
            <v>52838</v>
          </cell>
        </row>
        <row r="781">
          <cell r="C781" t="str">
            <v>NariñoYACUANQUER</v>
          </cell>
          <cell r="D781" t="str">
            <v>Nariño</v>
          </cell>
          <cell r="E781" t="str">
            <v>YACUANQUER</v>
          </cell>
          <cell r="F781" t="str">
            <v>52885</v>
          </cell>
        </row>
        <row r="782">
          <cell r="C782" t="str">
            <v>Norte de SantanderCUCUTA</v>
          </cell>
          <cell r="D782" t="str">
            <v>Norte de Santander</v>
          </cell>
          <cell r="E782" t="str">
            <v>CUCUTA</v>
          </cell>
          <cell r="F782" t="str">
            <v>54001</v>
          </cell>
        </row>
        <row r="783">
          <cell r="C783" t="str">
            <v>Norte de SantanderABREGO</v>
          </cell>
          <cell r="D783" t="str">
            <v>Norte de Santander</v>
          </cell>
          <cell r="E783" t="str">
            <v>ABREGO</v>
          </cell>
          <cell r="F783" t="str">
            <v>54003</v>
          </cell>
        </row>
        <row r="784">
          <cell r="C784" t="str">
            <v>Norte de SantanderARBOLEDAS</v>
          </cell>
          <cell r="D784" t="str">
            <v>Norte de Santander</v>
          </cell>
          <cell r="E784" t="str">
            <v>ARBOLEDAS</v>
          </cell>
          <cell r="F784" t="str">
            <v>54051</v>
          </cell>
        </row>
        <row r="785">
          <cell r="C785" t="str">
            <v>Norte de SantanderBOCHALEMA</v>
          </cell>
          <cell r="D785" t="str">
            <v>Norte de Santander</v>
          </cell>
          <cell r="E785" t="str">
            <v>BOCHALEMA</v>
          </cell>
          <cell r="F785" t="str">
            <v>54099</v>
          </cell>
        </row>
        <row r="786">
          <cell r="C786" t="str">
            <v>Norte de SantanderBUCARASICA</v>
          </cell>
          <cell r="D786" t="str">
            <v>Norte de Santander</v>
          </cell>
          <cell r="E786" t="str">
            <v>BUCARASICA</v>
          </cell>
          <cell r="F786" t="str">
            <v>54109</v>
          </cell>
        </row>
        <row r="787">
          <cell r="C787" t="str">
            <v>Norte de SantanderCACOTA</v>
          </cell>
          <cell r="D787" t="str">
            <v>Norte de Santander</v>
          </cell>
          <cell r="E787" t="str">
            <v>CACOTA</v>
          </cell>
          <cell r="F787" t="str">
            <v>54125</v>
          </cell>
        </row>
        <row r="788">
          <cell r="C788" t="str">
            <v>Norte de SantanderCACHIRA</v>
          </cell>
          <cell r="D788" t="str">
            <v>Norte de Santander</v>
          </cell>
          <cell r="E788" t="str">
            <v>CACHIRA</v>
          </cell>
          <cell r="F788" t="str">
            <v>54128</v>
          </cell>
        </row>
        <row r="789">
          <cell r="C789" t="str">
            <v>Norte de SantanderCHINACOTA</v>
          </cell>
          <cell r="D789" t="str">
            <v>Norte de Santander</v>
          </cell>
          <cell r="E789" t="str">
            <v>CHINACOTA</v>
          </cell>
          <cell r="F789" t="str">
            <v>54172</v>
          </cell>
        </row>
        <row r="790">
          <cell r="C790" t="str">
            <v>Norte de SantanderCHITAGA</v>
          </cell>
          <cell r="D790" t="str">
            <v>Norte de Santander</v>
          </cell>
          <cell r="E790" t="str">
            <v>CHITAGA</v>
          </cell>
          <cell r="F790" t="str">
            <v>54174</v>
          </cell>
        </row>
        <row r="791">
          <cell r="C791" t="str">
            <v>Norte de SantanderCONVENCION</v>
          </cell>
          <cell r="D791" t="str">
            <v>Norte de Santander</v>
          </cell>
          <cell r="E791" t="str">
            <v>CONVENCION</v>
          </cell>
          <cell r="F791" t="str">
            <v>54206</v>
          </cell>
        </row>
        <row r="792">
          <cell r="C792" t="str">
            <v>Norte de SantanderCUCUTILLA</v>
          </cell>
          <cell r="D792" t="str">
            <v>Norte de Santander</v>
          </cell>
          <cell r="E792" t="str">
            <v>CUCUTILLA</v>
          </cell>
          <cell r="F792" t="str">
            <v>54223</v>
          </cell>
        </row>
        <row r="793">
          <cell r="C793" t="str">
            <v>Norte de SantanderDURANIA</v>
          </cell>
          <cell r="D793" t="str">
            <v>Norte de Santander</v>
          </cell>
          <cell r="E793" t="str">
            <v>DURANIA</v>
          </cell>
          <cell r="F793" t="str">
            <v>54239</v>
          </cell>
        </row>
        <row r="794">
          <cell r="C794" t="str">
            <v>Norte de SantanderEL CARMEN</v>
          </cell>
          <cell r="D794" t="str">
            <v>Norte de Santander</v>
          </cell>
          <cell r="E794" t="str">
            <v>EL CARMEN</v>
          </cell>
          <cell r="F794" t="str">
            <v>54245</v>
          </cell>
        </row>
        <row r="795">
          <cell r="C795" t="str">
            <v>Norte de SantanderEL TARRA</v>
          </cell>
          <cell r="D795" t="str">
            <v>Norte de Santander</v>
          </cell>
          <cell r="E795" t="str">
            <v>EL TARRA</v>
          </cell>
          <cell r="F795" t="str">
            <v>54250</v>
          </cell>
        </row>
        <row r="796">
          <cell r="C796" t="str">
            <v>Norte de SantanderEL ZULIA</v>
          </cell>
          <cell r="D796" t="str">
            <v>Norte de Santander</v>
          </cell>
          <cell r="E796" t="str">
            <v>EL ZULIA</v>
          </cell>
          <cell r="F796" t="str">
            <v>54261</v>
          </cell>
        </row>
        <row r="797">
          <cell r="C797" t="str">
            <v>Norte de SantanderGRAMALOTE</v>
          </cell>
          <cell r="D797" t="str">
            <v>Norte de Santander</v>
          </cell>
          <cell r="E797" t="str">
            <v>GRAMALOTE</v>
          </cell>
          <cell r="F797" t="str">
            <v>54313</v>
          </cell>
        </row>
        <row r="798">
          <cell r="C798" t="str">
            <v>Norte de SantanderHACARI</v>
          </cell>
          <cell r="D798" t="str">
            <v>Norte de Santander</v>
          </cell>
          <cell r="E798" t="str">
            <v>HACARI</v>
          </cell>
          <cell r="F798" t="str">
            <v>54344</v>
          </cell>
        </row>
        <row r="799">
          <cell r="C799" t="str">
            <v>Norte de SantanderHERRAN</v>
          </cell>
          <cell r="D799" t="str">
            <v>Norte de Santander</v>
          </cell>
          <cell r="E799" t="str">
            <v>HERRAN</v>
          </cell>
          <cell r="F799" t="str">
            <v>54347</v>
          </cell>
        </row>
        <row r="800">
          <cell r="C800" t="str">
            <v>Norte de SantanderLABATECA</v>
          </cell>
          <cell r="D800" t="str">
            <v>Norte de Santander</v>
          </cell>
          <cell r="E800" t="str">
            <v>LABATECA</v>
          </cell>
          <cell r="F800" t="str">
            <v>54377</v>
          </cell>
        </row>
        <row r="801">
          <cell r="C801" t="str">
            <v>Norte de SantanderLA ESPERANZA</v>
          </cell>
          <cell r="D801" t="str">
            <v>Norte de Santander</v>
          </cell>
          <cell r="E801" t="str">
            <v>LA ESPERANZA</v>
          </cell>
          <cell r="F801" t="str">
            <v>54385</v>
          </cell>
        </row>
        <row r="802">
          <cell r="C802" t="str">
            <v>Norte de SantanderLA PLAYA</v>
          </cell>
          <cell r="D802" t="str">
            <v>Norte de Santander</v>
          </cell>
          <cell r="E802" t="str">
            <v>LA PLAYA</v>
          </cell>
          <cell r="F802" t="str">
            <v>54398</v>
          </cell>
        </row>
        <row r="803">
          <cell r="C803" t="str">
            <v>Norte de SantanderLOS PATIOS</v>
          </cell>
          <cell r="D803" t="str">
            <v>Norte de Santander</v>
          </cell>
          <cell r="E803" t="str">
            <v>LOS PATIOS</v>
          </cell>
          <cell r="F803" t="str">
            <v>54405</v>
          </cell>
        </row>
        <row r="804">
          <cell r="C804" t="str">
            <v>Norte de SantanderLOURDES</v>
          </cell>
          <cell r="D804" t="str">
            <v>Norte de Santander</v>
          </cell>
          <cell r="E804" t="str">
            <v>LOURDES</v>
          </cell>
          <cell r="F804" t="str">
            <v>54418</v>
          </cell>
        </row>
        <row r="805">
          <cell r="C805" t="str">
            <v>Norte de SantanderMUTISCUA</v>
          </cell>
          <cell r="D805" t="str">
            <v>Norte de Santander</v>
          </cell>
          <cell r="E805" t="str">
            <v>MUTISCUA</v>
          </cell>
          <cell r="F805" t="str">
            <v>54480</v>
          </cell>
        </row>
        <row r="806">
          <cell r="C806" t="str">
            <v>Norte de SantanderOCAÑA</v>
          </cell>
          <cell r="D806" t="str">
            <v>Norte de Santander</v>
          </cell>
          <cell r="E806" t="str">
            <v>OCAÑA</v>
          </cell>
          <cell r="F806" t="str">
            <v>54498</v>
          </cell>
        </row>
        <row r="807">
          <cell r="C807" t="str">
            <v>Norte de SantanderPAMPLONA</v>
          </cell>
          <cell r="D807" t="str">
            <v>Norte de Santander</v>
          </cell>
          <cell r="E807" t="str">
            <v>PAMPLONA</v>
          </cell>
          <cell r="F807" t="str">
            <v>54518</v>
          </cell>
        </row>
        <row r="808">
          <cell r="C808" t="str">
            <v>Norte de SantanderPAMPLONITA</v>
          </cell>
          <cell r="D808" t="str">
            <v>Norte de Santander</v>
          </cell>
          <cell r="E808" t="str">
            <v>PAMPLONITA</v>
          </cell>
          <cell r="F808" t="str">
            <v>54520</v>
          </cell>
        </row>
        <row r="809">
          <cell r="C809" t="str">
            <v>Norte de SantanderPUERTO SANTANDER</v>
          </cell>
          <cell r="D809" t="str">
            <v>Norte de Santander</v>
          </cell>
          <cell r="E809" t="str">
            <v>PUERTO SANTANDER</v>
          </cell>
          <cell r="F809" t="str">
            <v>54553</v>
          </cell>
        </row>
        <row r="810">
          <cell r="C810" t="str">
            <v>Norte de SantanderRAGONVALIA</v>
          </cell>
          <cell r="D810" t="str">
            <v>Norte de Santander</v>
          </cell>
          <cell r="E810" t="str">
            <v>RAGONVALIA</v>
          </cell>
          <cell r="F810" t="str">
            <v>54599</v>
          </cell>
        </row>
        <row r="811">
          <cell r="C811" t="str">
            <v>Norte de SantanderSALAZAR</v>
          </cell>
          <cell r="D811" t="str">
            <v>Norte de Santander</v>
          </cell>
          <cell r="E811" t="str">
            <v>SALAZAR</v>
          </cell>
          <cell r="F811" t="str">
            <v>54660</v>
          </cell>
        </row>
        <row r="812">
          <cell r="C812" t="str">
            <v>Norte de SantanderSAN CALIXTO</v>
          </cell>
          <cell r="D812" t="str">
            <v>Norte de Santander</v>
          </cell>
          <cell r="E812" t="str">
            <v>SAN CALIXTO</v>
          </cell>
          <cell r="F812" t="str">
            <v>54670</v>
          </cell>
        </row>
        <row r="813">
          <cell r="C813" t="str">
            <v>Norte de SantanderSAN CAYETANO</v>
          </cell>
          <cell r="D813" t="str">
            <v>Norte de Santander</v>
          </cell>
          <cell r="E813" t="str">
            <v>SAN CAYETANO</v>
          </cell>
          <cell r="F813" t="str">
            <v>54673</v>
          </cell>
        </row>
        <row r="814">
          <cell r="C814" t="str">
            <v>Norte de SantanderSANTIAGO</v>
          </cell>
          <cell r="D814" t="str">
            <v>Norte de Santander</v>
          </cell>
          <cell r="E814" t="str">
            <v>SANTIAGO</v>
          </cell>
          <cell r="F814" t="str">
            <v>54680</v>
          </cell>
        </row>
        <row r="815">
          <cell r="C815" t="str">
            <v>Norte de SantanderSARDINATA</v>
          </cell>
          <cell r="D815" t="str">
            <v>Norte de Santander</v>
          </cell>
          <cell r="E815" t="str">
            <v>SARDINATA</v>
          </cell>
          <cell r="F815" t="str">
            <v>54720</v>
          </cell>
        </row>
        <row r="816">
          <cell r="C816" t="str">
            <v>Norte de SantanderSILOS</v>
          </cell>
          <cell r="D816" t="str">
            <v>Norte de Santander</v>
          </cell>
          <cell r="E816" t="str">
            <v>SILOS</v>
          </cell>
          <cell r="F816" t="str">
            <v>54743</v>
          </cell>
        </row>
        <row r="817">
          <cell r="C817" t="str">
            <v>Norte de SantanderTEORAMA</v>
          </cell>
          <cell r="D817" t="str">
            <v>Norte de Santander</v>
          </cell>
          <cell r="E817" t="str">
            <v>TEORAMA</v>
          </cell>
          <cell r="F817" t="str">
            <v>54800</v>
          </cell>
        </row>
        <row r="818">
          <cell r="C818" t="str">
            <v>Norte de SantanderTIBU</v>
          </cell>
          <cell r="D818" t="str">
            <v>Norte de Santander</v>
          </cell>
          <cell r="E818" t="str">
            <v>TIBU</v>
          </cell>
          <cell r="F818" t="str">
            <v>54810</v>
          </cell>
        </row>
        <row r="819">
          <cell r="C819" t="str">
            <v>Norte de SantanderTOLEDO</v>
          </cell>
          <cell r="D819" t="str">
            <v>Norte de Santander</v>
          </cell>
          <cell r="E819" t="str">
            <v>TOLEDO</v>
          </cell>
          <cell r="F819" t="str">
            <v>54820</v>
          </cell>
        </row>
        <row r="820">
          <cell r="C820" t="str">
            <v>Norte de SantanderVILLA CARO</v>
          </cell>
          <cell r="D820" t="str">
            <v>Norte de Santander</v>
          </cell>
          <cell r="E820" t="str">
            <v>VILLA CARO</v>
          </cell>
          <cell r="F820" t="str">
            <v>54871</v>
          </cell>
        </row>
        <row r="821">
          <cell r="C821" t="str">
            <v>Norte de SantanderVILLA DEL ROSARIO</v>
          </cell>
          <cell r="D821" t="str">
            <v>Norte de Santander</v>
          </cell>
          <cell r="E821" t="str">
            <v>VILLA DEL ROSARIO</v>
          </cell>
          <cell r="F821" t="str">
            <v>54874</v>
          </cell>
        </row>
        <row r="822">
          <cell r="C822" t="str">
            <v>QuindioARMENIA</v>
          </cell>
          <cell r="D822" t="str">
            <v>Quindio</v>
          </cell>
          <cell r="E822" t="str">
            <v>ARMENIA</v>
          </cell>
          <cell r="F822" t="str">
            <v>63001</v>
          </cell>
        </row>
        <row r="823">
          <cell r="C823" t="str">
            <v>QuindioBUENAVISTA</v>
          </cell>
          <cell r="D823" t="str">
            <v>Quindio</v>
          </cell>
          <cell r="E823" t="str">
            <v>BUENAVISTA</v>
          </cell>
          <cell r="F823" t="str">
            <v>63111</v>
          </cell>
        </row>
        <row r="824">
          <cell r="C824" t="str">
            <v>QuindioCALARCA</v>
          </cell>
          <cell r="D824" t="str">
            <v>Quindio</v>
          </cell>
          <cell r="E824" t="str">
            <v>CALARCA</v>
          </cell>
          <cell r="F824" t="str">
            <v>63130</v>
          </cell>
        </row>
        <row r="825">
          <cell r="C825" t="str">
            <v>QuindioCIRCASIA</v>
          </cell>
          <cell r="D825" t="str">
            <v>Quindio</v>
          </cell>
          <cell r="E825" t="str">
            <v>CIRCASIA</v>
          </cell>
          <cell r="F825" t="str">
            <v>63190</v>
          </cell>
        </row>
        <row r="826">
          <cell r="C826" t="str">
            <v>QuindioCORDOBA</v>
          </cell>
          <cell r="D826" t="str">
            <v>Quindio</v>
          </cell>
          <cell r="E826" t="str">
            <v>CORDOBA</v>
          </cell>
          <cell r="F826" t="str">
            <v>63212</v>
          </cell>
        </row>
        <row r="827">
          <cell r="C827" t="str">
            <v>QuindioFILANDIA</v>
          </cell>
          <cell r="D827" t="str">
            <v>Quindio</v>
          </cell>
          <cell r="E827" t="str">
            <v>FILANDIA</v>
          </cell>
          <cell r="F827" t="str">
            <v>63272</v>
          </cell>
        </row>
        <row r="828">
          <cell r="C828" t="str">
            <v>QuindioGENOVA</v>
          </cell>
          <cell r="D828" t="str">
            <v>Quindio</v>
          </cell>
          <cell r="E828" t="str">
            <v>GENOVA</v>
          </cell>
          <cell r="F828" t="str">
            <v>63302</v>
          </cell>
        </row>
        <row r="829">
          <cell r="C829" t="str">
            <v>QuindioLA TEBAIDA</v>
          </cell>
          <cell r="D829" t="str">
            <v>Quindio</v>
          </cell>
          <cell r="E829" t="str">
            <v>LA TEBAIDA</v>
          </cell>
          <cell r="F829" t="str">
            <v>63401</v>
          </cell>
        </row>
        <row r="830">
          <cell r="C830" t="str">
            <v>QuindioMONTENEGRO</v>
          </cell>
          <cell r="D830" t="str">
            <v>Quindio</v>
          </cell>
          <cell r="E830" t="str">
            <v>MONTENEGRO</v>
          </cell>
          <cell r="F830" t="str">
            <v>63470</v>
          </cell>
        </row>
        <row r="831">
          <cell r="C831" t="str">
            <v>QuindioPIJAO</v>
          </cell>
          <cell r="D831" t="str">
            <v>Quindio</v>
          </cell>
          <cell r="E831" t="str">
            <v>PIJAO</v>
          </cell>
          <cell r="F831" t="str">
            <v>63548</v>
          </cell>
        </row>
        <row r="832">
          <cell r="C832" t="str">
            <v>QuindioQUIMBAYA</v>
          </cell>
          <cell r="D832" t="str">
            <v>Quindio</v>
          </cell>
          <cell r="E832" t="str">
            <v>QUIMBAYA</v>
          </cell>
          <cell r="F832" t="str">
            <v>63594</v>
          </cell>
        </row>
        <row r="833">
          <cell r="C833" t="str">
            <v>QuindioSALENTO</v>
          </cell>
          <cell r="D833" t="str">
            <v>Quindio</v>
          </cell>
          <cell r="E833" t="str">
            <v>SALENTO</v>
          </cell>
          <cell r="F833" t="str">
            <v>63690</v>
          </cell>
        </row>
        <row r="834">
          <cell r="C834" t="str">
            <v>RisaraldaPEREIRA</v>
          </cell>
          <cell r="D834" t="str">
            <v>Risaralda</v>
          </cell>
          <cell r="E834" t="str">
            <v>PEREIRA</v>
          </cell>
          <cell r="F834" t="str">
            <v>66001</v>
          </cell>
        </row>
        <row r="835">
          <cell r="C835" t="str">
            <v>RisaraldaAPIA</v>
          </cell>
          <cell r="D835" t="str">
            <v>Risaralda</v>
          </cell>
          <cell r="E835" t="str">
            <v>APIA</v>
          </cell>
          <cell r="F835" t="str">
            <v>66045</v>
          </cell>
        </row>
        <row r="836">
          <cell r="C836" t="str">
            <v>RisaraldaBALBOA</v>
          </cell>
          <cell r="D836" t="str">
            <v>Risaralda</v>
          </cell>
          <cell r="E836" t="str">
            <v>BALBOA</v>
          </cell>
          <cell r="F836" t="str">
            <v>66075</v>
          </cell>
        </row>
        <row r="837">
          <cell r="C837" t="str">
            <v>RisaraldaBELEN DE UMBRIA</v>
          </cell>
          <cell r="D837" t="str">
            <v>Risaralda</v>
          </cell>
          <cell r="E837" t="str">
            <v>BELEN DE UMBRIA</v>
          </cell>
          <cell r="F837" t="str">
            <v>66088</v>
          </cell>
        </row>
        <row r="838">
          <cell r="C838" t="str">
            <v>RisaraldaDOSQUEBRADAS</v>
          </cell>
          <cell r="D838" t="str">
            <v>Risaralda</v>
          </cell>
          <cell r="E838" t="str">
            <v>DOSQUEBRADAS</v>
          </cell>
          <cell r="F838" t="str">
            <v>66170</v>
          </cell>
        </row>
        <row r="839">
          <cell r="C839" t="str">
            <v>RisaraldaGUATICA</v>
          </cell>
          <cell r="D839" t="str">
            <v>Risaralda</v>
          </cell>
          <cell r="E839" t="str">
            <v>GUATICA</v>
          </cell>
          <cell r="F839" t="str">
            <v>66318</v>
          </cell>
        </row>
        <row r="840">
          <cell r="C840" t="str">
            <v>RisaraldaLA CELIA</v>
          </cell>
          <cell r="D840" t="str">
            <v>Risaralda</v>
          </cell>
          <cell r="E840" t="str">
            <v>LA CELIA</v>
          </cell>
          <cell r="F840" t="str">
            <v>66383</v>
          </cell>
        </row>
        <row r="841">
          <cell r="C841" t="str">
            <v>RisaraldaLA VIRGINIA</v>
          </cell>
          <cell r="D841" t="str">
            <v>Risaralda</v>
          </cell>
          <cell r="E841" t="str">
            <v>LA VIRGINIA</v>
          </cell>
          <cell r="F841" t="str">
            <v>66400</v>
          </cell>
        </row>
        <row r="842">
          <cell r="C842" t="str">
            <v>RisaraldaMARSELLA</v>
          </cell>
          <cell r="D842" t="str">
            <v>Risaralda</v>
          </cell>
          <cell r="E842" t="str">
            <v>MARSELLA</v>
          </cell>
          <cell r="F842" t="str">
            <v>66440</v>
          </cell>
        </row>
        <row r="843">
          <cell r="C843" t="str">
            <v>RisaraldaMISTRATO</v>
          </cell>
          <cell r="D843" t="str">
            <v>Risaralda</v>
          </cell>
          <cell r="E843" t="str">
            <v>MISTRATO</v>
          </cell>
          <cell r="F843" t="str">
            <v>66456</v>
          </cell>
        </row>
        <row r="844">
          <cell r="C844" t="str">
            <v>RisaraldaPUEBLO RICO</v>
          </cell>
          <cell r="D844" t="str">
            <v>Risaralda</v>
          </cell>
          <cell r="E844" t="str">
            <v>PUEBLO RICO</v>
          </cell>
          <cell r="F844" t="str">
            <v>66572</v>
          </cell>
        </row>
        <row r="845">
          <cell r="C845" t="str">
            <v>RisaraldaQUINCHIA</v>
          </cell>
          <cell r="D845" t="str">
            <v>Risaralda</v>
          </cell>
          <cell r="E845" t="str">
            <v>QUINCHIA</v>
          </cell>
          <cell r="F845" t="str">
            <v>66594</v>
          </cell>
        </row>
        <row r="846">
          <cell r="C846" t="str">
            <v>RisaraldaSANTA ROSA DE CABAL</v>
          </cell>
          <cell r="D846" t="str">
            <v>Risaralda</v>
          </cell>
          <cell r="E846" t="str">
            <v>SANTA ROSA DE CABAL</v>
          </cell>
          <cell r="F846" t="str">
            <v>66682</v>
          </cell>
        </row>
        <row r="847">
          <cell r="C847" t="str">
            <v>RisaraldaSANTUARIO</v>
          </cell>
          <cell r="D847" t="str">
            <v>Risaralda</v>
          </cell>
          <cell r="E847" t="str">
            <v>SANTUARIO</v>
          </cell>
          <cell r="F847" t="str">
            <v>66687</v>
          </cell>
        </row>
        <row r="848">
          <cell r="C848" t="str">
            <v>SantanderBUCARAMANGA</v>
          </cell>
          <cell r="D848" t="str">
            <v>Santander</v>
          </cell>
          <cell r="E848" t="str">
            <v>BUCARAMANGA</v>
          </cell>
          <cell r="F848" t="str">
            <v>68001</v>
          </cell>
        </row>
        <row r="849">
          <cell r="C849" t="str">
            <v>SantanderAGUADA</v>
          </cell>
          <cell r="D849" t="str">
            <v>Santander</v>
          </cell>
          <cell r="E849" t="str">
            <v>AGUADA</v>
          </cell>
          <cell r="F849" t="str">
            <v>68013</v>
          </cell>
        </row>
        <row r="850">
          <cell r="C850" t="str">
            <v>SantanderALBANIA</v>
          </cell>
          <cell r="D850" t="str">
            <v>Santander</v>
          </cell>
          <cell r="E850" t="str">
            <v>ALBANIA</v>
          </cell>
          <cell r="F850" t="str">
            <v>68020</v>
          </cell>
        </row>
        <row r="851">
          <cell r="C851" t="str">
            <v>SantanderARATOCA</v>
          </cell>
          <cell r="D851" t="str">
            <v>Santander</v>
          </cell>
          <cell r="E851" t="str">
            <v>ARATOCA</v>
          </cell>
          <cell r="F851" t="str">
            <v>68051</v>
          </cell>
        </row>
        <row r="852">
          <cell r="C852" t="str">
            <v>SantanderBARBOSA</v>
          </cell>
          <cell r="D852" t="str">
            <v>Santander</v>
          </cell>
          <cell r="E852" t="str">
            <v>BARBOSA</v>
          </cell>
          <cell r="F852" t="str">
            <v>68077</v>
          </cell>
        </row>
        <row r="853">
          <cell r="C853" t="str">
            <v>SantanderBARICHARA</v>
          </cell>
          <cell r="D853" t="str">
            <v>Santander</v>
          </cell>
          <cell r="E853" t="str">
            <v>BARICHARA</v>
          </cell>
          <cell r="F853" t="str">
            <v>68079</v>
          </cell>
        </row>
        <row r="854">
          <cell r="C854" t="str">
            <v>SantanderBARRANCABERMEJA</v>
          </cell>
          <cell r="D854" t="str">
            <v>Santander</v>
          </cell>
          <cell r="E854" t="str">
            <v>BARRANCABERMEJA</v>
          </cell>
          <cell r="F854" t="str">
            <v>68081</v>
          </cell>
        </row>
        <row r="855">
          <cell r="C855" t="str">
            <v>SantanderBETULIA</v>
          </cell>
          <cell r="D855" t="str">
            <v>Santander</v>
          </cell>
          <cell r="E855" t="str">
            <v>BETULIA</v>
          </cell>
          <cell r="F855" t="str">
            <v>68092</v>
          </cell>
        </row>
        <row r="856">
          <cell r="C856" t="str">
            <v>SantanderBOLIVAR</v>
          </cell>
          <cell r="D856" t="str">
            <v>Santander</v>
          </cell>
          <cell r="E856" t="str">
            <v>BOLIVAR</v>
          </cell>
          <cell r="F856" t="str">
            <v>68101</v>
          </cell>
        </row>
        <row r="857">
          <cell r="C857" t="str">
            <v>SantanderCABRERA</v>
          </cell>
          <cell r="D857" t="str">
            <v>Santander</v>
          </cell>
          <cell r="E857" t="str">
            <v>CABRERA</v>
          </cell>
          <cell r="F857" t="str">
            <v>68121</v>
          </cell>
        </row>
        <row r="858">
          <cell r="C858" t="str">
            <v>SantanderCALIFORNIA</v>
          </cell>
          <cell r="D858" t="str">
            <v>Santander</v>
          </cell>
          <cell r="E858" t="str">
            <v>CALIFORNIA</v>
          </cell>
          <cell r="F858" t="str">
            <v>68132</v>
          </cell>
        </row>
        <row r="859">
          <cell r="C859" t="str">
            <v>SantanderCAPITANEJO</v>
          </cell>
          <cell r="D859" t="str">
            <v>Santander</v>
          </cell>
          <cell r="E859" t="str">
            <v>CAPITANEJO</v>
          </cell>
          <cell r="F859" t="str">
            <v>68147</v>
          </cell>
        </row>
        <row r="860">
          <cell r="C860" t="str">
            <v>SantanderCARCASI</v>
          </cell>
          <cell r="D860" t="str">
            <v>Santander</v>
          </cell>
          <cell r="E860" t="str">
            <v>CARCASI</v>
          </cell>
          <cell r="F860" t="str">
            <v>68152</v>
          </cell>
        </row>
        <row r="861">
          <cell r="C861" t="str">
            <v>SantanderCEPITA</v>
          </cell>
          <cell r="D861" t="str">
            <v>Santander</v>
          </cell>
          <cell r="E861" t="str">
            <v>CEPITA</v>
          </cell>
          <cell r="F861" t="str">
            <v>68160</v>
          </cell>
        </row>
        <row r="862">
          <cell r="C862" t="str">
            <v>SantanderCERRITO</v>
          </cell>
          <cell r="D862" t="str">
            <v>Santander</v>
          </cell>
          <cell r="E862" t="str">
            <v>CERRITO</v>
          </cell>
          <cell r="F862" t="str">
            <v>68162</v>
          </cell>
        </row>
        <row r="863">
          <cell r="C863" t="str">
            <v>SantanderCHARALA</v>
          </cell>
          <cell r="D863" t="str">
            <v>Santander</v>
          </cell>
          <cell r="E863" t="str">
            <v>CHARALA</v>
          </cell>
          <cell r="F863" t="str">
            <v>68167</v>
          </cell>
        </row>
        <row r="864">
          <cell r="C864" t="str">
            <v>SantanderCHARTA</v>
          </cell>
          <cell r="D864" t="str">
            <v>Santander</v>
          </cell>
          <cell r="E864" t="str">
            <v>CHARTA</v>
          </cell>
          <cell r="F864" t="str">
            <v>68169</v>
          </cell>
        </row>
        <row r="865">
          <cell r="C865" t="str">
            <v>SantanderCHIMA</v>
          </cell>
          <cell r="D865" t="str">
            <v>Santander</v>
          </cell>
          <cell r="E865" t="str">
            <v>CHIMA</v>
          </cell>
          <cell r="F865" t="str">
            <v>68176</v>
          </cell>
        </row>
        <row r="866">
          <cell r="C866" t="str">
            <v>SantanderCHIPATA</v>
          </cell>
          <cell r="D866" t="str">
            <v>Santander</v>
          </cell>
          <cell r="E866" t="str">
            <v>CHIPATA</v>
          </cell>
          <cell r="F866" t="str">
            <v>68179</v>
          </cell>
        </row>
        <row r="867">
          <cell r="C867" t="str">
            <v>SantanderCIMITARRA</v>
          </cell>
          <cell r="D867" t="str">
            <v>Santander</v>
          </cell>
          <cell r="E867" t="str">
            <v>CIMITARRA</v>
          </cell>
          <cell r="F867" t="str">
            <v>68190</v>
          </cell>
        </row>
        <row r="868">
          <cell r="C868" t="str">
            <v>SantanderCONCEPCION</v>
          </cell>
          <cell r="D868" t="str">
            <v>Santander</v>
          </cell>
          <cell r="E868" t="str">
            <v>CONCEPCION</v>
          </cell>
          <cell r="F868" t="str">
            <v>68207</v>
          </cell>
        </row>
        <row r="869">
          <cell r="C869" t="str">
            <v>SantanderCONFINES</v>
          </cell>
          <cell r="D869" t="str">
            <v>Santander</v>
          </cell>
          <cell r="E869" t="str">
            <v>CONFINES</v>
          </cell>
          <cell r="F869" t="str">
            <v>68209</v>
          </cell>
        </row>
        <row r="870">
          <cell r="C870" t="str">
            <v>SantanderCONTRATACION</v>
          </cell>
          <cell r="D870" t="str">
            <v>Santander</v>
          </cell>
          <cell r="E870" t="str">
            <v>CONTRATACION</v>
          </cell>
          <cell r="F870" t="str">
            <v>68211</v>
          </cell>
        </row>
        <row r="871">
          <cell r="C871" t="str">
            <v>SantanderCOROMORO</v>
          </cell>
          <cell r="D871" t="str">
            <v>Santander</v>
          </cell>
          <cell r="E871" t="str">
            <v>COROMORO</v>
          </cell>
          <cell r="F871" t="str">
            <v>68217</v>
          </cell>
        </row>
        <row r="872">
          <cell r="C872" t="str">
            <v>SantanderCURITI</v>
          </cell>
          <cell r="D872" t="str">
            <v>Santander</v>
          </cell>
          <cell r="E872" t="str">
            <v>CURITI</v>
          </cell>
          <cell r="F872" t="str">
            <v>68229</v>
          </cell>
        </row>
        <row r="873">
          <cell r="C873" t="str">
            <v>SantanderEL CARMEN DE CHUCURI</v>
          </cell>
          <cell r="D873" t="str">
            <v>Santander</v>
          </cell>
          <cell r="E873" t="str">
            <v>EL CARMEN DE CHUCURI</v>
          </cell>
          <cell r="F873" t="str">
            <v>68235</v>
          </cell>
        </row>
        <row r="874">
          <cell r="C874" t="str">
            <v>SantanderEL GUACAMAYO</v>
          </cell>
          <cell r="D874" t="str">
            <v>Santander</v>
          </cell>
          <cell r="E874" t="str">
            <v>EL GUACAMAYO</v>
          </cell>
          <cell r="F874" t="str">
            <v>68245</v>
          </cell>
        </row>
        <row r="875">
          <cell r="C875" t="str">
            <v>SantanderEL PEÑON</v>
          </cell>
          <cell r="D875" t="str">
            <v>Santander</v>
          </cell>
          <cell r="E875" t="str">
            <v>EL PEÑON</v>
          </cell>
          <cell r="F875" t="str">
            <v>68250</v>
          </cell>
        </row>
        <row r="876">
          <cell r="C876" t="str">
            <v>SantanderEL PLAYON</v>
          </cell>
          <cell r="D876" t="str">
            <v>Santander</v>
          </cell>
          <cell r="E876" t="str">
            <v>EL PLAYON</v>
          </cell>
          <cell r="F876" t="str">
            <v>68255</v>
          </cell>
        </row>
        <row r="877">
          <cell r="C877" t="str">
            <v>SantanderENCINO</v>
          </cell>
          <cell r="D877" t="str">
            <v>Santander</v>
          </cell>
          <cell r="E877" t="str">
            <v>ENCINO</v>
          </cell>
          <cell r="F877" t="str">
            <v>68264</v>
          </cell>
        </row>
        <row r="878">
          <cell r="C878" t="str">
            <v>SantanderENCISO</v>
          </cell>
          <cell r="D878" t="str">
            <v>Santander</v>
          </cell>
          <cell r="E878" t="str">
            <v>ENCISO</v>
          </cell>
          <cell r="F878" t="str">
            <v>68266</v>
          </cell>
        </row>
        <row r="879">
          <cell r="C879" t="str">
            <v>SantanderFLORIAN</v>
          </cell>
          <cell r="D879" t="str">
            <v>Santander</v>
          </cell>
          <cell r="E879" t="str">
            <v>FLORIAN</v>
          </cell>
          <cell r="F879" t="str">
            <v>68271</v>
          </cell>
        </row>
        <row r="880">
          <cell r="C880" t="str">
            <v>SantanderFLORIDABLANCA</v>
          </cell>
          <cell r="D880" t="str">
            <v>Santander</v>
          </cell>
          <cell r="E880" t="str">
            <v>FLORIDABLANCA</v>
          </cell>
          <cell r="F880" t="str">
            <v>68276</v>
          </cell>
        </row>
        <row r="881">
          <cell r="C881" t="str">
            <v>SantanderGALAN</v>
          </cell>
          <cell r="D881" t="str">
            <v>Santander</v>
          </cell>
          <cell r="E881" t="str">
            <v>GALAN</v>
          </cell>
          <cell r="F881" t="str">
            <v>68296</v>
          </cell>
        </row>
        <row r="882">
          <cell r="C882" t="str">
            <v>SantanderGAMBITA</v>
          </cell>
          <cell r="D882" t="str">
            <v>Santander</v>
          </cell>
          <cell r="E882" t="str">
            <v>GAMBITA</v>
          </cell>
          <cell r="F882" t="str">
            <v>68298</v>
          </cell>
        </row>
        <row r="883">
          <cell r="C883" t="str">
            <v>SantanderGIRON</v>
          </cell>
          <cell r="D883" t="str">
            <v>Santander</v>
          </cell>
          <cell r="E883" t="str">
            <v>GIRON</v>
          </cell>
          <cell r="F883" t="str">
            <v>68307</v>
          </cell>
        </row>
        <row r="884">
          <cell r="C884" t="str">
            <v>SantanderGUACA</v>
          </cell>
          <cell r="D884" t="str">
            <v>Santander</v>
          </cell>
          <cell r="E884" t="str">
            <v>GUACA</v>
          </cell>
          <cell r="F884" t="str">
            <v>68318</v>
          </cell>
        </row>
        <row r="885">
          <cell r="C885" t="str">
            <v>SantanderGUADALUPE</v>
          </cell>
          <cell r="D885" t="str">
            <v>Santander</v>
          </cell>
          <cell r="E885" t="str">
            <v>GUADALUPE</v>
          </cell>
          <cell r="F885" t="str">
            <v>68320</v>
          </cell>
        </row>
        <row r="886">
          <cell r="C886" t="str">
            <v>SantanderGUAPOTA</v>
          </cell>
          <cell r="D886" t="str">
            <v>Santander</v>
          </cell>
          <cell r="E886" t="str">
            <v>GUAPOTA</v>
          </cell>
          <cell r="F886" t="str">
            <v>68322</v>
          </cell>
        </row>
        <row r="887">
          <cell r="C887" t="str">
            <v>SantanderGUAVATA</v>
          </cell>
          <cell r="D887" t="str">
            <v>Santander</v>
          </cell>
          <cell r="E887" t="str">
            <v>GUAVATA</v>
          </cell>
          <cell r="F887" t="str">
            <v>68324</v>
          </cell>
        </row>
        <row r="888">
          <cell r="C888" t="str">
            <v>SantanderGUEPSA</v>
          </cell>
          <cell r="D888" t="str">
            <v>Santander</v>
          </cell>
          <cell r="E888" t="str">
            <v>GUEPSA</v>
          </cell>
          <cell r="F888" t="str">
            <v>68327</v>
          </cell>
        </row>
        <row r="889">
          <cell r="C889" t="str">
            <v>SantanderHATO</v>
          </cell>
          <cell r="D889" t="str">
            <v>Santander</v>
          </cell>
          <cell r="E889" t="str">
            <v>HATO</v>
          </cell>
          <cell r="F889" t="str">
            <v>68344</v>
          </cell>
        </row>
        <row r="890">
          <cell r="C890" t="str">
            <v>SantanderJESUS MARIA</v>
          </cell>
          <cell r="D890" t="str">
            <v>Santander</v>
          </cell>
          <cell r="E890" t="str">
            <v>JESUS MARIA</v>
          </cell>
          <cell r="F890" t="str">
            <v>68368</v>
          </cell>
        </row>
        <row r="891">
          <cell r="C891" t="str">
            <v>SantanderJORDAN</v>
          </cell>
          <cell r="D891" t="str">
            <v>Santander</v>
          </cell>
          <cell r="E891" t="str">
            <v>JORDAN</v>
          </cell>
          <cell r="F891" t="str">
            <v>68370</v>
          </cell>
        </row>
        <row r="892">
          <cell r="C892" t="str">
            <v>SantanderLA BELLEZA</v>
          </cell>
          <cell r="D892" t="str">
            <v>Santander</v>
          </cell>
          <cell r="E892" t="str">
            <v>LA BELLEZA</v>
          </cell>
          <cell r="F892" t="str">
            <v>68377</v>
          </cell>
        </row>
        <row r="893">
          <cell r="C893" t="str">
            <v>SantanderLANDAZURI</v>
          </cell>
          <cell r="D893" t="str">
            <v>Santander</v>
          </cell>
          <cell r="E893" t="str">
            <v>LANDAZURI</v>
          </cell>
          <cell r="F893" t="str">
            <v>68385</v>
          </cell>
        </row>
        <row r="894">
          <cell r="C894" t="str">
            <v>SantanderLA PAZ</v>
          </cell>
          <cell r="D894" t="str">
            <v>Santander</v>
          </cell>
          <cell r="E894" t="str">
            <v>LA PAZ</v>
          </cell>
          <cell r="F894" t="str">
            <v>68397</v>
          </cell>
        </row>
        <row r="895">
          <cell r="C895" t="str">
            <v>SantanderLEBRIJA</v>
          </cell>
          <cell r="D895" t="str">
            <v>Santander</v>
          </cell>
          <cell r="E895" t="str">
            <v>LEBRIJA</v>
          </cell>
          <cell r="F895" t="str">
            <v>68406</v>
          </cell>
        </row>
        <row r="896">
          <cell r="C896" t="str">
            <v>SantanderLOS SANTOS</v>
          </cell>
          <cell r="D896" t="str">
            <v>Santander</v>
          </cell>
          <cell r="E896" t="str">
            <v>LOS SANTOS</v>
          </cell>
          <cell r="F896" t="str">
            <v>68418</v>
          </cell>
        </row>
        <row r="897">
          <cell r="C897" t="str">
            <v>SantanderMACARAVITA</v>
          </cell>
          <cell r="D897" t="str">
            <v>Santander</v>
          </cell>
          <cell r="E897" t="str">
            <v>MACARAVITA</v>
          </cell>
          <cell r="F897" t="str">
            <v>68425</v>
          </cell>
        </row>
        <row r="898">
          <cell r="C898" t="str">
            <v>SantanderMALAGA</v>
          </cell>
          <cell r="D898" t="str">
            <v>Santander</v>
          </cell>
          <cell r="E898" t="str">
            <v>MALAGA</v>
          </cell>
          <cell r="F898" t="str">
            <v>68432</v>
          </cell>
        </row>
        <row r="899">
          <cell r="C899" t="str">
            <v>SantanderMATANZA</v>
          </cell>
          <cell r="D899" t="str">
            <v>Santander</v>
          </cell>
          <cell r="E899" t="str">
            <v>MATANZA</v>
          </cell>
          <cell r="F899" t="str">
            <v>68444</v>
          </cell>
        </row>
        <row r="900">
          <cell r="C900" t="str">
            <v>SantanderMOGOTES</v>
          </cell>
          <cell r="D900" t="str">
            <v>Santander</v>
          </cell>
          <cell r="E900" t="str">
            <v>MOGOTES</v>
          </cell>
          <cell r="F900" t="str">
            <v>68464</v>
          </cell>
        </row>
        <row r="901">
          <cell r="C901" t="str">
            <v>SantanderMOLAGAVITA</v>
          </cell>
          <cell r="D901" t="str">
            <v>Santander</v>
          </cell>
          <cell r="E901" t="str">
            <v>MOLAGAVITA</v>
          </cell>
          <cell r="F901" t="str">
            <v>68468</v>
          </cell>
        </row>
        <row r="902">
          <cell r="C902" t="str">
            <v>SantanderOCAMONTE</v>
          </cell>
          <cell r="D902" t="str">
            <v>Santander</v>
          </cell>
          <cell r="E902" t="str">
            <v>OCAMONTE</v>
          </cell>
          <cell r="F902" t="str">
            <v>68498</v>
          </cell>
        </row>
        <row r="903">
          <cell r="C903" t="str">
            <v>SantanderOIBA</v>
          </cell>
          <cell r="D903" t="str">
            <v>Santander</v>
          </cell>
          <cell r="E903" t="str">
            <v>OIBA</v>
          </cell>
          <cell r="F903" t="str">
            <v>68500</v>
          </cell>
        </row>
        <row r="904">
          <cell r="C904" t="str">
            <v>SantanderONZAGA</v>
          </cell>
          <cell r="D904" t="str">
            <v>Santander</v>
          </cell>
          <cell r="E904" t="str">
            <v>ONZAGA</v>
          </cell>
          <cell r="F904" t="str">
            <v>68502</v>
          </cell>
        </row>
        <row r="905">
          <cell r="C905" t="str">
            <v>SantanderPALMAR</v>
          </cell>
          <cell r="D905" t="str">
            <v>Santander</v>
          </cell>
          <cell r="E905" t="str">
            <v>PALMAR</v>
          </cell>
          <cell r="F905" t="str">
            <v>68522</v>
          </cell>
        </row>
        <row r="906">
          <cell r="C906" t="str">
            <v>SantanderPALMAS DEL SOCORRO</v>
          </cell>
          <cell r="D906" t="str">
            <v>Santander</v>
          </cell>
          <cell r="E906" t="str">
            <v>PALMAS DEL SOCORRO</v>
          </cell>
          <cell r="F906" t="str">
            <v>68524</v>
          </cell>
        </row>
        <row r="907">
          <cell r="C907" t="str">
            <v>SantanderPARAMO</v>
          </cell>
          <cell r="D907" t="str">
            <v>Santander</v>
          </cell>
          <cell r="E907" t="str">
            <v>PARAMO</v>
          </cell>
          <cell r="F907" t="str">
            <v>68533</v>
          </cell>
        </row>
        <row r="908">
          <cell r="C908" t="str">
            <v>SantanderPIEDECUESTA</v>
          </cell>
          <cell r="D908" t="str">
            <v>Santander</v>
          </cell>
          <cell r="E908" t="str">
            <v>PIEDECUESTA</v>
          </cell>
          <cell r="F908" t="str">
            <v>68547</v>
          </cell>
        </row>
        <row r="909">
          <cell r="C909" t="str">
            <v>SantanderPINCHOTE</v>
          </cell>
          <cell r="D909" t="str">
            <v>Santander</v>
          </cell>
          <cell r="E909" t="str">
            <v>PINCHOTE</v>
          </cell>
          <cell r="F909" t="str">
            <v>68549</v>
          </cell>
        </row>
        <row r="910">
          <cell r="C910" t="str">
            <v>SantanderPUENTE NACIONAL</v>
          </cell>
          <cell r="D910" t="str">
            <v>Santander</v>
          </cell>
          <cell r="E910" t="str">
            <v>PUENTE NACIONAL</v>
          </cell>
          <cell r="F910" t="str">
            <v>68572</v>
          </cell>
        </row>
        <row r="911">
          <cell r="C911" t="str">
            <v>SantanderPUERTO PARRA</v>
          </cell>
          <cell r="D911" t="str">
            <v>Santander</v>
          </cell>
          <cell r="E911" t="str">
            <v>PUERTO PARRA</v>
          </cell>
          <cell r="F911" t="str">
            <v>68573</v>
          </cell>
        </row>
        <row r="912">
          <cell r="C912" t="str">
            <v>SantanderPUERTO WILCHES</v>
          </cell>
          <cell r="D912" t="str">
            <v>Santander</v>
          </cell>
          <cell r="E912" t="str">
            <v>PUERTO WILCHES</v>
          </cell>
          <cell r="F912" t="str">
            <v>68575</v>
          </cell>
        </row>
        <row r="913">
          <cell r="C913" t="str">
            <v>SantanderRIONEGRO</v>
          </cell>
          <cell r="D913" t="str">
            <v>Santander</v>
          </cell>
          <cell r="E913" t="str">
            <v>RIONEGRO</v>
          </cell>
          <cell r="F913" t="str">
            <v>68615</v>
          </cell>
        </row>
        <row r="914">
          <cell r="C914" t="str">
            <v>SantanderSABANA DE TORRES</v>
          </cell>
          <cell r="D914" t="str">
            <v>Santander</v>
          </cell>
          <cell r="E914" t="str">
            <v>SABANA DE TORRES</v>
          </cell>
          <cell r="F914" t="str">
            <v>68655</v>
          </cell>
        </row>
        <row r="915">
          <cell r="C915" t="str">
            <v>SantanderSAN ANDRES</v>
          </cell>
          <cell r="D915" t="str">
            <v>Santander</v>
          </cell>
          <cell r="E915" t="str">
            <v>SAN ANDRES</v>
          </cell>
          <cell r="F915" t="str">
            <v>68669</v>
          </cell>
        </row>
        <row r="916">
          <cell r="C916" t="str">
            <v>SantanderSAN BENITO</v>
          </cell>
          <cell r="D916" t="str">
            <v>Santander</v>
          </cell>
          <cell r="E916" t="str">
            <v>SAN BENITO</v>
          </cell>
          <cell r="F916" t="str">
            <v>68673</v>
          </cell>
        </row>
        <row r="917">
          <cell r="C917" t="str">
            <v>SantanderSAN GIL</v>
          </cell>
          <cell r="D917" t="str">
            <v>Santander</v>
          </cell>
          <cell r="E917" t="str">
            <v>SAN GIL</v>
          </cell>
          <cell r="F917" t="str">
            <v>68679</v>
          </cell>
        </row>
        <row r="918">
          <cell r="C918" t="str">
            <v>SantanderSAN JOAQUIN</v>
          </cell>
          <cell r="D918" t="str">
            <v>Santander</v>
          </cell>
          <cell r="E918" t="str">
            <v>SAN JOAQUIN</v>
          </cell>
          <cell r="F918" t="str">
            <v>68682</v>
          </cell>
        </row>
        <row r="919">
          <cell r="C919" t="str">
            <v>SantanderSAN JOSE DE MIRANDA</v>
          </cell>
          <cell r="D919" t="str">
            <v>Santander</v>
          </cell>
          <cell r="E919" t="str">
            <v>SAN JOSE DE MIRANDA</v>
          </cell>
          <cell r="F919" t="str">
            <v>68684</v>
          </cell>
        </row>
        <row r="920">
          <cell r="C920" t="str">
            <v>SantanderSAN MIGUEL</v>
          </cell>
          <cell r="D920" t="str">
            <v>Santander</v>
          </cell>
          <cell r="E920" t="str">
            <v>SAN MIGUEL</v>
          </cell>
          <cell r="F920" t="str">
            <v>68686</v>
          </cell>
        </row>
        <row r="921">
          <cell r="C921" t="str">
            <v>SantanderSAN VICENTE DE CHUCURI</v>
          </cell>
          <cell r="D921" t="str">
            <v>Santander</v>
          </cell>
          <cell r="E921" t="str">
            <v>SAN VICENTE DE CHUCURI</v>
          </cell>
          <cell r="F921" t="str">
            <v>68689</v>
          </cell>
        </row>
        <row r="922">
          <cell r="C922" t="str">
            <v>SantanderSANTA BARBARA</v>
          </cell>
          <cell r="D922" t="str">
            <v>Santander</v>
          </cell>
          <cell r="E922" t="str">
            <v>SANTA BARBARA</v>
          </cell>
          <cell r="F922" t="str">
            <v>68705</v>
          </cell>
        </row>
        <row r="923">
          <cell r="C923" t="str">
            <v>SantanderSANTA HELENA DEL OPON</v>
          </cell>
          <cell r="D923" t="str">
            <v>Santander</v>
          </cell>
          <cell r="E923" t="str">
            <v>SANTA HELENA DEL OPON</v>
          </cell>
          <cell r="F923" t="str">
            <v>68720</v>
          </cell>
        </row>
        <row r="924">
          <cell r="C924" t="str">
            <v>SantanderSIMACOTA</v>
          </cell>
          <cell r="D924" t="str">
            <v>Santander</v>
          </cell>
          <cell r="E924" t="str">
            <v>SIMACOTA</v>
          </cell>
          <cell r="F924" t="str">
            <v>68745</v>
          </cell>
        </row>
        <row r="925">
          <cell r="C925" t="str">
            <v>SantanderSOCORRO</v>
          </cell>
          <cell r="D925" t="str">
            <v>Santander</v>
          </cell>
          <cell r="E925" t="str">
            <v>SOCORRO</v>
          </cell>
          <cell r="F925" t="str">
            <v>68755</v>
          </cell>
        </row>
        <row r="926">
          <cell r="C926" t="str">
            <v>SantanderSUAITA</v>
          </cell>
          <cell r="D926" t="str">
            <v>Santander</v>
          </cell>
          <cell r="E926" t="str">
            <v>SUAITA</v>
          </cell>
          <cell r="F926" t="str">
            <v>68770</v>
          </cell>
        </row>
        <row r="927">
          <cell r="C927" t="str">
            <v>SantanderSUCRE</v>
          </cell>
          <cell r="D927" t="str">
            <v>Santander</v>
          </cell>
          <cell r="E927" t="str">
            <v>SUCRE</v>
          </cell>
          <cell r="F927" t="str">
            <v>68773</v>
          </cell>
        </row>
        <row r="928">
          <cell r="C928" t="str">
            <v>SantanderSURATA</v>
          </cell>
          <cell r="D928" t="str">
            <v>Santander</v>
          </cell>
          <cell r="E928" t="str">
            <v>SURATA</v>
          </cell>
          <cell r="F928" t="str">
            <v>68780</v>
          </cell>
        </row>
        <row r="929">
          <cell r="C929" t="str">
            <v>SantanderTONA</v>
          </cell>
          <cell r="D929" t="str">
            <v>Santander</v>
          </cell>
          <cell r="E929" t="str">
            <v>TONA</v>
          </cell>
          <cell r="F929" t="str">
            <v>68820</v>
          </cell>
        </row>
        <row r="930">
          <cell r="C930" t="str">
            <v>SantanderVALLE DE SAN JOSE</v>
          </cell>
          <cell r="D930" t="str">
            <v>Santander</v>
          </cell>
          <cell r="E930" t="str">
            <v>VALLE DE SAN JOSE</v>
          </cell>
          <cell r="F930" t="str">
            <v>68855</v>
          </cell>
        </row>
        <row r="931">
          <cell r="C931" t="str">
            <v>SantanderVELEZ</v>
          </cell>
          <cell r="D931" t="str">
            <v>Santander</v>
          </cell>
          <cell r="E931" t="str">
            <v>VELEZ</v>
          </cell>
          <cell r="F931" t="str">
            <v>68861</v>
          </cell>
        </row>
        <row r="932">
          <cell r="C932" t="str">
            <v>SantanderVETAS</v>
          </cell>
          <cell r="D932" t="str">
            <v>Santander</v>
          </cell>
          <cell r="E932" t="str">
            <v>VETAS</v>
          </cell>
          <cell r="F932" t="str">
            <v>68867</v>
          </cell>
        </row>
        <row r="933">
          <cell r="C933" t="str">
            <v>SantanderVILLANUEVA</v>
          </cell>
          <cell r="D933" t="str">
            <v>Santander</v>
          </cell>
          <cell r="E933" t="str">
            <v>VILLANUEVA</v>
          </cell>
          <cell r="F933" t="str">
            <v>68872</v>
          </cell>
        </row>
        <row r="934">
          <cell r="C934" t="str">
            <v>SantanderZAPATOCA</v>
          </cell>
          <cell r="D934" t="str">
            <v>Santander</v>
          </cell>
          <cell r="E934" t="str">
            <v>ZAPATOCA</v>
          </cell>
          <cell r="F934" t="str">
            <v>68895</v>
          </cell>
        </row>
        <row r="935">
          <cell r="C935" t="str">
            <v>SucreSINCELEJO</v>
          </cell>
          <cell r="D935" t="str">
            <v>Sucre</v>
          </cell>
          <cell r="E935" t="str">
            <v>SINCELEJO</v>
          </cell>
          <cell r="F935" t="str">
            <v>70001</v>
          </cell>
        </row>
        <row r="936">
          <cell r="C936" t="str">
            <v>SucreBUENAVISTA</v>
          </cell>
          <cell r="D936" t="str">
            <v>Sucre</v>
          </cell>
          <cell r="E936" t="str">
            <v>BUENAVISTA</v>
          </cell>
          <cell r="F936" t="str">
            <v>70110</v>
          </cell>
        </row>
        <row r="937">
          <cell r="C937" t="str">
            <v>SucreCAIMITO</v>
          </cell>
          <cell r="D937" t="str">
            <v>Sucre</v>
          </cell>
          <cell r="E937" t="str">
            <v>CAIMITO</v>
          </cell>
          <cell r="F937" t="str">
            <v>70124</v>
          </cell>
        </row>
        <row r="938">
          <cell r="C938" t="str">
            <v>SucreCOLOSO</v>
          </cell>
          <cell r="D938" t="str">
            <v>Sucre</v>
          </cell>
          <cell r="E938" t="str">
            <v>COLOSO</v>
          </cell>
          <cell r="F938" t="str">
            <v>70204</v>
          </cell>
        </row>
        <row r="939">
          <cell r="C939" t="str">
            <v>SucreCOROZAL</v>
          </cell>
          <cell r="D939" t="str">
            <v>Sucre</v>
          </cell>
          <cell r="E939" t="str">
            <v>COROZAL</v>
          </cell>
          <cell r="F939" t="str">
            <v>70215</v>
          </cell>
        </row>
        <row r="940">
          <cell r="C940" t="str">
            <v>SucreCOVEÑAS</v>
          </cell>
          <cell r="D940" t="str">
            <v>Sucre</v>
          </cell>
          <cell r="E940" t="str">
            <v>COVEÑAS</v>
          </cell>
          <cell r="F940" t="str">
            <v>70221</v>
          </cell>
        </row>
        <row r="941">
          <cell r="C941" t="str">
            <v>SucreCHALAN</v>
          </cell>
          <cell r="D941" t="str">
            <v>Sucre</v>
          </cell>
          <cell r="E941" t="str">
            <v>CHALAN</v>
          </cell>
          <cell r="F941" t="str">
            <v>70230</v>
          </cell>
        </row>
        <row r="942">
          <cell r="C942" t="str">
            <v>SucreEL ROBLE</v>
          </cell>
          <cell r="D942" t="str">
            <v>Sucre</v>
          </cell>
          <cell r="E942" t="str">
            <v>EL ROBLE</v>
          </cell>
          <cell r="F942" t="str">
            <v>70233</v>
          </cell>
        </row>
        <row r="943">
          <cell r="C943" t="str">
            <v>SucreGALERAS</v>
          </cell>
          <cell r="D943" t="str">
            <v>Sucre</v>
          </cell>
          <cell r="E943" t="str">
            <v>GALERAS</v>
          </cell>
          <cell r="F943" t="str">
            <v>70235</v>
          </cell>
        </row>
        <row r="944">
          <cell r="C944" t="str">
            <v>SucreGUARANDA</v>
          </cell>
          <cell r="D944" t="str">
            <v>Sucre</v>
          </cell>
          <cell r="E944" t="str">
            <v>GUARANDA</v>
          </cell>
          <cell r="F944" t="str">
            <v>70265</v>
          </cell>
        </row>
        <row r="945">
          <cell r="C945" t="str">
            <v>SucreLA UNION</v>
          </cell>
          <cell r="D945" t="str">
            <v>Sucre</v>
          </cell>
          <cell r="E945" t="str">
            <v>LA UNION</v>
          </cell>
          <cell r="F945" t="str">
            <v>70400</v>
          </cell>
        </row>
        <row r="946">
          <cell r="C946" t="str">
            <v>SucreLOS PALMITOS</v>
          </cell>
          <cell r="D946" t="str">
            <v>Sucre</v>
          </cell>
          <cell r="E946" t="str">
            <v>LOS PALMITOS</v>
          </cell>
          <cell r="F946" t="str">
            <v>70418</v>
          </cell>
        </row>
        <row r="947">
          <cell r="C947" t="str">
            <v>SucreMAJAGUAL</v>
          </cell>
          <cell r="D947" t="str">
            <v>Sucre</v>
          </cell>
          <cell r="E947" t="str">
            <v>MAJAGUAL</v>
          </cell>
          <cell r="F947" t="str">
            <v>70429</v>
          </cell>
        </row>
        <row r="948">
          <cell r="C948" t="str">
            <v>SucreMORROA</v>
          </cell>
          <cell r="D948" t="str">
            <v>Sucre</v>
          </cell>
          <cell r="E948" t="str">
            <v>MORROA</v>
          </cell>
          <cell r="F948" t="str">
            <v>70473</v>
          </cell>
        </row>
        <row r="949">
          <cell r="C949" t="str">
            <v>SucreOVEJAS</v>
          </cell>
          <cell r="D949" t="str">
            <v>Sucre</v>
          </cell>
          <cell r="E949" t="str">
            <v>OVEJAS</v>
          </cell>
          <cell r="F949" t="str">
            <v>70508</v>
          </cell>
        </row>
        <row r="950">
          <cell r="C950" t="str">
            <v>SucrePALMITO</v>
          </cell>
          <cell r="D950" t="str">
            <v>Sucre</v>
          </cell>
          <cell r="E950" t="str">
            <v>PALMITO</v>
          </cell>
          <cell r="F950" t="str">
            <v>70523</v>
          </cell>
        </row>
        <row r="951">
          <cell r="C951" t="str">
            <v>SucreSAMPUES</v>
          </cell>
          <cell r="D951" t="str">
            <v>Sucre</v>
          </cell>
          <cell r="E951" t="str">
            <v>SAMPUES</v>
          </cell>
          <cell r="F951" t="str">
            <v>70670</v>
          </cell>
        </row>
        <row r="952">
          <cell r="C952" t="str">
            <v>SucreSAN BENITO ABAD</v>
          </cell>
          <cell r="D952" t="str">
            <v>Sucre</v>
          </cell>
          <cell r="E952" t="str">
            <v>SAN BENITO ABAD</v>
          </cell>
          <cell r="F952" t="str">
            <v>70678</v>
          </cell>
        </row>
        <row r="953">
          <cell r="C953" t="str">
            <v>SucreSAN JUAN DE BETULIA</v>
          </cell>
          <cell r="D953" t="str">
            <v>Sucre</v>
          </cell>
          <cell r="E953" t="str">
            <v>SAN JUAN DE BETULIA</v>
          </cell>
          <cell r="F953" t="str">
            <v>70702</v>
          </cell>
        </row>
        <row r="954">
          <cell r="C954" t="str">
            <v>SucreSAN MARCOS</v>
          </cell>
          <cell r="D954" t="str">
            <v>Sucre</v>
          </cell>
          <cell r="E954" t="str">
            <v>SAN MARCOS</v>
          </cell>
          <cell r="F954" t="str">
            <v>70708</v>
          </cell>
        </row>
        <row r="955">
          <cell r="C955" t="str">
            <v>SucreSAN ONOFRE</v>
          </cell>
          <cell r="D955" t="str">
            <v>Sucre</v>
          </cell>
          <cell r="E955" t="str">
            <v>SAN ONOFRE</v>
          </cell>
          <cell r="F955" t="str">
            <v>70713</v>
          </cell>
        </row>
        <row r="956">
          <cell r="C956" t="str">
            <v>SucreSAN PEDRO</v>
          </cell>
          <cell r="D956" t="str">
            <v>Sucre</v>
          </cell>
          <cell r="E956" t="str">
            <v>SAN PEDRO</v>
          </cell>
          <cell r="F956" t="str">
            <v>70717</v>
          </cell>
        </row>
        <row r="957">
          <cell r="C957" t="str">
            <v>SucreSAN LUIS DE SINCE</v>
          </cell>
          <cell r="D957" t="str">
            <v>Sucre</v>
          </cell>
          <cell r="E957" t="str">
            <v>SAN LUIS DE SINCE</v>
          </cell>
          <cell r="F957" t="str">
            <v>70742</v>
          </cell>
        </row>
        <row r="958">
          <cell r="C958" t="str">
            <v>SucreSUCRE</v>
          </cell>
          <cell r="D958" t="str">
            <v>Sucre</v>
          </cell>
          <cell r="E958" t="str">
            <v>SUCRE</v>
          </cell>
          <cell r="F958" t="str">
            <v>70771</v>
          </cell>
        </row>
        <row r="959">
          <cell r="C959" t="str">
            <v>SucreSANTIAGO DE TOLU</v>
          </cell>
          <cell r="D959" t="str">
            <v>Sucre</v>
          </cell>
          <cell r="E959" t="str">
            <v>SANTIAGO DE TOLU</v>
          </cell>
          <cell r="F959" t="str">
            <v>70820</v>
          </cell>
        </row>
        <row r="960">
          <cell r="C960" t="str">
            <v>SucreTOLU VIEJO</v>
          </cell>
          <cell r="D960" t="str">
            <v>Sucre</v>
          </cell>
          <cell r="E960" t="str">
            <v>TOLU VIEJO</v>
          </cell>
          <cell r="F960" t="str">
            <v>70823</v>
          </cell>
        </row>
        <row r="961">
          <cell r="C961" t="str">
            <v>TolimaIBAGUE</v>
          </cell>
          <cell r="D961" t="str">
            <v>Tolima</v>
          </cell>
          <cell r="E961" t="str">
            <v>IBAGUE</v>
          </cell>
          <cell r="F961" t="str">
            <v>73001</v>
          </cell>
        </row>
        <row r="962">
          <cell r="C962" t="str">
            <v>TolimaALPUJARRA</v>
          </cell>
          <cell r="D962" t="str">
            <v>Tolima</v>
          </cell>
          <cell r="E962" t="str">
            <v>ALPUJARRA</v>
          </cell>
          <cell r="F962" t="str">
            <v>73024</v>
          </cell>
        </row>
        <row r="963">
          <cell r="C963" t="str">
            <v>TolimaALVARADO</v>
          </cell>
          <cell r="D963" t="str">
            <v>Tolima</v>
          </cell>
          <cell r="E963" t="str">
            <v>ALVARADO</v>
          </cell>
          <cell r="F963" t="str">
            <v>73026</v>
          </cell>
        </row>
        <row r="964">
          <cell r="C964" t="str">
            <v>TolimaAMBALEMA</v>
          </cell>
          <cell r="D964" t="str">
            <v>Tolima</v>
          </cell>
          <cell r="E964" t="str">
            <v>AMBALEMA</v>
          </cell>
          <cell r="F964" t="str">
            <v>73030</v>
          </cell>
        </row>
        <row r="965">
          <cell r="C965" t="str">
            <v>TolimaANZOATEGUI</v>
          </cell>
          <cell r="D965" t="str">
            <v>Tolima</v>
          </cell>
          <cell r="E965" t="str">
            <v>ANZOATEGUI</v>
          </cell>
          <cell r="F965" t="str">
            <v>73043</v>
          </cell>
        </row>
        <row r="966">
          <cell r="C966" t="str">
            <v>TolimaARMERO</v>
          </cell>
          <cell r="D966" t="str">
            <v>Tolima</v>
          </cell>
          <cell r="E966" t="str">
            <v>ARMERO</v>
          </cell>
          <cell r="F966" t="str">
            <v>73055</v>
          </cell>
        </row>
        <row r="967">
          <cell r="C967" t="str">
            <v>TolimaATACO</v>
          </cell>
          <cell r="D967" t="str">
            <v>Tolima</v>
          </cell>
          <cell r="E967" t="str">
            <v>ATACO</v>
          </cell>
          <cell r="F967" t="str">
            <v>73067</v>
          </cell>
        </row>
        <row r="968">
          <cell r="C968" t="str">
            <v>TolimaCAJAMARCA</v>
          </cell>
          <cell r="D968" t="str">
            <v>Tolima</v>
          </cell>
          <cell r="E968" t="str">
            <v>CAJAMARCA</v>
          </cell>
          <cell r="F968" t="str">
            <v>73124</v>
          </cell>
        </row>
        <row r="969">
          <cell r="C969" t="str">
            <v>TolimaCARMEN DE APICALA</v>
          </cell>
          <cell r="D969" t="str">
            <v>Tolima</v>
          </cell>
          <cell r="E969" t="str">
            <v>CARMEN DE APICALA</v>
          </cell>
          <cell r="F969" t="str">
            <v>73148</v>
          </cell>
        </row>
        <row r="970">
          <cell r="C970" t="str">
            <v>TolimaCASABIANCA</v>
          </cell>
          <cell r="D970" t="str">
            <v>Tolima</v>
          </cell>
          <cell r="E970" t="str">
            <v>CASABIANCA</v>
          </cell>
          <cell r="F970" t="str">
            <v>73152</v>
          </cell>
        </row>
        <row r="971">
          <cell r="C971" t="str">
            <v>TolimaCHAPARRAL</v>
          </cell>
          <cell r="D971" t="str">
            <v>Tolima</v>
          </cell>
          <cell r="E971" t="str">
            <v>CHAPARRAL</v>
          </cell>
          <cell r="F971" t="str">
            <v>73168</v>
          </cell>
        </row>
        <row r="972">
          <cell r="C972" t="str">
            <v>TolimaCOELLO</v>
          </cell>
          <cell r="D972" t="str">
            <v>Tolima</v>
          </cell>
          <cell r="E972" t="str">
            <v>COELLO</v>
          </cell>
          <cell r="F972" t="str">
            <v>73200</v>
          </cell>
        </row>
        <row r="973">
          <cell r="C973" t="str">
            <v>TolimaCOYAIMA</v>
          </cell>
          <cell r="D973" t="str">
            <v>Tolima</v>
          </cell>
          <cell r="E973" t="str">
            <v>COYAIMA</v>
          </cell>
          <cell r="F973" t="str">
            <v>73217</v>
          </cell>
        </row>
        <row r="974">
          <cell r="C974" t="str">
            <v>TolimaCUNDAY</v>
          </cell>
          <cell r="D974" t="str">
            <v>Tolima</v>
          </cell>
          <cell r="E974" t="str">
            <v>CUNDAY</v>
          </cell>
          <cell r="F974" t="str">
            <v>73226</v>
          </cell>
        </row>
        <row r="975">
          <cell r="C975" t="str">
            <v>TolimaDOLORES</v>
          </cell>
          <cell r="D975" t="str">
            <v>Tolima</v>
          </cell>
          <cell r="E975" t="str">
            <v>DOLORES</v>
          </cell>
          <cell r="F975" t="str">
            <v>73236</v>
          </cell>
        </row>
        <row r="976">
          <cell r="C976" t="str">
            <v>TolimaESPINAL</v>
          </cell>
          <cell r="D976" t="str">
            <v>Tolima</v>
          </cell>
          <cell r="E976" t="str">
            <v>ESPINAL</v>
          </cell>
          <cell r="F976" t="str">
            <v>73268</v>
          </cell>
        </row>
        <row r="977">
          <cell r="C977" t="str">
            <v>TolimaFALAN</v>
          </cell>
          <cell r="D977" t="str">
            <v>Tolima</v>
          </cell>
          <cell r="E977" t="str">
            <v>FALAN</v>
          </cell>
          <cell r="F977" t="str">
            <v>73270</v>
          </cell>
        </row>
        <row r="978">
          <cell r="C978" t="str">
            <v>TolimaFLANDES</v>
          </cell>
          <cell r="D978" t="str">
            <v>Tolima</v>
          </cell>
          <cell r="E978" t="str">
            <v>FLANDES</v>
          </cell>
          <cell r="F978" t="str">
            <v>73275</v>
          </cell>
        </row>
        <row r="979">
          <cell r="C979" t="str">
            <v>TolimaFRESNO</v>
          </cell>
          <cell r="D979" t="str">
            <v>Tolima</v>
          </cell>
          <cell r="E979" t="str">
            <v>FRESNO</v>
          </cell>
          <cell r="F979" t="str">
            <v>73283</v>
          </cell>
        </row>
        <row r="980">
          <cell r="C980" t="str">
            <v>TolimaGUAMO</v>
          </cell>
          <cell r="D980" t="str">
            <v>Tolima</v>
          </cell>
          <cell r="E980" t="str">
            <v>GUAMO</v>
          </cell>
          <cell r="F980" t="str">
            <v>73319</v>
          </cell>
        </row>
        <row r="981">
          <cell r="C981" t="str">
            <v>TolimaHERVEO</v>
          </cell>
          <cell r="D981" t="str">
            <v>Tolima</v>
          </cell>
          <cell r="E981" t="str">
            <v>HERVEO</v>
          </cell>
          <cell r="F981" t="str">
            <v>73347</v>
          </cell>
        </row>
        <row r="982">
          <cell r="C982" t="str">
            <v>TolimaHONDA</v>
          </cell>
          <cell r="D982" t="str">
            <v>Tolima</v>
          </cell>
          <cell r="E982" t="str">
            <v>HONDA</v>
          </cell>
          <cell r="F982" t="str">
            <v>73349</v>
          </cell>
        </row>
        <row r="983">
          <cell r="C983" t="str">
            <v>TolimaICONONZO</v>
          </cell>
          <cell r="D983" t="str">
            <v>Tolima</v>
          </cell>
          <cell r="E983" t="str">
            <v>ICONONZO</v>
          </cell>
          <cell r="F983" t="str">
            <v>73352</v>
          </cell>
        </row>
        <row r="984">
          <cell r="C984" t="str">
            <v>TolimaLERIDA</v>
          </cell>
          <cell r="D984" t="str">
            <v>Tolima</v>
          </cell>
          <cell r="E984" t="str">
            <v>LERIDA</v>
          </cell>
          <cell r="F984" t="str">
            <v>73408</v>
          </cell>
        </row>
        <row r="985">
          <cell r="C985" t="str">
            <v>TolimaLIBANO</v>
          </cell>
          <cell r="D985" t="str">
            <v>Tolima</v>
          </cell>
          <cell r="E985" t="str">
            <v>LIBANO</v>
          </cell>
          <cell r="F985" t="str">
            <v>73411</v>
          </cell>
        </row>
        <row r="986">
          <cell r="C986" t="str">
            <v>TolimaMARIQUITA</v>
          </cell>
          <cell r="D986" t="str">
            <v>Tolima</v>
          </cell>
          <cell r="E986" t="str">
            <v>MARIQUITA</v>
          </cell>
          <cell r="F986" t="str">
            <v>73443</v>
          </cell>
        </row>
        <row r="987">
          <cell r="C987" t="str">
            <v>TolimaMELGAR</v>
          </cell>
          <cell r="D987" t="str">
            <v>Tolima</v>
          </cell>
          <cell r="E987" t="str">
            <v>MELGAR</v>
          </cell>
          <cell r="F987" t="str">
            <v>73449</v>
          </cell>
        </row>
        <row r="988">
          <cell r="C988" t="str">
            <v>TolimaMURILLO</v>
          </cell>
          <cell r="D988" t="str">
            <v>Tolima</v>
          </cell>
          <cell r="E988" t="str">
            <v>MURILLO</v>
          </cell>
          <cell r="F988" t="str">
            <v>73461</v>
          </cell>
        </row>
        <row r="989">
          <cell r="C989" t="str">
            <v>TolimaNATAGAIMA</v>
          </cell>
          <cell r="D989" t="str">
            <v>Tolima</v>
          </cell>
          <cell r="E989" t="str">
            <v>NATAGAIMA</v>
          </cell>
          <cell r="F989" t="str">
            <v>73483</v>
          </cell>
        </row>
        <row r="990">
          <cell r="C990" t="str">
            <v>TolimaORTEGA</v>
          </cell>
          <cell r="D990" t="str">
            <v>Tolima</v>
          </cell>
          <cell r="E990" t="str">
            <v>ORTEGA</v>
          </cell>
          <cell r="F990" t="str">
            <v>73504</v>
          </cell>
        </row>
        <row r="991">
          <cell r="C991" t="str">
            <v>TolimaPALOCABILDO</v>
          </cell>
          <cell r="D991" t="str">
            <v>Tolima</v>
          </cell>
          <cell r="E991" t="str">
            <v>PALOCABILDO</v>
          </cell>
          <cell r="F991" t="str">
            <v>73520</v>
          </cell>
        </row>
        <row r="992">
          <cell r="C992" t="str">
            <v>TolimaPIEDRAS</v>
          </cell>
          <cell r="D992" t="str">
            <v>Tolima</v>
          </cell>
          <cell r="E992" t="str">
            <v>PIEDRAS</v>
          </cell>
          <cell r="F992" t="str">
            <v>73547</v>
          </cell>
        </row>
        <row r="993">
          <cell r="C993" t="str">
            <v>TolimaPLANADAS</v>
          </cell>
          <cell r="D993" t="str">
            <v>Tolima</v>
          </cell>
          <cell r="E993" t="str">
            <v>PLANADAS</v>
          </cell>
          <cell r="F993" t="str">
            <v>73555</v>
          </cell>
        </row>
        <row r="994">
          <cell r="C994" t="str">
            <v>TolimaPRADO</v>
          </cell>
          <cell r="D994" t="str">
            <v>Tolima</v>
          </cell>
          <cell r="E994" t="str">
            <v>PRADO</v>
          </cell>
          <cell r="F994" t="str">
            <v>73563</v>
          </cell>
        </row>
        <row r="995">
          <cell r="C995" t="str">
            <v>TolimaPURIFICACION</v>
          </cell>
          <cell r="D995" t="str">
            <v>Tolima</v>
          </cell>
          <cell r="E995" t="str">
            <v>PURIFICACION</v>
          </cell>
          <cell r="F995" t="str">
            <v>73585</v>
          </cell>
        </row>
        <row r="996">
          <cell r="C996" t="str">
            <v>TolimaRIOBLANCO</v>
          </cell>
          <cell r="D996" t="str">
            <v>Tolima</v>
          </cell>
          <cell r="E996" t="str">
            <v>RIOBLANCO</v>
          </cell>
          <cell r="F996" t="str">
            <v>73616</v>
          </cell>
        </row>
        <row r="997">
          <cell r="C997" t="str">
            <v>TolimaRONCESVALLES</v>
          </cell>
          <cell r="D997" t="str">
            <v>Tolima</v>
          </cell>
          <cell r="E997" t="str">
            <v>RONCESVALLES</v>
          </cell>
          <cell r="F997" t="str">
            <v>73622</v>
          </cell>
        </row>
        <row r="998">
          <cell r="C998" t="str">
            <v>TolimaROVIRA</v>
          </cell>
          <cell r="D998" t="str">
            <v>Tolima</v>
          </cell>
          <cell r="E998" t="str">
            <v>ROVIRA</v>
          </cell>
          <cell r="F998" t="str">
            <v>73624</v>
          </cell>
        </row>
        <row r="999">
          <cell r="C999" t="str">
            <v>TolimaSALDAÑA</v>
          </cell>
          <cell r="D999" t="str">
            <v>Tolima</v>
          </cell>
          <cell r="E999" t="str">
            <v>SALDAÑA</v>
          </cell>
          <cell r="F999" t="str">
            <v>73671</v>
          </cell>
        </row>
        <row r="1000">
          <cell r="C1000" t="str">
            <v>TolimaSAN ANTONIO</v>
          </cell>
          <cell r="D1000" t="str">
            <v>Tolima</v>
          </cell>
          <cell r="E1000" t="str">
            <v>SAN ANTONIO</v>
          </cell>
          <cell r="F1000" t="str">
            <v>73675</v>
          </cell>
        </row>
        <row r="1001">
          <cell r="C1001" t="str">
            <v>TolimaSAN LUIS</v>
          </cell>
          <cell r="D1001" t="str">
            <v>Tolima</v>
          </cell>
          <cell r="E1001" t="str">
            <v>SAN LUIS</v>
          </cell>
          <cell r="F1001" t="str">
            <v>73678</v>
          </cell>
        </row>
        <row r="1002">
          <cell r="C1002" t="str">
            <v>TolimaSANTA ISABEL</v>
          </cell>
          <cell r="D1002" t="str">
            <v>Tolima</v>
          </cell>
          <cell r="E1002" t="str">
            <v>SANTA ISABEL</v>
          </cell>
          <cell r="F1002" t="str">
            <v>73686</v>
          </cell>
        </row>
        <row r="1003">
          <cell r="C1003" t="str">
            <v>TolimaSUAREZ</v>
          </cell>
          <cell r="D1003" t="str">
            <v>Tolima</v>
          </cell>
          <cell r="E1003" t="str">
            <v>SUAREZ</v>
          </cell>
          <cell r="F1003" t="str">
            <v>73770</v>
          </cell>
        </row>
        <row r="1004">
          <cell r="C1004" t="str">
            <v>TolimaVALLE DE SAN JUAN</v>
          </cell>
          <cell r="D1004" t="str">
            <v>Tolima</v>
          </cell>
          <cell r="E1004" t="str">
            <v>VALLE DE SAN JUAN</v>
          </cell>
          <cell r="F1004" t="str">
            <v>73854</v>
          </cell>
        </row>
        <row r="1005">
          <cell r="C1005" t="str">
            <v>TolimaVENADILLO</v>
          </cell>
          <cell r="D1005" t="str">
            <v>Tolima</v>
          </cell>
          <cell r="E1005" t="str">
            <v>VENADILLO</v>
          </cell>
          <cell r="F1005" t="str">
            <v>73861</v>
          </cell>
        </row>
        <row r="1006">
          <cell r="C1006" t="str">
            <v>TolimaVILLAHERMOSA</v>
          </cell>
          <cell r="D1006" t="str">
            <v>Tolima</v>
          </cell>
          <cell r="E1006" t="str">
            <v>VILLAHERMOSA</v>
          </cell>
          <cell r="F1006" t="str">
            <v>73870</v>
          </cell>
        </row>
        <row r="1007">
          <cell r="C1007" t="str">
            <v>TolimaVILLARRICA</v>
          </cell>
          <cell r="D1007" t="str">
            <v>Tolima</v>
          </cell>
          <cell r="E1007" t="str">
            <v>VILLARRICA</v>
          </cell>
          <cell r="F1007" t="str">
            <v>73873</v>
          </cell>
        </row>
        <row r="1008">
          <cell r="C1008" t="str">
            <v>Valle del CaucaCALI</v>
          </cell>
          <cell r="D1008" t="str">
            <v>Valle del Cauca</v>
          </cell>
          <cell r="E1008" t="str">
            <v>CALI</v>
          </cell>
          <cell r="F1008" t="str">
            <v>76001</v>
          </cell>
        </row>
        <row r="1009">
          <cell r="C1009" t="str">
            <v>Valle del CaucaALCALA</v>
          </cell>
          <cell r="D1009" t="str">
            <v>Valle del Cauca</v>
          </cell>
          <cell r="E1009" t="str">
            <v>ALCALA</v>
          </cell>
          <cell r="F1009" t="str">
            <v>76020</v>
          </cell>
        </row>
        <row r="1010">
          <cell r="C1010" t="str">
            <v>Valle del CaucaANDALUCIA</v>
          </cell>
          <cell r="D1010" t="str">
            <v>Valle del Cauca</v>
          </cell>
          <cell r="E1010" t="str">
            <v>ANDALUCIA</v>
          </cell>
          <cell r="F1010" t="str">
            <v>76036</v>
          </cell>
        </row>
        <row r="1011">
          <cell r="C1011" t="str">
            <v>Valle del CaucaANSERMANUEVO</v>
          </cell>
          <cell r="D1011" t="str">
            <v>Valle del Cauca</v>
          </cell>
          <cell r="E1011" t="str">
            <v>ANSERMANUEVO</v>
          </cell>
          <cell r="F1011" t="str">
            <v>76041</v>
          </cell>
        </row>
        <row r="1012">
          <cell r="C1012" t="str">
            <v>Valle del CaucaARGELIA</v>
          </cell>
          <cell r="D1012" t="str">
            <v>Valle del Cauca</v>
          </cell>
          <cell r="E1012" t="str">
            <v>ARGELIA</v>
          </cell>
          <cell r="F1012" t="str">
            <v>76054</v>
          </cell>
        </row>
        <row r="1013">
          <cell r="C1013" t="str">
            <v>Valle del CaucaBOLIVAR</v>
          </cell>
          <cell r="D1013" t="str">
            <v>Valle del Cauca</v>
          </cell>
          <cell r="E1013" t="str">
            <v>BOLIVAR</v>
          </cell>
          <cell r="F1013" t="str">
            <v>76100</v>
          </cell>
        </row>
        <row r="1014">
          <cell r="C1014" t="str">
            <v>Valle del CaucaBUENAVENTURA</v>
          </cell>
          <cell r="D1014" t="str">
            <v>Valle del Cauca</v>
          </cell>
          <cell r="E1014" t="str">
            <v>BUENAVENTURA</v>
          </cell>
          <cell r="F1014" t="str">
            <v>76109</v>
          </cell>
        </row>
        <row r="1015">
          <cell r="C1015" t="str">
            <v>Valle del CaucaGUADALAJARA DE BUGA</v>
          </cell>
          <cell r="D1015" t="str">
            <v>Valle del Cauca</v>
          </cell>
          <cell r="E1015" t="str">
            <v>GUADALAJARA DE BUGA</v>
          </cell>
          <cell r="F1015" t="str">
            <v>76111</v>
          </cell>
        </row>
        <row r="1016">
          <cell r="C1016" t="str">
            <v>Valle del CaucaBUGALAGRANDE</v>
          </cell>
          <cell r="D1016" t="str">
            <v>Valle del Cauca</v>
          </cell>
          <cell r="E1016" t="str">
            <v>BUGALAGRANDE</v>
          </cell>
          <cell r="F1016" t="str">
            <v>76113</v>
          </cell>
        </row>
        <row r="1017">
          <cell r="C1017" t="str">
            <v>Valle del CaucaCAICEDONIA</v>
          </cell>
          <cell r="D1017" t="str">
            <v>Valle del Cauca</v>
          </cell>
          <cell r="E1017" t="str">
            <v>CAICEDONIA</v>
          </cell>
          <cell r="F1017" t="str">
            <v>76122</v>
          </cell>
        </row>
        <row r="1018">
          <cell r="C1018" t="str">
            <v>Valle del CaucaCALIMA</v>
          </cell>
          <cell r="D1018" t="str">
            <v>Valle del Cauca</v>
          </cell>
          <cell r="E1018" t="str">
            <v>CALIMA</v>
          </cell>
          <cell r="F1018" t="str">
            <v>76126</v>
          </cell>
        </row>
        <row r="1019">
          <cell r="C1019" t="str">
            <v>Valle del CaucaCANDELARIA</v>
          </cell>
          <cell r="D1019" t="str">
            <v>Valle del Cauca</v>
          </cell>
          <cell r="E1019" t="str">
            <v>CANDELARIA</v>
          </cell>
          <cell r="F1019" t="str">
            <v>76130</v>
          </cell>
        </row>
        <row r="1020">
          <cell r="C1020" t="str">
            <v>Valle del CaucaCARTAGO</v>
          </cell>
          <cell r="D1020" t="str">
            <v>Valle del Cauca</v>
          </cell>
          <cell r="E1020" t="str">
            <v>CARTAGO</v>
          </cell>
          <cell r="F1020" t="str">
            <v>76147</v>
          </cell>
        </row>
        <row r="1021">
          <cell r="C1021" t="str">
            <v>Valle del CaucaDAGUA</v>
          </cell>
          <cell r="D1021" t="str">
            <v>Valle del Cauca</v>
          </cell>
          <cell r="E1021" t="str">
            <v>DAGUA</v>
          </cell>
          <cell r="F1021" t="str">
            <v>76233</v>
          </cell>
        </row>
        <row r="1022">
          <cell r="C1022" t="str">
            <v>Valle del CaucaEL AGUILA</v>
          </cell>
          <cell r="D1022" t="str">
            <v>Valle del Cauca</v>
          </cell>
          <cell r="E1022" t="str">
            <v>EL AGUILA</v>
          </cell>
          <cell r="F1022" t="str">
            <v>76243</v>
          </cell>
        </row>
        <row r="1023">
          <cell r="C1023" t="str">
            <v>Valle del CaucaEL CAIRO</v>
          </cell>
          <cell r="D1023" t="str">
            <v>Valle del Cauca</v>
          </cell>
          <cell r="E1023" t="str">
            <v>EL CAIRO</v>
          </cell>
          <cell r="F1023" t="str">
            <v>76246</v>
          </cell>
        </row>
        <row r="1024">
          <cell r="C1024" t="str">
            <v>Valle del CaucaEL CERRITO</v>
          </cell>
          <cell r="D1024" t="str">
            <v>Valle del Cauca</v>
          </cell>
          <cell r="E1024" t="str">
            <v>EL CERRITO</v>
          </cell>
          <cell r="F1024" t="str">
            <v>76248</v>
          </cell>
        </row>
        <row r="1025">
          <cell r="C1025" t="str">
            <v>Valle del CaucaEL DOVIO</v>
          </cell>
          <cell r="D1025" t="str">
            <v>Valle del Cauca</v>
          </cell>
          <cell r="E1025" t="str">
            <v>EL DOVIO</v>
          </cell>
          <cell r="F1025" t="str">
            <v>76250</v>
          </cell>
        </row>
        <row r="1026">
          <cell r="C1026" t="str">
            <v>Valle del CaucaFLORIDA</v>
          </cell>
          <cell r="D1026" t="str">
            <v>Valle del Cauca</v>
          </cell>
          <cell r="E1026" t="str">
            <v>FLORIDA</v>
          </cell>
          <cell r="F1026" t="str">
            <v>76275</v>
          </cell>
        </row>
        <row r="1027">
          <cell r="C1027" t="str">
            <v>Valle del CaucaGINEBRA</v>
          </cell>
          <cell r="D1027" t="str">
            <v>Valle del Cauca</v>
          </cell>
          <cell r="E1027" t="str">
            <v>GINEBRA</v>
          </cell>
          <cell r="F1027" t="str">
            <v>76306</v>
          </cell>
        </row>
        <row r="1028">
          <cell r="C1028" t="str">
            <v>Valle del CaucaGUACARI</v>
          </cell>
          <cell r="D1028" t="str">
            <v>Valle del Cauca</v>
          </cell>
          <cell r="E1028" t="str">
            <v>GUACARI</v>
          </cell>
          <cell r="F1028" t="str">
            <v>76318</v>
          </cell>
        </row>
        <row r="1029">
          <cell r="C1029" t="str">
            <v>Valle del CaucaJAMUNDI</v>
          </cell>
          <cell r="D1029" t="str">
            <v>Valle del Cauca</v>
          </cell>
          <cell r="E1029" t="str">
            <v>JAMUNDI</v>
          </cell>
          <cell r="F1029" t="str">
            <v>76364</v>
          </cell>
        </row>
        <row r="1030">
          <cell r="C1030" t="str">
            <v>Valle del CaucaLA CUMBRE</v>
          </cell>
          <cell r="D1030" t="str">
            <v>Valle del Cauca</v>
          </cell>
          <cell r="E1030" t="str">
            <v>LA CUMBRE</v>
          </cell>
          <cell r="F1030" t="str">
            <v>76377</v>
          </cell>
        </row>
        <row r="1031">
          <cell r="C1031" t="str">
            <v>Valle del CaucaLA UNION</v>
          </cell>
          <cell r="D1031" t="str">
            <v>Valle del Cauca</v>
          </cell>
          <cell r="E1031" t="str">
            <v>LA UNION</v>
          </cell>
          <cell r="F1031" t="str">
            <v>76400</v>
          </cell>
        </row>
        <row r="1032">
          <cell r="C1032" t="str">
            <v>Valle del CaucaLA VICTORIA</v>
          </cell>
          <cell r="D1032" t="str">
            <v>Valle del Cauca</v>
          </cell>
          <cell r="E1032" t="str">
            <v>LA VICTORIA</v>
          </cell>
          <cell r="F1032" t="str">
            <v>76403</v>
          </cell>
        </row>
        <row r="1033">
          <cell r="C1033" t="str">
            <v>Valle del CaucaOBANDO</v>
          </cell>
          <cell r="D1033" t="str">
            <v>Valle del Cauca</v>
          </cell>
          <cell r="E1033" t="str">
            <v>OBANDO</v>
          </cell>
          <cell r="F1033" t="str">
            <v>76497</v>
          </cell>
        </row>
        <row r="1034">
          <cell r="C1034" t="str">
            <v>Valle del CaucaPALMIRA</v>
          </cell>
          <cell r="D1034" t="str">
            <v>Valle del Cauca</v>
          </cell>
          <cell r="E1034" t="str">
            <v>PALMIRA</v>
          </cell>
          <cell r="F1034" t="str">
            <v>76520</v>
          </cell>
        </row>
        <row r="1035">
          <cell r="C1035" t="str">
            <v>Valle del CaucaPRADERA</v>
          </cell>
          <cell r="D1035" t="str">
            <v>Valle del Cauca</v>
          </cell>
          <cell r="E1035" t="str">
            <v>PRADERA</v>
          </cell>
          <cell r="F1035" t="str">
            <v>76563</v>
          </cell>
        </row>
        <row r="1036">
          <cell r="C1036" t="str">
            <v>Valle del CaucaRESTREPO</v>
          </cell>
          <cell r="D1036" t="str">
            <v>Valle del Cauca</v>
          </cell>
          <cell r="E1036" t="str">
            <v>RESTREPO</v>
          </cell>
          <cell r="F1036" t="str">
            <v>76606</v>
          </cell>
        </row>
        <row r="1037">
          <cell r="C1037" t="str">
            <v>Valle del CaucaRIOFRIO</v>
          </cell>
          <cell r="D1037" t="str">
            <v>Valle del Cauca</v>
          </cell>
          <cell r="E1037" t="str">
            <v>RIOFRIO</v>
          </cell>
          <cell r="F1037" t="str">
            <v>76616</v>
          </cell>
        </row>
        <row r="1038">
          <cell r="C1038" t="str">
            <v>Valle del CaucaROLDANILLO</v>
          </cell>
          <cell r="D1038" t="str">
            <v>Valle del Cauca</v>
          </cell>
          <cell r="E1038" t="str">
            <v>ROLDANILLO</v>
          </cell>
          <cell r="F1038" t="str">
            <v>76622</v>
          </cell>
        </row>
        <row r="1039">
          <cell r="C1039" t="str">
            <v>Valle del CaucaSAN PEDRO</v>
          </cell>
          <cell r="D1039" t="str">
            <v>Valle del Cauca</v>
          </cell>
          <cell r="E1039" t="str">
            <v>SAN PEDRO</v>
          </cell>
          <cell r="F1039" t="str">
            <v>76670</v>
          </cell>
        </row>
        <row r="1040">
          <cell r="C1040" t="str">
            <v>Valle del CaucaSEVILLA</v>
          </cell>
          <cell r="D1040" t="str">
            <v>Valle del Cauca</v>
          </cell>
          <cell r="E1040" t="str">
            <v>SEVILLA</v>
          </cell>
          <cell r="F1040" t="str">
            <v>76736</v>
          </cell>
        </row>
        <row r="1041">
          <cell r="C1041" t="str">
            <v>Valle del CaucaTORO</v>
          </cell>
          <cell r="D1041" t="str">
            <v>Valle del Cauca</v>
          </cell>
          <cell r="E1041" t="str">
            <v>TORO</v>
          </cell>
          <cell r="F1041" t="str">
            <v>76823</v>
          </cell>
        </row>
        <row r="1042">
          <cell r="C1042" t="str">
            <v>Valle del CaucaTRUJILLO</v>
          </cell>
          <cell r="D1042" t="str">
            <v>Valle del Cauca</v>
          </cell>
          <cell r="E1042" t="str">
            <v>TRUJILLO</v>
          </cell>
          <cell r="F1042" t="str">
            <v>76828</v>
          </cell>
        </row>
        <row r="1043">
          <cell r="C1043" t="str">
            <v>Valle del CaucaTULUA</v>
          </cell>
          <cell r="D1043" t="str">
            <v>Valle del Cauca</v>
          </cell>
          <cell r="E1043" t="str">
            <v>TULUA</v>
          </cell>
          <cell r="F1043" t="str">
            <v>76834</v>
          </cell>
        </row>
        <row r="1044">
          <cell r="C1044" t="str">
            <v>Valle del CaucaULLOA</v>
          </cell>
          <cell r="D1044" t="str">
            <v>Valle del Cauca</v>
          </cell>
          <cell r="E1044" t="str">
            <v>ULLOA</v>
          </cell>
          <cell r="F1044" t="str">
            <v>76845</v>
          </cell>
        </row>
        <row r="1045">
          <cell r="C1045" t="str">
            <v>Valle del CaucaVERSALLES</v>
          </cell>
          <cell r="D1045" t="str">
            <v>Valle del Cauca</v>
          </cell>
          <cell r="E1045" t="str">
            <v>VERSALLES</v>
          </cell>
          <cell r="F1045" t="str">
            <v>76863</v>
          </cell>
        </row>
        <row r="1046">
          <cell r="C1046" t="str">
            <v>Valle del CaucaVIJES</v>
          </cell>
          <cell r="D1046" t="str">
            <v>Valle del Cauca</v>
          </cell>
          <cell r="E1046" t="str">
            <v>VIJES</v>
          </cell>
          <cell r="F1046" t="str">
            <v>76869</v>
          </cell>
        </row>
        <row r="1047">
          <cell r="C1047" t="str">
            <v>Valle del CaucaYOTOCO</v>
          </cell>
          <cell r="D1047" t="str">
            <v>Valle del Cauca</v>
          </cell>
          <cell r="E1047" t="str">
            <v>YOTOCO</v>
          </cell>
          <cell r="F1047" t="str">
            <v>76890</v>
          </cell>
        </row>
        <row r="1048">
          <cell r="C1048" t="str">
            <v>Valle del CaucaYUMBO</v>
          </cell>
          <cell r="D1048" t="str">
            <v>Valle del Cauca</v>
          </cell>
          <cell r="E1048" t="str">
            <v>YUMBO</v>
          </cell>
          <cell r="F1048" t="str">
            <v>76892</v>
          </cell>
        </row>
        <row r="1049">
          <cell r="C1049" t="str">
            <v>Valle del CaucaZARZAL</v>
          </cell>
          <cell r="D1049" t="str">
            <v>Valle del Cauca</v>
          </cell>
          <cell r="E1049" t="str">
            <v>ZARZAL</v>
          </cell>
          <cell r="F1049" t="str">
            <v>76895</v>
          </cell>
        </row>
        <row r="1050">
          <cell r="C1050" t="str">
            <v>AraucaARAUCA</v>
          </cell>
          <cell r="D1050" t="str">
            <v>Arauca</v>
          </cell>
          <cell r="E1050" t="str">
            <v>ARAUCA</v>
          </cell>
          <cell r="F1050" t="str">
            <v>81001</v>
          </cell>
        </row>
        <row r="1051">
          <cell r="C1051" t="str">
            <v>AraucaARAUQUITA</v>
          </cell>
          <cell r="D1051" t="str">
            <v>Arauca</v>
          </cell>
          <cell r="E1051" t="str">
            <v>ARAUQUITA</v>
          </cell>
          <cell r="F1051" t="str">
            <v>81065</v>
          </cell>
        </row>
        <row r="1052">
          <cell r="C1052" t="str">
            <v>AraucaCRAVO NORTE</v>
          </cell>
          <cell r="D1052" t="str">
            <v>Arauca</v>
          </cell>
          <cell r="E1052" t="str">
            <v>CRAVO NORTE</v>
          </cell>
          <cell r="F1052" t="str">
            <v>81220</v>
          </cell>
        </row>
        <row r="1053">
          <cell r="C1053" t="str">
            <v>AraucaFORTUL</v>
          </cell>
          <cell r="D1053" t="str">
            <v>Arauca</v>
          </cell>
          <cell r="E1053" t="str">
            <v>FORTUL</v>
          </cell>
          <cell r="F1053" t="str">
            <v>81300</v>
          </cell>
        </row>
        <row r="1054">
          <cell r="C1054" t="str">
            <v>AraucaPUERTO RONDON</v>
          </cell>
          <cell r="D1054" t="str">
            <v>Arauca</v>
          </cell>
          <cell r="E1054" t="str">
            <v>PUERTO RONDON</v>
          </cell>
          <cell r="F1054" t="str">
            <v>81591</v>
          </cell>
        </row>
        <row r="1055">
          <cell r="C1055" t="str">
            <v>AraucaSARAVENA</v>
          </cell>
          <cell r="D1055" t="str">
            <v>Arauca</v>
          </cell>
          <cell r="E1055" t="str">
            <v>SARAVENA</v>
          </cell>
          <cell r="F1055" t="str">
            <v>81736</v>
          </cell>
        </row>
        <row r="1056">
          <cell r="C1056" t="str">
            <v>AraucaTAME</v>
          </cell>
          <cell r="D1056" t="str">
            <v>Arauca</v>
          </cell>
          <cell r="E1056" t="str">
            <v>TAME</v>
          </cell>
          <cell r="F1056" t="str">
            <v>81794</v>
          </cell>
        </row>
        <row r="1057">
          <cell r="C1057" t="str">
            <v>CASANAREYOPAL</v>
          </cell>
          <cell r="D1057" t="str">
            <v>CASANARE</v>
          </cell>
          <cell r="E1057" t="str">
            <v>YOPAL</v>
          </cell>
          <cell r="F1057" t="str">
            <v>85001</v>
          </cell>
        </row>
        <row r="1058">
          <cell r="C1058" t="str">
            <v>CASANAREAGUAZUL</v>
          </cell>
          <cell r="D1058" t="str">
            <v>CASANARE</v>
          </cell>
          <cell r="E1058" t="str">
            <v>AGUAZUL</v>
          </cell>
          <cell r="F1058" t="str">
            <v>85010</v>
          </cell>
        </row>
        <row r="1059">
          <cell r="C1059" t="str">
            <v>CASANARECHAMEZA</v>
          </cell>
          <cell r="D1059" t="str">
            <v>CASANARE</v>
          </cell>
          <cell r="E1059" t="str">
            <v>CHAMEZA</v>
          </cell>
          <cell r="F1059" t="str">
            <v>85015</v>
          </cell>
        </row>
        <row r="1060">
          <cell r="C1060" t="str">
            <v>CASANAREHATO COROZAL</v>
          </cell>
          <cell r="D1060" t="str">
            <v>CASANARE</v>
          </cell>
          <cell r="E1060" t="str">
            <v>HATO COROZAL</v>
          </cell>
          <cell r="F1060" t="str">
            <v>85125</v>
          </cell>
        </row>
        <row r="1061">
          <cell r="C1061" t="str">
            <v>CASANARELA SALINA</v>
          </cell>
          <cell r="D1061" t="str">
            <v>CASANARE</v>
          </cell>
          <cell r="E1061" t="str">
            <v>LA SALINA</v>
          </cell>
          <cell r="F1061" t="str">
            <v>85136</v>
          </cell>
        </row>
        <row r="1062">
          <cell r="C1062" t="str">
            <v>CASANAREMANI</v>
          </cell>
          <cell r="D1062" t="str">
            <v>CASANARE</v>
          </cell>
          <cell r="E1062" t="str">
            <v>MANI</v>
          </cell>
          <cell r="F1062" t="str">
            <v>85139</v>
          </cell>
        </row>
        <row r="1063">
          <cell r="C1063" t="str">
            <v>CASANAREMONTERREY</v>
          </cell>
          <cell r="D1063" t="str">
            <v>CASANARE</v>
          </cell>
          <cell r="E1063" t="str">
            <v>MONTERREY</v>
          </cell>
          <cell r="F1063" t="str">
            <v>85162</v>
          </cell>
        </row>
        <row r="1064">
          <cell r="C1064" t="str">
            <v>CASANARENUNCHIA</v>
          </cell>
          <cell r="D1064" t="str">
            <v>CASANARE</v>
          </cell>
          <cell r="E1064" t="str">
            <v>NUNCHIA</v>
          </cell>
          <cell r="F1064" t="str">
            <v>85225</v>
          </cell>
        </row>
        <row r="1065">
          <cell r="C1065" t="str">
            <v>CASANAREOROCUE</v>
          </cell>
          <cell r="D1065" t="str">
            <v>CASANARE</v>
          </cell>
          <cell r="E1065" t="str">
            <v>OROCUE</v>
          </cell>
          <cell r="F1065" t="str">
            <v>85230</v>
          </cell>
        </row>
        <row r="1066">
          <cell r="C1066" t="str">
            <v>CASANAREPAZ DE ARIPORO</v>
          </cell>
          <cell r="D1066" t="str">
            <v>CASANARE</v>
          </cell>
          <cell r="E1066" t="str">
            <v>PAZ DE ARIPORO</v>
          </cell>
          <cell r="F1066" t="str">
            <v>85250</v>
          </cell>
        </row>
        <row r="1067">
          <cell r="C1067" t="str">
            <v>CASANAREPORE</v>
          </cell>
          <cell r="D1067" t="str">
            <v>CASANARE</v>
          </cell>
          <cell r="E1067" t="str">
            <v>PORE</v>
          </cell>
          <cell r="F1067" t="str">
            <v>85263</v>
          </cell>
        </row>
        <row r="1068">
          <cell r="C1068" t="str">
            <v>CASANARERECETOR</v>
          </cell>
          <cell r="D1068" t="str">
            <v>CASANARE</v>
          </cell>
          <cell r="E1068" t="str">
            <v>RECETOR</v>
          </cell>
          <cell r="F1068" t="str">
            <v>85279</v>
          </cell>
        </row>
        <row r="1069">
          <cell r="C1069" t="str">
            <v>CASANARESABANALARGA</v>
          </cell>
          <cell r="D1069" t="str">
            <v>CASANARE</v>
          </cell>
          <cell r="E1069" t="str">
            <v>SABANALARGA</v>
          </cell>
          <cell r="F1069" t="str">
            <v>85300</v>
          </cell>
        </row>
        <row r="1070">
          <cell r="C1070" t="str">
            <v>CASANARESACAMA</v>
          </cell>
          <cell r="D1070" t="str">
            <v>CASANARE</v>
          </cell>
          <cell r="E1070" t="str">
            <v>SACAMA</v>
          </cell>
          <cell r="F1070" t="str">
            <v>85315</v>
          </cell>
        </row>
        <row r="1071">
          <cell r="C1071" t="str">
            <v>CASANARESAN LUIS DE PALENQUE</v>
          </cell>
          <cell r="D1071" t="str">
            <v>CASANARE</v>
          </cell>
          <cell r="E1071" t="str">
            <v>SAN LUIS DE PALENQUE</v>
          </cell>
          <cell r="F1071" t="str">
            <v>85325</v>
          </cell>
        </row>
        <row r="1072">
          <cell r="C1072" t="str">
            <v>CASANARETAMARA</v>
          </cell>
          <cell r="D1072" t="str">
            <v>CASANARE</v>
          </cell>
          <cell r="E1072" t="str">
            <v>TAMARA</v>
          </cell>
          <cell r="F1072" t="str">
            <v>85400</v>
          </cell>
        </row>
        <row r="1073">
          <cell r="C1073" t="str">
            <v>CASANARETAURAMENA</v>
          </cell>
          <cell r="D1073" t="str">
            <v>CASANARE</v>
          </cell>
          <cell r="E1073" t="str">
            <v>TAURAMENA</v>
          </cell>
          <cell r="F1073" t="str">
            <v>85410</v>
          </cell>
        </row>
        <row r="1074">
          <cell r="C1074" t="str">
            <v>CASANARETRINIDAD</v>
          </cell>
          <cell r="D1074" t="str">
            <v>CASANARE</v>
          </cell>
          <cell r="E1074" t="str">
            <v>TRINIDAD</v>
          </cell>
          <cell r="F1074" t="str">
            <v>85430</v>
          </cell>
        </row>
        <row r="1075">
          <cell r="C1075" t="str">
            <v>CASANAREVILLANUEVA</v>
          </cell>
          <cell r="D1075" t="str">
            <v>CASANARE</v>
          </cell>
          <cell r="E1075" t="str">
            <v>VILLANUEVA</v>
          </cell>
          <cell r="F1075" t="str">
            <v>85440</v>
          </cell>
        </row>
        <row r="1076">
          <cell r="C1076" t="str">
            <v>PutumayoMOCOA</v>
          </cell>
          <cell r="D1076" t="str">
            <v>Putumayo</v>
          </cell>
          <cell r="E1076" t="str">
            <v>MOCOA</v>
          </cell>
          <cell r="F1076" t="str">
            <v>86001</v>
          </cell>
        </row>
        <row r="1077">
          <cell r="C1077" t="str">
            <v>PutumayoCOLON</v>
          </cell>
          <cell r="D1077" t="str">
            <v>Putumayo</v>
          </cell>
          <cell r="E1077" t="str">
            <v>COLON</v>
          </cell>
          <cell r="F1077" t="str">
            <v>86219</v>
          </cell>
        </row>
        <row r="1078">
          <cell r="C1078" t="str">
            <v>PutumayoORITO</v>
          </cell>
          <cell r="D1078" t="str">
            <v>Putumayo</v>
          </cell>
          <cell r="E1078" t="str">
            <v>ORITO</v>
          </cell>
          <cell r="F1078" t="str">
            <v>86320</v>
          </cell>
        </row>
        <row r="1079">
          <cell r="C1079" t="str">
            <v>PutumayoPUERTO ASIS</v>
          </cell>
          <cell r="D1079" t="str">
            <v>Putumayo</v>
          </cell>
          <cell r="E1079" t="str">
            <v>PUERTO ASIS</v>
          </cell>
          <cell r="F1079" t="str">
            <v>86568</v>
          </cell>
        </row>
        <row r="1080">
          <cell r="C1080" t="str">
            <v>PutumayoPUERTO CAICEDO</v>
          </cell>
          <cell r="D1080" t="str">
            <v>Putumayo</v>
          </cell>
          <cell r="E1080" t="str">
            <v>PUERTO CAICEDO</v>
          </cell>
          <cell r="F1080" t="str">
            <v>86569</v>
          </cell>
        </row>
        <row r="1081">
          <cell r="C1081" t="str">
            <v>PutumayoPUERTO GUZMAN</v>
          </cell>
          <cell r="D1081" t="str">
            <v>Putumayo</v>
          </cell>
          <cell r="E1081" t="str">
            <v>PUERTO GUZMAN</v>
          </cell>
          <cell r="F1081" t="str">
            <v>86571</v>
          </cell>
        </row>
        <row r="1082">
          <cell r="C1082" t="str">
            <v>PutumayoPUERTO LEGUIZAMO</v>
          </cell>
          <cell r="D1082" t="str">
            <v>Putumayo</v>
          </cell>
          <cell r="E1082" t="str">
            <v>PUERTO LEGUIZAMO</v>
          </cell>
          <cell r="F1082" t="str">
            <v>86573</v>
          </cell>
        </row>
        <row r="1083">
          <cell r="C1083" t="str">
            <v>PutumayoSIBUNDOY</v>
          </cell>
          <cell r="D1083" t="str">
            <v>Putumayo</v>
          </cell>
          <cell r="E1083" t="str">
            <v>SIBUNDOY</v>
          </cell>
          <cell r="F1083" t="str">
            <v>86749</v>
          </cell>
        </row>
        <row r="1084">
          <cell r="C1084" t="str">
            <v>PutumayoSAN FRANCISCO</v>
          </cell>
          <cell r="D1084" t="str">
            <v>Putumayo</v>
          </cell>
          <cell r="E1084" t="str">
            <v>SAN FRANCISCO</v>
          </cell>
          <cell r="F1084" t="str">
            <v>86755</v>
          </cell>
        </row>
        <row r="1085">
          <cell r="C1085" t="str">
            <v>PutumayoSAN MIGUEL</v>
          </cell>
          <cell r="D1085" t="str">
            <v>Putumayo</v>
          </cell>
          <cell r="E1085" t="str">
            <v>SAN MIGUEL</v>
          </cell>
          <cell r="F1085" t="str">
            <v>86757</v>
          </cell>
        </row>
        <row r="1086">
          <cell r="C1086" t="str">
            <v>PutumayoSANTIAGO</v>
          </cell>
          <cell r="D1086" t="str">
            <v>Putumayo</v>
          </cell>
          <cell r="E1086" t="str">
            <v>SANTIAGO</v>
          </cell>
          <cell r="F1086" t="str">
            <v>86760</v>
          </cell>
        </row>
        <row r="1087">
          <cell r="C1087" t="str">
            <v>PutumayoVALLE DEL GUAMUEZ</v>
          </cell>
          <cell r="D1087" t="str">
            <v>Putumayo</v>
          </cell>
          <cell r="E1087" t="str">
            <v>VALLE DEL GUAMUEZ</v>
          </cell>
          <cell r="F1087" t="str">
            <v>86865</v>
          </cell>
        </row>
        <row r="1088">
          <cell r="C1088" t="str">
            <v>PutumayoVILLAGARZON</v>
          </cell>
          <cell r="D1088" t="str">
            <v>Putumayo</v>
          </cell>
          <cell r="E1088" t="str">
            <v>VILLAGARZON</v>
          </cell>
          <cell r="F1088" t="str">
            <v>86885</v>
          </cell>
        </row>
        <row r="1089">
          <cell r="C1089" t="str">
            <v>SAN ANDRESSAN ANDRES</v>
          </cell>
          <cell r="D1089" t="str">
            <v>SAN ANDRES</v>
          </cell>
          <cell r="E1089" t="str">
            <v>SAN ANDRES</v>
          </cell>
          <cell r="F1089" t="str">
            <v>88001</v>
          </cell>
        </row>
        <row r="1090">
          <cell r="C1090" t="str">
            <v>SAN ANDRESPROVIDENCIA</v>
          </cell>
          <cell r="D1090" t="str">
            <v>SAN ANDRES</v>
          </cell>
          <cell r="E1090" t="str">
            <v>PROVIDENCIA</v>
          </cell>
          <cell r="F1090" t="str">
            <v>88564</v>
          </cell>
        </row>
        <row r="1091">
          <cell r="C1091" t="str">
            <v>AMAZONASLETICIA</v>
          </cell>
          <cell r="D1091" t="str">
            <v>AMAZONAS</v>
          </cell>
          <cell r="E1091" t="str">
            <v>LETICIA</v>
          </cell>
          <cell r="F1091" t="str">
            <v>91001</v>
          </cell>
        </row>
        <row r="1092">
          <cell r="C1092" t="str">
            <v>AMAZONASPUERTO NARIÑO</v>
          </cell>
          <cell r="D1092" t="str">
            <v>AMAZONAS</v>
          </cell>
          <cell r="E1092" t="str">
            <v>PUERTO NARIÑO</v>
          </cell>
          <cell r="F1092" t="str">
            <v>91540</v>
          </cell>
        </row>
        <row r="1093">
          <cell r="C1093" t="str">
            <v>GUAINIAINIRIDA</v>
          </cell>
          <cell r="D1093" t="str">
            <v>GUAINIA</v>
          </cell>
          <cell r="E1093" t="str">
            <v>INIRIDA</v>
          </cell>
          <cell r="F1093" t="str">
            <v>94001</v>
          </cell>
        </row>
        <row r="1094">
          <cell r="C1094" t="str">
            <v>GUAVIARESAN JOSE DEL GUAVIARE</v>
          </cell>
          <cell r="D1094" t="str">
            <v>GUAVIARE</v>
          </cell>
          <cell r="E1094" t="str">
            <v>SAN JOSE DEL GUAVIARE</v>
          </cell>
          <cell r="F1094" t="str">
            <v>95001</v>
          </cell>
        </row>
        <row r="1095">
          <cell r="C1095" t="str">
            <v>GUAVIARECALAMAR</v>
          </cell>
          <cell r="D1095" t="str">
            <v>GUAVIARE</v>
          </cell>
          <cell r="E1095" t="str">
            <v>CALAMAR</v>
          </cell>
          <cell r="F1095" t="str">
            <v>95015</v>
          </cell>
        </row>
        <row r="1096">
          <cell r="C1096" t="str">
            <v>GUAVIAREEL RETORNO</v>
          </cell>
          <cell r="D1096" t="str">
            <v>GUAVIARE</v>
          </cell>
          <cell r="E1096" t="str">
            <v>EL RETORNO</v>
          </cell>
          <cell r="F1096" t="str">
            <v>95025</v>
          </cell>
        </row>
        <row r="1097">
          <cell r="C1097" t="str">
            <v>GUAVIAREMIRAFLORES</v>
          </cell>
          <cell r="D1097" t="str">
            <v>GUAVIARE</v>
          </cell>
          <cell r="E1097" t="str">
            <v>MIRAFLORES</v>
          </cell>
          <cell r="F1097" t="str">
            <v>95200</v>
          </cell>
        </row>
        <row r="1098">
          <cell r="C1098" t="str">
            <v>VAUPESMITU</v>
          </cell>
          <cell r="D1098" t="str">
            <v>VAUPES</v>
          </cell>
          <cell r="E1098" t="str">
            <v>MITU</v>
          </cell>
          <cell r="F1098" t="str">
            <v>97001</v>
          </cell>
        </row>
        <row r="1099">
          <cell r="C1099" t="str">
            <v>VAUPESCARURU</v>
          </cell>
          <cell r="D1099" t="str">
            <v>VAUPES</v>
          </cell>
          <cell r="E1099" t="str">
            <v>CARURU</v>
          </cell>
          <cell r="F1099" t="str">
            <v>97161</v>
          </cell>
        </row>
        <row r="1100">
          <cell r="C1100" t="str">
            <v>VAUPESTARAIRA</v>
          </cell>
          <cell r="D1100" t="str">
            <v>VAUPES</v>
          </cell>
          <cell r="E1100" t="str">
            <v>TARAIRA</v>
          </cell>
          <cell r="F1100" t="str">
            <v>97666</v>
          </cell>
        </row>
        <row r="1101">
          <cell r="C1101" t="str">
            <v>VICHADAPUERTO CARREÑO</v>
          </cell>
          <cell r="D1101" t="str">
            <v>VICHADA</v>
          </cell>
          <cell r="E1101" t="str">
            <v>PUERTO CARREÑO</v>
          </cell>
          <cell r="F1101" t="str">
            <v>99001</v>
          </cell>
        </row>
        <row r="1102">
          <cell r="C1102" t="str">
            <v>VICHADALA PRIMAVERA</v>
          </cell>
          <cell r="D1102" t="str">
            <v>VICHADA</v>
          </cell>
          <cell r="E1102" t="str">
            <v>LA PRIMAVERA</v>
          </cell>
          <cell r="F1102" t="str">
            <v>99524</v>
          </cell>
        </row>
        <row r="1103">
          <cell r="C1103" t="str">
            <v>VICHADASANTA ROSALIA</v>
          </cell>
          <cell r="D1103" t="str">
            <v>VICHADA</v>
          </cell>
          <cell r="E1103" t="str">
            <v>SANTA ROSALIA</v>
          </cell>
          <cell r="F1103" t="str">
            <v>99624</v>
          </cell>
        </row>
        <row r="1104">
          <cell r="C1104" t="str">
            <v>VICHADACUMARIBO</v>
          </cell>
          <cell r="D1104" t="str">
            <v>VICHADA</v>
          </cell>
          <cell r="E1104" t="str">
            <v>CUMARIBO</v>
          </cell>
          <cell r="F1104" t="str">
            <v>99773</v>
          </cell>
        </row>
        <row r="1105">
          <cell r="C1105" t="str">
            <v>NACIONNACION</v>
          </cell>
          <cell r="D1105" t="str">
            <v>NACION</v>
          </cell>
          <cell r="E1105" t="str">
            <v>NACION</v>
          </cell>
          <cell r="F1105" t="str">
            <v>00000</v>
          </cell>
        </row>
        <row r="1106">
          <cell r="C1106" t="str">
            <v>AntioquiaDEPARTAMENTO</v>
          </cell>
          <cell r="D1106" t="str">
            <v>Antioquia</v>
          </cell>
          <cell r="E1106" t="str">
            <v>DEPARTAMENTO</v>
          </cell>
          <cell r="F1106">
            <v>5</v>
          </cell>
        </row>
        <row r="1107">
          <cell r="C1107" t="str">
            <v>AtlanticoDEPARTAMENTO</v>
          </cell>
          <cell r="D1107" t="str">
            <v>Atlantico</v>
          </cell>
          <cell r="E1107" t="str">
            <v>DEPARTAMENTO</v>
          </cell>
          <cell r="F1107">
            <v>8</v>
          </cell>
        </row>
        <row r="1108">
          <cell r="C1108" t="str">
            <v>BOGOTA D.C.DEPARTAMENTO</v>
          </cell>
          <cell r="D1108" t="str">
            <v>BOGOTA D.C.</v>
          </cell>
          <cell r="E1108" t="str">
            <v>DEPARTAMENTO</v>
          </cell>
          <cell r="F1108">
            <v>11</v>
          </cell>
        </row>
        <row r="1109">
          <cell r="C1109" t="str">
            <v>BolivarDEPARTAMENTO</v>
          </cell>
          <cell r="D1109" t="str">
            <v>Bolivar</v>
          </cell>
          <cell r="E1109" t="str">
            <v>DEPARTAMENTO</v>
          </cell>
          <cell r="F1109">
            <v>13</v>
          </cell>
        </row>
        <row r="1110">
          <cell r="C1110" t="str">
            <v>BOYACADEPARTAMENTO</v>
          </cell>
          <cell r="D1110" t="str">
            <v>BOYACA</v>
          </cell>
          <cell r="E1110" t="str">
            <v>DEPARTAMENTO</v>
          </cell>
          <cell r="F1110">
            <v>15</v>
          </cell>
        </row>
        <row r="1111">
          <cell r="C1111" t="str">
            <v>CaldasDEPARTAMENTO</v>
          </cell>
          <cell r="D1111" t="str">
            <v>Caldas</v>
          </cell>
          <cell r="E1111" t="str">
            <v>DEPARTAMENTO</v>
          </cell>
          <cell r="F1111">
            <v>17</v>
          </cell>
        </row>
        <row r="1112">
          <cell r="C1112" t="str">
            <v>CAQUETADEPARTAMENTO</v>
          </cell>
          <cell r="D1112" t="str">
            <v>CAQUETA</v>
          </cell>
          <cell r="E1112" t="str">
            <v>DEPARTAMENTO</v>
          </cell>
          <cell r="F1112">
            <v>18</v>
          </cell>
        </row>
        <row r="1113">
          <cell r="C1113" t="str">
            <v>CaucaDEPARTAMENTO</v>
          </cell>
          <cell r="D1113" t="str">
            <v>Cauca</v>
          </cell>
          <cell r="E1113" t="str">
            <v>DEPARTAMENTO</v>
          </cell>
          <cell r="F1113">
            <v>19</v>
          </cell>
        </row>
        <row r="1114">
          <cell r="C1114" t="str">
            <v>CesarDEPARTAMENTO</v>
          </cell>
          <cell r="D1114" t="str">
            <v>Cesar</v>
          </cell>
          <cell r="E1114" t="str">
            <v>DEPARTAMENTO</v>
          </cell>
          <cell r="F1114">
            <v>20</v>
          </cell>
        </row>
        <row r="1115">
          <cell r="C1115" t="str">
            <v>CordobaDEPARTAMENTO</v>
          </cell>
          <cell r="D1115" t="str">
            <v>Cordoba</v>
          </cell>
          <cell r="E1115" t="str">
            <v>DEPARTAMENTO</v>
          </cell>
          <cell r="F1115">
            <v>23</v>
          </cell>
        </row>
        <row r="1116">
          <cell r="C1116" t="str">
            <v>CUNDINAMARCADEPARTAMENTO</v>
          </cell>
          <cell r="D1116" t="str">
            <v>CUNDINAMARCA</v>
          </cell>
          <cell r="E1116" t="str">
            <v>DEPARTAMENTO</v>
          </cell>
          <cell r="F1116">
            <v>25</v>
          </cell>
        </row>
        <row r="1117">
          <cell r="C1117" t="str">
            <v>ChocoDEPARTAMENTO</v>
          </cell>
          <cell r="D1117" t="str">
            <v>Choco</v>
          </cell>
          <cell r="E1117" t="str">
            <v>DEPARTAMENTO</v>
          </cell>
          <cell r="F1117">
            <v>27</v>
          </cell>
        </row>
        <row r="1118">
          <cell r="C1118" t="str">
            <v>HUILADEPARTAMENTO</v>
          </cell>
          <cell r="D1118" t="str">
            <v>HUILA</v>
          </cell>
          <cell r="E1118" t="str">
            <v>DEPARTAMENTO</v>
          </cell>
          <cell r="F1118">
            <v>41</v>
          </cell>
        </row>
        <row r="1119">
          <cell r="C1119" t="str">
            <v>La GuajiraDEPARTAMENTO</v>
          </cell>
          <cell r="D1119" t="str">
            <v>La Guajira</v>
          </cell>
          <cell r="E1119" t="str">
            <v>DEPARTAMENTO</v>
          </cell>
          <cell r="F1119">
            <v>44</v>
          </cell>
        </row>
        <row r="1120">
          <cell r="C1120" t="str">
            <v>MagdalenaDEPARTAMENTO</v>
          </cell>
          <cell r="D1120" t="str">
            <v>Magdalena</v>
          </cell>
          <cell r="E1120" t="str">
            <v>DEPARTAMENTO</v>
          </cell>
          <cell r="F1120">
            <v>47</v>
          </cell>
        </row>
        <row r="1121">
          <cell r="C1121" t="str">
            <v>METADEPARTAMENTO</v>
          </cell>
          <cell r="D1121" t="str">
            <v>META</v>
          </cell>
          <cell r="E1121" t="str">
            <v>DEPARTAMENTO</v>
          </cell>
          <cell r="F1121">
            <v>50</v>
          </cell>
        </row>
        <row r="1122">
          <cell r="C1122" t="str">
            <v>NariñoDEPARTAMENTO</v>
          </cell>
          <cell r="D1122" t="str">
            <v>Nariño</v>
          </cell>
          <cell r="E1122" t="str">
            <v>DEPARTAMENTO</v>
          </cell>
          <cell r="F1122">
            <v>52</v>
          </cell>
        </row>
        <row r="1123">
          <cell r="C1123" t="str">
            <v>Norte de SantanderDEPARTAMENTO</v>
          </cell>
          <cell r="D1123" t="str">
            <v>Norte de Santander</v>
          </cell>
          <cell r="E1123" t="str">
            <v>DEPARTAMENTO</v>
          </cell>
          <cell r="F1123">
            <v>54</v>
          </cell>
        </row>
        <row r="1124">
          <cell r="C1124" t="str">
            <v>QuindioDEPARTAMENTO</v>
          </cell>
          <cell r="D1124" t="str">
            <v>Quindio</v>
          </cell>
          <cell r="E1124" t="str">
            <v>DEPARTAMENTO</v>
          </cell>
          <cell r="F1124">
            <v>63</v>
          </cell>
        </row>
        <row r="1125">
          <cell r="C1125" t="str">
            <v>RisaraldaDEPARTAMENTO</v>
          </cell>
          <cell r="D1125" t="str">
            <v>Risaralda</v>
          </cell>
          <cell r="E1125" t="str">
            <v>DEPARTAMENTO</v>
          </cell>
          <cell r="F1125">
            <v>66</v>
          </cell>
        </row>
        <row r="1126">
          <cell r="C1126" t="str">
            <v>SantanderDEPARTAMENTO</v>
          </cell>
          <cell r="D1126" t="str">
            <v>Santander</v>
          </cell>
          <cell r="E1126" t="str">
            <v>DEPARTAMENTO</v>
          </cell>
          <cell r="F1126">
            <v>68</v>
          </cell>
        </row>
        <row r="1127">
          <cell r="C1127" t="str">
            <v>SucreDEPARTAMENTO</v>
          </cell>
          <cell r="D1127" t="str">
            <v>Sucre</v>
          </cell>
          <cell r="E1127" t="str">
            <v>DEPARTAMENTO</v>
          </cell>
          <cell r="F1127">
            <v>70</v>
          </cell>
        </row>
        <row r="1128">
          <cell r="C1128" t="str">
            <v>TolimaDEPARTAMENTO</v>
          </cell>
          <cell r="D1128" t="str">
            <v>Tolima</v>
          </cell>
          <cell r="E1128" t="str">
            <v>DEPARTAMENTO</v>
          </cell>
          <cell r="F1128">
            <v>73</v>
          </cell>
        </row>
        <row r="1129">
          <cell r="C1129" t="str">
            <v>Valle del CaucaDEPARTAMENTO</v>
          </cell>
          <cell r="D1129" t="str">
            <v>Valle del Cauca</v>
          </cell>
          <cell r="E1129" t="str">
            <v>DEPARTAMENTO</v>
          </cell>
          <cell r="F1129">
            <v>76</v>
          </cell>
        </row>
        <row r="1130">
          <cell r="C1130" t="str">
            <v>AraucaDEPARTAMENTO</v>
          </cell>
          <cell r="D1130" t="str">
            <v>Arauca</v>
          </cell>
          <cell r="E1130" t="str">
            <v>DEPARTAMENTO</v>
          </cell>
          <cell r="F1130">
            <v>81</v>
          </cell>
        </row>
        <row r="1131">
          <cell r="C1131" t="str">
            <v>CASANAREDEPARTAMENTO</v>
          </cell>
          <cell r="D1131" t="str">
            <v>CASANARE</v>
          </cell>
          <cell r="E1131" t="str">
            <v>DEPARTAMENTO</v>
          </cell>
          <cell r="F1131">
            <v>85</v>
          </cell>
        </row>
        <row r="1132">
          <cell r="C1132" t="str">
            <v>PutumayoDEPARTAMENTO</v>
          </cell>
          <cell r="D1132" t="str">
            <v>Putumayo</v>
          </cell>
          <cell r="E1132" t="str">
            <v>DEPARTAMENTO</v>
          </cell>
          <cell r="F1132">
            <v>86</v>
          </cell>
        </row>
        <row r="1133">
          <cell r="C1133" t="str">
            <v>SAN ANDRESDEPARTAMENTO</v>
          </cell>
          <cell r="D1133" t="str">
            <v>SAN ANDRES</v>
          </cell>
          <cell r="E1133" t="str">
            <v>DEPARTAMENTO</v>
          </cell>
          <cell r="F1133">
            <v>88</v>
          </cell>
        </row>
        <row r="1134">
          <cell r="C1134" t="str">
            <v>AMAZONASDEPARTAMENTO</v>
          </cell>
          <cell r="D1134" t="str">
            <v>AMAZONAS</v>
          </cell>
          <cell r="E1134" t="str">
            <v>DEPARTAMENTO</v>
          </cell>
          <cell r="F1134">
            <v>91</v>
          </cell>
        </row>
        <row r="1135">
          <cell r="C1135" t="str">
            <v>GUAINIADEPARTAMENTO</v>
          </cell>
          <cell r="D1135" t="str">
            <v>GUAINIA</v>
          </cell>
          <cell r="E1135" t="str">
            <v>DEPARTAMENTO</v>
          </cell>
          <cell r="F1135">
            <v>94</v>
          </cell>
        </row>
        <row r="1136">
          <cell r="C1136" t="str">
            <v>GUAVIAREDEPARTAMENTO</v>
          </cell>
          <cell r="D1136" t="str">
            <v>GUAVIARE</v>
          </cell>
          <cell r="E1136" t="str">
            <v>DEPARTAMENTO</v>
          </cell>
          <cell r="F1136">
            <v>95</v>
          </cell>
        </row>
        <row r="1137">
          <cell r="C1137" t="str">
            <v>VAUPESDEPARTAMENTO</v>
          </cell>
          <cell r="D1137" t="str">
            <v>VAUPES</v>
          </cell>
          <cell r="E1137" t="str">
            <v>DEPARTAMENTO</v>
          </cell>
          <cell r="F1137">
            <v>97</v>
          </cell>
        </row>
        <row r="1138">
          <cell r="C1138" t="str">
            <v>VICHADADEPARTAMENTO</v>
          </cell>
          <cell r="D1138" t="str">
            <v>VICHADA</v>
          </cell>
          <cell r="E1138" t="str">
            <v>DEPARTAMENTO</v>
          </cell>
          <cell r="F1138">
            <v>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EMERGENCIAS"/>
      <sheetName val="Divipola"/>
    </sheetNames>
    <sheetDataSet>
      <sheetData sheetId="0" refreshError="1"/>
      <sheetData sheetId="1" refreshError="1">
        <row r="2">
          <cell r="C2" t="str">
            <v>AntioquiaMEDELLIN</v>
          </cell>
          <cell r="D2" t="str">
            <v>Antioquia</v>
          </cell>
          <cell r="E2" t="str">
            <v>MEDELLIN</v>
          </cell>
          <cell r="F2" t="str">
            <v>05001</v>
          </cell>
        </row>
        <row r="3">
          <cell r="C3" t="str">
            <v>AntioquiaABEJORRAL</v>
          </cell>
          <cell r="D3" t="str">
            <v>Antioquia</v>
          </cell>
          <cell r="E3" t="str">
            <v>ABEJORRAL</v>
          </cell>
          <cell r="F3" t="str">
            <v>05002</v>
          </cell>
        </row>
        <row r="4">
          <cell r="C4" t="str">
            <v>AntioquiaABRIAQUI</v>
          </cell>
          <cell r="D4" t="str">
            <v>Antioquia</v>
          </cell>
          <cell r="E4" t="str">
            <v>ABRIAQUI</v>
          </cell>
          <cell r="F4" t="str">
            <v>05004</v>
          </cell>
        </row>
        <row r="5">
          <cell r="C5" t="str">
            <v>AntioquiaALEJANDRIA</v>
          </cell>
          <cell r="D5" t="str">
            <v>Antioquia</v>
          </cell>
          <cell r="E5" t="str">
            <v>ALEJANDRIA</v>
          </cell>
          <cell r="F5" t="str">
            <v>05021</v>
          </cell>
        </row>
        <row r="6">
          <cell r="C6" t="str">
            <v>AntioquiaAMAGA</v>
          </cell>
          <cell r="D6" t="str">
            <v>Antioquia</v>
          </cell>
          <cell r="E6" t="str">
            <v>AMAGA</v>
          </cell>
          <cell r="F6" t="str">
            <v>05030</v>
          </cell>
        </row>
        <row r="7">
          <cell r="C7" t="str">
            <v>AntioquiaAMALFI</v>
          </cell>
          <cell r="D7" t="str">
            <v>Antioquia</v>
          </cell>
          <cell r="E7" t="str">
            <v>AMALFI</v>
          </cell>
          <cell r="F7" t="str">
            <v>05031</v>
          </cell>
        </row>
        <row r="8">
          <cell r="C8" t="str">
            <v>AntioquiaANDES</v>
          </cell>
          <cell r="D8" t="str">
            <v>Antioquia</v>
          </cell>
          <cell r="E8" t="str">
            <v>ANDES</v>
          </cell>
          <cell r="F8" t="str">
            <v>05034</v>
          </cell>
        </row>
        <row r="9">
          <cell r="C9" t="str">
            <v>AntioquiaANGELOPOLIS</v>
          </cell>
          <cell r="D9" t="str">
            <v>Antioquia</v>
          </cell>
          <cell r="E9" t="str">
            <v>ANGELOPOLIS</v>
          </cell>
          <cell r="F9" t="str">
            <v>05036</v>
          </cell>
        </row>
        <row r="10">
          <cell r="C10" t="str">
            <v>AntioquiaANGOSTURA</v>
          </cell>
          <cell r="D10" t="str">
            <v>Antioquia</v>
          </cell>
          <cell r="E10" t="str">
            <v>ANGOSTURA</v>
          </cell>
          <cell r="F10" t="str">
            <v>05038</v>
          </cell>
        </row>
        <row r="11">
          <cell r="C11" t="str">
            <v>AntioquiaANORI</v>
          </cell>
          <cell r="D11" t="str">
            <v>Antioquia</v>
          </cell>
          <cell r="E11" t="str">
            <v>ANORI</v>
          </cell>
          <cell r="F11" t="str">
            <v>05040</v>
          </cell>
        </row>
        <row r="12">
          <cell r="C12" t="str">
            <v>AntioquiaSANTAFE DE ANTIOQUIA</v>
          </cell>
          <cell r="D12" t="str">
            <v>Antioquia</v>
          </cell>
          <cell r="E12" t="str">
            <v>SANTAFE DE ANTIOQUIA</v>
          </cell>
          <cell r="F12" t="str">
            <v>05042</v>
          </cell>
        </row>
        <row r="13">
          <cell r="C13" t="str">
            <v>AntioquiaANZA</v>
          </cell>
          <cell r="D13" t="str">
            <v>Antioquia</v>
          </cell>
          <cell r="E13" t="str">
            <v>ANZA</v>
          </cell>
          <cell r="F13" t="str">
            <v>05044</v>
          </cell>
        </row>
        <row r="14">
          <cell r="C14" t="str">
            <v>AntioquiaAPARTADO</v>
          </cell>
          <cell r="D14" t="str">
            <v>Antioquia</v>
          </cell>
          <cell r="E14" t="str">
            <v>APARTADO</v>
          </cell>
          <cell r="F14" t="str">
            <v>05045</v>
          </cell>
        </row>
        <row r="15">
          <cell r="C15" t="str">
            <v>AntioquiaARBOLETES</v>
          </cell>
          <cell r="D15" t="str">
            <v>Antioquia</v>
          </cell>
          <cell r="E15" t="str">
            <v>ARBOLETES</v>
          </cell>
          <cell r="F15" t="str">
            <v>05051</v>
          </cell>
        </row>
        <row r="16">
          <cell r="C16" t="str">
            <v>AntioquiaARGELIA</v>
          </cell>
          <cell r="D16" t="str">
            <v>Antioquia</v>
          </cell>
          <cell r="E16" t="str">
            <v>ARGELIA</v>
          </cell>
          <cell r="F16" t="str">
            <v>05055</v>
          </cell>
        </row>
        <row r="17">
          <cell r="C17" t="str">
            <v>AntioquiaARMENIA</v>
          </cell>
          <cell r="D17" t="str">
            <v>Antioquia</v>
          </cell>
          <cell r="E17" t="str">
            <v>ARMENIA</v>
          </cell>
          <cell r="F17" t="str">
            <v>05059</v>
          </cell>
        </row>
        <row r="18">
          <cell r="C18" t="str">
            <v>AntioquiaBARBOSA</v>
          </cell>
          <cell r="D18" t="str">
            <v>Antioquia</v>
          </cell>
          <cell r="E18" t="str">
            <v>BARBOSA</v>
          </cell>
          <cell r="F18" t="str">
            <v>05079</v>
          </cell>
        </row>
        <row r="19">
          <cell r="C19" t="str">
            <v>AntioquiaBELMIRA</v>
          </cell>
          <cell r="D19" t="str">
            <v>Antioquia</v>
          </cell>
          <cell r="E19" t="str">
            <v>BELMIRA</v>
          </cell>
          <cell r="F19" t="str">
            <v>05086</v>
          </cell>
        </row>
        <row r="20">
          <cell r="C20" t="str">
            <v>AntioquiaBELLO</v>
          </cell>
          <cell r="D20" t="str">
            <v>Antioquia</v>
          </cell>
          <cell r="E20" t="str">
            <v>BELLO</v>
          </cell>
          <cell r="F20" t="str">
            <v>05088</v>
          </cell>
        </row>
        <row r="21">
          <cell r="C21" t="str">
            <v>AntioquiaBETANIA</v>
          </cell>
          <cell r="D21" t="str">
            <v>Antioquia</v>
          </cell>
          <cell r="E21" t="str">
            <v>BETANIA</v>
          </cell>
          <cell r="F21" t="str">
            <v>05091</v>
          </cell>
        </row>
        <row r="22">
          <cell r="C22" t="str">
            <v>AntioquiaBETULIA</v>
          </cell>
          <cell r="D22" t="str">
            <v>Antioquia</v>
          </cell>
          <cell r="E22" t="str">
            <v>BETULIA</v>
          </cell>
          <cell r="F22" t="str">
            <v>05093</v>
          </cell>
        </row>
        <row r="23">
          <cell r="C23" t="str">
            <v>AntioquiaCIUDAD BOLIVAR</v>
          </cell>
          <cell r="D23" t="str">
            <v>Antioquia</v>
          </cell>
          <cell r="E23" t="str">
            <v>CIUDAD BOLIVAR</v>
          </cell>
          <cell r="F23" t="str">
            <v>05101</v>
          </cell>
        </row>
        <row r="24">
          <cell r="C24" t="str">
            <v>AntioquiaBRICEÑO</v>
          </cell>
          <cell r="D24" t="str">
            <v>Antioquia</v>
          </cell>
          <cell r="E24" t="str">
            <v>BRICEÑO</v>
          </cell>
          <cell r="F24" t="str">
            <v>05107</v>
          </cell>
        </row>
        <row r="25">
          <cell r="C25" t="str">
            <v>AntioquiaBURITICA</v>
          </cell>
          <cell r="D25" t="str">
            <v>Antioquia</v>
          </cell>
          <cell r="E25" t="str">
            <v>BURITICA</v>
          </cell>
          <cell r="F25" t="str">
            <v>05113</v>
          </cell>
        </row>
        <row r="26">
          <cell r="C26" t="str">
            <v>AntioquiaCACERES</v>
          </cell>
          <cell r="D26" t="str">
            <v>Antioquia</v>
          </cell>
          <cell r="E26" t="str">
            <v>CACERES</v>
          </cell>
          <cell r="F26" t="str">
            <v>05120</v>
          </cell>
        </row>
        <row r="27">
          <cell r="C27" t="str">
            <v>AntioquiaCAICEDO</v>
          </cell>
          <cell r="D27" t="str">
            <v>Antioquia</v>
          </cell>
          <cell r="E27" t="str">
            <v>CAICEDO</v>
          </cell>
          <cell r="F27" t="str">
            <v>05125</v>
          </cell>
        </row>
        <row r="28">
          <cell r="C28" t="str">
            <v>AntioquiaCALDAS</v>
          </cell>
          <cell r="D28" t="str">
            <v>Antioquia</v>
          </cell>
          <cell r="E28" t="str">
            <v>CALDAS</v>
          </cell>
          <cell r="F28" t="str">
            <v>05129</v>
          </cell>
        </row>
        <row r="29">
          <cell r="C29" t="str">
            <v>AntioquiaCAMPAMENTO</v>
          </cell>
          <cell r="D29" t="str">
            <v>Antioquia</v>
          </cell>
          <cell r="E29" t="str">
            <v>CAMPAMENTO</v>
          </cell>
          <cell r="F29" t="str">
            <v>05134</v>
          </cell>
        </row>
        <row r="30">
          <cell r="C30" t="str">
            <v>AntioquiaCAÑASGORDAS</v>
          </cell>
          <cell r="D30" t="str">
            <v>Antioquia</v>
          </cell>
          <cell r="E30" t="str">
            <v>CAÑASGORDAS</v>
          </cell>
          <cell r="F30" t="str">
            <v>05138</v>
          </cell>
        </row>
        <row r="31">
          <cell r="C31" t="str">
            <v>AntioquiaCARACOLI</v>
          </cell>
          <cell r="D31" t="str">
            <v>Antioquia</v>
          </cell>
          <cell r="E31" t="str">
            <v>CARACOLI</v>
          </cell>
          <cell r="F31" t="str">
            <v>05142</v>
          </cell>
        </row>
        <row r="32">
          <cell r="C32" t="str">
            <v>AntioquiaCARAMANTA</v>
          </cell>
          <cell r="D32" t="str">
            <v>Antioquia</v>
          </cell>
          <cell r="E32" t="str">
            <v>CARAMANTA</v>
          </cell>
          <cell r="F32" t="str">
            <v>05145</v>
          </cell>
        </row>
        <row r="33">
          <cell r="C33" t="str">
            <v>AntioquiaCAREPA</v>
          </cell>
          <cell r="D33" t="str">
            <v>Antioquia</v>
          </cell>
          <cell r="E33" t="str">
            <v>CAREPA</v>
          </cell>
          <cell r="F33" t="str">
            <v>05147</v>
          </cell>
        </row>
        <row r="34">
          <cell r="C34" t="str">
            <v>AntioquiaEL CARMEN DE VIBORAL</v>
          </cell>
          <cell r="D34" t="str">
            <v>Antioquia</v>
          </cell>
          <cell r="E34" t="str">
            <v>EL CARMEN DE VIBORAL</v>
          </cell>
          <cell r="F34" t="str">
            <v>05148</v>
          </cell>
        </row>
        <row r="35">
          <cell r="C35" t="str">
            <v>AntioquiaCAROLINA</v>
          </cell>
          <cell r="D35" t="str">
            <v>Antioquia</v>
          </cell>
          <cell r="E35" t="str">
            <v>CAROLINA</v>
          </cell>
          <cell r="F35" t="str">
            <v>05150</v>
          </cell>
        </row>
        <row r="36">
          <cell r="C36" t="str">
            <v>AntioquiaCAUCASIA</v>
          </cell>
          <cell r="D36" t="str">
            <v>Antioquia</v>
          </cell>
          <cell r="E36" t="str">
            <v>CAUCASIA</v>
          </cell>
          <cell r="F36" t="str">
            <v>05154</v>
          </cell>
        </row>
        <row r="37">
          <cell r="C37" t="str">
            <v>AntioquiaCHIGORODO</v>
          </cell>
          <cell r="D37" t="str">
            <v>Antioquia</v>
          </cell>
          <cell r="E37" t="str">
            <v>CHIGORODO</v>
          </cell>
          <cell r="F37" t="str">
            <v>05172</v>
          </cell>
        </row>
        <row r="38">
          <cell r="C38" t="str">
            <v>AntioquiaCISNEROS</v>
          </cell>
          <cell r="D38" t="str">
            <v>Antioquia</v>
          </cell>
          <cell r="E38" t="str">
            <v>CISNEROS</v>
          </cell>
          <cell r="F38" t="str">
            <v>05190</v>
          </cell>
        </row>
        <row r="39">
          <cell r="C39" t="str">
            <v>AntioquiaCOCORNA</v>
          </cell>
          <cell r="D39" t="str">
            <v>Antioquia</v>
          </cell>
          <cell r="E39" t="str">
            <v>COCORNA</v>
          </cell>
          <cell r="F39" t="str">
            <v>05197</v>
          </cell>
        </row>
        <row r="40">
          <cell r="C40" t="str">
            <v>AntioquiaCONCEPCION</v>
          </cell>
          <cell r="D40" t="str">
            <v>Antioquia</v>
          </cell>
          <cell r="E40" t="str">
            <v>CONCEPCION</v>
          </cell>
          <cell r="F40" t="str">
            <v>05206</v>
          </cell>
        </row>
        <row r="41">
          <cell r="C41" t="str">
            <v>AntioquiaCONCORDIA</v>
          </cell>
          <cell r="D41" t="str">
            <v>Antioquia</v>
          </cell>
          <cell r="E41" t="str">
            <v>CONCORDIA</v>
          </cell>
          <cell r="F41" t="str">
            <v>05209</v>
          </cell>
        </row>
        <row r="42">
          <cell r="C42" t="str">
            <v>AntioquiaCOPACABANA</v>
          </cell>
          <cell r="D42" t="str">
            <v>Antioquia</v>
          </cell>
          <cell r="E42" t="str">
            <v>COPACABANA</v>
          </cell>
          <cell r="F42" t="str">
            <v>05212</v>
          </cell>
        </row>
        <row r="43">
          <cell r="C43" t="str">
            <v>AntioquiaDABEIBA</v>
          </cell>
          <cell r="D43" t="str">
            <v>Antioquia</v>
          </cell>
          <cell r="E43" t="str">
            <v>DABEIBA</v>
          </cell>
          <cell r="F43" t="str">
            <v>05234</v>
          </cell>
        </row>
        <row r="44">
          <cell r="C44" t="str">
            <v>AntioquiaDON MATIAS</v>
          </cell>
          <cell r="D44" t="str">
            <v>Antioquia</v>
          </cell>
          <cell r="E44" t="str">
            <v>DON MATIAS</v>
          </cell>
          <cell r="F44" t="str">
            <v>05237</v>
          </cell>
        </row>
        <row r="45">
          <cell r="C45" t="str">
            <v>AntioquiaEBEJICO</v>
          </cell>
          <cell r="D45" t="str">
            <v>Antioquia</v>
          </cell>
          <cell r="E45" t="str">
            <v>EBEJICO</v>
          </cell>
          <cell r="F45" t="str">
            <v>05240</v>
          </cell>
        </row>
        <row r="46">
          <cell r="C46" t="str">
            <v>AntioquiaEL BAGRE</v>
          </cell>
          <cell r="D46" t="str">
            <v>Antioquia</v>
          </cell>
          <cell r="E46" t="str">
            <v>EL BAGRE</v>
          </cell>
          <cell r="F46" t="str">
            <v>05250</v>
          </cell>
        </row>
        <row r="47">
          <cell r="C47" t="str">
            <v>AntioquiaENTRERRIOS</v>
          </cell>
          <cell r="D47" t="str">
            <v>Antioquia</v>
          </cell>
          <cell r="E47" t="str">
            <v>ENTRERRIOS</v>
          </cell>
          <cell r="F47" t="str">
            <v>05264</v>
          </cell>
        </row>
        <row r="48">
          <cell r="C48" t="str">
            <v>AntioquiaENVIGADO</v>
          </cell>
          <cell r="D48" t="str">
            <v>Antioquia</v>
          </cell>
          <cell r="E48" t="str">
            <v>ENVIGADO</v>
          </cell>
          <cell r="F48" t="str">
            <v>05266</v>
          </cell>
        </row>
        <row r="49">
          <cell r="C49" t="str">
            <v>AntioquiaFREDONIA</v>
          </cell>
          <cell r="D49" t="str">
            <v>Antioquia</v>
          </cell>
          <cell r="E49" t="str">
            <v>FREDONIA</v>
          </cell>
          <cell r="F49" t="str">
            <v>05282</v>
          </cell>
        </row>
        <row r="50">
          <cell r="C50" t="str">
            <v>AntioquiaFRONTINO</v>
          </cell>
          <cell r="D50" t="str">
            <v>Antioquia</v>
          </cell>
          <cell r="E50" t="str">
            <v>FRONTINO</v>
          </cell>
          <cell r="F50" t="str">
            <v>05284</v>
          </cell>
        </row>
        <row r="51">
          <cell r="C51" t="str">
            <v>AntioquiaGIRALDO</v>
          </cell>
          <cell r="D51" t="str">
            <v>Antioquia</v>
          </cell>
          <cell r="E51" t="str">
            <v>GIRALDO</v>
          </cell>
          <cell r="F51" t="str">
            <v>05306</v>
          </cell>
        </row>
        <row r="52">
          <cell r="C52" t="str">
            <v>AntioquiaGIRARDOTA</v>
          </cell>
          <cell r="D52" t="str">
            <v>Antioquia</v>
          </cell>
          <cell r="E52" t="str">
            <v>GIRARDOTA</v>
          </cell>
          <cell r="F52" t="str">
            <v>05308</v>
          </cell>
        </row>
        <row r="53">
          <cell r="C53" t="str">
            <v>AntioquiaGOMEZ PLATA</v>
          </cell>
          <cell r="D53" t="str">
            <v>Antioquia</v>
          </cell>
          <cell r="E53" t="str">
            <v>GOMEZ PLATA</v>
          </cell>
          <cell r="F53" t="str">
            <v>05310</v>
          </cell>
        </row>
        <row r="54">
          <cell r="C54" t="str">
            <v>AntioquiaGRANADA</v>
          </cell>
          <cell r="D54" t="str">
            <v>Antioquia</v>
          </cell>
          <cell r="E54" t="str">
            <v>GRANADA</v>
          </cell>
          <cell r="F54" t="str">
            <v>05313</v>
          </cell>
        </row>
        <row r="55">
          <cell r="C55" t="str">
            <v>AntioquiaGUADALUPE</v>
          </cell>
          <cell r="D55" t="str">
            <v>Antioquia</v>
          </cell>
          <cell r="E55" t="str">
            <v>GUADALUPE</v>
          </cell>
          <cell r="F55" t="str">
            <v>05315</v>
          </cell>
        </row>
        <row r="56">
          <cell r="C56" t="str">
            <v>AntioquiaGUARNE</v>
          </cell>
          <cell r="D56" t="str">
            <v>Antioquia</v>
          </cell>
          <cell r="E56" t="str">
            <v>GUARNE</v>
          </cell>
          <cell r="F56" t="str">
            <v>05318</v>
          </cell>
        </row>
        <row r="57">
          <cell r="C57" t="str">
            <v>AntioquiaGUATAPE</v>
          </cell>
          <cell r="D57" t="str">
            <v>Antioquia</v>
          </cell>
          <cell r="E57" t="str">
            <v>GUATAPE</v>
          </cell>
          <cell r="F57" t="str">
            <v>05321</v>
          </cell>
        </row>
        <row r="58">
          <cell r="C58" t="str">
            <v>AntioquiaHELICONIA</v>
          </cell>
          <cell r="D58" t="str">
            <v>Antioquia</v>
          </cell>
          <cell r="E58" t="str">
            <v>HELICONIA</v>
          </cell>
          <cell r="F58" t="str">
            <v>05347</v>
          </cell>
        </row>
        <row r="59">
          <cell r="C59" t="str">
            <v>AntioquiaHISPANIA</v>
          </cell>
          <cell r="D59" t="str">
            <v>Antioquia</v>
          </cell>
          <cell r="E59" t="str">
            <v>HISPANIA</v>
          </cell>
          <cell r="F59" t="str">
            <v>05353</v>
          </cell>
        </row>
        <row r="60">
          <cell r="C60" t="str">
            <v>AntioquiaITAGUI</v>
          </cell>
          <cell r="D60" t="str">
            <v>Antioquia</v>
          </cell>
          <cell r="E60" t="str">
            <v>ITAGUI</v>
          </cell>
          <cell r="F60" t="str">
            <v>05360</v>
          </cell>
        </row>
        <row r="61">
          <cell r="C61" t="str">
            <v>AntioquiaITUANGO</v>
          </cell>
          <cell r="D61" t="str">
            <v>Antioquia</v>
          </cell>
          <cell r="E61" t="str">
            <v>ITUANGO</v>
          </cell>
          <cell r="F61" t="str">
            <v>05361</v>
          </cell>
        </row>
        <row r="62">
          <cell r="C62" t="str">
            <v>AntioquiaJARDIN</v>
          </cell>
          <cell r="D62" t="str">
            <v>Antioquia</v>
          </cell>
          <cell r="E62" t="str">
            <v>JARDIN</v>
          </cell>
          <cell r="F62" t="str">
            <v>05364</v>
          </cell>
        </row>
        <row r="63">
          <cell r="C63" t="str">
            <v>AntioquiaJERICO</v>
          </cell>
          <cell r="D63" t="str">
            <v>Antioquia</v>
          </cell>
          <cell r="E63" t="str">
            <v>JERICO</v>
          </cell>
          <cell r="F63" t="str">
            <v>05368</v>
          </cell>
        </row>
        <row r="64">
          <cell r="C64" t="str">
            <v>AntioquiaLA CEJA</v>
          </cell>
          <cell r="D64" t="str">
            <v>Antioquia</v>
          </cell>
          <cell r="E64" t="str">
            <v>LA CEJA</v>
          </cell>
          <cell r="F64" t="str">
            <v>05376</v>
          </cell>
        </row>
        <row r="65">
          <cell r="C65" t="str">
            <v>AntioquiaLA ESTRELLA</v>
          </cell>
          <cell r="D65" t="str">
            <v>Antioquia</v>
          </cell>
          <cell r="E65" t="str">
            <v>LA ESTRELLA</v>
          </cell>
          <cell r="F65" t="str">
            <v>05380</v>
          </cell>
        </row>
        <row r="66">
          <cell r="C66" t="str">
            <v>AntioquiaLA PINTADA</v>
          </cell>
          <cell r="D66" t="str">
            <v>Antioquia</v>
          </cell>
          <cell r="E66" t="str">
            <v>LA PINTADA</v>
          </cell>
          <cell r="F66" t="str">
            <v>05390</v>
          </cell>
        </row>
        <row r="67">
          <cell r="C67" t="str">
            <v>AntioquiaLA UNION</v>
          </cell>
          <cell r="D67" t="str">
            <v>Antioquia</v>
          </cell>
          <cell r="E67" t="str">
            <v>LA UNION</v>
          </cell>
          <cell r="F67" t="str">
            <v>05400</v>
          </cell>
        </row>
        <row r="68">
          <cell r="C68" t="str">
            <v>AntioquiaLIBORINA</v>
          </cell>
          <cell r="D68" t="str">
            <v>Antioquia</v>
          </cell>
          <cell r="E68" t="str">
            <v>LIBORINA</v>
          </cell>
          <cell r="F68" t="str">
            <v>05411</v>
          </cell>
        </row>
        <row r="69">
          <cell r="C69" t="str">
            <v>AntioquiaMACEO</v>
          </cell>
          <cell r="D69" t="str">
            <v>Antioquia</v>
          </cell>
          <cell r="E69" t="str">
            <v>MACEO</v>
          </cell>
          <cell r="F69" t="str">
            <v>05425</v>
          </cell>
        </row>
        <row r="70">
          <cell r="C70" t="str">
            <v>AntioquiaMARINILLA</v>
          </cell>
          <cell r="D70" t="str">
            <v>Antioquia</v>
          </cell>
          <cell r="E70" t="str">
            <v>MARINILLA</v>
          </cell>
          <cell r="F70" t="str">
            <v>05440</v>
          </cell>
        </row>
        <row r="71">
          <cell r="C71" t="str">
            <v>AntioquiaMONTEBELLO</v>
          </cell>
          <cell r="D71" t="str">
            <v>Antioquia</v>
          </cell>
          <cell r="E71" t="str">
            <v>MONTEBELLO</v>
          </cell>
          <cell r="F71" t="str">
            <v>05467</v>
          </cell>
        </row>
        <row r="72">
          <cell r="C72" t="str">
            <v>AntioquiaMURINDO</v>
          </cell>
          <cell r="D72" t="str">
            <v>Antioquia</v>
          </cell>
          <cell r="E72" t="str">
            <v>MURINDO</v>
          </cell>
          <cell r="F72" t="str">
            <v>05475</v>
          </cell>
        </row>
        <row r="73">
          <cell r="C73" t="str">
            <v>AntioquiaMUTATA</v>
          </cell>
          <cell r="D73" t="str">
            <v>Antioquia</v>
          </cell>
          <cell r="E73" t="str">
            <v>MUTATA</v>
          </cell>
          <cell r="F73" t="str">
            <v>05480</v>
          </cell>
        </row>
        <row r="74">
          <cell r="C74" t="str">
            <v>AntioquiaNARIÑO</v>
          </cell>
          <cell r="D74" t="str">
            <v>Antioquia</v>
          </cell>
          <cell r="E74" t="str">
            <v>NARIÑO</v>
          </cell>
          <cell r="F74" t="str">
            <v>05483</v>
          </cell>
        </row>
        <row r="75">
          <cell r="C75" t="str">
            <v>AntioquiaNECOCLI</v>
          </cell>
          <cell r="D75" t="str">
            <v>Antioquia</v>
          </cell>
          <cell r="E75" t="str">
            <v>NECOCLI</v>
          </cell>
          <cell r="F75" t="str">
            <v>05490</v>
          </cell>
        </row>
        <row r="76">
          <cell r="C76" t="str">
            <v>AntioquiaNECHI</v>
          </cell>
          <cell r="D76" t="str">
            <v>Antioquia</v>
          </cell>
          <cell r="E76" t="str">
            <v>NECHI</v>
          </cell>
          <cell r="F76" t="str">
            <v>05495</v>
          </cell>
        </row>
        <row r="77">
          <cell r="C77" t="str">
            <v>AntioquiaOLAYA</v>
          </cell>
          <cell r="D77" t="str">
            <v>Antioquia</v>
          </cell>
          <cell r="E77" t="str">
            <v>OLAYA</v>
          </cell>
          <cell r="F77" t="str">
            <v>05501</v>
          </cell>
        </row>
        <row r="78">
          <cell r="C78" t="str">
            <v>AntioquiaPEÑOL</v>
          </cell>
          <cell r="D78" t="str">
            <v>Antioquia</v>
          </cell>
          <cell r="E78" t="str">
            <v>PEÑOL</v>
          </cell>
          <cell r="F78" t="str">
            <v>05541</v>
          </cell>
        </row>
        <row r="79">
          <cell r="C79" t="str">
            <v>AntioquiaPEQUE</v>
          </cell>
          <cell r="D79" t="str">
            <v>Antioquia</v>
          </cell>
          <cell r="E79" t="str">
            <v>PEQUE</v>
          </cell>
          <cell r="F79" t="str">
            <v>05543</v>
          </cell>
        </row>
        <row r="80">
          <cell r="C80" t="str">
            <v>AntioquiaPUEBLORRICO</v>
          </cell>
          <cell r="D80" t="str">
            <v>Antioquia</v>
          </cell>
          <cell r="E80" t="str">
            <v>PUEBLORRICO</v>
          </cell>
          <cell r="F80" t="str">
            <v>05576</v>
          </cell>
        </row>
        <row r="81">
          <cell r="C81" t="str">
            <v>AntioquiaPUERTO BERRIO</v>
          </cell>
          <cell r="D81" t="str">
            <v>Antioquia</v>
          </cell>
          <cell r="E81" t="str">
            <v>PUERTO BERRIO</v>
          </cell>
          <cell r="F81" t="str">
            <v>05579</v>
          </cell>
        </row>
        <row r="82">
          <cell r="C82" t="str">
            <v>AntioquiaPUERTO NARE</v>
          </cell>
          <cell r="D82" t="str">
            <v>Antioquia</v>
          </cell>
          <cell r="E82" t="str">
            <v>PUERTO NARE</v>
          </cell>
          <cell r="F82" t="str">
            <v>05585</v>
          </cell>
        </row>
        <row r="83">
          <cell r="C83" t="str">
            <v>AntioquiaPUERTO TRIUNFO</v>
          </cell>
          <cell r="D83" t="str">
            <v>Antioquia</v>
          </cell>
          <cell r="E83" t="str">
            <v>PUERTO TRIUNFO</v>
          </cell>
          <cell r="F83" t="str">
            <v>05591</v>
          </cell>
        </row>
        <row r="84">
          <cell r="C84" t="str">
            <v>AntioquiaREMEDIOS</v>
          </cell>
          <cell r="D84" t="str">
            <v>Antioquia</v>
          </cell>
          <cell r="E84" t="str">
            <v>REMEDIOS</v>
          </cell>
          <cell r="F84" t="str">
            <v>05604</v>
          </cell>
        </row>
        <row r="85">
          <cell r="C85" t="str">
            <v>AntioquiaRETIRO</v>
          </cell>
          <cell r="D85" t="str">
            <v>Antioquia</v>
          </cell>
          <cell r="E85" t="str">
            <v>RETIRO</v>
          </cell>
          <cell r="F85" t="str">
            <v>05607</v>
          </cell>
        </row>
        <row r="86">
          <cell r="C86" t="str">
            <v>AntioquiaRIONEGRO</v>
          </cell>
          <cell r="D86" t="str">
            <v>Antioquia</v>
          </cell>
          <cell r="E86" t="str">
            <v>RIONEGRO</v>
          </cell>
          <cell r="F86" t="str">
            <v>05615</v>
          </cell>
        </row>
        <row r="87">
          <cell r="C87" t="str">
            <v>AntioquiaSABANALARGA</v>
          </cell>
          <cell r="D87" t="str">
            <v>Antioquia</v>
          </cell>
          <cell r="E87" t="str">
            <v>SABANALARGA</v>
          </cell>
          <cell r="F87" t="str">
            <v>05628</v>
          </cell>
        </row>
        <row r="88">
          <cell r="C88" t="str">
            <v>AntioquiaSABANETA</v>
          </cell>
          <cell r="D88" t="str">
            <v>Antioquia</v>
          </cell>
          <cell r="E88" t="str">
            <v>SABANETA</v>
          </cell>
          <cell r="F88" t="str">
            <v>05631</v>
          </cell>
        </row>
        <row r="89">
          <cell r="C89" t="str">
            <v>AntioquiaSALGAR</v>
          </cell>
          <cell r="D89" t="str">
            <v>Antioquia</v>
          </cell>
          <cell r="E89" t="str">
            <v>SALGAR</v>
          </cell>
          <cell r="F89" t="str">
            <v>05642</v>
          </cell>
        </row>
        <row r="90">
          <cell r="C90" t="str">
            <v>AntioquiaSAN ANDRES DE CUERQUIA</v>
          </cell>
          <cell r="D90" t="str">
            <v>Antioquia</v>
          </cell>
          <cell r="E90" t="str">
            <v>SAN ANDRES DE CUERQUIA</v>
          </cell>
          <cell r="F90" t="str">
            <v>05647</v>
          </cell>
        </row>
        <row r="91">
          <cell r="C91" t="str">
            <v>AntioquiaSAN CARLOS</v>
          </cell>
          <cell r="D91" t="str">
            <v>Antioquia</v>
          </cell>
          <cell r="E91" t="str">
            <v>SAN CARLOS</v>
          </cell>
          <cell r="F91" t="str">
            <v>05649</v>
          </cell>
        </row>
        <row r="92">
          <cell r="C92" t="str">
            <v>AntioquiaSAN FRANCISCO</v>
          </cell>
          <cell r="D92" t="str">
            <v>Antioquia</v>
          </cell>
          <cell r="E92" t="str">
            <v>SAN FRANCISCO</v>
          </cell>
          <cell r="F92" t="str">
            <v>05652</v>
          </cell>
        </row>
        <row r="93">
          <cell r="C93" t="str">
            <v>AntioquiaSAN JERONIMO</v>
          </cell>
          <cell r="D93" t="str">
            <v>Antioquia</v>
          </cell>
          <cell r="E93" t="str">
            <v>SAN JERONIMO</v>
          </cell>
          <cell r="F93" t="str">
            <v>05656</v>
          </cell>
        </row>
        <row r="94">
          <cell r="C94" t="str">
            <v>AntioquiaSAN JOSE DE LA MONTAÑA</v>
          </cell>
          <cell r="D94" t="str">
            <v>Antioquia</v>
          </cell>
          <cell r="E94" t="str">
            <v>SAN JOSE DE LA MONTAÑA</v>
          </cell>
          <cell r="F94" t="str">
            <v>05658</v>
          </cell>
        </row>
        <row r="95">
          <cell r="C95" t="str">
            <v>AntioquiaSAN JUAN DE URABA</v>
          </cell>
          <cell r="D95" t="str">
            <v>Antioquia</v>
          </cell>
          <cell r="E95" t="str">
            <v>SAN JUAN DE URABA</v>
          </cell>
          <cell r="F95" t="str">
            <v>05659</v>
          </cell>
        </row>
        <row r="96">
          <cell r="C96" t="str">
            <v>AntioquiaSAN LUIS</v>
          </cell>
          <cell r="D96" t="str">
            <v>Antioquia</v>
          </cell>
          <cell r="E96" t="str">
            <v>SAN LUIS</v>
          </cell>
          <cell r="F96" t="str">
            <v>05660</v>
          </cell>
        </row>
        <row r="97">
          <cell r="C97" t="str">
            <v>AntioquiaSAN PEDRO</v>
          </cell>
          <cell r="D97" t="str">
            <v>Antioquia</v>
          </cell>
          <cell r="E97" t="str">
            <v>SAN PEDRO</v>
          </cell>
          <cell r="F97" t="str">
            <v>05664</v>
          </cell>
        </row>
        <row r="98">
          <cell r="C98" t="str">
            <v>AntioquiaSAN PEDRO DE URABA</v>
          </cell>
          <cell r="D98" t="str">
            <v>Antioquia</v>
          </cell>
          <cell r="E98" t="str">
            <v>SAN PEDRO DE URABA</v>
          </cell>
          <cell r="F98" t="str">
            <v>05665</v>
          </cell>
        </row>
        <row r="99">
          <cell r="C99" t="str">
            <v>AntioquiaSAN RAFAEL</v>
          </cell>
          <cell r="D99" t="str">
            <v>Antioquia</v>
          </cell>
          <cell r="E99" t="str">
            <v>SAN RAFAEL</v>
          </cell>
          <cell r="F99" t="str">
            <v>05667</v>
          </cell>
        </row>
        <row r="100">
          <cell r="C100" t="str">
            <v>AntioquiaSAN ROQUE</v>
          </cell>
          <cell r="D100" t="str">
            <v>Antioquia</v>
          </cell>
          <cell r="E100" t="str">
            <v>SAN ROQUE</v>
          </cell>
          <cell r="F100" t="str">
            <v>05670</v>
          </cell>
        </row>
        <row r="101">
          <cell r="C101" t="str">
            <v>AntioquiaSAN VICENTE</v>
          </cell>
          <cell r="D101" t="str">
            <v>Antioquia</v>
          </cell>
          <cell r="E101" t="str">
            <v>SAN VICENTE</v>
          </cell>
          <cell r="F101" t="str">
            <v>05674</v>
          </cell>
        </row>
        <row r="102">
          <cell r="C102" t="str">
            <v>AntioquiaSANTA BARBARA</v>
          </cell>
          <cell r="D102" t="str">
            <v>Antioquia</v>
          </cell>
          <cell r="E102" t="str">
            <v>SANTA BARBARA</v>
          </cell>
          <cell r="F102" t="str">
            <v>05679</v>
          </cell>
        </row>
        <row r="103">
          <cell r="C103" t="str">
            <v>AntioquiaSANTA ROSA DE OSOS</v>
          </cell>
          <cell r="D103" t="str">
            <v>Antioquia</v>
          </cell>
          <cell r="E103" t="str">
            <v>SANTA ROSA DE OSOS</v>
          </cell>
          <cell r="F103" t="str">
            <v>05686</v>
          </cell>
        </row>
        <row r="104">
          <cell r="C104" t="str">
            <v>AntioquiaSANTO DOMINGO</v>
          </cell>
          <cell r="D104" t="str">
            <v>Antioquia</v>
          </cell>
          <cell r="E104" t="str">
            <v>SANTO DOMINGO</v>
          </cell>
          <cell r="F104" t="str">
            <v>05690</v>
          </cell>
        </row>
        <row r="105">
          <cell r="C105" t="str">
            <v>AntioquiaEL SANTUARIO</v>
          </cell>
          <cell r="D105" t="str">
            <v>Antioquia</v>
          </cell>
          <cell r="E105" t="str">
            <v>EL SANTUARIO</v>
          </cell>
          <cell r="F105" t="str">
            <v>05697</v>
          </cell>
        </row>
        <row r="106">
          <cell r="C106" t="str">
            <v>AntioquiaSEGOVIA</v>
          </cell>
          <cell r="D106" t="str">
            <v>Antioquia</v>
          </cell>
          <cell r="E106" t="str">
            <v>SEGOVIA</v>
          </cell>
          <cell r="F106" t="str">
            <v>05736</v>
          </cell>
        </row>
        <row r="107">
          <cell r="C107" t="str">
            <v>AntioquiaSONSON</v>
          </cell>
          <cell r="D107" t="str">
            <v>Antioquia</v>
          </cell>
          <cell r="E107" t="str">
            <v>SONSON</v>
          </cell>
          <cell r="F107" t="str">
            <v>05756</v>
          </cell>
        </row>
        <row r="108">
          <cell r="C108" t="str">
            <v>AntioquiaSOPETRAN</v>
          </cell>
          <cell r="D108" t="str">
            <v>Antioquia</v>
          </cell>
          <cell r="E108" t="str">
            <v>SOPETRAN</v>
          </cell>
          <cell r="F108" t="str">
            <v>05761</v>
          </cell>
        </row>
        <row r="109">
          <cell r="C109" t="str">
            <v>AntioquiaTAMESIS</v>
          </cell>
          <cell r="D109" t="str">
            <v>Antioquia</v>
          </cell>
          <cell r="E109" t="str">
            <v>TAMESIS</v>
          </cell>
          <cell r="F109" t="str">
            <v>05789</v>
          </cell>
        </row>
        <row r="110">
          <cell r="C110" t="str">
            <v>AntioquiaTARAZA</v>
          </cell>
          <cell r="D110" t="str">
            <v>Antioquia</v>
          </cell>
          <cell r="E110" t="str">
            <v>TARAZA</v>
          </cell>
          <cell r="F110" t="str">
            <v>05790</v>
          </cell>
        </row>
        <row r="111">
          <cell r="C111" t="str">
            <v>AntioquiaTARSO</v>
          </cell>
          <cell r="D111" t="str">
            <v>Antioquia</v>
          </cell>
          <cell r="E111" t="str">
            <v>TARSO</v>
          </cell>
          <cell r="F111" t="str">
            <v>05792</v>
          </cell>
        </row>
        <row r="112">
          <cell r="C112" t="str">
            <v>AntioquiaTITIRIBI</v>
          </cell>
          <cell r="D112" t="str">
            <v>Antioquia</v>
          </cell>
          <cell r="E112" t="str">
            <v>TITIRIBI</v>
          </cell>
          <cell r="F112" t="str">
            <v>05809</v>
          </cell>
        </row>
        <row r="113">
          <cell r="C113" t="str">
            <v>AntioquiaTOLEDO</v>
          </cell>
          <cell r="D113" t="str">
            <v>Antioquia</v>
          </cell>
          <cell r="E113" t="str">
            <v>TOLEDO</v>
          </cell>
          <cell r="F113" t="str">
            <v>05819</v>
          </cell>
        </row>
        <row r="114">
          <cell r="C114" t="str">
            <v>AntioquiaTURBO</v>
          </cell>
          <cell r="D114" t="str">
            <v>Antioquia</v>
          </cell>
          <cell r="E114" t="str">
            <v>TURBO</v>
          </cell>
          <cell r="F114" t="str">
            <v>05837</v>
          </cell>
        </row>
        <row r="115">
          <cell r="C115" t="str">
            <v>AntioquiaURAMITA</v>
          </cell>
          <cell r="D115" t="str">
            <v>Antioquia</v>
          </cell>
          <cell r="E115" t="str">
            <v>URAMITA</v>
          </cell>
          <cell r="F115" t="str">
            <v>05842</v>
          </cell>
        </row>
        <row r="116">
          <cell r="C116" t="str">
            <v>AntioquiaURRAO</v>
          </cell>
          <cell r="D116" t="str">
            <v>Antioquia</v>
          </cell>
          <cell r="E116" t="str">
            <v>URRAO</v>
          </cell>
          <cell r="F116" t="str">
            <v>05847</v>
          </cell>
        </row>
        <row r="117">
          <cell r="C117" t="str">
            <v>AntioquiaVALDIVIA</v>
          </cell>
          <cell r="D117" t="str">
            <v>Antioquia</v>
          </cell>
          <cell r="E117" t="str">
            <v>VALDIVIA</v>
          </cell>
          <cell r="F117" t="str">
            <v>05854</v>
          </cell>
        </row>
        <row r="118">
          <cell r="C118" t="str">
            <v>AntioquiaVALPARAISO</v>
          </cell>
          <cell r="D118" t="str">
            <v>Antioquia</v>
          </cell>
          <cell r="E118" t="str">
            <v>VALPARAISO</v>
          </cell>
          <cell r="F118" t="str">
            <v>05856</v>
          </cell>
        </row>
        <row r="119">
          <cell r="C119" t="str">
            <v>AntioquiaVEGACHI</v>
          </cell>
          <cell r="D119" t="str">
            <v>Antioquia</v>
          </cell>
          <cell r="E119" t="str">
            <v>VEGACHI</v>
          </cell>
          <cell r="F119" t="str">
            <v>05858</v>
          </cell>
        </row>
        <row r="120">
          <cell r="C120" t="str">
            <v>AntioquiaVENECIA</v>
          </cell>
          <cell r="D120" t="str">
            <v>Antioquia</v>
          </cell>
          <cell r="E120" t="str">
            <v>VENECIA</v>
          </cell>
          <cell r="F120" t="str">
            <v>05861</v>
          </cell>
        </row>
        <row r="121">
          <cell r="C121" t="str">
            <v>AntioquiaVIGIA DEL FUERTE</v>
          </cell>
          <cell r="D121" t="str">
            <v>Antioquia</v>
          </cell>
          <cell r="E121" t="str">
            <v>VIGIA DEL FUERTE</v>
          </cell>
          <cell r="F121" t="str">
            <v>05873</v>
          </cell>
        </row>
        <row r="122">
          <cell r="C122" t="str">
            <v>AntioquiaYALI</v>
          </cell>
          <cell r="D122" t="str">
            <v>Antioquia</v>
          </cell>
          <cell r="E122" t="str">
            <v>YALI</v>
          </cell>
          <cell r="F122" t="str">
            <v>05885</v>
          </cell>
        </row>
        <row r="123">
          <cell r="C123" t="str">
            <v>AntioquiaYARUMAL</v>
          </cell>
          <cell r="D123" t="str">
            <v>Antioquia</v>
          </cell>
          <cell r="E123" t="str">
            <v>YARUMAL</v>
          </cell>
          <cell r="F123" t="str">
            <v>05887</v>
          </cell>
        </row>
        <row r="124">
          <cell r="C124" t="str">
            <v>AntioquiaYOLOMBO</v>
          </cell>
          <cell r="D124" t="str">
            <v>Antioquia</v>
          </cell>
          <cell r="E124" t="str">
            <v>YOLOMBO</v>
          </cell>
          <cell r="F124" t="str">
            <v>05890</v>
          </cell>
        </row>
        <row r="125">
          <cell r="C125" t="str">
            <v>AntioquiaYONDO</v>
          </cell>
          <cell r="D125" t="str">
            <v>Antioquia</v>
          </cell>
          <cell r="E125" t="str">
            <v>YONDO</v>
          </cell>
          <cell r="F125" t="str">
            <v>05893</v>
          </cell>
        </row>
        <row r="126">
          <cell r="C126" t="str">
            <v>AntioquiaZARAGOZA</v>
          </cell>
          <cell r="D126" t="str">
            <v>Antioquia</v>
          </cell>
          <cell r="E126" t="str">
            <v>ZARAGOZA</v>
          </cell>
          <cell r="F126" t="str">
            <v>05895</v>
          </cell>
        </row>
        <row r="127">
          <cell r="C127" t="str">
            <v>AtlanticoBARRANQUILLA</v>
          </cell>
          <cell r="D127" t="str">
            <v>Atlantico</v>
          </cell>
          <cell r="E127" t="str">
            <v>BARRANQUILLA</v>
          </cell>
          <cell r="F127" t="str">
            <v>08001</v>
          </cell>
        </row>
        <row r="128">
          <cell r="C128" t="str">
            <v>AtlanticoBARANOA</v>
          </cell>
          <cell r="D128" t="str">
            <v>Atlantico</v>
          </cell>
          <cell r="E128" t="str">
            <v>BARANOA</v>
          </cell>
          <cell r="F128" t="str">
            <v>08078</v>
          </cell>
        </row>
        <row r="129">
          <cell r="C129" t="str">
            <v>AtlanticoCAMPO DE LA CRUZ</v>
          </cell>
          <cell r="D129" t="str">
            <v>Atlantico</v>
          </cell>
          <cell r="E129" t="str">
            <v>CAMPO DE LA CRUZ</v>
          </cell>
          <cell r="F129" t="str">
            <v>08137</v>
          </cell>
        </row>
        <row r="130">
          <cell r="C130" t="str">
            <v>AtlanticoCANDELARIA</v>
          </cell>
          <cell r="D130" t="str">
            <v>Atlantico</v>
          </cell>
          <cell r="E130" t="str">
            <v>CANDELARIA</v>
          </cell>
          <cell r="F130" t="str">
            <v>08141</v>
          </cell>
        </row>
        <row r="131">
          <cell r="C131" t="str">
            <v>AtlanticoGALAPA</v>
          </cell>
          <cell r="D131" t="str">
            <v>Atlantico</v>
          </cell>
          <cell r="E131" t="str">
            <v>GALAPA</v>
          </cell>
          <cell r="F131" t="str">
            <v>08296</v>
          </cell>
        </row>
        <row r="132">
          <cell r="C132" t="str">
            <v>AtlanticoJUAN DE ACOSTA</v>
          </cell>
          <cell r="D132" t="str">
            <v>Atlantico</v>
          </cell>
          <cell r="E132" t="str">
            <v>JUAN DE ACOSTA</v>
          </cell>
          <cell r="F132" t="str">
            <v>08372</v>
          </cell>
        </row>
        <row r="133">
          <cell r="C133" t="str">
            <v>AtlanticoLURUACO</v>
          </cell>
          <cell r="D133" t="str">
            <v>Atlantico</v>
          </cell>
          <cell r="E133" t="str">
            <v>LURUACO</v>
          </cell>
          <cell r="F133" t="str">
            <v>08421</v>
          </cell>
        </row>
        <row r="134">
          <cell r="C134" t="str">
            <v>AtlanticoMALAMBO</v>
          </cell>
          <cell r="D134" t="str">
            <v>Atlantico</v>
          </cell>
          <cell r="E134" t="str">
            <v>MALAMBO</v>
          </cell>
          <cell r="F134" t="str">
            <v>08433</v>
          </cell>
        </row>
        <row r="135">
          <cell r="C135" t="str">
            <v>AtlanticoMANATI</v>
          </cell>
          <cell r="D135" t="str">
            <v>Atlantico</v>
          </cell>
          <cell r="E135" t="str">
            <v>MANATI</v>
          </cell>
          <cell r="F135" t="str">
            <v>08436</v>
          </cell>
        </row>
        <row r="136">
          <cell r="C136" t="str">
            <v>AtlanticoPALMAR DE VARELA</v>
          </cell>
          <cell r="D136" t="str">
            <v>Atlantico</v>
          </cell>
          <cell r="E136" t="str">
            <v>PALMAR DE VARELA</v>
          </cell>
          <cell r="F136" t="str">
            <v>08520</v>
          </cell>
        </row>
        <row r="137">
          <cell r="C137" t="str">
            <v>AtlanticoPIOJO</v>
          </cell>
          <cell r="D137" t="str">
            <v>Atlantico</v>
          </cell>
          <cell r="E137" t="str">
            <v>PIOJO</v>
          </cell>
          <cell r="F137" t="str">
            <v>08549</v>
          </cell>
        </row>
        <row r="138">
          <cell r="C138" t="str">
            <v>AtlanticoPOLONUEVO</v>
          </cell>
          <cell r="D138" t="str">
            <v>Atlantico</v>
          </cell>
          <cell r="E138" t="str">
            <v>POLONUEVO</v>
          </cell>
          <cell r="F138" t="str">
            <v>08558</v>
          </cell>
        </row>
        <row r="139">
          <cell r="C139" t="str">
            <v>AtlanticoPONEDERA</v>
          </cell>
          <cell r="D139" t="str">
            <v>Atlantico</v>
          </cell>
          <cell r="E139" t="str">
            <v>PONEDERA</v>
          </cell>
          <cell r="F139" t="str">
            <v>08560</v>
          </cell>
        </row>
        <row r="140">
          <cell r="C140" t="str">
            <v>AtlanticoPUERTO COLOMBIA</v>
          </cell>
          <cell r="D140" t="str">
            <v>Atlantico</v>
          </cell>
          <cell r="E140" t="str">
            <v>PUERTO COLOMBIA</v>
          </cell>
          <cell r="F140" t="str">
            <v>08573</v>
          </cell>
        </row>
        <row r="141">
          <cell r="C141" t="str">
            <v>AtlanticoREPELON</v>
          </cell>
          <cell r="D141" t="str">
            <v>Atlantico</v>
          </cell>
          <cell r="E141" t="str">
            <v>REPELON</v>
          </cell>
          <cell r="F141" t="str">
            <v>08606</v>
          </cell>
        </row>
        <row r="142">
          <cell r="C142" t="str">
            <v>AtlanticoSABANAGRANDE</v>
          </cell>
          <cell r="D142" t="str">
            <v>Atlantico</v>
          </cell>
          <cell r="E142" t="str">
            <v>SABANAGRANDE</v>
          </cell>
          <cell r="F142" t="str">
            <v>08634</v>
          </cell>
        </row>
        <row r="143">
          <cell r="C143" t="str">
            <v>AtlanticoSABANALARGA</v>
          </cell>
          <cell r="D143" t="str">
            <v>Atlantico</v>
          </cell>
          <cell r="E143" t="str">
            <v>SABANALARGA</v>
          </cell>
          <cell r="F143" t="str">
            <v>08638</v>
          </cell>
        </row>
        <row r="144">
          <cell r="C144" t="str">
            <v>AtlanticoSANTA LUCIA</v>
          </cell>
          <cell r="D144" t="str">
            <v>Atlantico</v>
          </cell>
          <cell r="E144" t="str">
            <v>SANTA LUCIA</v>
          </cell>
          <cell r="F144" t="str">
            <v>08675</v>
          </cell>
        </row>
        <row r="145">
          <cell r="C145" t="str">
            <v>AtlanticoSANTO TOMAS</v>
          </cell>
          <cell r="D145" t="str">
            <v>Atlantico</v>
          </cell>
          <cell r="E145" t="str">
            <v>SANTO TOMAS</v>
          </cell>
          <cell r="F145" t="str">
            <v>08685</v>
          </cell>
        </row>
        <row r="146">
          <cell r="C146" t="str">
            <v>AtlanticoSOLEDAD</v>
          </cell>
          <cell r="D146" t="str">
            <v>Atlantico</v>
          </cell>
          <cell r="E146" t="str">
            <v>SOLEDAD</v>
          </cell>
          <cell r="F146" t="str">
            <v>08758</v>
          </cell>
        </row>
        <row r="147">
          <cell r="C147" t="str">
            <v>AtlanticoSUAN</v>
          </cell>
          <cell r="D147" t="str">
            <v>Atlantico</v>
          </cell>
          <cell r="E147" t="str">
            <v>SUAN</v>
          </cell>
          <cell r="F147" t="str">
            <v>08770</v>
          </cell>
        </row>
        <row r="148">
          <cell r="C148" t="str">
            <v>AtlanticoTUBARA</v>
          </cell>
          <cell r="D148" t="str">
            <v>Atlantico</v>
          </cell>
          <cell r="E148" t="str">
            <v>TUBARA</v>
          </cell>
          <cell r="F148" t="str">
            <v>08832</v>
          </cell>
        </row>
        <row r="149">
          <cell r="C149" t="str">
            <v>AtlanticoUSIACURI</v>
          </cell>
          <cell r="D149" t="str">
            <v>Atlantico</v>
          </cell>
          <cell r="E149" t="str">
            <v>USIACURI</v>
          </cell>
          <cell r="F149" t="str">
            <v>08849</v>
          </cell>
        </row>
        <row r="150">
          <cell r="C150" t="str">
            <v>BOGOTA, D.C.BOGOTA, D.C.</v>
          </cell>
          <cell r="D150" t="str">
            <v>BOGOTA, D.C.</v>
          </cell>
          <cell r="E150" t="str">
            <v>BOGOTA, D.C.</v>
          </cell>
          <cell r="F150" t="str">
            <v>11001</v>
          </cell>
        </row>
        <row r="151">
          <cell r="C151" t="str">
            <v>BolivarCARTAGENA</v>
          </cell>
          <cell r="D151" t="str">
            <v>Bolivar</v>
          </cell>
          <cell r="E151" t="str">
            <v>CARTAGENA</v>
          </cell>
          <cell r="F151" t="str">
            <v>13001</v>
          </cell>
        </row>
        <row r="152">
          <cell r="C152" t="str">
            <v>BolivarACHI</v>
          </cell>
          <cell r="D152" t="str">
            <v>Bolivar</v>
          </cell>
          <cell r="E152" t="str">
            <v>ACHI</v>
          </cell>
          <cell r="F152" t="str">
            <v>13006</v>
          </cell>
        </row>
        <row r="153">
          <cell r="C153" t="str">
            <v>BolivarALTOS DEL ROSARIO</v>
          </cell>
          <cell r="D153" t="str">
            <v>Bolivar</v>
          </cell>
          <cell r="E153" t="str">
            <v>ALTOS DEL ROSARIO</v>
          </cell>
          <cell r="F153" t="str">
            <v>13030</v>
          </cell>
        </row>
        <row r="154">
          <cell r="C154" t="str">
            <v>BolivarARENAL</v>
          </cell>
          <cell r="D154" t="str">
            <v>Bolivar</v>
          </cell>
          <cell r="E154" t="str">
            <v>ARENAL</v>
          </cell>
          <cell r="F154" t="str">
            <v>13042</v>
          </cell>
        </row>
        <row r="155">
          <cell r="C155" t="str">
            <v>BolivarARJONA</v>
          </cell>
          <cell r="D155" t="str">
            <v>Bolivar</v>
          </cell>
          <cell r="E155" t="str">
            <v>ARJONA</v>
          </cell>
          <cell r="F155" t="str">
            <v>13052</v>
          </cell>
        </row>
        <row r="156">
          <cell r="C156" t="str">
            <v>BolivarARROYOHONDO</v>
          </cell>
          <cell r="D156" t="str">
            <v>Bolivar</v>
          </cell>
          <cell r="E156" t="str">
            <v>ARROYOHONDO</v>
          </cell>
          <cell r="F156" t="str">
            <v>13062</v>
          </cell>
        </row>
        <row r="157">
          <cell r="C157" t="str">
            <v>BolivarBARRANCO DE LOBA</v>
          </cell>
          <cell r="D157" t="str">
            <v>Bolivar</v>
          </cell>
          <cell r="E157" t="str">
            <v>BARRANCO DE LOBA</v>
          </cell>
          <cell r="F157" t="str">
            <v>13074</v>
          </cell>
        </row>
        <row r="158">
          <cell r="C158" t="str">
            <v>BolivarCALAMAR</v>
          </cell>
          <cell r="D158" t="str">
            <v>Bolivar</v>
          </cell>
          <cell r="E158" t="str">
            <v>CALAMAR</v>
          </cell>
          <cell r="F158" t="str">
            <v>13140</v>
          </cell>
        </row>
        <row r="159">
          <cell r="C159" t="str">
            <v>BolivarCANTAGALLO</v>
          </cell>
          <cell r="D159" t="str">
            <v>Bolivar</v>
          </cell>
          <cell r="E159" t="str">
            <v>CANTAGALLO</v>
          </cell>
          <cell r="F159" t="str">
            <v>13160</v>
          </cell>
        </row>
        <row r="160">
          <cell r="C160" t="str">
            <v>BolivarCICUCO</v>
          </cell>
          <cell r="D160" t="str">
            <v>Bolivar</v>
          </cell>
          <cell r="E160" t="str">
            <v>CICUCO</v>
          </cell>
          <cell r="F160" t="str">
            <v>13188</v>
          </cell>
        </row>
        <row r="161">
          <cell r="C161" t="str">
            <v>BolivarCORDOBA</v>
          </cell>
          <cell r="D161" t="str">
            <v>Bolivar</v>
          </cell>
          <cell r="E161" t="str">
            <v>CORDOBA</v>
          </cell>
          <cell r="F161" t="str">
            <v>13212</v>
          </cell>
        </row>
        <row r="162">
          <cell r="C162" t="str">
            <v>BolivarCLEMENCIA</v>
          </cell>
          <cell r="D162" t="str">
            <v>Bolivar</v>
          </cell>
          <cell r="E162" t="str">
            <v>CLEMENCIA</v>
          </cell>
          <cell r="F162" t="str">
            <v>13222</v>
          </cell>
        </row>
        <row r="163">
          <cell r="C163" t="str">
            <v>BolivarEL CARMEN DE BOLIVAR</v>
          </cell>
          <cell r="D163" t="str">
            <v>Bolivar</v>
          </cell>
          <cell r="E163" t="str">
            <v>EL CARMEN DE BOLIVAR</v>
          </cell>
          <cell r="F163" t="str">
            <v>13244</v>
          </cell>
        </row>
        <row r="164">
          <cell r="C164" t="str">
            <v>BolivarEL GUAMO</v>
          </cell>
          <cell r="D164" t="str">
            <v>Bolivar</v>
          </cell>
          <cell r="E164" t="str">
            <v>EL GUAMO</v>
          </cell>
          <cell r="F164" t="str">
            <v>13248</v>
          </cell>
        </row>
        <row r="165">
          <cell r="C165" t="str">
            <v>BolivarEL PEÑON</v>
          </cell>
          <cell r="D165" t="str">
            <v>Bolivar</v>
          </cell>
          <cell r="E165" t="str">
            <v>EL PEÑON</v>
          </cell>
          <cell r="F165" t="str">
            <v>13268</v>
          </cell>
        </row>
        <row r="166">
          <cell r="C166" t="str">
            <v>BolivarHATILLO DE LOBA</v>
          </cell>
          <cell r="D166" t="str">
            <v>Bolivar</v>
          </cell>
          <cell r="E166" t="str">
            <v>HATILLO DE LOBA</v>
          </cell>
          <cell r="F166" t="str">
            <v>13300</v>
          </cell>
        </row>
        <row r="167">
          <cell r="C167" t="str">
            <v>BolivarMAGANGUE</v>
          </cell>
          <cell r="D167" t="str">
            <v>Bolivar</v>
          </cell>
          <cell r="E167" t="str">
            <v>MAGANGUE</v>
          </cell>
          <cell r="F167" t="str">
            <v>13430</v>
          </cell>
        </row>
        <row r="168">
          <cell r="C168" t="str">
            <v>BolivarMAHATES</v>
          </cell>
          <cell r="D168" t="str">
            <v>Bolivar</v>
          </cell>
          <cell r="E168" t="str">
            <v>MAHATES</v>
          </cell>
          <cell r="F168" t="str">
            <v>13433</v>
          </cell>
        </row>
        <row r="169">
          <cell r="C169" t="str">
            <v>BolivarMARGARITA</v>
          </cell>
          <cell r="D169" t="str">
            <v>Bolivar</v>
          </cell>
          <cell r="E169" t="str">
            <v>MARGARITA</v>
          </cell>
          <cell r="F169" t="str">
            <v>13440</v>
          </cell>
        </row>
        <row r="170">
          <cell r="C170" t="str">
            <v>BolivarMARIA LA BAJA</v>
          </cell>
          <cell r="D170" t="str">
            <v>Bolivar</v>
          </cell>
          <cell r="E170" t="str">
            <v>MARIA LA BAJA</v>
          </cell>
          <cell r="F170" t="str">
            <v>13442</v>
          </cell>
        </row>
        <row r="171">
          <cell r="C171" t="str">
            <v>BolivarMONTECRISTO</v>
          </cell>
          <cell r="D171" t="str">
            <v>Bolivar</v>
          </cell>
          <cell r="E171" t="str">
            <v>MONTECRISTO</v>
          </cell>
          <cell r="F171" t="str">
            <v>13458</v>
          </cell>
        </row>
        <row r="172">
          <cell r="C172" t="str">
            <v>BolivarMOMPOS</v>
          </cell>
          <cell r="D172" t="str">
            <v>Bolivar</v>
          </cell>
          <cell r="E172" t="str">
            <v>MOMPOS</v>
          </cell>
          <cell r="F172" t="str">
            <v>13468</v>
          </cell>
        </row>
        <row r="173">
          <cell r="C173" t="str">
            <v>BolivarMORALES</v>
          </cell>
          <cell r="D173" t="str">
            <v>Bolivar</v>
          </cell>
          <cell r="E173" t="str">
            <v>MORALES</v>
          </cell>
          <cell r="F173" t="str">
            <v>13473</v>
          </cell>
        </row>
        <row r="174">
          <cell r="C174" t="str">
            <v>BolivarNOROSI</v>
          </cell>
          <cell r="D174" t="str">
            <v>Bolivar</v>
          </cell>
          <cell r="E174" t="str">
            <v>NOROSI</v>
          </cell>
          <cell r="F174" t="str">
            <v>13490</v>
          </cell>
        </row>
        <row r="175">
          <cell r="C175" t="str">
            <v>BolivarPINILLOS</v>
          </cell>
          <cell r="D175" t="str">
            <v>Bolivar</v>
          </cell>
          <cell r="E175" t="str">
            <v>PINILLOS</v>
          </cell>
          <cell r="F175" t="str">
            <v>13549</v>
          </cell>
        </row>
        <row r="176">
          <cell r="C176" t="str">
            <v>BolivarREGIDOR</v>
          </cell>
          <cell r="D176" t="str">
            <v>Bolivar</v>
          </cell>
          <cell r="E176" t="str">
            <v>REGIDOR</v>
          </cell>
          <cell r="F176" t="str">
            <v>13580</v>
          </cell>
        </row>
        <row r="177">
          <cell r="C177" t="str">
            <v>BolivarRIO VIEJO</v>
          </cell>
          <cell r="D177" t="str">
            <v>Bolivar</v>
          </cell>
          <cell r="E177" t="str">
            <v>RIO VIEJO</v>
          </cell>
          <cell r="F177" t="str">
            <v>13600</v>
          </cell>
        </row>
        <row r="178">
          <cell r="C178" t="str">
            <v>BolivarSAN CRISTOBAL</v>
          </cell>
          <cell r="D178" t="str">
            <v>Bolivar</v>
          </cell>
          <cell r="E178" t="str">
            <v>SAN CRISTOBAL</v>
          </cell>
          <cell r="F178" t="str">
            <v>13620</v>
          </cell>
        </row>
        <row r="179">
          <cell r="C179" t="str">
            <v>BolivarSAN ESTANISLAO</v>
          </cell>
          <cell r="D179" t="str">
            <v>Bolivar</v>
          </cell>
          <cell r="E179" t="str">
            <v>SAN ESTANISLAO</v>
          </cell>
          <cell r="F179" t="str">
            <v>13647</v>
          </cell>
        </row>
        <row r="180">
          <cell r="C180" t="str">
            <v>BolivarSAN FERNANDO</v>
          </cell>
          <cell r="D180" t="str">
            <v>Bolivar</v>
          </cell>
          <cell r="E180" t="str">
            <v>SAN FERNANDO</v>
          </cell>
          <cell r="F180" t="str">
            <v>13650</v>
          </cell>
        </row>
        <row r="181">
          <cell r="C181" t="str">
            <v>BolivarSAN JACINTO</v>
          </cell>
          <cell r="D181" t="str">
            <v>Bolivar</v>
          </cell>
          <cell r="E181" t="str">
            <v>SAN JACINTO</v>
          </cell>
          <cell r="F181" t="str">
            <v>13654</v>
          </cell>
        </row>
        <row r="182">
          <cell r="C182" t="str">
            <v>BolivarSAN JACINTO DEL CAUCA</v>
          </cell>
          <cell r="D182" t="str">
            <v>Bolivar</v>
          </cell>
          <cell r="E182" t="str">
            <v>SAN JACINTO DEL CAUCA</v>
          </cell>
          <cell r="F182" t="str">
            <v>13655</v>
          </cell>
        </row>
        <row r="183">
          <cell r="C183" t="str">
            <v>BolivarSAN JUAN NEPOMUCENO</v>
          </cell>
          <cell r="D183" t="str">
            <v>Bolivar</v>
          </cell>
          <cell r="E183" t="str">
            <v>SAN JUAN NEPOMUCENO</v>
          </cell>
          <cell r="F183" t="str">
            <v>13657</v>
          </cell>
        </row>
        <row r="184">
          <cell r="C184" t="str">
            <v>BolivarSAN MARTIN DE LOBA</v>
          </cell>
          <cell r="D184" t="str">
            <v>Bolivar</v>
          </cell>
          <cell r="E184" t="str">
            <v>SAN MARTIN DE LOBA</v>
          </cell>
          <cell r="F184" t="str">
            <v>13667</v>
          </cell>
        </row>
        <row r="185">
          <cell r="C185" t="str">
            <v>BolivarSAN PABLO</v>
          </cell>
          <cell r="D185" t="str">
            <v>Bolivar</v>
          </cell>
          <cell r="E185" t="str">
            <v>SAN PABLO</v>
          </cell>
          <cell r="F185" t="str">
            <v>13670</v>
          </cell>
        </row>
        <row r="186">
          <cell r="C186" t="str">
            <v>BolivarSANTA CATALINA</v>
          </cell>
          <cell r="D186" t="str">
            <v>Bolivar</v>
          </cell>
          <cell r="E186" t="str">
            <v>SANTA CATALINA</v>
          </cell>
          <cell r="F186" t="str">
            <v>13673</v>
          </cell>
        </row>
        <row r="187">
          <cell r="C187" t="str">
            <v>BolivarSANTA ROSA</v>
          </cell>
          <cell r="D187" t="str">
            <v>Bolivar</v>
          </cell>
          <cell r="E187" t="str">
            <v>SANTA ROSA</v>
          </cell>
          <cell r="F187" t="str">
            <v>13683</v>
          </cell>
        </row>
        <row r="188">
          <cell r="C188" t="str">
            <v>BolivarSANTA ROSA DEL SUR</v>
          </cell>
          <cell r="D188" t="str">
            <v>Bolivar</v>
          </cell>
          <cell r="E188" t="str">
            <v>SANTA ROSA DEL SUR</v>
          </cell>
          <cell r="F188" t="str">
            <v>13688</v>
          </cell>
        </row>
        <row r="189">
          <cell r="C189" t="str">
            <v>BolivarSIMITI</v>
          </cell>
          <cell r="D189" t="str">
            <v>Bolivar</v>
          </cell>
          <cell r="E189" t="str">
            <v>SIMITI</v>
          </cell>
          <cell r="F189" t="str">
            <v>13744</v>
          </cell>
        </row>
        <row r="190">
          <cell r="C190" t="str">
            <v>BolivarSOPLAVIENTO</v>
          </cell>
          <cell r="D190" t="str">
            <v>Bolivar</v>
          </cell>
          <cell r="E190" t="str">
            <v>SOPLAVIENTO</v>
          </cell>
          <cell r="F190" t="str">
            <v>13760</v>
          </cell>
        </row>
        <row r="191">
          <cell r="C191" t="str">
            <v>BolivarTALAIGUA NUEVO</v>
          </cell>
          <cell r="D191" t="str">
            <v>Bolivar</v>
          </cell>
          <cell r="E191" t="str">
            <v>TALAIGUA NUEVO</v>
          </cell>
          <cell r="F191" t="str">
            <v>13780</v>
          </cell>
        </row>
        <row r="192">
          <cell r="C192" t="str">
            <v>BolivarTIQUISIO</v>
          </cell>
          <cell r="D192" t="str">
            <v>Bolivar</v>
          </cell>
          <cell r="E192" t="str">
            <v>TIQUISIO</v>
          </cell>
          <cell r="F192" t="str">
            <v>13810</v>
          </cell>
        </row>
        <row r="193">
          <cell r="C193" t="str">
            <v>BolivarTURBACO</v>
          </cell>
          <cell r="D193" t="str">
            <v>Bolivar</v>
          </cell>
          <cell r="E193" t="str">
            <v>TURBACO</v>
          </cell>
          <cell r="F193" t="str">
            <v>13836</v>
          </cell>
        </row>
        <row r="194">
          <cell r="C194" t="str">
            <v>BolivarTURBANA</v>
          </cell>
          <cell r="D194" t="str">
            <v>Bolivar</v>
          </cell>
          <cell r="E194" t="str">
            <v>TURBANA</v>
          </cell>
          <cell r="F194" t="str">
            <v>13838</v>
          </cell>
        </row>
        <row r="195">
          <cell r="C195" t="str">
            <v>BolivarVILLANUEVA</v>
          </cell>
          <cell r="D195" t="str">
            <v>Bolivar</v>
          </cell>
          <cell r="E195" t="str">
            <v>VILLANUEVA</v>
          </cell>
          <cell r="F195" t="str">
            <v>13873</v>
          </cell>
        </row>
        <row r="196">
          <cell r="C196" t="str">
            <v>BolivarZAMBRANO</v>
          </cell>
          <cell r="D196" t="str">
            <v>Bolivar</v>
          </cell>
          <cell r="E196" t="str">
            <v>ZAMBRANO</v>
          </cell>
          <cell r="F196" t="str">
            <v>13894</v>
          </cell>
        </row>
        <row r="197">
          <cell r="C197" t="str">
            <v>BOYACATUNJA</v>
          </cell>
          <cell r="D197" t="str">
            <v>BOYACA</v>
          </cell>
          <cell r="E197" t="str">
            <v>TUNJA</v>
          </cell>
          <cell r="F197" t="str">
            <v>15001</v>
          </cell>
        </row>
        <row r="198">
          <cell r="C198" t="str">
            <v>BOYACAALMEIDA</v>
          </cell>
          <cell r="D198" t="str">
            <v>BOYACA</v>
          </cell>
          <cell r="E198" t="str">
            <v>ALMEIDA</v>
          </cell>
          <cell r="F198" t="str">
            <v>15022</v>
          </cell>
        </row>
        <row r="199">
          <cell r="C199" t="str">
            <v>BOYACAAQUITANIA</v>
          </cell>
          <cell r="D199" t="str">
            <v>BOYACA</v>
          </cell>
          <cell r="E199" t="str">
            <v>AQUITANIA</v>
          </cell>
          <cell r="F199" t="str">
            <v>15047</v>
          </cell>
        </row>
        <row r="200">
          <cell r="C200" t="str">
            <v>BOYACAARCABUCO</v>
          </cell>
          <cell r="D200" t="str">
            <v>BOYACA</v>
          </cell>
          <cell r="E200" t="str">
            <v>ARCABUCO</v>
          </cell>
          <cell r="F200" t="str">
            <v>15051</v>
          </cell>
        </row>
        <row r="201">
          <cell r="C201" t="str">
            <v>BOYACABELEN</v>
          </cell>
          <cell r="D201" t="str">
            <v>BOYACA</v>
          </cell>
          <cell r="E201" t="str">
            <v>BELEN</v>
          </cell>
          <cell r="F201" t="str">
            <v>15087</v>
          </cell>
        </row>
        <row r="202">
          <cell r="C202" t="str">
            <v>BOYACABERBEO</v>
          </cell>
          <cell r="D202" t="str">
            <v>BOYACA</v>
          </cell>
          <cell r="E202" t="str">
            <v>BERBEO</v>
          </cell>
          <cell r="F202" t="str">
            <v>15090</v>
          </cell>
        </row>
        <row r="203">
          <cell r="C203" t="str">
            <v>BOYACABETEITIVA</v>
          </cell>
          <cell r="D203" t="str">
            <v>BOYACA</v>
          </cell>
          <cell r="E203" t="str">
            <v>BETEITIVA</v>
          </cell>
          <cell r="F203" t="str">
            <v>15092</v>
          </cell>
        </row>
        <row r="204">
          <cell r="C204" t="str">
            <v>BOYACABOAVITA</v>
          </cell>
          <cell r="D204" t="str">
            <v>BOYACA</v>
          </cell>
          <cell r="E204" t="str">
            <v>BOAVITA</v>
          </cell>
          <cell r="F204" t="str">
            <v>15097</v>
          </cell>
        </row>
        <row r="205">
          <cell r="C205" t="str">
            <v>BOYACABOYACA</v>
          </cell>
          <cell r="D205" t="str">
            <v>BOYACA</v>
          </cell>
          <cell r="E205" t="str">
            <v>BOYACA</v>
          </cell>
          <cell r="F205" t="str">
            <v>15104</v>
          </cell>
        </row>
        <row r="206">
          <cell r="C206" t="str">
            <v>BOYACABRICEÑO</v>
          </cell>
          <cell r="D206" t="str">
            <v>BOYACA</v>
          </cell>
          <cell r="E206" t="str">
            <v>BRICEÑO</v>
          </cell>
          <cell r="F206" t="str">
            <v>15106</v>
          </cell>
        </row>
        <row r="207">
          <cell r="C207" t="str">
            <v>BOYACABUENAVISTA</v>
          </cell>
          <cell r="D207" t="str">
            <v>BOYACA</v>
          </cell>
          <cell r="E207" t="str">
            <v>BUENAVISTA</v>
          </cell>
          <cell r="F207" t="str">
            <v>15109</v>
          </cell>
        </row>
        <row r="208">
          <cell r="C208" t="str">
            <v>BOYACABUSBANZA</v>
          </cell>
          <cell r="D208" t="str">
            <v>BOYACA</v>
          </cell>
          <cell r="E208" t="str">
            <v>BUSBANZA</v>
          </cell>
          <cell r="F208" t="str">
            <v>15114</v>
          </cell>
        </row>
        <row r="209">
          <cell r="C209" t="str">
            <v>BOYACACALDAS</v>
          </cell>
          <cell r="D209" t="str">
            <v>BOYACA</v>
          </cell>
          <cell r="E209" t="str">
            <v>CALDAS</v>
          </cell>
          <cell r="F209" t="str">
            <v>15131</v>
          </cell>
        </row>
        <row r="210">
          <cell r="C210" t="str">
            <v>BOYACACAMPOHERMOSO</v>
          </cell>
          <cell r="D210" t="str">
            <v>BOYACA</v>
          </cell>
          <cell r="E210" t="str">
            <v>CAMPOHERMOSO</v>
          </cell>
          <cell r="F210" t="str">
            <v>15135</v>
          </cell>
        </row>
        <row r="211">
          <cell r="C211" t="str">
            <v>BOYACACERINZA</v>
          </cell>
          <cell r="D211" t="str">
            <v>BOYACA</v>
          </cell>
          <cell r="E211" t="str">
            <v>CERINZA</v>
          </cell>
          <cell r="F211" t="str">
            <v>15162</v>
          </cell>
        </row>
        <row r="212">
          <cell r="C212" t="str">
            <v>BOYACACHINAVITA</v>
          </cell>
          <cell r="D212" t="str">
            <v>BOYACA</v>
          </cell>
          <cell r="E212" t="str">
            <v>CHINAVITA</v>
          </cell>
          <cell r="F212" t="str">
            <v>15172</v>
          </cell>
        </row>
        <row r="213">
          <cell r="C213" t="str">
            <v>BOYACACHIQUINQUIRA</v>
          </cell>
          <cell r="D213" t="str">
            <v>BOYACA</v>
          </cell>
          <cell r="E213" t="str">
            <v>CHIQUINQUIRA</v>
          </cell>
          <cell r="F213" t="str">
            <v>15176</v>
          </cell>
        </row>
        <row r="214">
          <cell r="C214" t="str">
            <v>BOYACACHISCAS</v>
          </cell>
          <cell r="D214" t="str">
            <v>BOYACA</v>
          </cell>
          <cell r="E214" t="str">
            <v>CHISCAS</v>
          </cell>
          <cell r="F214" t="str">
            <v>15180</v>
          </cell>
        </row>
        <row r="215">
          <cell r="C215" t="str">
            <v>BOYACACHITA</v>
          </cell>
          <cell r="D215" t="str">
            <v>BOYACA</v>
          </cell>
          <cell r="E215" t="str">
            <v>CHITA</v>
          </cell>
          <cell r="F215" t="str">
            <v>15183</v>
          </cell>
        </row>
        <row r="216">
          <cell r="C216" t="str">
            <v>BOYACACHITARAQUE</v>
          </cell>
          <cell r="D216" t="str">
            <v>BOYACA</v>
          </cell>
          <cell r="E216" t="str">
            <v>CHITARAQUE</v>
          </cell>
          <cell r="F216" t="str">
            <v>15185</v>
          </cell>
        </row>
        <row r="217">
          <cell r="C217" t="str">
            <v>BOYACACHIVATA</v>
          </cell>
          <cell r="D217" t="str">
            <v>BOYACA</v>
          </cell>
          <cell r="E217" t="str">
            <v>CHIVATA</v>
          </cell>
          <cell r="F217" t="str">
            <v>15187</v>
          </cell>
        </row>
        <row r="218">
          <cell r="C218" t="str">
            <v>BOYACACIENEGA</v>
          </cell>
          <cell r="D218" t="str">
            <v>BOYACA</v>
          </cell>
          <cell r="E218" t="str">
            <v>CIENEGA</v>
          </cell>
          <cell r="F218" t="str">
            <v>15189</v>
          </cell>
        </row>
        <row r="219">
          <cell r="C219" t="str">
            <v>BOYACACOMBITA</v>
          </cell>
          <cell r="D219" t="str">
            <v>BOYACA</v>
          </cell>
          <cell r="E219" t="str">
            <v>COMBITA</v>
          </cell>
          <cell r="F219" t="str">
            <v>15204</v>
          </cell>
        </row>
        <row r="220">
          <cell r="C220" t="str">
            <v>BOYACACOPER</v>
          </cell>
          <cell r="D220" t="str">
            <v>BOYACA</v>
          </cell>
          <cell r="E220" t="str">
            <v>COPER</v>
          </cell>
          <cell r="F220" t="str">
            <v>15212</v>
          </cell>
        </row>
        <row r="221">
          <cell r="C221" t="str">
            <v>BOYACACORRALES</v>
          </cell>
          <cell r="D221" t="str">
            <v>BOYACA</v>
          </cell>
          <cell r="E221" t="str">
            <v>CORRALES</v>
          </cell>
          <cell r="F221" t="str">
            <v>15215</v>
          </cell>
        </row>
        <row r="222">
          <cell r="C222" t="str">
            <v>BOYACACOVARACHIA</v>
          </cell>
          <cell r="D222" t="str">
            <v>BOYACA</v>
          </cell>
          <cell r="E222" t="str">
            <v>COVARACHIA</v>
          </cell>
          <cell r="F222" t="str">
            <v>15218</v>
          </cell>
        </row>
        <row r="223">
          <cell r="C223" t="str">
            <v>BOYACACUBARA</v>
          </cell>
          <cell r="D223" t="str">
            <v>BOYACA</v>
          </cell>
          <cell r="E223" t="str">
            <v>CUBARA</v>
          </cell>
          <cell r="F223" t="str">
            <v>15223</v>
          </cell>
        </row>
        <row r="224">
          <cell r="C224" t="str">
            <v>BOYACACUCAITA</v>
          </cell>
          <cell r="D224" t="str">
            <v>BOYACA</v>
          </cell>
          <cell r="E224" t="str">
            <v>CUCAITA</v>
          </cell>
          <cell r="F224" t="str">
            <v>15224</v>
          </cell>
        </row>
        <row r="225">
          <cell r="C225" t="str">
            <v>BOYACACUITIVA</v>
          </cell>
          <cell r="D225" t="str">
            <v>BOYACA</v>
          </cell>
          <cell r="E225" t="str">
            <v>CUITIVA</v>
          </cell>
          <cell r="F225" t="str">
            <v>15226</v>
          </cell>
        </row>
        <row r="226">
          <cell r="C226" t="str">
            <v>BOYACACHIQUIZA</v>
          </cell>
          <cell r="D226" t="str">
            <v>BOYACA</v>
          </cell>
          <cell r="E226" t="str">
            <v>CHIQUIZA</v>
          </cell>
          <cell r="F226" t="str">
            <v>15232</v>
          </cell>
        </row>
        <row r="227">
          <cell r="C227" t="str">
            <v>BOYACACHIVOR</v>
          </cell>
          <cell r="D227" t="str">
            <v>BOYACA</v>
          </cell>
          <cell r="E227" t="str">
            <v>CHIVOR</v>
          </cell>
          <cell r="F227" t="str">
            <v>15236</v>
          </cell>
        </row>
        <row r="228">
          <cell r="C228" t="str">
            <v>BOYACADUITAMA</v>
          </cell>
          <cell r="D228" t="str">
            <v>BOYACA</v>
          </cell>
          <cell r="E228" t="str">
            <v>DUITAMA</v>
          </cell>
          <cell r="F228" t="str">
            <v>15238</v>
          </cell>
        </row>
        <row r="229">
          <cell r="C229" t="str">
            <v>BOYACAEL COCUY</v>
          </cell>
          <cell r="D229" t="str">
            <v>BOYACA</v>
          </cell>
          <cell r="E229" t="str">
            <v>EL COCUY</v>
          </cell>
          <cell r="F229" t="str">
            <v>15244</v>
          </cell>
        </row>
        <row r="230">
          <cell r="C230" t="str">
            <v>BOYACAEL ESPINO</v>
          </cell>
          <cell r="D230" t="str">
            <v>BOYACA</v>
          </cell>
          <cell r="E230" t="str">
            <v>EL ESPINO</v>
          </cell>
          <cell r="F230" t="str">
            <v>15248</v>
          </cell>
        </row>
        <row r="231">
          <cell r="C231" t="str">
            <v>BOYACAFIRAVITOBA</v>
          </cell>
          <cell r="D231" t="str">
            <v>BOYACA</v>
          </cell>
          <cell r="E231" t="str">
            <v>FIRAVITOBA</v>
          </cell>
          <cell r="F231" t="str">
            <v>15272</v>
          </cell>
        </row>
        <row r="232">
          <cell r="C232" t="str">
            <v>BOYACAFLORESTA</v>
          </cell>
          <cell r="D232" t="str">
            <v>BOYACA</v>
          </cell>
          <cell r="E232" t="str">
            <v>FLORESTA</v>
          </cell>
          <cell r="F232" t="str">
            <v>15276</v>
          </cell>
        </row>
        <row r="233">
          <cell r="C233" t="str">
            <v>BOYACAGACHANTIVA</v>
          </cell>
          <cell r="D233" t="str">
            <v>BOYACA</v>
          </cell>
          <cell r="E233" t="str">
            <v>GACHANTIVA</v>
          </cell>
          <cell r="F233" t="str">
            <v>15293</v>
          </cell>
        </row>
        <row r="234">
          <cell r="C234" t="str">
            <v>BOYACAGAMEZA</v>
          </cell>
          <cell r="D234" t="str">
            <v>BOYACA</v>
          </cell>
          <cell r="E234" t="str">
            <v>GAMEZA</v>
          </cell>
          <cell r="F234" t="str">
            <v>15296</v>
          </cell>
        </row>
        <row r="235">
          <cell r="C235" t="str">
            <v>BOYACAGARAGOA</v>
          </cell>
          <cell r="D235" t="str">
            <v>BOYACA</v>
          </cell>
          <cell r="E235" t="str">
            <v>GARAGOA</v>
          </cell>
          <cell r="F235" t="str">
            <v>15299</v>
          </cell>
        </row>
        <row r="236">
          <cell r="C236" t="str">
            <v>BOYACAGUACAMAYAS</v>
          </cell>
          <cell r="D236" t="str">
            <v>BOYACA</v>
          </cell>
          <cell r="E236" t="str">
            <v>GUACAMAYAS</v>
          </cell>
          <cell r="F236" t="str">
            <v>15317</v>
          </cell>
        </row>
        <row r="237">
          <cell r="C237" t="str">
            <v>BOYACAGUATEQUE</v>
          </cell>
          <cell r="D237" t="str">
            <v>BOYACA</v>
          </cell>
          <cell r="E237" t="str">
            <v>GUATEQUE</v>
          </cell>
          <cell r="F237" t="str">
            <v>15322</v>
          </cell>
        </row>
        <row r="238">
          <cell r="C238" t="str">
            <v>BOYACAGUAYATA</v>
          </cell>
          <cell r="D238" t="str">
            <v>BOYACA</v>
          </cell>
          <cell r="E238" t="str">
            <v>GUAYATA</v>
          </cell>
          <cell r="F238" t="str">
            <v>15325</v>
          </cell>
        </row>
        <row r="239">
          <cell r="C239" t="str">
            <v>BOYACAGUICAN</v>
          </cell>
          <cell r="D239" t="str">
            <v>BOYACA</v>
          </cell>
          <cell r="E239" t="str">
            <v>GUICAN</v>
          </cell>
          <cell r="F239" t="str">
            <v>15332</v>
          </cell>
        </row>
        <row r="240">
          <cell r="C240" t="str">
            <v>BOYACAIZA</v>
          </cell>
          <cell r="D240" t="str">
            <v>BOYACA</v>
          </cell>
          <cell r="E240" t="str">
            <v>IZA</v>
          </cell>
          <cell r="F240" t="str">
            <v>15362</v>
          </cell>
        </row>
        <row r="241">
          <cell r="C241" t="str">
            <v>BOYACAJENESANO</v>
          </cell>
          <cell r="D241" t="str">
            <v>BOYACA</v>
          </cell>
          <cell r="E241" t="str">
            <v>JENESANO</v>
          </cell>
          <cell r="F241" t="str">
            <v>15367</v>
          </cell>
        </row>
        <row r="242">
          <cell r="C242" t="str">
            <v>BOYACAJERICO</v>
          </cell>
          <cell r="D242" t="str">
            <v>BOYACA</v>
          </cell>
          <cell r="E242" t="str">
            <v>JERICO</v>
          </cell>
          <cell r="F242" t="str">
            <v>15368</v>
          </cell>
        </row>
        <row r="243">
          <cell r="C243" t="str">
            <v>BOYACALABRANZAGRANDE</v>
          </cell>
          <cell r="D243" t="str">
            <v>BOYACA</v>
          </cell>
          <cell r="E243" t="str">
            <v>LABRANZAGRANDE</v>
          </cell>
          <cell r="F243" t="str">
            <v>15377</v>
          </cell>
        </row>
        <row r="244">
          <cell r="C244" t="str">
            <v>BOYACALA CAPILLA</v>
          </cell>
          <cell r="D244" t="str">
            <v>BOYACA</v>
          </cell>
          <cell r="E244" t="str">
            <v>LA CAPILLA</v>
          </cell>
          <cell r="F244" t="str">
            <v>15380</v>
          </cell>
        </row>
        <row r="245">
          <cell r="C245" t="str">
            <v>BOYACALA VICTORIA</v>
          </cell>
          <cell r="D245" t="str">
            <v>BOYACA</v>
          </cell>
          <cell r="E245" t="str">
            <v>LA VICTORIA</v>
          </cell>
          <cell r="F245" t="str">
            <v>15401</v>
          </cell>
        </row>
        <row r="246">
          <cell r="C246" t="str">
            <v>BOYACALA UVITA</v>
          </cell>
          <cell r="D246" t="str">
            <v>BOYACA</v>
          </cell>
          <cell r="E246" t="str">
            <v>LA UVITA</v>
          </cell>
          <cell r="F246" t="str">
            <v>15403</v>
          </cell>
        </row>
        <row r="247">
          <cell r="C247" t="str">
            <v>BOYACAVILLA DE LEYVA</v>
          </cell>
          <cell r="D247" t="str">
            <v>BOYACA</v>
          </cell>
          <cell r="E247" t="str">
            <v>VILLA DE LEYVA</v>
          </cell>
          <cell r="F247" t="str">
            <v>15407</v>
          </cell>
        </row>
        <row r="248">
          <cell r="C248" t="str">
            <v>BOYACAMACANAL</v>
          </cell>
          <cell r="D248" t="str">
            <v>BOYACA</v>
          </cell>
          <cell r="E248" t="str">
            <v>MACANAL</v>
          </cell>
          <cell r="F248" t="str">
            <v>15425</v>
          </cell>
        </row>
        <row r="249">
          <cell r="C249" t="str">
            <v>BOYACAMARIPI</v>
          </cell>
          <cell r="D249" t="str">
            <v>BOYACA</v>
          </cell>
          <cell r="E249" t="str">
            <v>MARIPI</v>
          </cell>
          <cell r="F249" t="str">
            <v>15442</v>
          </cell>
        </row>
        <row r="250">
          <cell r="C250" t="str">
            <v>BOYACAMIRAFLORES</v>
          </cell>
          <cell r="D250" t="str">
            <v>BOYACA</v>
          </cell>
          <cell r="E250" t="str">
            <v>MIRAFLORES</v>
          </cell>
          <cell r="F250" t="str">
            <v>15455</v>
          </cell>
        </row>
        <row r="251">
          <cell r="C251" t="str">
            <v>BOYACAMONGUA</v>
          </cell>
          <cell r="D251" t="str">
            <v>BOYACA</v>
          </cell>
          <cell r="E251" t="str">
            <v>MONGUA</v>
          </cell>
          <cell r="F251" t="str">
            <v>15464</v>
          </cell>
        </row>
        <row r="252">
          <cell r="C252" t="str">
            <v>BOYACAMONGUI</v>
          </cell>
          <cell r="D252" t="str">
            <v>BOYACA</v>
          </cell>
          <cell r="E252" t="str">
            <v>MONGUI</v>
          </cell>
          <cell r="F252" t="str">
            <v>15466</v>
          </cell>
        </row>
        <row r="253">
          <cell r="C253" t="str">
            <v>BOYACAMONIQUIRA</v>
          </cell>
          <cell r="D253" t="str">
            <v>BOYACA</v>
          </cell>
          <cell r="E253" t="str">
            <v>MONIQUIRA</v>
          </cell>
          <cell r="F253" t="str">
            <v>15469</v>
          </cell>
        </row>
        <row r="254">
          <cell r="C254" t="str">
            <v>BOYACAMOTAVITA</v>
          </cell>
          <cell r="D254" t="str">
            <v>BOYACA</v>
          </cell>
          <cell r="E254" t="str">
            <v>MOTAVITA</v>
          </cell>
          <cell r="F254" t="str">
            <v>15476</v>
          </cell>
        </row>
        <row r="255">
          <cell r="C255" t="str">
            <v>BOYACAMUZO</v>
          </cell>
          <cell r="D255" t="str">
            <v>BOYACA</v>
          </cell>
          <cell r="E255" t="str">
            <v>MUZO</v>
          </cell>
          <cell r="F255" t="str">
            <v>15480</v>
          </cell>
        </row>
        <row r="256">
          <cell r="C256" t="str">
            <v>BOYACANOBSA</v>
          </cell>
          <cell r="D256" t="str">
            <v>BOYACA</v>
          </cell>
          <cell r="E256" t="str">
            <v>NOBSA</v>
          </cell>
          <cell r="F256" t="str">
            <v>15491</v>
          </cell>
        </row>
        <row r="257">
          <cell r="C257" t="str">
            <v>BOYACANUEVO COLON</v>
          </cell>
          <cell r="D257" t="str">
            <v>BOYACA</v>
          </cell>
          <cell r="E257" t="str">
            <v>NUEVO COLON</v>
          </cell>
          <cell r="F257" t="str">
            <v>15494</v>
          </cell>
        </row>
        <row r="258">
          <cell r="C258" t="str">
            <v>BOYACAOICATA</v>
          </cell>
          <cell r="D258" t="str">
            <v>BOYACA</v>
          </cell>
          <cell r="E258" t="str">
            <v>OICATA</v>
          </cell>
          <cell r="F258" t="str">
            <v>15500</v>
          </cell>
        </row>
        <row r="259">
          <cell r="C259" t="str">
            <v>BOYACAOTANCHE</v>
          </cell>
          <cell r="D259" t="str">
            <v>BOYACA</v>
          </cell>
          <cell r="E259" t="str">
            <v>OTANCHE</v>
          </cell>
          <cell r="F259" t="str">
            <v>15507</v>
          </cell>
        </row>
        <row r="260">
          <cell r="C260" t="str">
            <v>BOYACAPACHAVITA</v>
          </cell>
          <cell r="D260" t="str">
            <v>BOYACA</v>
          </cell>
          <cell r="E260" t="str">
            <v>PACHAVITA</v>
          </cell>
          <cell r="F260" t="str">
            <v>15511</v>
          </cell>
        </row>
        <row r="261">
          <cell r="C261" t="str">
            <v>BOYACAPAEZ</v>
          </cell>
          <cell r="D261" t="str">
            <v>BOYACA</v>
          </cell>
          <cell r="E261" t="str">
            <v>PAEZ</v>
          </cell>
          <cell r="F261" t="str">
            <v>15514</v>
          </cell>
        </row>
        <row r="262">
          <cell r="C262" t="str">
            <v>BOYACAPAIPA</v>
          </cell>
          <cell r="D262" t="str">
            <v>BOYACA</v>
          </cell>
          <cell r="E262" t="str">
            <v>PAIPA</v>
          </cell>
          <cell r="F262" t="str">
            <v>15516</v>
          </cell>
        </row>
        <row r="263">
          <cell r="C263" t="str">
            <v>BOYACAPAJARITO</v>
          </cell>
          <cell r="D263" t="str">
            <v>BOYACA</v>
          </cell>
          <cell r="E263" t="str">
            <v>PAJARITO</v>
          </cell>
          <cell r="F263" t="str">
            <v>15518</v>
          </cell>
        </row>
        <row r="264">
          <cell r="C264" t="str">
            <v>BOYACAPANQUEBA</v>
          </cell>
          <cell r="D264" t="str">
            <v>BOYACA</v>
          </cell>
          <cell r="E264" t="str">
            <v>PANQUEBA</v>
          </cell>
          <cell r="F264" t="str">
            <v>15522</v>
          </cell>
        </row>
        <row r="265">
          <cell r="C265" t="str">
            <v>BOYACAPAUNA</v>
          </cell>
          <cell r="D265" t="str">
            <v>BOYACA</v>
          </cell>
          <cell r="E265" t="str">
            <v>PAUNA</v>
          </cell>
          <cell r="F265" t="str">
            <v>15531</v>
          </cell>
        </row>
        <row r="266">
          <cell r="C266" t="str">
            <v>BOYACAPAYA</v>
          </cell>
          <cell r="D266" t="str">
            <v>BOYACA</v>
          </cell>
          <cell r="E266" t="str">
            <v>PAYA</v>
          </cell>
          <cell r="F266" t="str">
            <v>15533</v>
          </cell>
        </row>
        <row r="267">
          <cell r="C267" t="str">
            <v>BOYACAPAZ DE RIO</v>
          </cell>
          <cell r="D267" t="str">
            <v>BOYACA</v>
          </cell>
          <cell r="E267" t="str">
            <v>PAZ DE RIO</v>
          </cell>
          <cell r="F267" t="str">
            <v>15537</v>
          </cell>
        </row>
        <row r="268">
          <cell r="C268" t="str">
            <v>BOYACAPESCA</v>
          </cell>
          <cell r="D268" t="str">
            <v>BOYACA</v>
          </cell>
          <cell r="E268" t="str">
            <v>PESCA</v>
          </cell>
          <cell r="F268" t="str">
            <v>15542</v>
          </cell>
        </row>
        <row r="269">
          <cell r="C269" t="str">
            <v>BOYACAPISBA</v>
          </cell>
          <cell r="D269" t="str">
            <v>BOYACA</v>
          </cell>
          <cell r="E269" t="str">
            <v>PISBA</v>
          </cell>
          <cell r="F269" t="str">
            <v>15550</v>
          </cell>
        </row>
        <row r="270">
          <cell r="C270" t="str">
            <v>BOYACAPUERTO BOYACA</v>
          </cell>
          <cell r="D270" t="str">
            <v>BOYACA</v>
          </cell>
          <cell r="E270" t="str">
            <v>PUERTO BOYACA</v>
          </cell>
          <cell r="F270" t="str">
            <v>15572</v>
          </cell>
        </row>
        <row r="271">
          <cell r="C271" t="str">
            <v>BOYACAQUIPAMA</v>
          </cell>
          <cell r="D271" t="str">
            <v>BOYACA</v>
          </cell>
          <cell r="E271" t="str">
            <v>QUIPAMA</v>
          </cell>
          <cell r="F271" t="str">
            <v>15580</v>
          </cell>
        </row>
        <row r="272">
          <cell r="C272" t="str">
            <v>BOYACARAMIRIQUI</v>
          </cell>
          <cell r="D272" t="str">
            <v>BOYACA</v>
          </cell>
          <cell r="E272" t="str">
            <v>RAMIRIQUI</v>
          </cell>
          <cell r="F272" t="str">
            <v>15599</v>
          </cell>
        </row>
        <row r="273">
          <cell r="C273" t="str">
            <v>BOYACARAQUIRA</v>
          </cell>
          <cell r="D273" t="str">
            <v>BOYACA</v>
          </cell>
          <cell r="E273" t="str">
            <v>RAQUIRA</v>
          </cell>
          <cell r="F273" t="str">
            <v>15600</v>
          </cell>
        </row>
        <row r="274">
          <cell r="C274" t="str">
            <v>BOYACARONDON</v>
          </cell>
          <cell r="D274" t="str">
            <v>BOYACA</v>
          </cell>
          <cell r="E274" t="str">
            <v>RONDON</v>
          </cell>
          <cell r="F274" t="str">
            <v>15621</v>
          </cell>
        </row>
        <row r="275">
          <cell r="C275" t="str">
            <v>BOYACASABOYA</v>
          </cell>
          <cell r="D275" t="str">
            <v>BOYACA</v>
          </cell>
          <cell r="E275" t="str">
            <v>SABOYA</v>
          </cell>
          <cell r="F275" t="str">
            <v>15632</v>
          </cell>
        </row>
        <row r="276">
          <cell r="C276" t="str">
            <v>BOYACASACHICA</v>
          </cell>
          <cell r="D276" t="str">
            <v>BOYACA</v>
          </cell>
          <cell r="E276" t="str">
            <v>SACHICA</v>
          </cell>
          <cell r="F276" t="str">
            <v>15638</v>
          </cell>
        </row>
        <row r="277">
          <cell r="C277" t="str">
            <v>BOYACASAMACA</v>
          </cell>
          <cell r="D277" t="str">
            <v>BOYACA</v>
          </cell>
          <cell r="E277" t="str">
            <v>SAMACA</v>
          </cell>
          <cell r="F277" t="str">
            <v>15646</v>
          </cell>
        </row>
        <row r="278">
          <cell r="C278" t="str">
            <v>BOYACASAN EDUARDO</v>
          </cell>
          <cell r="D278" t="str">
            <v>BOYACA</v>
          </cell>
          <cell r="E278" t="str">
            <v>SAN EDUARDO</v>
          </cell>
          <cell r="F278" t="str">
            <v>15660</v>
          </cell>
        </row>
        <row r="279">
          <cell r="C279" t="str">
            <v>BOYACASAN JOSE DE PARE</v>
          </cell>
          <cell r="D279" t="str">
            <v>BOYACA</v>
          </cell>
          <cell r="E279" t="str">
            <v>SAN JOSE DE PARE</v>
          </cell>
          <cell r="F279" t="str">
            <v>15664</v>
          </cell>
        </row>
        <row r="280">
          <cell r="C280" t="str">
            <v>BOYACASAN LUIS DE GACENO</v>
          </cell>
          <cell r="D280" t="str">
            <v>BOYACA</v>
          </cell>
          <cell r="E280" t="str">
            <v>SAN LUIS DE GACENO</v>
          </cell>
          <cell r="F280" t="str">
            <v>15667</v>
          </cell>
        </row>
        <row r="281">
          <cell r="C281" t="str">
            <v>BOYACASAN MATEO</v>
          </cell>
          <cell r="D281" t="str">
            <v>BOYACA</v>
          </cell>
          <cell r="E281" t="str">
            <v>SAN MATEO</v>
          </cell>
          <cell r="F281" t="str">
            <v>15673</v>
          </cell>
        </row>
        <row r="282">
          <cell r="C282" t="str">
            <v>BOYACASAN MIGUEL DE SEMA</v>
          </cell>
          <cell r="D282" t="str">
            <v>BOYACA</v>
          </cell>
          <cell r="E282" t="str">
            <v>SAN MIGUEL DE SEMA</v>
          </cell>
          <cell r="F282" t="str">
            <v>15676</v>
          </cell>
        </row>
        <row r="283">
          <cell r="C283" t="str">
            <v>BOYACASAN PABLO DE BORBUR</v>
          </cell>
          <cell r="D283" t="str">
            <v>BOYACA</v>
          </cell>
          <cell r="E283" t="str">
            <v>SAN PABLO DE BORBUR</v>
          </cell>
          <cell r="F283" t="str">
            <v>15681</v>
          </cell>
        </row>
        <row r="284">
          <cell r="C284" t="str">
            <v>BOYACASANTANA</v>
          </cell>
          <cell r="D284" t="str">
            <v>BOYACA</v>
          </cell>
          <cell r="E284" t="str">
            <v>SANTANA</v>
          </cell>
          <cell r="F284" t="str">
            <v>15686</v>
          </cell>
        </row>
        <row r="285">
          <cell r="C285" t="str">
            <v>BOYACASANTA MARIA</v>
          </cell>
          <cell r="D285" t="str">
            <v>BOYACA</v>
          </cell>
          <cell r="E285" t="str">
            <v>SANTA MARIA</v>
          </cell>
          <cell r="F285" t="str">
            <v>15690</v>
          </cell>
        </row>
        <row r="286">
          <cell r="C286" t="str">
            <v>BOYACASANTA ROSA DE VITERBO</v>
          </cell>
          <cell r="D286" t="str">
            <v>BOYACA</v>
          </cell>
          <cell r="E286" t="str">
            <v>SANTA ROSA DE VITERBO</v>
          </cell>
          <cell r="F286" t="str">
            <v>15693</v>
          </cell>
        </row>
        <row r="287">
          <cell r="C287" t="str">
            <v>BOYACASANTA SOFIA</v>
          </cell>
          <cell r="D287" t="str">
            <v>BOYACA</v>
          </cell>
          <cell r="E287" t="str">
            <v>SANTA SOFIA</v>
          </cell>
          <cell r="F287" t="str">
            <v>15696</v>
          </cell>
        </row>
        <row r="288">
          <cell r="C288" t="str">
            <v>BOYACASATIVANORTE</v>
          </cell>
          <cell r="D288" t="str">
            <v>BOYACA</v>
          </cell>
          <cell r="E288" t="str">
            <v>SATIVANORTE</v>
          </cell>
          <cell r="F288" t="str">
            <v>15720</v>
          </cell>
        </row>
        <row r="289">
          <cell r="C289" t="str">
            <v>BOYACASATIVASUR</v>
          </cell>
          <cell r="D289" t="str">
            <v>BOYACA</v>
          </cell>
          <cell r="E289" t="str">
            <v>SATIVASUR</v>
          </cell>
          <cell r="F289" t="str">
            <v>15723</v>
          </cell>
        </row>
        <row r="290">
          <cell r="C290" t="str">
            <v>BOYACASIACHOQUE</v>
          </cell>
          <cell r="D290" t="str">
            <v>BOYACA</v>
          </cell>
          <cell r="E290" t="str">
            <v>SIACHOQUE</v>
          </cell>
          <cell r="F290" t="str">
            <v>15740</v>
          </cell>
        </row>
        <row r="291">
          <cell r="C291" t="str">
            <v>BOYACASOATA</v>
          </cell>
          <cell r="D291" t="str">
            <v>BOYACA</v>
          </cell>
          <cell r="E291" t="str">
            <v>SOATA</v>
          </cell>
          <cell r="F291" t="str">
            <v>15753</v>
          </cell>
        </row>
        <row r="292">
          <cell r="C292" t="str">
            <v>BOYACASOCOTA</v>
          </cell>
          <cell r="D292" t="str">
            <v>BOYACA</v>
          </cell>
          <cell r="E292" t="str">
            <v>SOCOTA</v>
          </cell>
          <cell r="F292" t="str">
            <v>15755</v>
          </cell>
        </row>
        <row r="293">
          <cell r="C293" t="str">
            <v>BOYACASOCHA</v>
          </cell>
          <cell r="D293" t="str">
            <v>BOYACA</v>
          </cell>
          <cell r="E293" t="str">
            <v>SOCHA</v>
          </cell>
          <cell r="F293" t="str">
            <v>15757</v>
          </cell>
        </row>
        <row r="294">
          <cell r="C294" t="str">
            <v>BOYACASOGAMOSO</v>
          </cell>
          <cell r="D294" t="str">
            <v>BOYACA</v>
          </cell>
          <cell r="E294" t="str">
            <v>SOGAMOSO</v>
          </cell>
          <cell r="F294" t="str">
            <v>15759</v>
          </cell>
        </row>
        <row r="295">
          <cell r="C295" t="str">
            <v>BOYACASOMONDOCO</v>
          </cell>
          <cell r="D295" t="str">
            <v>BOYACA</v>
          </cell>
          <cell r="E295" t="str">
            <v>SOMONDOCO</v>
          </cell>
          <cell r="F295" t="str">
            <v>15761</v>
          </cell>
        </row>
        <row r="296">
          <cell r="C296" t="str">
            <v>BOYACASORA</v>
          </cell>
          <cell r="D296" t="str">
            <v>BOYACA</v>
          </cell>
          <cell r="E296" t="str">
            <v>SORA</v>
          </cell>
          <cell r="F296" t="str">
            <v>15762</v>
          </cell>
        </row>
        <row r="297">
          <cell r="C297" t="str">
            <v>BOYACASOTAQUIRA</v>
          </cell>
          <cell r="D297" t="str">
            <v>BOYACA</v>
          </cell>
          <cell r="E297" t="str">
            <v>SOTAQUIRA</v>
          </cell>
          <cell r="F297" t="str">
            <v>15763</v>
          </cell>
        </row>
        <row r="298">
          <cell r="C298" t="str">
            <v>BOYACASORACA</v>
          </cell>
          <cell r="D298" t="str">
            <v>BOYACA</v>
          </cell>
          <cell r="E298" t="str">
            <v>SORACA</v>
          </cell>
          <cell r="F298" t="str">
            <v>15764</v>
          </cell>
        </row>
        <row r="299">
          <cell r="C299" t="str">
            <v>BOYACASUSACON</v>
          </cell>
          <cell r="D299" t="str">
            <v>BOYACA</v>
          </cell>
          <cell r="E299" t="str">
            <v>SUSACON</v>
          </cell>
          <cell r="F299" t="str">
            <v>15774</v>
          </cell>
        </row>
        <row r="300">
          <cell r="C300" t="str">
            <v>BOYACASUTAMARCHAN</v>
          </cell>
          <cell r="D300" t="str">
            <v>BOYACA</v>
          </cell>
          <cell r="E300" t="str">
            <v>SUTAMARCHAN</v>
          </cell>
          <cell r="F300" t="str">
            <v>15776</v>
          </cell>
        </row>
        <row r="301">
          <cell r="C301" t="str">
            <v>BOYACASUTATENZA</v>
          </cell>
          <cell r="D301" t="str">
            <v>BOYACA</v>
          </cell>
          <cell r="E301" t="str">
            <v>SUTATENZA</v>
          </cell>
          <cell r="F301" t="str">
            <v>15778</v>
          </cell>
        </row>
        <row r="302">
          <cell r="C302" t="str">
            <v>BOYACATASCO</v>
          </cell>
          <cell r="D302" t="str">
            <v>BOYACA</v>
          </cell>
          <cell r="E302" t="str">
            <v>TASCO</v>
          </cell>
          <cell r="F302" t="str">
            <v>15790</v>
          </cell>
        </row>
        <row r="303">
          <cell r="C303" t="str">
            <v>BOYACATENZA</v>
          </cell>
          <cell r="D303" t="str">
            <v>BOYACA</v>
          </cell>
          <cell r="E303" t="str">
            <v>TENZA</v>
          </cell>
          <cell r="F303" t="str">
            <v>15798</v>
          </cell>
        </row>
        <row r="304">
          <cell r="C304" t="str">
            <v>BOYACATIBANA</v>
          </cell>
          <cell r="D304" t="str">
            <v>BOYACA</v>
          </cell>
          <cell r="E304" t="str">
            <v>TIBANA</v>
          </cell>
          <cell r="F304" t="str">
            <v>15804</v>
          </cell>
        </row>
        <row r="305">
          <cell r="C305" t="str">
            <v>BOYACATIBASOSA</v>
          </cell>
          <cell r="D305" t="str">
            <v>BOYACA</v>
          </cell>
          <cell r="E305" t="str">
            <v>TIBASOSA</v>
          </cell>
          <cell r="F305" t="str">
            <v>15806</v>
          </cell>
        </row>
        <row r="306">
          <cell r="C306" t="str">
            <v>BOYACATINJACA</v>
          </cell>
          <cell r="D306" t="str">
            <v>BOYACA</v>
          </cell>
          <cell r="E306" t="str">
            <v>TINJACA</v>
          </cell>
          <cell r="F306" t="str">
            <v>15808</v>
          </cell>
        </row>
        <row r="307">
          <cell r="C307" t="str">
            <v>BOYACATIPACOQUE</v>
          </cell>
          <cell r="D307" t="str">
            <v>BOYACA</v>
          </cell>
          <cell r="E307" t="str">
            <v>TIPACOQUE</v>
          </cell>
          <cell r="F307" t="str">
            <v>15810</v>
          </cell>
        </row>
        <row r="308">
          <cell r="C308" t="str">
            <v>BOYACATOCA</v>
          </cell>
          <cell r="D308" t="str">
            <v>BOYACA</v>
          </cell>
          <cell r="E308" t="str">
            <v>TOCA</v>
          </cell>
          <cell r="F308" t="str">
            <v>15814</v>
          </cell>
        </row>
        <row r="309">
          <cell r="C309" t="str">
            <v>BOYACATOGUI</v>
          </cell>
          <cell r="D309" t="str">
            <v>BOYACA</v>
          </cell>
          <cell r="E309" t="str">
            <v>TOGUI</v>
          </cell>
          <cell r="F309" t="str">
            <v>15816</v>
          </cell>
        </row>
        <row r="310">
          <cell r="C310" t="str">
            <v>BOYACATOPAGA</v>
          </cell>
          <cell r="D310" t="str">
            <v>BOYACA</v>
          </cell>
          <cell r="E310" t="str">
            <v>TOPAGA</v>
          </cell>
          <cell r="F310" t="str">
            <v>15820</v>
          </cell>
        </row>
        <row r="311">
          <cell r="C311" t="str">
            <v>BOYACATOTA</v>
          </cell>
          <cell r="D311" t="str">
            <v>BOYACA</v>
          </cell>
          <cell r="E311" t="str">
            <v>TOTA</v>
          </cell>
          <cell r="F311" t="str">
            <v>15822</v>
          </cell>
        </row>
        <row r="312">
          <cell r="C312" t="str">
            <v>BOYACATUNUNGUA</v>
          </cell>
          <cell r="D312" t="str">
            <v>BOYACA</v>
          </cell>
          <cell r="E312" t="str">
            <v>TUNUNGUA</v>
          </cell>
          <cell r="F312" t="str">
            <v>15832</v>
          </cell>
        </row>
        <row r="313">
          <cell r="C313" t="str">
            <v>BOYACATURMEQUE</v>
          </cell>
          <cell r="D313" t="str">
            <v>BOYACA</v>
          </cell>
          <cell r="E313" t="str">
            <v>TURMEQUE</v>
          </cell>
          <cell r="F313" t="str">
            <v>15835</v>
          </cell>
        </row>
        <row r="314">
          <cell r="C314" t="str">
            <v>BOYACATUTA</v>
          </cell>
          <cell r="D314" t="str">
            <v>BOYACA</v>
          </cell>
          <cell r="E314" t="str">
            <v>TUTA</v>
          </cell>
          <cell r="F314" t="str">
            <v>15837</v>
          </cell>
        </row>
        <row r="315">
          <cell r="C315" t="str">
            <v>BOYACATUTAZA</v>
          </cell>
          <cell r="D315" t="str">
            <v>BOYACA</v>
          </cell>
          <cell r="E315" t="str">
            <v>TUTAZA</v>
          </cell>
          <cell r="F315" t="str">
            <v>15839</v>
          </cell>
        </row>
        <row r="316">
          <cell r="C316" t="str">
            <v>BOYACAUMBITA</v>
          </cell>
          <cell r="D316" t="str">
            <v>BOYACA</v>
          </cell>
          <cell r="E316" t="str">
            <v>UMBITA</v>
          </cell>
          <cell r="F316" t="str">
            <v>15842</v>
          </cell>
        </row>
        <row r="317">
          <cell r="C317" t="str">
            <v>BOYACAVENTAQUEMADA</v>
          </cell>
          <cell r="D317" t="str">
            <v>BOYACA</v>
          </cell>
          <cell r="E317" t="str">
            <v>VENTAQUEMADA</v>
          </cell>
          <cell r="F317" t="str">
            <v>15861</v>
          </cell>
        </row>
        <row r="318">
          <cell r="C318" t="str">
            <v>BOYACAVIRACACHA</v>
          </cell>
          <cell r="D318" t="str">
            <v>BOYACA</v>
          </cell>
          <cell r="E318" t="str">
            <v>VIRACACHA</v>
          </cell>
          <cell r="F318" t="str">
            <v>15879</v>
          </cell>
        </row>
        <row r="319">
          <cell r="C319" t="str">
            <v>BOYACAZETAQUIRA</v>
          </cell>
          <cell r="D319" t="str">
            <v>BOYACA</v>
          </cell>
          <cell r="E319" t="str">
            <v>ZETAQUIRA</v>
          </cell>
          <cell r="F319" t="str">
            <v>15897</v>
          </cell>
        </row>
        <row r="320">
          <cell r="C320" t="str">
            <v>CaldasMANIZALES</v>
          </cell>
          <cell r="D320" t="str">
            <v>Caldas</v>
          </cell>
          <cell r="E320" t="str">
            <v>MANIZALES</v>
          </cell>
          <cell r="F320" t="str">
            <v>17001</v>
          </cell>
        </row>
        <row r="321">
          <cell r="C321" t="str">
            <v>CaldasAGUADAS</v>
          </cell>
          <cell r="D321" t="str">
            <v>Caldas</v>
          </cell>
          <cell r="E321" t="str">
            <v>AGUADAS</v>
          </cell>
          <cell r="F321" t="str">
            <v>17013</v>
          </cell>
        </row>
        <row r="322">
          <cell r="C322" t="str">
            <v>CaldasANSERMA</v>
          </cell>
          <cell r="D322" t="str">
            <v>Caldas</v>
          </cell>
          <cell r="E322" t="str">
            <v>ANSERMA</v>
          </cell>
          <cell r="F322" t="str">
            <v>17042</v>
          </cell>
        </row>
        <row r="323">
          <cell r="C323" t="str">
            <v>CaldasARANZAZU</v>
          </cell>
          <cell r="D323" t="str">
            <v>Caldas</v>
          </cell>
          <cell r="E323" t="str">
            <v>ARANZAZU</v>
          </cell>
          <cell r="F323" t="str">
            <v>17050</v>
          </cell>
        </row>
        <row r="324">
          <cell r="C324" t="str">
            <v>CaldasBELALCAZAR</v>
          </cell>
          <cell r="D324" t="str">
            <v>Caldas</v>
          </cell>
          <cell r="E324" t="str">
            <v>BELALCAZAR</v>
          </cell>
          <cell r="F324" t="str">
            <v>17088</v>
          </cell>
        </row>
        <row r="325">
          <cell r="C325" t="str">
            <v>CaldasCHINCHINA</v>
          </cell>
          <cell r="D325" t="str">
            <v>Caldas</v>
          </cell>
          <cell r="E325" t="str">
            <v>CHINCHINA</v>
          </cell>
          <cell r="F325" t="str">
            <v>17174</v>
          </cell>
        </row>
        <row r="326">
          <cell r="C326" t="str">
            <v>CaldasFILADELFIA</v>
          </cell>
          <cell r="D326" t="str">
            <v>Caldas</v>
          </cell>
          <cell r="E326" t="str">
            <v>FILADELFIA</v>
          </cell>
          <cell r="F326" t="str">
            <v>17272</v>
          </cell>
        </row>
        <row r="327">
          <cell r="C327" t="str">
            <v>CaldasLA DORADA</v>
          </cell>
          <cell r="D327" t="str">
            <v>Caldas</v>
          </cell>
          <cell r="E327" t="str">
            <v>LA DORADA</v>
          </cell>
          <cell r="F327" t="str">
            <v>17380</v>
          </cell>
        </row>
        <row r="328">
          <cell r="C328" t="str">
            <v>CaldasLA MERCED</v>
          </cell>
          <cell r="D328" t="str">
            <v>Caldas</v>
          </cell>
          <cell r="E328" t="str">
            <v>LA MERCED</v>
          </cell>
          <cell r="F328" t="str">
            <v>17388</v>
          </cell>
        </row>
        <row r="329">
          <cell r="C329" t="str">
            <v>CaldasMANZANARES</v>
          </cell>
          <cell r="D329" t="str">
            <v>Caldas</v>
          </cell>
          <cell r="E329" t="str">
            <v>MANZANARES</v>
          </cell>
          <cell r="F329" t="str">
            <v>17433</v>
          </cell>
        </row>
        <row r="330">
          <cell r="C330" t="str">
            <v>CaldasMARMATO</v>
          </cell>
          <cell r="D330" t="str">
            <v>Caldas</v>
          </cell>
          <cell r="E330" t="str">
            <v>MARMATO</v>
          </cell>
          <cell r="F330" t="str">
            <v>17442</v>
          </cell>
        </row>
        <row r="331">
          <cell r="C331" t="str">
            <v>CaldasMARQUETALIA</v>
          </cell>
          <cell r="D331" t="str">
            <v>Caldas</v>
          </cell>
          <cell r="E331" t="str">
            <v>MARQUETALIA</v>
          </cell>
          <cell r="F331" t="str">
            <v>17444</v>
          </cell>
        </row>
        <row r="332">
          <cell r="C332" t="str">
            <v>CaldasMARULANDA</v>
          </cell>
          <cell r="D332" t="str">
            <v>Caldas</v>
          </cell>
          <cell r="E332" t="str">
            <v>MARULANDA</v>
          </cell>
          <cell r="F332" t="str">
            <v>17446</v>
          </cell>
        </row>
        <row r="333">
          <cell r="C333" t="str">
            <v>CaldasNEIRA</v>
          </cell>
          <cell r="D333" t="str">
            <v>Caldas</v>
          </cell>
          <cell r="E333" t="str">
            <v>NEIRA</v>
          </cell>
          <cell r="F333" t="str">
            <v>17486</v>
          </cell>
        </row>
        <row r="334">
          <cell r="C334" t="str">
            <v>CaldasNORCASIA</v>
          </cell>
          <cell r="D334" t="str">
            <v>Caldas</v>
          </cell>
          <cell r="E334" t="str">
            <v>NORCASIA</v>
          </cell>
          <cell r="F334" t="str">
            <v>17495</v>
          </cell>
        </row>
        <row r="335">
          <cell r="C335" t="str">
            <v>CaldasPACORA</v>
          </cell>
          <cell r="D335" t="str">
            <v>Caldas</v>
          </cell>
          <cell r="E335" t="str">
            <v>PACORA</v>
          </cell>
          <cell r="F335" t="str">
            <v>17513</v>
          </cell>
        </row>
        <row r="336">
          <cell r="C336" t="str">
            <v>CaldasPALESTINA</v>
          </cell>
          <cell r="D336" t="str">
            <v>Caldas</v>
          </cell>
          <cell r="E336" t="str">
            <v>PALESTINA</v>
          </cell>
          <cell r="F336" t="str">
            <v>17524</v>
          </cell>
        </row>
        <row r="337">
          <cell r="C337" t="str">
            <v>CaldasPENSILVANIA</v>
          </cell>
          <cell r="D337" t="str">
            <v>Caldas</v>
          </cell>
          <cell r="E337" t="str">
            <v>PENSILVANIA</v>
          </cell>
          <cell r="F337" t="str">
            <v>17541</v>
          </cell>
        </row>
        <row r="338">
          <cell r="C338" t="str">
            <v>CaldasRIOSUCIO</v>
          </cell>
          <cell r="D338" t="str">
            <v>Caldas</v>
          </cell>
          <cell r="E338" t="str">
            <v>RIOSUCIO</v>
          </cell>
          <cell r="F338" t="str">
            <v>17614</v>
          </cell>
        </row>
        <row r="339">
          <cell r="C339" t="str">
            <v>CaldasRISARALDA</v>
          </cell>
          <cell r="D339" t="str">
            <v>Caldas</v>
          </cell>
          <cell r="E339" t="str">
            <v>RISARALDA</v>
          </cell>
          <cell r="F339" t="str">
            <v>17616</v>
          </cell>
        </row>
        <row r="340">
          <cell r="C340" t="str">
            <v>CaldasSALAMINA</v>
          </cell>
          <cell r="D340" t="str">
            <v>Caldas</v>
          </cell>
          <cell r="E340" t="str">
            <v>SALAMINA</v>
          </cell>
          <cell r="F340" t="str">
            <v>17653</v>
          </cell>
        </row>
        <row r="341">
          <cell r="C341" t="str">
            <v>CaldasSAMANA</v>
          </cell>
          <cell r="D341" t="str">
            <v>Caldas</v>
          </cell>
          <cell r="E341" t="str">
            <v>SAMANA</v>
          </cell>
          <cell r="F341" t="str">
            <v>17662</v>
          </cell>
        </row>
        <row r="342">
          <cell r="C342" t="str">
            <v>CaldasSAN JOSE</v>
          </cell>
          <cell r="D342" t="str">
            <v>Caldas</v>
          </cell>
          <cell r="E342" t="str">
            <v>SAN JOSE</v>
          </cell>
          <cell r="F342" t="str">
            <v>17665</v>
          </cell>
        </row>
        <row r="343">
          <cell r="C343" t="str">
            <v>CaldasSUPIA</v>
          </cell>
          <cell r="D343" t="str">
            <v>Caldas</v>
          </cell>
          <cell r="E343" t="str">
            <v>SUPIA</v>
          </cell>
          <cell r="F343" t="str">
            <v>17777</v>
          </cell>
        </row>
        <row r="344">
          <cell r="C344" t="str">
            <v>CaldasVICTORIA</v>
          </cell>
          <cell r="D344" t="str">
            <v>Caldas</v>
          </cell>
          <cell r="E344" t="str">
            <v>VICTORIA</v>
          </cell>
          <cell r="F344" t="str">
            <v>17867</v>
          </cell>
        </row>
        <row r="345">
          <cell r="C345" t="str">
            <v>CaldasVILLAMARIA</v>
          </cell>
          <cell r="D345" t="str">
            <v>Caldas</v>
          </cell>
          <cell r="E345" t="str">
            <v>VILLAMARIA</v>
          </cell>
          <cell r="F345" t="str">
            <v>17873</v>
          </cell>
        </row>
        <row r="346">
          <cell r="C346" t="str">
            <v>CaldasVITERBO</v>
          </cell>
          <cell r="D346" t="str">
            <v>Caldas</v>
          </cell>
          <cell r="E346" t="str">
            <v>VITERBO</v>
          </cell>
          <cell r="F346" t="str">
            <v>17877</v>
          </cell>
        </row>
        <row r="347">
          <cell r="C347" t="str">
            <v>CAQUETAFLORENCIA</v>
          </cell>
          <cell r="D347" t="str">
            <v>CAQUETA</v>
          </cell>
          <cell r="E347" t="str">
            <v>FLORENCIA</v>
          </cell>
          <cell r="F347" t="str">
            <v>18001</v>
          </cell>
        </row>
        <row r="348">
          <cell r="C348" t="str">
            <v>CAQUETAALBANIA</v>
          </cell>
          <cell r="D348" t="str">
            <v>CAQUETA</v>
          </cell>
          <cell r="E348" t="str">
            <v>ALBANIA</v>
          </cell>
          <cell r="F348" t="str">
            <v>18029</v>
          </cell>
        </row>
        <row r="349">
          <cell r="C349" t="str">
            <v>CAQUETABELEN DE LOS ANDAQUIES</v>
          </cell>
          <cell r="D349" t="str">
            <v>CAQUETA</v>
          </cell>
          <cell r="E349" t="str">
            <v>BELEN DE LOS ANDAQUIES</v>
          </cell>
          <cell r="F349" t="str">
            <v>18094</v>
          </cell>
        </row>
        <row r="350">
          <cell r="C350" t="str">
            <v>CAQUETACARTAGENA DEL CHAIRA</v>
          </cell>
          <cell r="D350" t="str">
            <v>CAQUETA</v>
          </cell>
          <cell r="E350" t="str">
            <v>CARTAGENA DEL CHAIRA</v>
          </cell>
          <cell r="F350" t="str">
            <v>18150</v>
          </cell>
        </row>
        <row r="351">
          <cell r="C351" t="str">
            <v>CAQUETACURILLO</v>
          </cell>
          <cell r="D351" t="str">
            <v>CAQUETA</v>
          </cell>
          <cell r="E351" t="str">
            <v>CURILLO</v>
          </cell>
          <cell r="F351" t="str">
            <v>18205</v>
          </cell>
        </row>
        <row r="352">
          <cell r="C352" t="str">
            <v>CAQUETAEL DONCELLO</v>
          </cell>
          <cell r="D352" t="str">
            <v>CAQUETA</v>
          </cell>
          <cell r="E352" t="str">
            <v>EL DONCELLO</v>
          </cell>
          <cell r="F352" t="str">
            <v>18247</v>
          </cell>
        </row>
        <row r="353">
          <cell r="C353" t="str">
            <v>CAQUETAEL PAUJIL</v>
          </cell>
          <cell r="D353" t="str">
            <v>CAQUETA</v>
          </cell>
          <cell r="E353" t="str">
            <v>EL PAUJIL</v>
          </cell>
          <cell r="F353" t="str">
            <v>18256</v>
          </cell>
        </row>
        <row r="354">
          <cell r="C354" t="str">
            <v>CAQUETALA MONTAÑITA</v>
          </cell>
          <cell r="D354" t="str">
            <v>CAQUETA</v>
          </cell>
          <cell r="E354" t="str">
            <v>LA MONTAÑITA</v>
          </cell>
          <cell r="F354" t="str">
            <v>18410</v>
          </cell>
        </row>
        <row r="355">
          <cell r="C355" t="str">
            <v>CAQUETAMILAN</v>
          </cell>
          <cell r="D355" t="str">
            <v>CAQUETA</v>
          </cell>
          <cell r="E355" t="str">
            <v>MILAN</v>
          </cell>
          <cell r="F355" t="str">
            <v>18460</v>
          </cell>
        </row>
        <row r="356">
          <cell r="C356" t="str">
            <v>CAQUETAMORELIA</v>
          </cell>
          <cell r="D356" t="str">
            <v>CAQUETA</v>
          </cell>
          <cell r="E356" t="str">
            <v>MORELIA</v>
          </cell>
          <cell r="F356" t="str">
            <v>18479</v>
          </cell>
        </row>
        <row r="357">
          <cell r="C357" t="str">
            <v>CAQUETAPUERTO RICO</v>
          </cell>
          <cell r="D357" t="str">
            <v>CAQUETA</v>
          </cell>
          <cell r="E357" t="str">
            <v>PUERTO RICO</v>
          </cell>
          <cell r="F357" t="str">
            <v>18592</v>
          </cell>
        </row>
        <row r="358">
          <cell r="C358" t="str">
            <v>CAQUETASAN JOSE DEL FRAGUA</v>
          </cell>
          <cell r="D358" t="str">
            <v>CAQUETA</v>
          </cell>
          <cell r="E358" t="str">
            <v>SAN JOSE DEL FRAGUA</v>
          </cell>
          <cell r="F358" t="str">
            <v>18610</v>
          </cell>
        </row>
        <row r="359">
          <cell r="C359" t="str">
            <v>CAQUETASAN VICENTE DEL CAGUAN</v>
          </cell>
          <cell r="D359" t="str">
            <v>CAQUETA</v>
          </cell>
          <cell r="E359" t="str">
            <v>SAN VICENTE DEL CAGUAN</v>
          </cell>
          <cell r="F359" t="str">
            <v>18753</v>
          </cell>
        </row>
        <row r="360">
          <cell r="C360" t="str">
            <v>CAQUETASOLANO</v>
          </cell>
          <cell r="D360" t="str">
            <v>CAQUETA</v>
          </cell>
          <cell r="E360" t="str">
            <v>SOLANO</v>
          </cell>
          <cell r="F360" t="str">
            <v>18756</v>
          </cell>
        </row>
        <row r="361">
          <cell r="C361" t="str">
            <v>CAQUETASOLITA</v>
          </cell>
          <cell r="D361" t="str">
            <v>CAQUETA</v>
          </cell>
          <cell r="E361" t="str">
            <v>SOLITA</v>
          </cell>
          <cell r="F361" t="str">
            <v>18785</v>
          </cell>
        </row>
        <row r="362">
          <cell r="C362" t="str">
            <v>CAQUETAVALPARAISO</v>
          </cell>
          <cell r="D362" t="str">
            <v>CAQUETA</v>
          </cell>
          <cell r="E362" t="str">
            <v>VALPARAISO</v>
          </cell>
          <cell r="F362" t="str">
            <v>18860</v>
          </cell>
        </row>
        <row r="363">
          <cell r="C363" t="str">
            <v>CaucaPOPAYAN</v>
          </cell>
          <cell r="D363" t="str">
            <v>Cauca</v>
          </cell>
          <cell r="E363" t="str">
            <v>POPAYAN</v>
          </cell>
          <cell r="F363" t="str">
            <v>19001</v>
          </cell>
        </row>
        <row r="364">
          <cell r="C364" t="str">
            <v>CaucaALMAGUER</v>
          </cell>
          <cell r="D364" t="str">
            <v>Cauca</v>
          </cell>
          <cell r="E364" t="str">
            <v>ALMAGUER</v>
          </cell>
          <cell r="F364" t="str">
            <v>19022</v>
          </cell>
        </row>
        <row r="365">
          <cell r="C365" t="str">
            <v>CaucaARGELIA</v>
          </cell>
          <cell r="D365" t="str">
            <v>Cauca</v>
          </cell>
          <cell r="E365" t="str">
            <v>ARGELIA</v>
          </cell>
          <cell r="F365" t="str">
            <v>19050</v>
          </cell>
        </row>
        <row r="366">
          <cell r="C366" t="str">
            <v>CaucaBALBOA</v>
          </cell>
          <cell r="D366" t="str">
            <v>Cauca</v>
          </cell>
          <cell r="E366" t="str">
            <v>BALBOA</v>
          </cell>
          <cell r="F366" t="str">
            <v>19075</v>
          </cell>
        </row>
        <row r="367">
          <cell r="C367" t="str">
            <v>CaucaBOLIVAR</v>
          </cell>
          <cell r="D367" t="str">
            <v>Cauca</v>
          </cell>
          <cell r="E367" t="str">
            <v>BOLIVAR</v>
          </cell>
          <cell r="F367" t="str">
            <v>19100</v>
          </cell>
        </row>
        <row r="368">
          <cell r="C368" t="str">
            <v>CaucaBUENOS AIRES</v>
          </cell>
          <cell r="D368" t="str">
            <v>Cauca</v>
          </cell>
          <cell r="E368" t="str">
            <v>BUENOS AIRES</v>
          </cell>
          <cell r="F368" t="str">
            <v>19110</v>
          </cell>
        </row>
        <row r="369">
          <cell r="C369" t="str">
            <v>CaucaCAJIBIO</v>
          </cell>
          <cell r="D369" t="str">
            <v>Cauca</v>
          </cell>
          <cell r="E369" t="str">
            <v>CAJIBIO</v>
          </cell>
          <cell r="F369" t="str">
            <v>19130</v>
          </cell>
        </row>
        <row r="370">
          <cell r="C370" t="str">
            <v>CaucaCALDONO</v>
          </cell>
          <cell r="D370" t="str">
            <v>Cauca</v>
          </cell>
          <cell r="E370" t="str">
            <v>CALDONO</v>
          </cell>
          <cell r="F370" t="str">
            <v>19137</v>
          </cell>
        </row>
        <row r="371">
          <cell r="C371" t="str">
            <v>CaucaCALOTO</v>
          </cell>
          <cell r="D371" t="str">
            <v>Cauca</v>
          </cell>
          <cell r="E371" t="str">
            <v>CALOTO</v>
          </cell>
          <cell r="F371" t="str">
            <v>19142</v>
          </cell>
        </row>
        <row r="372">
          <cell r="C372" t="str">
            <v>CaucaCORINTO</v>
          </cell>
          <cell r="D372" t="str">
            <v>Cauca</v>
          </cell>
          <cell r="E372" t="str">
            <v>CORINTO</v>
          </cell>
          <cell r="F372" t="str">
            <v>19212</v>
          </cell>
        </row>
        <row r="373">
          <cell r="C373" t="str">
            <v>CaucaEL TAMBO</v>
          </cell>
          <cell r="D373" t="str">
            <v>Cauca</v>
          </cell>
          <cell r="E373" t="str">
            <v>EL TAMBO</v>
          </cell>
          <cell r="F373" t="str">
            <v>19256</v>
          </cell>
        </row>
        <row r="374">
          <cell r="C374" t="str">
            <v>CaucaFLORENCIA</v>
          </cell>
          <cell r="D374" t="str">
            <v>Cauca</v>
          </cell>
          <cell r="E374" t="str">
            <v>FLORENCIA</v>
          </cell>
          <cell r="F374" t="str">
            <v>19290</v>
          </cell>
        </row>
        <row r="375">
          <cell r="C375" t="str">
            <v>CaucaGUACHENE</v>
          </cell>
          <cell r="D375" t="str">
            <v>Cauca</v>
          </cell>
          <cell r="E375" t="str">
            <v>GUACHENE</v>
          </cell>
          <cell r="F375" t="str">
            <v>19300</v>
          </cell>
        </row>
        <row r="376">
          <cell r="C376" t="str">
            <v>CaucaGUAPI</v>
          </cell>
          <cell r="D376" t="str">
            <v>Cauca</v>
          </cell>
          <cell r="E376" t="str">
            <v>GUAPI</v>
          </cell>
          <cell r="F376" t="str">
            <v>19318</v>
          </cell>
        </row>
        <row r="377">
          <cell r="C377" t="str">
            <v>CaucaINZA</v>
          </cell>
          <cell r="D377" t="str">
            <v>Cauca</v>
          </cell>
          <cell r="E377" t="str">
            <v>INZA</v>
          </cell>
          <cell r="F377" t="str">
            <v>19355</v>
          </cell>
        </row>
        <row r="378">
          <cell r="C378" t="str">
            <v>CaucaJAMBALO</v>
          </cell>
          <cell r="D378" t="str">
            <v>Cauca</v>
          </cell>
          <cell r="E378" t="str">
            <v>JAMBALO</v>
          </cell>
          <cell r="F378" t="str">
            <v>19364</v>
          </cell>
        </row>
        <row r="379">
          <cell r="C379" t="str">
            <v>CaucaLA SIERRA</v>
          </cell>
          <cell r="D379" t="str">
            <v>Cauca</v>
          </cell>
          <cell r="E379" t="str">
            <v>LA SIERRA</v>
          </cell>
          <cell r="F379" t="str">
            <v>19392</v>
          </cell>
        </row>
        <row r="380">
          <cell r="C380" t="str">
            <v>CaucaLA VEGA</v>
          </cell>
          <cell r="D380" t="str">
            <v>Cauca</v>
          </cell>
          <cell r="E380" t="str">
            <v>LA VEGA</v>
          </cell>
          <cell r="F380" t="str">
            <v>19397</v>
          </cell>
        </row>
        <row r="381">
          <cell r="C381" t="str">
            <v>CaucaLOPEZ DE MICAY</v>
          </cell>
          <cell r="D381" t="str">
            <v>Cauca</v>
          </cell>
          <cell r="E381" t="str">
            <v>LOPEZ DE MICAY</v>
          </cell>
          <cell r="F381" t="str">
            <v>19418</v>
          </cell>
        </row>
        <row r="382">
          <cell r="C382" t="str">
            <v>CaucaMERCADERES</v>
          </cell>
          <cell r="D382" t="str">
            <v>Cauca</v>
          </cell>
          <cell r="E382" t="str">
            <v>MERCADERES</v>
          </cell>
          <cell r="F382" t="str">
            <v>19450</v>
          </cell>
        </row>
        <row r="383">
          <cell r="C383" t="str">
            <v>CaucaMIRANDA</v>
          </cell>
          <cell r="D383" t="str">
            <v>Cauca</v>
          </cell>
          <cell r="E383" t="str">
            <v>MIRANDA</v>
          </cell>
          <cell r="F383" t="str">
            <v>19455</v>
          </cell>
        </row>
        <row r="384">
          <cell r="C384" t="str">
            <v>CaucaMORALES</v>
          </cell>
          <cell r="D384" t="str">
            <v>Cauca</v>
          </cell>
          <cell r="E384" t="str">
            <v>MORALES</v>
          </cell>
          <cell r="F384" t="str">
            <v>19473</v>
          </cell>
        </row>
        <row r="385">
          <cell r="C385" t="str">
            <v>CaucaPADILLA</v>
          </cell>
          <cell r="D385" t="str">
            <v>Cauca</v>
          </cell>
          <cell r="E385" t="str">
            <v>PADILLA</v>
          </cell>
          <cell r="F385" t="str">
            <v>19513</v>
          </cell>
        </row>
        <row r="386">
          <cell r="C386" t="str">
            <v>CaucaPAEZ</v>
          </cell>
          <cell r="D386" t="str">
            <v>Cauca</v>
          </cell>
          <cell r="E386" t="str">
            <v>PAEZ</v>
          </cell>
          <cell r="F386" t="str">
            <v>19517</v>
          </cell>
        </row>
        <row r="387">
          <cell r="C387" t="str">
            <v>CaucaPATIA</v>
          </cell>
          <cell r="D387" t="str">
            <v>Cauca</v>
          </cell>
          <cell r="E387" t="str">
            <v>PATIA</v>
          </cell>
          <cell r="F387" t="str">
            <v>19532</v>
          </cell>
        </row>
        <row r="388">
          <cell r="C388" t="str">
            <v>CaucaPIAMONTE</v>
          </cell>
          <cell r="D388" t="str">
            <v>Cauca</v>
          </cell>
          <cell r="E388" t="str">
            <v>PIAMONTE</v>
          </cell>
          <cell r="F388" t="str">
            <v>19533</v>
          </cell>
        </row>
        <row r="389">
          <cell r="C389" t="str">
            <v>CaucaPIENDAMO</v>
          </cell>
          <cell r="D389" t="str">
            <v>Cauca</v>
          </cell>
          <cell r="E389" t="str">
            <v>PIENDAMO</v>
          </cell>
          <cell r="F389" t="str">
            <v>19548</v>
          </cell>
        </row>
        <row r="390">
          <cell r="C390" t="str">
            <v>CaucaPUERTO TEJADA</v>
          </cell>
          <cell r="D390" t="str">
            <v>Cauca</v>
          </cell>
          <cell r="E390" t="str">
            <v>PUERTO TEJADA</v>
          </cell>
          <cell r="F390" t="str">
            <v>19573</v>
          </cell>
        </row>
        <row r="391">
          <cell r="C391" t="str">
            <v>CaucaPURACE</v>
          </cell>
          <cell r="D391" t="str">
            <v>Cauca</v>
          </cell>
          <cell r="E391" t="str">
            <v>PURACE</v>
          </cell>
          <cell r="F391" t="str">
            <v>19585</v>
          </cell>
        </row>
        <row r="392">
          <cell r="C392" t="str">
            <v>CaucaROSAS</v>
          </cell>
          <cell r="D392" t="str">
            <v>Cauca</v>
          </cell>
          <cell r="E392" t="str">
            <v>ROSAS</v>
          </cell>
          <cell r="F392" t="str">
            <v>19622</v>
          </cell>
        </row>
        <row r="393">
          <cell r="C393" t="str">
            <v>CaucaSAN SEBASTIAN</v>
          </cell>
          <cell r="D393" t="str">
            <v>Cauca</v>
          </cell>
          <cell r="E393" t="str">
            <v>SAN SEBASTIAN</v>
          </cell>
          <cell r="F393" t="str">
            <v>19693</v>
          </cell>
        </row>
        <row r="394">
          <cell r="C394" t="str">
            <v>CaucaSANTANDER DE QUILICHAO</v>
          </cell>
          <cell r="D394" t="str">
            <v>Cauca</v>
          </cell>
          <cell r="E394" t="str">
            <v>SANTANDER DE QUILICHAO</v>
          </cell>
          <cell r="F394" t="str">
            <v>19698</v>
          </cell>
        </row>
        <row r="395">
          <cell r="C395" t="str">
            <v>CaucaSANTA ROSA</v>
          </cell>
          <cell r="D395" t="str">
            <v>Cauca</v>
          </cell>
          <cell r="E395" t="str">
            <v>SANTA ROSA</v>
          </cell>
          <cell r="F395" t="str">
            <v>19701</v>
          </cell>
        </row>
        <row r="396">
          <cell r="C396" t="str">
            <v>CaucaSILVIA</v>
          </cell>
          <cell r="D396" t="str">
            <v>Cauca</v>
          </cell>
          <cell r="E396" t="str">
            <v>SILVIA</v>
          </cell>
          <cell r="F396" t="str">
            <v>19743</v>
          </cell>
        </row>
        <row r="397">
          <cell r="C397" t="str">
            <v>CaucaSOTARA</v>
          </cell>
          <cell r="D397" t="str">
            <v>Cauca</v>
          </cell>
          <cell r="E397" t="str">
            <v>SOTARA</v>
          </cell>
          <cell r="F397" t="str">
            <v>19760</v>
          </cell>
        </row>
        <row r="398">
          <cell r="C398" t="str">
            <v>CaucaSUAREZ</v>
          </cell>
          <cell r="D398" t="str">
            <v>Cauca</v>
          </cell>
          <cell r="E398" t="str">
            <v>SUAREZ</v>
          </cell>
          <cell r="F398" t="str">
            <v>19780</v>
          </cell>
        </row>
        <row r="399">
          <cell r="C399" t="str">
            <v>CaucaSUCRE</v>
          </cell>
          <cell r="D399" t="str">
            <v>Cauca</v>
          </cell>
          <cell r="E399" t="str">
            <v>SUCRE</v>
          </cell>
          <cell r="F399" t="str">
            <v>19785</v>
          </cell>
        </row>
        <row r="400">
          <cell r="C400" t="str">
            <v>CaucaTIMBIO</v>
          </cell>
          <cell r="D400" t="str">
            <v>Cauca</v>
          </cell>
          <cell r="E400" t="str">
            <v>TIMBIO</v>
          </cell>
          <cell r="F400" t="str">
            <v>19807</v>
          </cell>
        </row>
        <row r="401">
          <cell r="C401" t="str">
            <v>CaucaTIMBIQUI</v>
          </cell>
          <cell r="D401" t="str">
            <v>Cauca</v>
          </cell>
          <cell r="E401" t="str">
            <v>TIMBIQUI</v>
          </cell>
          <cell r="F401" t="str">
            <v>19809</v>
          </cell>
        </row>
        <row r="402">
          <cell r="C402" t="str">
            <v>CaucaTORIBIO</v>
          </cell>
          <cell r="D402" t="str">
            <v>Cauca</v>
          </cell>
          <cell r="E402" t="str">
            <v>TORIBIO</v>
          </cell>
          <cell r="F402" t="str">
            <v>19821</v>
          </cell>
        </row>
        <row r="403">
          <cell r="C403" t="str">
            <v>CaucaTOTORO</v>
          </cell>
          <cell r="D403" t="str">
            <v>Cauca</v>
          </cell>
          <cell r="E403" t="str">
            <v>TOTORO</v>
          </cell>
          <cell r="F403" t="str">
            <v>19824</v>
          </cell>
        </row>
        <row r="404">
          <cell r="C404" t="str">
            <v>CaucaVILLA RICA</v>
          </cell>
          <cell r="D404" t="str">
            <v>Cauca</v>
          </cell>
          <cell r="E404" t="str">
            <v>VILLA RICA</v>
          </cell>
          <cell r="F404" t="str">
            <v>19845</v>
          </cell>
        </row>
        <row r="405">
          <cell r="C405" t="str">
            <v>CesarVALLEDUPAR</v>
          </cell>
          <cell r="D405" t="str">
            <v>Cesar</v>
          </cell>
          <cell r="E405" t="str">
            <v>VALLEDUPAR</v>
          </cell>
          <cell r="F405" t="str">
            <v>20001</v>
          </cell>
        </row>
        <row r="406">
          <cell r="C406" t="str">
            <v>CesarAGUACHICA</v>
          </cell>
          <cell r="D406" t="str">
            <v>Cesar</v>
          </cell>
          <cell r="E406" t="str">
            <v>AGUACHICA</v>
          </cell>
          <cell r="F406" t="str">
            <v>20011</v>
          </cell>
        </row>
        <row r="407">
          <cell r="C407" t="str">
            <v>CesarAGUSTIN CODAZZI</v>
          </cell>
          <cell r="D407" t="str">
            <v>Cesar</v>
          </cell>
          <cell r="E407" t="str">
            <v>AGUSTIN CODAZZI</v>
          </cell>
          <cell r="F407" t="str">
            <v>20013</v>
          </cell>
        </row>
        <row r="408">
          <cell r="C408" t="str">
            <v>CesarASTREA</v>
          </cell>
          <cell r="D408" t="str">
            <v>Cesar</v>
          </cell>
          <cell r="E408" t="str">
            <v>ASTREA</v>
          </cell>
          <cell r="F408" t="str">
            <v>20032</v>
          </cell>
        </row>
        <row r="409">
          <cell r="C409" t="str">
            <v>CesarBECERRIL</v>
          </cell>
          <cell r="D409" t="str">
            <v>Cesar</v>
          </cell>
          <cell r="E409" t="str">
            <v>BECERRIL</v>
          </cell>
          <cell r="F409" t="str">
            <v>20045</v>
          </cell>
        </row>
        <row r="410">
          <cell r="C410" t="str">
            <v>CesarBOSCONIA</v>
          </cell>
          <cell r="D410" t="str">
            <v>Cesar</v>
          </cell>
          <cell r="E410" t="str">
            <v>BOSCONIA</v>
          </cell>
          <cell r="F410" t="str">
            <v>20060</v>
          </cell>
        </row>
        <row r="411">
          <cell r="C411" t="str">
            <v>CesarCHIMICHAGUA</v>
          </cell>
          <cell r="D411" t="str">
            <v>Cesar</v>
          </cell>
          <cell r="E411" t="str">
            <v>CHIMICHAGUA</v>
          </cell>
          <cell r="F411" t="str">
            <v>20175</v>
          </cell>
        </row>
        <row r="412">
          <cell r="C412" t="str">
            <v>CesarCHIRIGUANA</v>
          </cell>
          <cell r="D412" t="str">
            <v>Cesar</v>
          </cell>
          <cell r="E412" t="str">
            <v>CHIRIGUANA</v>
          </cell>
          <cell r="F412" t="str">
            <v>20178</v>
          </cell>
        </row>
        <row r="413">
          <cell r="C413" t="str">
            <v>CesarCURUMANI</v>
          </cell>
          <cell r="D413" t="str">
            <v>Cesar</v>
          </cell>
          <cell r="E413" t="str">
            <v>CURUMANI</v>
          </cell>
          <cell r="F413" t="str">
            <v>20228</v>
          </cell>
        </row>
        <row r="414">
          <cell r="C414" t="str">
            <v>CesarEL COPEY</v>
          </cell>
          <cell r="D414" t="str">
            <v>Cesar</v>
          </cell>
          <cell r="E414" t="str">
            <v>EL COPEY</v>
          </cell>
          <cell r="F414" t="str">
            <v>20238</v>
          </cell>
        </row>
        <row r="415">
          <cell r="C415" t="str">
            <v>CesarEL PASO</v>
          </cell>
          <cell r="D415" t="str">
            <v>Cesar</v>
          </cell>
          <cell r="E415" t="str">
            <v>EL PASO</v>
          </cell>
          <cell r="F415" t="str">
            <v>20250</v>
          </cell>
        </row>
        <row r="416">
          <cell r="C416" t="str">
            <v>CesarGAMARRA</v>
          </cell>
          <cell r="D416" t="str">
            <v>Cesar</v>
          </cell>
          <cell r="E416" t="str">
            <v>GAMARRA</v>
          </cell>
          <cell r="F416" t="str">
            <v>20295</v>
          </cell>
        </row>
        <row r="417">
          <cell r="C417" t="str">
            <v>CesarGONZALEZ</v>
          </cell>
          <cell r="D417" t="str">
            <v>Cesar</v>
          </cell>
          <cell r="E417" t="str">
            <v>GONZALEZ</v>
          </cell>
          <cell r="F417" t="str">
            <v>20310</v>
          </cell>
        </row>
        <row r="418">
          <cell r="C418" t="str">
            <v>CesarLA GLORIA</v>
          </cell>
          <cell r="D418" t="str">
            <v>Cesar</v>
          </cell>
          <cell r="E418" t="str">
            <v>LA GLORIA</v>
          </cell>
          <cell r="F418" t="str">
            <v>20383</v>
          </cell>
        </row>
        <row r="419">
          <cell r="C419" t="str">
            <v>CesarLA JAGUA DE IBIRICO</v>
          </cell>
          <cell r="D419" t="str">
            <v>Cesar</v>
          </cell>
          <cell r="E419" t="str">
            <v>LA JAGUA DE IBIRICO</v>
          </cell>
          <cell r="F419" t="str">
            <v>20400</v>
          </cell>
        </row>
        <row r="420">
          <cell r="C420" t="str">
            <v>CesarMANAURE</v>
          </cell>
          <cell r="D420" t="str">
            <v>Cesar</v>
          </cell>
          <cell r="E420" t="str">
            <v>MANAURE</v>
          </cell>
          <cell r="F420" t="str">
            <v>20443</v>
          </cell>
        </row>
        <row r="421">
          <cell r="C421" t="str">
            <v>CesarPAILITAS</v>
          </cell>
          <cell r="D421" t="str">
            <v>Cesar</v>
          </cell>
          <cell r="E421" t="str">
            <v>PAILITAS</v>
          </cell>
          <cell r="F421" t="str">
            <v>20517</v>
          </cell>
        </row>
        <row r="422">
          <cell r="C422" t="str">
            <v>CesarPELAYA</v>
          </cell>
          <cell r="D422" t="str">
            <v>Cesar</v>
          </cell>
          <cell r="E422" t="str">
            <v>PELAYA</v>
          </cell>
          <cell r="F422" t="str">
            <v>20550</v>
          </cell>
        </row>
        <row r="423">
          <cell r="C423" t="str">
            <v>CesarPUEBLO BELLO</v>
          </cell>
          <cell r="D423" t="str">
            <v>Cesar</v>
          </cell>
          <cell r="E423" t="str">
            <v>PUEBLO BELLO</v>
          </cell>
          <cell r="F423" t="str">
            <v>20570</v>
          </cell>
        </row>
        <row r="424">
          <cell r="C424" t="str">
            <v>CesarRIO DE ORO</v>
          </cell>
          <cell r="D424" t="str">
            <v>Cesar</v>
          </cell>
          <cell r="E424" t="str">
            <v>RIO DE ORO</v>
          </cell>
          <cell r="F424" t="str">
            <v>20614</v>
          </cell>
        </row>
        <row r="425">
          <cell r="C425" t="str">
            <v>CesarLA PAZ</v>
          </cell>
          <cell r="D425" t="str">
            <v>Cesar</v>
          </cell>
          <cell r="E425" t="str">
            <v>LA PAZ</v>
          </cell>
          <cell r="F425" t="str">
            <v>20621</v>
          </cell>
        </row>
        <row r="426">
          <cell r="C426" t="str">
            <v>CesarSAN ALBERTO</v>
          </cell>
          <cell r="D426" t="str">
            <v>Cesar</v>
          </cell>
          <cell r="E426" t="str">
            <v>SAN ALBERTO</v>
          </cell>
          <cell r="F426" t="str">
            <v>20710</v>
          </cell>
        </row>
        <row r="427">
          <cell r="C427" t="str">
            <v>CesarSAN DIEGO</v>
          </cell>
          <cell r="D427" t="str">
            <v>Cesar</v>
          </cell>
          <cell r="E427" t="str">
            <v>SAN DIEGO</v>
          </cell>
          <cell r="F427" t="str">
            <v>20750</v>
          </cell>
        </row>
        <row r="428">
          <cell r="C428" t="str">
            <v>CesarSAN MARTIN</v>
          </cell>
          <cell r="D428" t="str">
            <v>Cesar</v>
          </cell>
          <cell r="E428" t="str">
            <v>SAN MARTIN</v>
          </cell>
          <cell r="F428" t="str">
            <v>20770</v>
          </cell>
        </row>
        <row r="429">
          <cell r="C429" t="str">
            <v>CesarTAMALAMEQUE</v>
          </cell>
          <cell r="D429" t="str">
            <v>Cesar</v>
          </cell>
          <cell r="E429" t="str">
            <v>TAMALAMEQUE</v>
          </cell>
          <cell r="F429" t="str">
            <v>20787</v>
          </cell>
        </row>
        <row r="430">
          <cell r="C430" t="str">
            <v>CordobaMONTERIA</v>
          </cell>
          <cell r="D430" t="str">
            <v>Cordoba</v>
          </cell>
          <cell r="E430" t="str">
            <v>MONTERIA</v>
          </cell>
          <cell r="F430" t="str">
            <v>23001</v>
          </cell>
        </row>
        <row r="431">
          <cell r="C431" t="str">
            <v>CordobaAYAPEL</v>
          </cell>
          <cell r="D431" t="str">
            <v>Cordoba</v>
          </cell>
          <cell r="E431" t="str">
            <v>AYAPEL</v>
          </cell>
          <cell r="F431" t="str">
            <v>23068</v>
          </cell>
        </row>
        <row r="432">
          <cell r="C432" t="str">
            <v>CordobaBUENAVISTA</v>
          </cell>
          <cell r="D432" t="str">
            <v>Cordoba</v>
          </cell>
          <cell r="E432" t="str">
            <v>BUENAVISTA</v>
          </cell>
          <cell r="F432" t="str">
            <v>23079</v>
          </cell>
        </row>
        <row r="433">
          <cell r="C433" t="str">
            <v>CordobaCANALETE</v>
          </cell>
          <cell r="D433" t="str">
            <v>Cordoba</v>
          </cell>
          <cell r="E433" t="str">
            <v>CANALETE</v>
          </cell>
          <cell r="F433" t="str">
            <v>23090</v>
          </cell>
        </row>
        <row r="434">
          <cell r="C434" t="str">
            <v>CordobaCERETE</v>
          </cell>
          <cell r="D434" t="str">
            <v>Cordoba</v>
          </cell>
          <cell r="E434" t="str">
            <v>CERETE</v>
          </cell>
          <cell r="F434" t="str">
            <v>23162</v>
          </cell>
        </row>
        <row r="435">
          <cell r="C435" t="str">
            <v>CordobaCHIMA</v>
          </cell>
          <cell r="D435" t="str">
            <v>Cordoba</v>
          </cell>
          <cell r="E435" t="str">
            <v>CHIMA</v>
          </cell>
          <cell r="F435" t="str">
            <v>23168</v>
          </cell>
        </row>
        <row r="436">
          <cell r="C436" t="str">
            <v>CordobaCHINU</v>
          </cell>
          <cell r="D436" t="str">
            <v>Cordoba</v>
          </cell>
          <cell r="E436" t="str">
            <v>CHINU</v>
          </cell>
          <cell r="F436" t="str">
            <v>23182</v>
          </cell>
        </row>
        <row r="437">
          <cell r="C437" t="str">
            <v>CordobaCIENAGA DE ORO</v>
          </cell>
          <cell r="D437" t="str">
            <v>Cordoba</v>
          </cell>
          <cell r="E437" t="str">
            <v>CIENAGA DE ORO</v>
          </cell>
          <cell r="F437" t="str">
            <v>23189</v>
          </cell>
        </row>
        <row r="438">
          <cell r="C438" t="str">
            <v>CordobaCOTORRA</v>
          </cell>
          <cell r="D438" t="str">
            <v>Cordoba</v>
          </cell>
          <cell r="E438" t="str">
            <v>COTORRA</v>
          </cell>
          <cell r="F438" t="str">
            <v>23300</v>
          </cell>
        </row>
        <row r="439">
          <cell r="C439" t="str">
            <v>CordobaLA APARTADA</v>
          </cell>
          <cell r="D439" t="str">
            <v>Cordoba</v>
          </cell>
          <cell r="E439" t="str">
            <v>LA APARTADA</v>
          </cell>
          <cell r="F439" t="str">
            <v>23350</v>
          </cell>
        </row>
        <row r="440">
          <cell r="C440" t="str">
            <v>CordobaLORICA</v>
          </cell>
          <cell r="D440" t="str">
            <v>Cordoba</v>
          </cell>
          <cell r="E440" t="str">
            <v>LORICA</v>
          </cell>
          <cell r="F440" t="str">
            <v>23417</v>
          </cell>
        </row>
        <row r="441">
          <cell r="C441" t="str">
            <v>CordobaLOS CORDOBAS</v>
          </cell>
          <cell r="D441" t="str">
            <v>Cordoba</v>
          </cell>
          <cell r="E441" t="str">
            <v>LOS CORDOBAS</v>
          </cell>
          <cell r="F441" t="str">
            <v>23419</v>
          </cell>
        </row>
        <row r="442">
          <cell r="C442" t="str">
            <v>CordobaMOMIL</v>
          </cell>
          <cell r="D442" t="str">
            <v>Cordoba</v>
          </cell>
          <cell r="E442" t="str">
            <v>MOMIL</v>
          </cell>
          <cell r="F442" t="str">
            <v>23464</v>
          </cell>
        </row>
        <row r="443">
          <cell r="C443" t="str">
            <v>CordobaMONTELIBANO</v>
          </cell>
          <cell r="D443" t="str">
            <v>Cordoba</v>
          </cell>
          <cell r="E443" t="str">
            <v>MONTELIBANO</v>
          </cell>
          <cell r="F443" t="str">
            <v>23466</v>
          </cell>
        </row>
        <row r="444">
          <cell r="C444" t="str">
            <v>CordobaMOÑITOS</v>
          </cell>
          <cell r="D444" t="str">
            <v>Cordoba</v>
          </cell>
          <cell r="E444" t="str">
            <v>MOÑITOS</v>
          </cell>
          <cell r="F444" t="str">
            <v>23500</v>
          </cell>
        </row>
        <row r="445">
          <cell r="C445" t="str">
            <v>CordobaPLANETA RICA</v>
          </cell>
          <cell r="D445" t="str">
            <v>Cordoba</v>
          </cell>
          <cell r="E445" t="str">
            <v>PLANETA RICA</v>
          </cell>
          <cell r="F445" t="str">
            <v>23555</v>
          </cell>
        </row>
        <row r="446">
          <cell r="C446" t="str">
            <v>CordobaPUEBLO NUEVO</v>
          </cell>
          <cell r="D446" t="str">
            <v>Cordoba</v>
          </cell>
          <cell r="E446" t="str">
            <v>PUEBLO NUEVO</v>
          </cell>
          <cell r="F446" t="str">
            <v>23570</v>
          </cell>
        </row>
        <row r="447">
          <cell r="C447" t="str">
            <v>CordobaPUERTO ESCONDIDO</v>
          </cell>
          <cell r="D447" t="str">
            <v>Cordoba</v>
          </cell>
          <cell r="E447" t="str">
            <v>PUERTO ESCONDIDO</v>
          </cell>
          <cell r="F447" t="str">
            <v>23574</v>
          </cell>
        </row>
        <row r="448">
          <cell r="C448" t="str">
            <v>CordobaPUERTO LIBERTADOR</v>
          </cell>
          <cell r="D448" t="str">
            <v>Cordoba</v>
          </cell>
          <cell r="E448" t="str">
            <v>PUERTO LIBERTADOR</v>
          </cell>
          <cell r="F448" t="str">
            <v>23580</v>
          </cell>
        </row>
        <row r="449">
          <cell r="C449" t="str">
            <v>CordobaPURISIMA</v>
          </cell>
          <cell r="D449" t="str">
            <v>Cordoba</v>
          </cell>
          <cell r="E449" t="str">
            <v>PURISIMA</v>
          </cell>
          <cell r="F449" t="str">
            <v>23586</v>
          </cell>
        </row>
        <row r="450">
          <cell r="C450" t="str">
            <v>CordobaSAHAGUN</v>
          </cell>
          <cell r="D450" t="str">
            <v>Cordoba</v>
          </cell>
          <cell r="E450" t="str">
            <v>SAHAGUN</v>
          </cell>
          <cell r="F450" t="str">
            <v>23660</v>
          </cell>
        </row>
        <row r="451">
          <cell r="C451" t="str">
            <v>CordobaSAN ANDRES SOTAVENTO</v>
          </cell>
          <cell r="D451" t="str">
            <v>Cordoba</v>
          </cell>
          <cell r="E451" t="str">
            <v>SAN ANDRES SOTAVENTO</v>
          </cell>
          <cell r="F451" t="str">
            <v>23670</v>
          </cell>
        </row>
        <row r="452">
          <cell r="C452" t="str">
            <v>CordobaSAN ANTERO</v>
          </cell>
          <cell r="D452" t="str">
            <v>Cordoba</v>
          </cell>
          <cell r="E452" t="str">
            <v>SAN ANTERO</v>
          </cell>
          <cell r="F452" t="str">
            <v>23672</v>
          </cell>
        </row>
        <row r="453">
          <cell r="C453" t="str">
            <v>CordobaSAN BERNARDO DEL VIENTO</v>
          </cell>
          <cell r="D453" t="str">
            <v>Cordoba</v>
          </cell>
          <cell r="E453" t="str">
            <v>SAN BERNARDO DEL VIENTO</v>
          </cell>
          <cell r="F453" t="str">
            <v>23675</v>
          </cell>
        </row>
        <row r="454">
          <cell r="C454" t="str">
            <v>CordobaSAN CARLOS</v>
          </cell>
          <cell r="D454" t="str">
            <v>Cordoba</v>
          </cell>
          <cell r="E454" t="str">
            <v>SAN CARLOS</v>
          </cell>
          <cell r="F454" t="str">
            <v>23678</v>
          </cell>
        </row>
        <row r="455">
          <cell r="C455" t="str">
            <v>CordobaSAN JOSE DE URE</v>
          </cell>
          <cell r="D455" t="str">
            <v>Cordoba</v>
          </cell>
          <cell r="E455" t="str">
            <v>SAN JOSE DE URE</v>
          </cell>
          <cell r="F455" t="str">
            <v>23682</v>
          </cell>
        </row>
        <row r="456">
          <cell r="C456" t="str">
            <v>CordobaSAN PELAYO</v>
          </cell>
          <cell r="D456" t="str">
            <v>Cordoba</v>
          </cell>
          <cell r="E456" t="str">
            <v>SAN PELAYO</v>
          </cell>
          <cell r="F456" t="str">
            <v>23686</v>
          </cell>
        </row>
        <row r="457">
          <cell r="C457" t="str">
            <v>CordobaTIERRALTA</v>
          </cell>
          <cell r="D457" t="str">
            <v>Cordoba</v>
          </cell>
          <cell r="E457" t="str">
            <v>TIERRALTA</v>
          </cell>
          <cell r="F457" t="str">
            <v>23807</v>
          </cell>
        </row>
        <row r="458">
          <cell r="C458" t="str">
            <v>CordobaTUCHIN</v>
          </cell>
          <cell r="D458" t="str">
            <v>Cordoba</v>
          </cell>
          <cell r="E458" t="str">
            <v>TUCHIN</v>
          </cell>
          <cell r="F458" t="str">
            <v>23815</v>
          </cell>
        </row>
        <row r="459">
          <cell r="C459" t="str">
            <v>CordobaVALENCIA</v>
          </cell>
          <cell r="D459" t="str">
            <v>Cordoba</v>
          </cell>
          <cell r="E459" t="str">
            <v>VALENCIA</v>
          </cell>
          <cell r="F459" t="str">
            <v>23855</v>
          </cell>
        </row>
        <row r="460">
          <cell r="C460" t="str">
            <v>CUNDINAMARCAAGUA DE DIOS</v>
          </cell>
          <cell r="D460" t="str">
            <v>CUNDINAMARCA</v>
          </cell>
          <cell r="E460" t="str">
            <v>AGUA DE DIOS</v>
          </cell>
          <cell r="F460" t="str">
            <v>25001</v>
          </cell>
        </row>
        <row r="461">
          <cell r="C461" t="str">
            <v>CUNDINAMARCAALBAN</v>
          </cell>
          <cell r="D461" t="str">
            <v>CUNDINAMARCA</v>
          </cell>
          <cell r="E461" t="str">
            <v>ALBAN</v>
          </cell>
          <cell r="F461" t="str">
            <v>25019</v>
          </cell>
        </row>
        <row r="462">
          <cell r="C462" t="str">
            <v>CUNDINAMARCAANAPOIMA</v>
          </cell>
          <cell r="D462" t="str">
            <v>CUNDINAMARCA</v>
          </cell>
          <cell r="E462" t="str">
            <v>ANAPOIMA</v>
          </cell>
          <cell r="F462" t="str">
            <v>25035</v>
          </cell>
        </row>
        <row r="463">
          <cell r="C463" t="str">
            <v>CUNDINAMARCAANOLAIMA</v>
          </cell>
          <cell r="D463" t="str">
            <v>CUNDINAMARCA</v>
          </cell>
          <cell r="E463" t="str">
            <v>ANOLAIMA</v>
          </cell>
          <cell r="F463" t="str">
            <v>25040</v>
          </cell>
        </row>
        <row r="464">
          <cell r="C464" t="str">
            <v>CUNDINAMARCAARBELAEZ</v>
          </cell>
          <cell r="D464" t="str">
            <v>CUNDINAMARCA</v>
          </cell>
          <cell r="E464" t="str">
            <v>ARBELAEZ</v>
          </cell>
          <cell r="F464" t="str">
            <v>25053</v>
          </cell>
        </row>
        <row r="465">
          <cell r="C465" t="str">
            <v>CUNDINAMARCABELTRAN</v>
          </cell>
          <cell r="D465" t="str">
            <v>CUNDINAMARCA</v>
          </cell>
          <cell r="E465" t="str">
            <v>BELTRAN</v>
          </cell>
          <cell r="F465" t="str">
            <v>25086</v>
          </cell>
        </row>
        <row r="466">
          <cell r="C466" t="str">
            <v>CUNDINAMARCABITUIMA</v>
          </cell>
          <cell r="D466" t="str">
            <v>CUNDINAMARCA</v>
          </cell>
          <cell r="E466" t="str">
            <v>BITUIMA</v>
          </cell>
          <cell r="F466" t="str">
            <v>25095</v>
          </cell>
        </row>
        <row r="467">
          <cell r="C467" t="str">
            <v>CUNDINAMARCABOJACA</v>
          </cell>
          <cell r="D467" t="str">
            <v>CUNDINAMARCA</v>
          </cell>
          <cell r="E467" t="str">
            <v>BOJACA</v>
          </cell>
          <cell r="F467" t="str">
            <v>25099</v>
          </cell>
        </row>
        <row r="468">
          <cell r="C468" t="str">
            <v>CUNDINAMARCACABRERA</v>
          </cell>
          <cell r="D468" t="str">
            <v>CUNDINAMARCA</v>
          </cell>
          <cell r="E468" t="str">
            <v>CABRERA</v>
          </cell>
          <cell r="F468" t="str">
            <v>25120</v>
          </cell>
        </row>
        <row r="469">
          <cell r="C469" t="str">
            <v>CUNDINAMARCACACHIPAY</v>
          </cell>
          <cell r="D469" t="str">
            <v>CUNDINAMARCA</v>
          </cell>
          <cell r="E469" t="str">
            <v>CACHIPAY</v>
          </cell>
          <cell r="F469" t="str">
            <v>25123</v>
          </cell>
        </row>
        <row r="470">
          <cell r="C470" t="str">
            <v>CUNDINAMARCACAJICA</v>
          </cell>
          <cell r="D470" t="str">
            <v>CUNDINAMARCA</v>
          </cell>
          <cell r="E470" t="str">
            <v>CAJICA</v>
          </cell>
          <cell r="F470" t="str">
            <v>25126</v>
          </cell>
        </row>
        <row r="471">
          <cell r="C471" t="str">
            <v>CUNDINAMARCACAPARRAPI</v>
          </cell>
          <cell r="D471" t="str">
            <v>CUNDINAMARCA</v>
          </cell>
          <cell r="E471" t="str">
            <v>CAPARRAPI</v>
          </cell>
          <cell r="F471" t="str">
            <v>25148</v>
          </cell>
        </row>
        <row r="472">
          <cell r="C472" t="str">
            <v>CUNDINAMARCACAQUEZA</v>
          </cell>
          <cell r="D472" t="str">
            <v>CUNDINAMARCA</v>
          </cell>
          <cell r="E472" t="str">
            <v>CAQUEZA</v>
          </cell>
          <cell r="F472" t="str">
            <v>25151</v>
          </cell>
        </row>
        <row r="473">
          <cell r="C473" t="str">
            <v>CUNDINAMARCACARMEN DE CARUPA</v>
          </cell>
          <cell r="D473" t="str">
            <v>CUNDINAMARCA</v>
          </cell>
          <cell r="E473" t="str">
            <v>CARMEN DE CARUPA</v>
          </cell>
          <cell r="F473" t="str">
            <v>25154</v>
          </cell>
        </row>
        <row r="474">
          <cell r="C474" t="str">
            <v>CUNDINAMARCACHAGUANI</v>
          </cell>
          <cell r="D474" t="str">
            <v>CUNDINAMARCA</v>
          </cell>
          <cell r="E474" t="str">
            <v>CHAGUANI</v>
          </cell>
          <cell r="F474" t="str">
            <v>25168</v>
          </cell>
        </row>
        <row r="475">
          <cell r="C475" t="str">
            <v>CUNDINAMARCACHIA</v>
          </cell>
          <cell r="D475" t="str">
            <v>CUNDINAMARCA</v>
          </cell>
          <cell r="E475" t="str">
            <v>CHIA</v>
          </cell>
          <cell r="F475" t="str">
            <v>25175</v>
          </cell>
        </row>
        <row r="476">
          <cell r="C476" t="str">
            <v>CUNDINAMARCACHIPAQUE</v>
          </cell>
          <cell r="D476" t="str">
            <v>CUNDINAMARCA</v>
          </cell>
          <cell r="E476" t="str">
            <v>CHIPAQUE</v>
          </cell>
          <cell r="F476" t="str">
            <v>25178</v>
          </cell>
        </row>
        <row r="477">
          <cell r="C477" t="str">
            <v>CUNDINAMARCACHOACHI</v>
          </cell>
          <cell r="D477" t="str">
            <v>CUNDINAMARCA</v>
          </cell>
          <cell r="E477" t="str">
            <v>CHOACHI</v>
          </cell>
          <cell r="F477" t="str">
            <v>25181</v>
          </cell>
        </row>
        <row r="478">
          <cell r="C478" t="str">
            <v>CUNDINAMARCACHOCONTA</v>
          </cell>
          <cell r="D478" t="str">
            <v>CUNDINAMARCA</v>
          </cell>
          <cell r="E478" t="str">
            <v>CHOCONTA</v>
          </cell>
          <cell r="F478" t="str">
            <v>25183</v>
          </cell>
        </row>
        <row r="479">
          <cell r="C479" t="str">
            <v>CUNDINAMARCACOGUA</v>
          </cell>
          <cell r="D479" t="str">
            <v>CUNDINAMARCA</v>
          </cell>
          <cell r="E479" t="str">
            <v>COGUA</v>
          </cell>
          <cell r="F479" t="str">
            <v>25200</v>
          </cell>
        </row>
        <row r="480">
          <cell r="C480" t="str">
            <v>CUNDINAMARCACOTA</v>
          </cell>
          <cell r="D480" t="str">
            <v>CUNDINAMARCA</v>
          </cell>
          <cell r="E480" t="str">
            <v>COTA</v>
          </cell>
          <cell r="F480" t="str">
            <v>25214</v>
          </cell>
        </row>
        <row r="481">
          <cell r="C481" t="str">
            <v>CUNDINAMARCACUCUNUBA</v>
          </cell>
          <cell r="D481" t="str">
            <v>CUNDINAMARCA</v>
          </cell>
          <cell r="E481" t="str">
            <v>CUCUNUBA</v>
          </cell>
          <cell r="F481" t="str">
            <v>25224</v>
          </cell>
        </row>
        <row r="482">
          <cell r="C482" t="str">
            <v>CUNDINAMARCAEL COLEGIO</v>
          </cell>
          <cell r="D482" t="str">
            <v>CUNDINAMARCA</v>
          </cell>
          <cell r="E482" t="str">
            <v>EL COLEGIO</v>
          </cell>
          <cell r="F482" t="str">
            <v>25245</v>
          </cell>
        </row>
        <row r="483">
          <cell r="C483" t="str">
            <v>CUNDINAMARCAEL PEÑON</v>
          </cell>
          <cell r="D483" t="str">
            <v>CUNDINAMARCA</v>
          </cell>
          <cell r="E483" t="str">
            <v>EL PEÑON</v>
          </cell>
          <cell r="F483" t="str">
            <v>25258</v>
          </cell>
        </row>
        <row r="484">
          <cell r="C484" t="str">
            <v>CUNDINAMARCAEL ROSAL</v>
          </cell>
          <cell r="D484" t="str">
            <v>CUNDINAMARCA</v>
          </cell>
          <cell r="E484" t="str">
            <v>EL ROSAL</v>
          </cell>
          <cell r="F484" t="str">
            <v>25260</v>
          </cell>
        </row>
        <row r="485">
          <cell r="C485" t="str">
            <v>CUNDINAMARCAFACATATIVA</v>
          </cell>
          <cell r="D485" t="str">
            <v>CUNDINAMARCA</v>
          </cell>
          <cell r="E485" t="str">
            <v>FACATATIVA</v>
          </cell>
          <cell r="F485" t="str">
            <v>25269</v>
          </cell>
        </row>
        <row r="486">
          <cell r="C486" t="str">
            <v>CUNDINAMARCAFOMEQUE</v>
          </cell>
          <cell r="D486" t="str">
            <v>CUNDINAMARCA</v>
          </cell>
          <cell r="E486" t="str">
            <v>FOMEQUE</v>
          </cell>
          <cell r="F486" t="str">
            <v>25279</v>
          </cell>
        </row>
        <row r="487">
          <cell r="C487" t="str">
            <v>CUNDINAMARCAFOSCA</v>
          </cell>
          <cell r="D487" t="str">
            <v>CUNDINAMARCA</v>
          </cell>
          <cell r="E487" t="str">
            <v>FOSCA</v>
          </cell>
          <cell r="F487" t="str">
            <v>25281</v>
          </cell>
        </row>
        <row r="488">
          <cell r="C488" t="str">
            <v>CUNDINAMARCAFUNZA</v>
          </cell>
          <cell r="D488" t="str">
            <v>CUNDINAMARCA</v>
          </cell>
          <cell r="E488" t="str">
            <v>FUNZA</v>
          </cell>
          <cell r="F488" t="str">
            <v>25286</v>
          </cell>
        </row>
        <row r="489">
          <cell r="C489" t="str">
            <v>CUNDINAMARCAFUQUENE</v>
          </cell>
          <cell r="D489" t="str">
            <v>CUNDINAMARCA</v>
          </cell>
          <cell r="E489" t="str">
            <v>FUQUENE</v>
          </cell>
          <cell r="F489" t="str">
            <v>25288</v>
          </cell>
        </row>
        <row r="490">
          <cell r="C490" t="str">
            <v>CUNDINAMARCAFUSAGASUGA</v>
          </cell>
          <cell r="D490" t="str">
            <v>CUNDINAMARCA</v>
          </cell>
          <cell r="E490" t="str">
            <v>FUSAGASUGA</v>
          </cell>
          <cell r="F490" t="str">
            <v>25290</v>
          </cell>
        </row>
        <row r="491">
          <cell r="C491" t="str">
            <v>CUNDINAMARCAGACHALA</v>
          </cell>
          <cell r="D491" t="str">
            <v>CUNDINAMARCA</v>
          </cell>
          <cell r="E491" t="str">
            <v>GACHALA</v>
          </cell>
          <cell r="F491" t="str">
            <v>25293</v>
          </cell>
        </row>
        <row r="492">
          <cell r="C492" t="str">
            <v>CUNDINAMARCAGACHANCIPA</v>
          </cell>
          <cell r="D492" t="str">
            <v>CUNDINAMARCA</v>
          </cell>
          <cell r="E492" t="str">
            <v>GACHANCIPA</v>
          </cell>
          <cell r="F492" t="str">
            <v>25295</v>
          </cell>
        </row>
        <row r="493">
          <cell r="C493" t="str">
            <v>CUNDINAMARCAGACHETA</v>
          </cell>
          <cell r="D493" t="str">
            <v>CUNDINAMARCA</v>
          </cell>
          <cell r="E493" t="str">
            <v>GACHETA</v>
          </cell>
          <cell r="F493" t="str">
            <v>25297</v>
          </cell>
        </row>
        <row r="494">
          <cell r="C494" t="str">
            <v>CUNDINAMARCAGAMA</v>
          </cell>
          <cell r="D494" t="str">
            <v>CUNDINAMARCA</v>
          </cell>
          <cell r="E494" t="str">
            <v>GAMA</v>
          </cell>
          <cell r="F494" t="str">
            <v>25299</v>
          </cell>
        </row>
        <row r="495">
          <cell r="C495" t="str">
            <v>CUNDINAMARCAGIRARDOT</v>
          </cell>
          <cell r="D495" t="str">
            <v>CUNDINAMARCA</v>
          </cell>
          <cell r="E495" t="str">
            <v>GIRARDOT</v>
          </cell>
          <cell r="F495" t="str">
            <v>25307</v>
          </cell>
        </row>
        <row r="496">
          <cell r="C496" t="str">
            <v>CUNDINAMARCAGRANADA</v>
          </cell>
          <cell r="D496" t="str">
            <v>CUNDINAMARCA</v>
          </cell>
          <cell r="E496" t="str">
            <v>GRANADA</v>
          </cell>
          <cell r="F496" t="str">
            <v>25312</v>
          </cell>
        </row>
        <row r="497">
          <cell r="C497" t="str">
            <v>CUNDINAMARCAGUACHETA</v>
          </cell>
          <cell r="D497" t="str">
            <v>CUNDINAMARCA</v>
          </cell>
          <cell r="E497" t="str">
            <v>GUACHETA</v>
          </cell>
          <cell r="F497" t="str">
            <v>25317</v>
          </cell>
        </row>
        <row r="498">
          <cell r="C498" t="str">
            <v>CUNDINAMARCAGUADUAS</v>
          </cell>
          <cell r="D498" t="str">
            <v>CUNDINAMARCA</v>
          </cell>
          <cell r="E498" t="str">
            <v>GUADUAS</v>
          </cell>
          <cell r="F498" t="str">
            <v>25320</v>
          </cell>
        </row>
        <row r="499">
          <cell r="C499" t="str">
            <v>CUNDINAMARCAGUASCA</v>
          </cell>
          <cell r="D499" t="str">
            <v>CUNDINAMARCA</v>
          </cell>
          <cell r="E499" t="str">
            <v>GUASCA</v>
          </cell>
          <cell r="F499" t="str">
            <v>25322</v>
          </cell>
        </row>
        <row r="500">
          <cell r="C500" t="str">
            <v>CUNDINAMARCAGUATAQUI</v>
          </cell>
          <cell r="D500" t="str">
            <v>CUNDINAMARCA</v>
          </cell>
          <cell r="E500" t="str">
            <v>GUATAQUI</v>
          </cell>
          <cell r="F500" t="str">
            <v>25324</v>
          </cell>
        </row>
        <row r="501">
          <cell r="C501" t="str">
            <v>CUNDINAMARCAGUATAVITA</v>
          </cell>
          <cell r="D501" t="str">
            <v>CUNDINAMARCA</v>
          </cell>
          <cell r="E501" t="str">
            <v>GUATAVITA</v>
          </cell>
          <cell r="F501" t="str">
            <v>25326</v>
          </cell>
        </row>
        <row r="502">
          <cell r="C502" t="str">
            <v>CUNDINAMARCAGUAYABAL DE SIQUIMA</v>
          </cell>
          <cell r="D502" t="str">
            <v>CUNDINAMARCA</v>
          </cell>
          <cell r="E502" t="str">
            <v>GUAYABAL DE SIQUIMA</v>
          </cell>
          <cell r="F502" t="str">
            <v>25328</v>
          </cell>
        </row>
        <row r="503">
          <cell r="C503" t="str">
            <v>CUNDINAMARCAGUAYABETAL</v>
          </cell>
          <cell r="D503" t="str">
            <v>CUNDINAMARCA</v>
          </cell>
          <cell r="E503" t="str">
            <v>GUAYABETAL</v>
          </cell>
          <cell r="F503" t="str">
            <v>25335</v>
          </cell>
        </row>
        <row r="504">
          <cell r="C504" t="str">
            <v>CUNDINAMARCAGUTIERREZ</v>
          </cell>
          <cell r="D504" t="str">
            <v>CUNDINAMARCA</v>
          </cell>
          <cell r="E504" t="str">
            <v>GUTIERREZ</v>
          </cell>
          <cell r="F504" t="str">
            <v>25339</v>
          </cell>
        </row>
        <row r="505">
          <cell r="C505" t="str">
            <v>CUNDINAMARCAJERUSALEN</v>
          </cell>
          <cell r="D505" t="str">
            <v>CUNDINAMARCA</v>
          </cell>
          <cell r="E505" t="str">
            <v>JERUSALEN</v>
          </cell>
          <cell r="F505" t="str">
            <v>25368</v>
          </cell>
        </row>
        <row r="506">
          <cell r="C506" t="str">
            <v>CUNDINAMARCAJUNIN</v>
          </cell>
          <cell r="D506" t="str">
            <v>CUNDINAMARCA</v>
          </cell>
          <cell r="E506" t="str">
            <v>JUNIN</v>
          </cell>
          <cell r="F506" t="str">
            <v>25372</v>
          </cell>
        </row>
        <row r="507">
          <cell r="C507" t="str">
            <v>CUNDINAMARCALA CALERA</v>
          </cell>
          <cell r="D507" t="str">
            <v>CUNDINAMARCA</v>
          </cell>
          <cell r="E507" t="str">
            <v>LA CALERA</v>
          </cell>
          <cell r="F507" t="str">
            <v>25377</v>
          </cell>
        </row>
        <row r="508">
          <cell r="C508" t="str">
            <v>CUNDINAMARCALA MESA</v>
          </cell>
          <cell r="D508" t="str">
            <v>CUNDINAMARCA</v>
          </cell>
          <cell r="E508" t="str">
            <v>LA MESA</v>
          </cell>
          <cell r="F508" t="str">
            <v>25386</v>
          </cell>
        </row>
        <row r="509">
          <cell r="C509" t="str">
            <v>CUNDINAMARCALA PALMA</v>
          </cell>
          <cell r="D509" t="str">
            <v>CUNDINAMARCA</v>
          </cell>
          <cell r="E509" t="str">
            <v>LA PALMA</v>
          </cell>
          <cell r="F509" t="str">
            <v>25394</v>
          </cell>
        </row>
        <row r="510">
          <cell r="C510" t="str">
            <v>CUNDINAMARCALA PEÑA</v>
          </cell>
          <cell r="D510" t="str">
            <v>CUNDINAMARCA</v>
          </cell>
          <cell r="E510" t="str">
            <v>LA PEÑA</v>
          </cell>
          <cell r="F510" t="str">
            <v>25398</v>
          </cell>
        </row>
        <row r="511">
          <cell r="C511" t="str">
            <v>CUNDINAMARCALA VEGA</v>
          </cell>
          <cell r="D511" t="str">
            <v>CUNDINAMARCA</v>
          </cell>
          <cell r="E511" t="str">
            <v>LA VEGA</v>
          </cell>
          <cell r="F511" t="str">
            <v>25402</v>
          </cell>
        </row>
        <row r="512">
          <cell r="C512" t="str">
            <v>CUNDINAMARCALENGUAZAQUE</v>
          </cell>
          <cell r="D512" t="str">
            <v>CUNDINAMARCA</v>
          </cell>
          <cell r="E512" t="str">
            <v>LENGUAZAQUE</v>
          </cell>
          <cell r="F512" t="str">
            <v>25407</v>
          </cell>
        </row>
        <row r="513">
          <cell r="C513" t="str">
            <v>CUNDINAMARCAMACHETA</v>
          </cell>
          <cell r="D513" t="str">
            <v>CUNDINAMARCA</v>
          </cell>
          <cell r="E513" t="str">
            <v>MACHETA</v>
          </cell>
          <cell r="F513" t="str">
            <v>25426</v>
          </cell>
        </row>
        <row r="514">
          <cell r="C514" t="str">
            <v>CUNDINAMARCAMADRID</v>
          </cell>
          <cell r="D514" t="str">
            <v>CUNDINAMARCA</v>
          </cell>
          <cell r="E514" t="str">
            <v>MADRID</v>
          </cell>
          <cell r="F514" t="str">
            <v>25430</v>
          </cell>
        </row>
        <row r="515">
          <cell r="C515" t="str">
            <v>CUNDINAMARCAMANTA</v>
          </cell>
          <cell r="D515" t="str">
            <v>CUNDINAMARCA</v>
          </cell>
          <cell r="E515" t="str">
            <v>MANTA</v>
          </cell>
          <cell r="F515" t="str">
            <v>25436</v>
          </cell>
        </row>
        <row r="516">
          <cell r="C516" t="str">
            <v>CUNDINAMARCAMEDINA</v>
          </cell>
          <cell r="D516" t="str">
            <v>CUNDINAMARCA</v>
          </cell>
          <cell r="E516" t="str">
            <v>MEDINA</v>
          </cell>
          <cell r="F516" t="str">
            <v>25438</v>
          </cell>
        </row>
        <row r="517">
          <cell r="C517" t="str">
            <v>CUNDINAMARCAMOSQUERA</v>
          </cell>
          <cell r="D517" t="str">
            <v>CUNDINAMARCA</v>
          </cell>
          <cell r="E517" t="str">
            <v>MOSQUERA</v>
          </cell>
          <cell r="F517" t="str">
            <v>25473</v>
          </cell>
        </row>
        <row r="518">
          <cell r="C518" t="str">
            <v>CUNDINAMARCANARIÑO</v>
          </cell>
          <cell r="D518" t="str">
            <v>CUNDINAMARCA</v>
          </cell>
          <cell r="E518" t="str">
            <v>NARIÑO</v>
          </cell>
          <cell r="F518" t="str">
            <v>25483</v>
          </cell>
        </row>
        <row r="519">
          <cell r="C519" t="str">
            <v>CUNDINAMARCANEMOCON</v>
          </cell>
          <cell r="D519" t="str">
            <v>CUNDINAMARCA</v>
          </cell>
          <cell r="E519" t="str">
            <v>NEMOCON</v>
          </cell>
          <cell r="F519" t="str">
            <v>25486</v>
          </cell>
        </row>
        <row r="520">
          <cell r="C520" t="str">
            <v>CUNDINAMARCANILO</v>
          </cell>
          <cell r="D520" t="str">
            <v>CUNDINAMARCA</v>
          </cell>
          <cell r="E520" t="str">
            <v>NILO</v>
          </cell>
          <cell r="F520" t="str">
            <v>25488</v>
          </cell>
        </row>
        <row r="521">
          <cell r="C521" t="str">
            <v>CUNDINAMARCANIMAIMA</v>
          </cell>
          <cell r="D521" t="str">
            <v>CUNDINAMARCA</v>
          </cell>
          <cell r="E521" t="str">
            <v>NIMAIMA</v>
          </cell>
          <cell r="F521" t="str">
            <v>25489</v>
          </cell>
        </row>
        <row r="522">
          <cell r="C522" t="str">
            <v>CUNDINAMARCANOCAIMA</v>
          </cell>
          <cell r="D522" t="str">
            <v>CUNDINAMARCA</v>
          </cell>
          <cell r="E522" t="str">
            <v>NOCAIMA</v>
          </cell>
          <cell r="F522" t="str">
            <v>25491</v>
          </cell>
        </row>
        <row r="523">
          <cell r="C523" t="str">
            <v>CUNDINAMARCAVENECIA</v>
          </cell>
          <cell r="D523" t="str">
            <v>CUNDINAMARCA</v>
          </cell>
          <cell r="E523" t="str">
            <v>VENECIA</v>
          </cell>
          <cell r="F523" t="str">
            <v>25506</v>
          </cell>
        </row>
        <row r="524">
          <cell r="C524" t="str">
            <v>CUNDINAMARCAPACHO</v>
          </cell>
          <cell r="D524" t="str">
            <v>CUNDINAMARCA</v>
          </cell>
          <cell r="E524" t="str">
            <v>PACHO</v>
          </cell>
          <cell r="F524" t="str">
            <v>25513</v>
          </cell>
        </row>
        <row r="525">
          <cell r="C525" t="str">
            <v>CUNDINAMARCAPAIME</v>
          </cell>
          <cell r="D525" t="str">
            <v>CUNDINAMARCA</v>
          </cell>
          <cell r="E525" t="str">
            <v>PAIME</v>
          </cell>
          <cell r="F525" t="str">
            <v>25518</v>
          </cell>
        </row>
        <row r="526">
          <cell r="C526" t="str">
            <v>CUNDINAMARCAPANDI</v>
          </cell>
          <cell r="D526" t="str">
            <v>CUNDINAMARCA</v>
          </cell>
          <cell r="E526" t="str">
            <v>PANDI</v>
          </cell>
          <cell r="F526" t="str">
            <v>25524</v>
          </cell>
        </row>
        <row r="527">
          <cell r="C527" t="str">
            <v>CUNDINAMARCAPARATEBUENO</v>
          </cell>
          <cell r="D527" t="str">
            <v>CUNDINAMARCA</v>
          </cell>
          <cell r="E527" t="str">
            <v>PARATEBUENO</v>
          </cell>
          <cell r="F527" t="str">
            <v>25530</v>
          </cell>
        </row>
        <row r="528">
          <cell r="C528" t="str">
            <v>CUNDINAMARCAPASCA</v>
          </cell>
          <cell r="D528" t="str">
            <v>CUNDINAMARCA</v>
          </cell>
          <cell r="E528" t="str">
            <v>PASCA</v>
          </cell>
          <cell r="F528" t="str">
            <v>25535</v>
          </cell>
        </row>
        <row r="529">
          <cell r="C529" t="str">
            <v>CUNDINAMARCAPUERTO SALGAR</v>
          </cell>
          <cell r="D529" t="str">
            <v>CUNDINAMARCA</v>
          </cell>
          <cell r="E529" t="str">
            <v>PUERTO SALGAR</v>
          </cell>
          <cell r="F529" t="str">
            <v>25572</v>
          </cell>
        </row>
        <row r="530">
          <cell r="C530" t="str">
            <v>CUNDINAMARCAPULI</v>
          </cell>
          <cell r="D530" t="str">
            <v>CUNDINAMARCA</v>
          </cell>
          <cell r="E530" t="str">
            <v>PULI</v>
          </cell>
          <cell r="F530" t="str">
            <v>25580</v>
          </cell>
        </row>
        <row r="531">
          <cell r="C531" t="str">
            <v>CUNDINAMARCAQUEBRADANEGRA</v>
          </cell>
          <cell r="D531" t="str">
            <v>CUNDINAMARCA</v>
          </cell>
          <cell r="E531" t="str">
            <v>QUEBRADANEGRA</v>
          </cell>
          <cell r="F531" t="str">
            <v>25592</v>
          </cell>
        </row>
        <row r="532">
          <cell r="C532" t="str">
            <v>CUNDINAMARCAQUETAME</v>
          </cell>
          <cell r="D532" t="str">
            <v>CUNDINAMARCA</v>
          </cell>
          <cell r="E532" t="str">
            <v>QUETAME</v>
          </cell>
          <cell r="F532" t="str">
            <v>25594</v>
          </cell>
        </row>
        <row r="533">
          <cell r="C533" t="str">
            <v>CUNDINAMARCAQUIPILE</v>
          </cell>
          <cell r="D533" t="str">
            <v>CUNDINAMARCA</v>
          </cell>
          <cell r="E533" t="str">
            <v>QUIPILE</v>
          </cell>
          <cell r="F533" t="str">
            <v>25596</v>
          </cell>
        </row>
        <row r="534">
          <cell r="C534" t="str">
            <v>CUNDINAMARCAAPULO</v>
          </cell>
          <cell r="D534" t="str">
            <v>CUNDINAMARCA</v>
          </cell>
          <cell r="E534" t="str">
            <v>APULO</v>
          </cell>
          <cell r="F534" t="str">
            <v>25599</v>
          </cell>
        </row>
        <row r="535">
          <cell r="C535" t="str">
            <v>CUNDINAMARCARICAURTE</v>
          </cell>
          <cell r="D535" t="str">
            <v>CUNDINAMARCA</v>
          </cell>
          <cell r="E535" t="str">
            <v>RICAURTE</v>
          </cell>
          <cell r="F535" t="str">
            <v>25612</v>
          </cell>
        </row>
        <row r="536">
          <cell r="C536" t="str">
            <v>CUNDINAMARCASAN ANTONIO DEL TEQUENDAMA</v>
          </cell>
          <cell r="D536" t="str">
            <v>CUNDINAMARCA</v>
          </cell>
          <cell r="E536" t="str">
            <v>SAN ANTONIO DEL TEQUENDAMA</v>
          </cell>
          <cell r="F536" t="str">
            <v>25645</v>
          </cell>
        </row>
        <row r="537">
          <cell r="C537" t="str">
            <v>CUNDINAMARCASAN BERNARDO</v>
          </cell>
          <cell r="D537" t="str">
            <v>CUNDINAMARCA</v>
          </cell>
          <cell r="E537" t="str">
            <v>SAN BERNARDO</v>
          </cell>
          <cell r="F537" t="str">
            <v>25649</v>
          </cell>
        </row>
        <row r="538">
          <cell r="C538" t="str">
            <v>CUNDINAMARCASAN CAYETANO</v>
          </cell>
          <cell r="D538" t="str">
            <v>CUNDINAMARCA</v>
          </cell>
          <cell r="E538" t="str">
            <v>SAN CAYETANO</v>
          </cell>
          <cell r="F538" t="str">
            <v>25653</v>
          </cell>
        </row>
        <row r="539">
          <cell r="C539" t="str">
            <v>CUNDINAMARCASAN FRANCISCO</v>
          </cell>
          <cell r="D539" t="str">
            <v>CUNDINAMARCA</v>
          </cell>
          <cell r="E539" t="str">
            <v>SAN FRANCISCO</v>
          </cell>
          <cell r="F539" t="str">
            <v>25658</v>
          </cell>
        </row>
        <row r="540">
          <cell r="C540" t="str">
            <v>CUNDINAMARCASAN JUAN DE RIO SECO</v>
          </cell>
          <cell r="D540" t="str">
            <v>CUNDINAMARCA</v>
          </cell>
          <cell r="E540" t="str">
            <v>SAN JUAN DE RIO SECO</v>
          </cell>
          <cell r="F540" t="str">
            <v>25662</v>
          </cell>
        </row>
        <row r="541">
          <cell r="C541" t="str">
            <v>CUNDINAMARCASASAIMA</v>
          </cell>
          <cell r="D541" t="str">
            <v>CUNDINAMARCA</v>
          </cell>
          <cell r="E541" t="str">
            <v>SASAIMA</v>
          </cell>
          <cell r="F541" t="str">
            <v>25718</v>
          </cell>
        </row>
        <row r="542">
          <cell r="C542" t="str">
            <v>CUNDINAMARCASESQUILE</v>
          </cell>
          <cell r="D542" t="str">
            <v>CUNDINAMARCA</v>
          </cell>
          <cell r="E542" t="str">
            <v>SESQUILE</v>
          </cell>
          <cell r="F542" t="str">
            <v>25736</v>
          </cell>
        </row>
        <row r="543">
          <cell r="C543" t="str">
            <v>CUNDINAMARCASIBATE</v>
          </cell>
          <cell r="D543" t="str">
            <v>CUNDINAMARCA</v>
          </cell>
          <cell r="E543" t="str">
            <v>SIBATE</v>
          </cell>
          <cell r="F543" t="str">
            <v>25740</v>
          </cell>
        </row>
        <row r="544">
          <cell r="C544" t="str">
            <v>CUNDINAMARCASILVANIA</v>
          </cell>
          <cell r="D544" t="str">
            <v>CUNDINAMARCA</v>
          </cell>
          <cell r="E544" t="str">
            <v>SILVANIA</v>
          </cell>
          <cell r="F544" t="str">
            <v>25743</v>
          </cell>
        </row>
        <row r="545">
          <cell r="C545" t="str">
            <v>CUNDINAMARCASIMIJACA</v>
          </cell>
          <cell r="D545" t="str">
            <v>CUNDINAMARCA</v>
          </cell>
          <cell r="E545" t="str">
            <v>SIMIJACA</v>
          </cell>
          <cell r="F545" t="str">
            <v>25745</v>
          </cell>
        </row>
        <row r="546">
          <cell r="C546" t="str">
            <v>CUNDINAMARCASOACHA</v>
          </cell>
          <cell r="D546" t="str">
            <v>CUNDINAMARCA</v>
          </cell>
          <cell r="E546" t="str">
            <v>SOACHA</v>
          </cell>
          <cell r="F546" t="str">
            <v>25754</v>
          </cell>
        </row>
        <row r="547">
          <cell r="C547" t="str">
            <v>CUNDINAMARCASOPO</v>
          </cell>
          <cell r="D547" t="str">
            <v>CUNDINAMARCA</v>
          </cell>
          <cell r="E547" t="str">
            <v>SOPO</v>
          </cell>
          <cell r="F547" t="str">
            <v>25758</v>
          </cell>
        </row>
        <row r="548">
          <cell r="C548" t="str">
            <v>CUNDINAMARCASUBACHOQUE</v>
          </cell>
          <cell r="D548" t="str">
            <v>CUNDINAMARCA</v>
          </cell>
          <cell r="E548" t="str">
            <v>SUBACHOQUE</v>
          </cell>
          <cell r="F548" t="str">
            <v>25769</v>
          </cell>
        </row>
        <row r="549">
          <cell r="C549" t="str">
            <v>CUNDINAMARCASUESCA</v>
          </cell>
          <cell r="D549" t="str">
            <v>CUNDINAMARCA</v>
          </cell>
          <cell r="E549" t="str">
            <v>SUESCA</v>
          </cell>
          <cell r="F549" t="str">
            <v>25772</v>
          </cell>
        </row>
        <row r="550">
          <cell r="C550" t="str">
            <v>CUNDINAMARCASUPATA</v>
          </cell>
          <cell r="D550" t="str">
            <v>CUNDINAMARCA</v>
          </cell>
          <cell r="E550" t="str">
            <v>SUPATA</v>
          </cell>
          <cell r="F550" t="str">
            <v>25777</v>
          </cell>
        </row>
        <row r="551">
          <cell r="C551" t="str">
            <v>CUNDINAMARCASUSA</v>
          </cell>
          <cell r="D551" t="str">
            <v>CUNDINAMARCA</v>
          </cell>
          <cell r="E551" t="str">
            <v>SUSA</v>
          </cell>
          <cell r="F551" t="str">
            <v>25779</v>
          </cell>
        </row>
        <row r="552">
          <cell r="C552" t="str">
            <v>CUNDINAMARCASUTATAUSA</v>
          </cell>
          <cell r="D552" t="str">
            <v>CUNDINAMARCA</v>
          </cell>
          <cell r="E552" t="str">
            <v>SUTATAUSA</v>
          </cell>
          <cell r="F552" t="str">
            <v>25781</v>
          </cell>
        </row>
        <row r="553">
          <cell r="C553" t="str">
            <v>CUNDINAMARCATABIO</v>
          </cell>
          <cell r="D553" t="str">
            <v>CUNDINAMARCA</v>
          </cell>
          <cell r="E553" t="str">
            <v>TABIO</v>
          </cell>
          <cell r="F553" t="str">
            <v>25785</v>
          </cell>
        </row>
        <row r="554">
          <cell r="C554" t="str">
            <v>CUNDINAMARCATAUSA</v>
          </cell>
          <cell r="D554" t="str">
            <v>CUNDINAMARCA</v>
          </cell>
          <cell r="E554" t="str">
            <v>TAUSA</v>
          </cell>
          <cell r="F554" t="str">
            <v>25793</v>
          </cell>
        </row>
        <row r="555">
          <cell r="C555" t="str">
            <v>CUNDINAMARCATENA</v>
          </cell>
          <cell r="D555" t="str">
            <v>CUNDINAMARCA</v>
          </cell>
          <cell r="E555" t="str">
            <v>TENA</v>
          </cell>
          <cell r="F555" t="str">
            <v>25797</v>
          </cell>
        </row>
        <row r="556">
          <cell r="C556" t="str">
            <v>CUNDINAMARCATENJO</v>
          </cell>
          <cell r="D556" t="str">
            <v>CUNDINAMARCA</v>
          </cell>
          <cell r="E556" t="str">
            <v>TENJO</v>
          </cell>
          <cell r="F556" t="str">
            <v>25799</v>
          </cell>
        </row>
        <row r="557">
          <cell r="C557" t="str">
            <v>CUNDINAMARCATIBACUY</v>
          </cell>
          <cell r="D557" t="str">
            <v>CUNDINAMARCA</v>
          </cell>
          <cell r="E557" t="str">
            <v>TIBACUY</v>
          </cell>
          <cell r="F557" t="str">
            <v>25805</v>
          </cell>
        </row>
        <row r="558">
          <cell r="C558" t="str">
            <v>CUNDINAMARCATIBIRITA</v>
          </cell>
          <cell r="D558" t="str">
            <v>CUNDINAMARCA</v>
          </cell>
          <cell r="E558" t="str">
            <v>TIBIRITA</v>
          </cell>
          <cell r="F558" t="str">
            <v>25807</v>
          </cell>
        </row>
        <row r="559">
          <cell r="C559" t="str">
            <v>CUNDINAMARCATOCAIMA</v>
          </cell>
          <cell r="D559" t="str">
            <v>CUNDINAMARCA</v>
          </cell>
          <cell r="E559" t="str">
            <v>TOCAIMA</v>
          </cell>
          <cell r="F559" t="str">
            <v>25815</v>
          </cell>
        </row>
        <row r="560">
          <cell r="C560" t="str">
            <v>CUNDINAMARCATOCANCIPA</v>
          </cell>
          <cell r="D560" t="str">
            <v>CUNDINAMARCA</v>
          </cell>
          <cell r="E560" t="str">
            <v>TOCANCIPA</v>
          </cell>
          <cell r="F560" t="str">
            <v>25817</v>
          </cell>
        </row>
        <row r="561">
          <cell r="C561" t="str">
            <v>CUNDINAMARCATOPAIPI</v>
          </cell>
          <cell r="D561" t="str">
            <v>CUNDINAMARCA</v>
          </cell>
          <cell r="E561" t="str">
            <v>TOPAIPI</v>
          </cell>
          <cell r="F561" t="str">
            <v>25823</v>
          </cell>
        </row>
        <row r="562">
          <cell r="C562" t="str">
            <v>CUNDINAMARCAUBALA</v>
          </cell>
          <cell r="D562" t="str">
            <v>CUNDINAMARCA</v>
          </cell>
          <cell r="E562" t="str">
            <v>UBALA</v>
          </cell>
          <cell r="F562" t="str">
            <v>25839</v>
          </cell>
        </row>
        <row r="563">
          <cell r="C563" t="str">
            <v>CUNDINAMARCAUBAQUE</v>
          </cell>
          <cell r="D563" t="str">
            <v>CUNDINAMARCA</v>
          </cell>
          <cell r="E563" t="str">
            <v>UBAQUE</v>
          </cell>
          <cell r="F563" t="str">
            <v>25841</v>
          </cell>
        </row>
        <row r="564">
          <cell r="C564" t="str">
            <v>CUNDINAMARCAUBATE</v>
          </cell>
          <cell r="D564" t="str">
            <v>CUNDINAMARCA</v>
          </cell>
          <cell r="E564" t="str">
            <v>UBATE</v>
          </cell>
          <cell r="F564" t="str">
            <v>25843</v>
          </cell>
        </row>
        <row r="565">
          <cell r="C565" t="str">
            <v>CUNDINAMARCAUNE</v>
          </cell>
          <cell r="D565" t="str">
            <v>CUNDINAMARCA</v>
          </cell>
          <cell r="E565" t="str">
            <v>UNE</v>
          </cell>
          <cell r="F565" t="str">
            <v>25845</v>
          </cell>
        </row>
        <row r="566">
          <cell r="C566" t="str">
            <v>CUNDINAMARCAUTICA</v>
          </cell>
          <cell r="D566" t="str">
            <v>CUNDINAMARCA</v>
          </cell>
          <cell r="E566" t="str">
            <v>UTICA</v>
          </cell>
          <cell r="F566" t="str">
            <v>25851</v>
          </cell>
        </row>
        <row r="567">
          <cell r="C567" t="str">
            <v>CUNDINAMARCAVERGARA</v>
          </cell>
          <cell r="D567" t="str">
            <v>CUNDINAMARCA</v>
          </cell>
          <cell r="E567" t="str">
            <v>VERGARA</v>
          </cell>
          <cell r="F567" t="str">
            <v>25862</v>
          </cell>
        </row>
        <row r="568">
          <cell r="C568" t="str">
            <v>CUNDINAMARCAVIANI</v>
          </cell>
          <cell r="D568" t="str">
            <v>CUNDINAMARCA</v>
          </cell>
          <cell r="E568" t="str">
            <v>VIANI</v>
          </cell>
          <cell r="F568" t="str">
            <v>25867</v>
          </cell>
        </row>
        <row r="569">
          <cell r="C569" t="str">
            <v>CUNDINAMARCAVILLAGOMEZ</v>
          </cell>
          <cell r="D569" t="str">
            <v>CUNDINAMARCA</v>
          </cell>
          <cell r="E569" t="str">
            <v>VILLAGOMEZ</v>
          </cell>
          <cell r="F569" t="str">
            <v>25871</v>
          </cell>
        </row>
        <row r="570">
          <cell r="C570" t="str">
            <v>CUNDINAMARCAVILLAPINZON</v>
          </cell>
          <cell r="D570" t="str">
            <v>CUNDINAMARCA</v>
          </cell>
          <cell r="E570" t="str">
            <v>VILLAPINZON</v>
          </cell>
          <cell r="F570" t="str">
            <v>25873</v>
          </cell>
        </row>
        <row r="571">
          <cell r="C571" t="str">
            <v>CUNDINAMARCAVILLETA</v>
          </cell>
          <cell r="D571" t="str">
            <v>CUNDINAMARCA</v>
          </cell>
          <cell r="E571" t="str">
            <v>VILLETA</v>
          </cell>
          <cell r="F571" t="str">
            <v>25875</v>
          </cell>
        </row>
        <row r="572">
          <cell r="C572" t="str">
            <v>CUNDINAMARCAVIOTA</v>
          </cell>
          <cell r="D572" t="str">
            <v>CUNDINAMARCA</v>
          </cell>
          <cell r="E572" t="str">
            <v>VIOTA</v>
          </cell>
          <cell r="F572" t="str">
            <v>25878</v>
          </cell>
        </row>
        <row r="573">
          <cell r="C573" t="str">
            <v>CUNDINAMARCAYACOPI</v>
          </cell>
          <cell r="D573" t="str">
            <v>CUNDINAMARCA</v>
          </cell>
          <cell r="E573" t="str">
            <v>YACOPI</v>
          </cell>
          <cell r="F573" t="str">
            <v>25885</v>
          </cell>
        </row>
        <row r="574">
          <cell r="C574" t="str">
            <v>CUNDINAMARCAZIPACON</v>
          </cell>
          <cell r="D574" t="str">
            <v>CUNDINAMARCA</v>
          </cell>
          <cell r="E574" t="str">
            <v>ZIPACON</v>
          </cell>
          <cell r="F574" t="str">
            <v>25898</v>
          </cell>
        </row>
        <row r="575">
          <cell r="C575" t="str">
            <v>CUNDINAMARCAZIPAQUIRA</v>
          </cell>
          <cell r="D575" t="str">
            <v>CUNDINAMARCA</v>
          </cell>
          <cell r="E575" t="str">
            <v>ZIPAQUIRA</v>
          </cell>
          <cell r="F575" t="str">
            <v>25899</v>
          </cell>
        </row>
        <row r="576">
          <cell r="C576" t="str">
            <v>ChocoQUIBDO</v>
          </cell>
          <cell r="D576" t="str">
            <v>Choco</v>
          </cell>
          <cell r="E576" t="str">
            <v>QUIBDO</v>
          </cell>
          <cell r="F576" t="str">
            <v>27001</v>
          </cell>
        </row>
        <row r="577">
          <cell r="C577" t="str">
            <v>ChocoACANDI</v>
          </cell>
          <cell r="D577" t="str">
            <v>Choco</v>
          </cell>
          <cell r="E577" t="str">
            <v>ACANDI</v>
          </cell>
          <cell r="F577" t="str">
            <v>27006</v>
          </cell>
        </row>
        <row r="578">
          <cell r="C578" t="str">
            <v>ChocoALTO BAUDO</v>
          </cell>
          <cell r="D578" t="str">
            <v>Choco</v>
          </cell>
          <cell r="E578" t="str">
            <v>ALTO BAUDO</v>
          </cell>
          <cell r="F578" t="str">
            <v>27025</v>
          </cell>
        </row>
        <row r="579">
          <cell r="C579" t="str">
            <v>ChocoATRATO</v>
          </cell>
          <cell r="D579" t="str">
            <v>Choco</v>
          </cell>
          <cell r="E579" t="str">
            <v>ATRATO</v>
          </cell>
          <cell r="F579" t="str">
            <v>27050</v>
          </cell>
        </row>
        <row r="580">
          <cell r="C580" t="str">
            <v>ChocoBAGADO</v>
          </cell>
          <cell r="D580" t="str">
            <v>Choco</v>
          </cell>
          <cell r="E580" t="str">
            <v>BAGADO</v>
          </cell>
          <cell r="F580" t="str">
            <v>27073</v>
          </cell>
        </row>
        <row r="581">
          <cell r="C581" t="str">
            <v>ChocoBAHIA SOLANO</v>
          </cell>
          <cell r="D581" t="str">
            <v>Choco</v>
          </cell>
          <cell r="E581" t="str">
            <v>BAHIA SOLANO</v>
          </cell>
          <cell r="F581" t="str">
            <v>27075</v>
          </cell>
        </row>
        <row r="582">
          <cell r="C582" t="str">
            <v>ChocoBAJO BAUDO</v>
          </cell>
          <cell r="D582" t="str">
            <v>Choco</v>
          </cell>
          <cell r="E582" t="str">
            <v>BAJO BAUDO</v>
          </cell>
          <cell r="F582" t="str">
            <v>27077</v>
          </cell>
        </row>
        <row r="583">
          <cell r="C583" t="str">
            <v>ChocoBELEN DE BAJIRA</v>
          </cell>
          <cell r="D583" t="str">
            <v>Choco</v>
          </cell>
          <cell r="E583" t="str">
            <v>BELEN DE BAJIRA</v>
          </cell>
          <cell r="F583" t="str">
            <v>27086</v>
          </cell>
        </row>
        <row r="584">
          <cell r="C584" t="str">
            <v>ChocoBOJAYA</v>
          </cell>
          <cell r="D584" t="str">
            <v>Choco</v>
          </cell>
          <cell r="E584" t="str">
            <v>BOJAYA</v>
          </cell>
          <cell r="F584" t="str">
            <v>27099</v>
          </cell>
        </row>
        <row r="585">
          <cell r="C585" t="str">
            <v>ChocoCANTON DE SAN PABLO</v>
          </cell>
          <cell r="D585" t="str">
            <v>Choco</v>
          </cell>
          <cell r="E585" t="str">
            <v>CANTON DE SAN PABLO</v>
          </cell>
          <cell r="F585" t="str">
            <v>27135</v>
          </cell>
        </row>
        <row r="586">
          <cell r="C586" t="str">
            <v>ChocoCARMEN DEL DARIEN</v>
          </cell>
          <cell r="D586" t="str">
            <v>Choco</v>
          </cell>
          <cell r="E586" t="str">
            <v>CARMEN DEL DARIEN</v>
          </cell>
          <cell r="F586" t="str">
            <v>27150</v>
          </cell>
        </row>
        <row r="587">
          <cell r="C587" t="str">
            <v>ChocoCERTEGUI</v>
          </cell>
          <cell r="D587" t="str">
            <v>Choco</v>
          </cell>
          <cell r="E587" t="str">
            <v>CERTEGUI</v>
          </cell>
          <cell r="F587" t="str">
            <v>27160</v>
          </cell>
        </row>
        <row r="588">
          <cell r="C588" t="str">
            <v>ChocoCONDOTO</v>
          </cell>
          <cell r="D588" t="str">
            <v>Choco</v>
          </cell>
          <cell r="E588" t="str">
            <v>CONDOTO</v>
          </cell>
          <cell r="F588" t="str">
            <v>27205</v>
          </cell>
        </row>
        <row r="589">
          <cell r="C589" t="str">
            <v>ChocoEL CARMEN DE ATRATO</v>
          </cell>
          <cell r="D589" t="str">
            <v>Choco</v>
          </cell>
          <cell r="E589" t="str">
            <v>EL CARMEN DE ATRATO</v>
          </cell>
          <cell r="F589" t="str">
            <v>27245</v>
          </cell>
        </row>
        <row r="590">
          <cell r="C590" t="str">
            <v>ChocoEL LITORAL DEL SAN JUAN</v>
          </cell>
          <cell r="D590" t="str">
            <v>Choco</v>
          </cell>
          <cell r="E590" t="str">
            <v>EL LITORAL DEL SAN JUAN</v>
          </cell>
          <cell r="F590" t="str">
            <v>27250</v>
          </cell>
        </row>
        <row r="591">
          <cell r="C591" t="str">
            <v>ChocoISTMINA</v>
          </cell>
          <cell r="D591" t="str">
            <v>Choco</v>
          </cell>
          <cell r="E591" t="str">
            <v>ISTMINA</v>
          </cell>
          <cell r="F591" t="str">
            <v>27361</v>
          </cell>
        </row>
        <row r="592">
          <cell r="C592" t="str">
            <v>ChocoJURADO</v>
          </cell>
          <cell r="D592" t="str">
            <v>Choco</v>
          </cell>
          <cell r="E592" t="str">
            <v>JURADO</v>
          </cell>
          <cell r="F592" t="str">
            <v>27372</v>
          </cell>
        </row>
        <row r="593">
          <cell r="C593" t="str">
            <v>ChocoLLORO</v>
          </cell>
          <cell r="D593" t="str">
            <v>Choco</v>
          </cell>
          <cell r="E593" t="str">
            <v>LLORO</v>
          </cell>
          <cell r="F593" t="str">
            <v>27413</v>
          </cell>
        </row>
        <row r="594">
          <cell r="C594" t="str">
            <v>ChocoMEDIO ATRATO</v>
          </cell>
          <cell r="D594" t="str">
            <v>Choco</v>
          </cell>
          <cell r="E594" t="str">
            <v>MEDIO ATRATO</v>
          </cell>
          <cell r="F594" t="str">
            <v>27425</v>
          </cell>
        </row>
        <row r="595">
          <cell r="C595" t="str">
            <v>ChocoMEDIO BAUDO</v>
          </cell>
          <cell r="D595" t="str">
            <v>Choco</v>
          </cell>
          <cell r="E595" t="str">
            <v>MEDIO BAUDO</v>
          </cell>
          <cell r="F595" t="str">
            <v>27430</v>
          </cell>
        </row>
        <row r="596">
          <cell r="C596" t="str">
            <v>ChocoMEDIO SAN JUAN</v>
          </cell>
          <cell r="D596" t="str">
            <v>Choco</v>
          </cell>
          <cell r="E596" t="str">
            <v>MEDIO SAN JUAN</v>
          </cell>
          <cell r="F596" t="str">
            <v>27450</v>
          </cell>
        </row>
        <row r="597">
          <cell r="C597" t="str">
            <v>ChocoNOVITA</v>
          </cell>
          <cell r="D597" t="str">
            <v>Choco</v>
          </cell>
          <cell r="E597" t="str">
            <v>NOVITA</v>
          </cell>
          <cell r="F597" t="str">
            <v>27491</v>
          </cell>
        </row>
        <row r="598">
          <cell r="C598" t="str">
            <v>ChocoNUQUI</v>
          </cell>
          <cell r="D598" t="str">
            <v>Choco</v>
          </cell>
          <cell r="E598" t="str">
            <v>NUQUI</v>
          </cell>
          <cell r="F598" t="str">
            <v>27495</v>
          </cell>
        </row>
        <row r="599">
          <cell r="C599" t="str">
            <v>ChocoRIO IRO</v>
          </cell>
          <cell r="D599" t="str">
            <v>Choco</v>
          </cell>
          <cell r="E599" t="str">
            <v>RIO IRO</v>
          </cell>
          <cell r="F599" t="str">
            <v>27580</v>
          </cell>
        </row>
        <row r="600">
          <cell r="C600" t="str">
            <v>ChocoRIO QUITO</v>
          </cell>
          <cell r="D600" t="str">
            <v>Choco</v>
          </cell>
          <cell r="E600" t="str">
            <v>RIO QUITO</v>
          </cell>
          <cell r="F600" t="str">
            <v>27600</v>
          </cell>
        </row>
        <row r="601">
          <cell r="C601" t="str">
            <v>ChocoRIOSUCIO</v>
          </cell>
          <cell r="D601" t="str">
            <v>Choco</v>
          </cell>
          <cell r="E601" t="str">
            <v>RIOSUCIO</v>
          </cell>
          <cell r="F601" t="str">
            <v>27615</v>
          </cell>
        </row>
        <row r="602">
          <cell r="C602" t="str">
            <v>ChocoSAN JOSE DEL PALMAR</v>
          </cell>
          <cell r="D602" t="str">
            <v>Choco</v>
          </cell>
          <cell r="E602" t="str">
            <v>SAN JOSE DEL PALMAR</v>
          </cell>
          <cell r="F602" t="str">
            <v>27660</v>
          </cell>
        </row>
        <row r="603">
          <cell r="C603" t="str">
            <v>ChocoSIPI</v>
          </cell>
          <cell r="D603" t="str">
            <v>Choco</v>
          </cell>
          <cell r="E603" t="str">
            <v>SIPI</v>
          </cell>
          <cell r="F603" t="str">
            <v>27745</v>
          </cell>
        </row>
        <row r="604">
          <cell r="C604" t="str">
            <v>ChocoTADO</v>
          </cell>
          <cell r="D604" t="str">
            <v>Choco</v>
          </cell>
          <cell r="E604" t="str">
            <v>TADO</v>
          </cell>
          <cell r="F604" t="str">
            <v>27787</v>
          </cell>
        </row>
        <row r="605">
          <cell r="C605" t="str">
            <v>ChocoUNGUIA</v>
          </cell>
          <cell r="D605" t="str">
            <v>Choco</v>
          </cell>
          <cell r="E605" t="str">
            <v>UNGUIA</v>
          </cell>
          <cell r="F605" t="str">
            <v>27800</v>
          </cell>
        </row>
        <row r="606">
          <cell r="C606" t="str">
            <v>ChocoUNION PANAMERICANA</v>
          </cell>
          <cell r="D606" t="str">
            <v>Choco</v>
          </cell>
          <cell r="E606" t="str">
            <v>UNION PANAMERICANA</v>
          </cell>
          <cell r="F606" t="str">
            <v>27810</v>
          </cell>
        </row>
        <row r="607">
          <cell r="C607" t="str">
            <v>HUILANEIVA</v>
          </cell>
          <cell r="D607" t="str">
            <v>HUILA</v>
          </cell>
          <cell r="E607" t="str">
            <v>NEIVA</v>
          </cell>
          <cell r="F607" t="str">
            <v>41001</v>
          </cell>
        </row>
        <row r="608">
          <cell r="C608" t="str">
            <v>HUILAACEVEDO</v>
          </cell>
          <cell r="D608" t="str">
            <v>HUILA</v>
          </cell>
          <cell r="E608" t="str">
            <v>ACEVEDO</v>
          </cell>
          <cell r="F608" t="str">
            <v>41006</v>
          </cell>
        </row>
        <row r="609">
          <cell r="C609" t="str">
            <v>HUILAAGRADO</v>
          </cell>
          <cell r="D609" t="str">
            <v>HUILA</v>
          </cell>
          <cell r="E609" t="str">
            <v>AGRADO</v>
          </cell>
          <cell r="F609" t="str">
            <v>41013</v>
          </cell>
        </row>
        <row r="610">
          <cell r="C610" t="str">
            <v>HUILAAIPE</v>
          </cell>
          <cell r="D610" t="str">
            <v>HUILA</v>
          </cell>
          <cell r="E610" t="str">
            <v>AIPE</v>
          </cell>
          <cell r="F610" t="str">
            <v>41016</v>
          </cell>
        </row>
        <row r="611">
          <cell r="C611" t="str">
            <v>HUILAALGECIRAS</v>
          </cell>
          <cell r="D611" t="str">
            <v>HUILA</v>
          </cell>
          <cell r="E611" t="str">
            <v>ALGECIRAS</v>
          </cell>
          <cell r="F611" t="str">
            <v>41020</v>
          </cell>
        </row>
        <row r="612">
          <cell r="C612" t="str">
            <v>HUILAALTAMIRA</v>
          </cell>
          <cell r="D612" t="str">
            <v>HUILA</v>
          </cell>
          <cell r="E612" t="str">
            <v>ALTAMIRA</v>
          </cell>
          <cell r="F612" t="str">
            <v>41026</v>
          </cell>
        </row>
        <row r="613">
          <cell r="C613" t="str">
            <v>HUILABARAYA</v>
          </cell>
          <cell r="D613" t="str">
            <v>HUILA</v>
          </cell>
          <cell r="E613" t="str">
            <v>BARAYA</v>
          </cell>
          <cell r="F613" t="str">
            <v>41078</v>
          </cell>
        </row>
        <row r="614">
          <cell r="C614" t="str">
            <v>HUILACAMPOALEGRE</v>
          </cell>
          <cell r="D614" t="str">
            <v>HUILA</v>
          </cell>
          <cell r="E614" t="str">
            <v>CAMPOALEGRE</v>
          </cell>
          <cell r="F614" t="str">
            <v>41132</v>
          </cell>
        </row>
        <row r="615">
          <cell r="C615" t="str">
            <v>HUILACOLOMBIA</v>
          </cell>
          <cell r="D615" t="str">
            <v>HUILA</v>
          </cell>
          <cell r="E615" t="str">
            <v>COLOMBIA</v>
          </cell>
          <cell r="F615" t="str">
            <v>41206</v>
          </cell>
        </row>
        <row r="616">
          <cell r="C616" t="str">
            <v>HUILAELIAS</v>
          </cell>
          <cell r="D616" t="str">
            <v>HUILA</v>
          </cell>
          <cell r="E616" t="str">
            <v>ELIAS</v>
          </cell>
          <cell r="F616" t="str">
            <v>41244</v>
          </cell>
        </row>
        <row r="617">
          <cell r="C617" t="str">
            <v>HUILAGARZON</v>
          </cell>
          <cell r="D617" t="str">
            <v>HUILA</v>
          </cell>
          <cell r="E617" t="str">
            <v>GARZON</v>
          </cell>
          <cell r="F617" t="str">
            <v>41298</v>
          </cell>
        </row>
        <row r="618">
          <cell r="C618" t="str">
            <v>HUILAGIGANTE</v>
          </cell>
          <cell r="D618" t="str">
            <v>HUILA</v>
          </cell>
          <cell r="E618" t="str">
            <v>GIGANTE</v>
          </cell>
          <cell r="F618" t="str">
            <v>41306</v>
          </cell>
        </row>
        <row r="619">
          <cell r="C619" t="str">
            <v>HUILAGUADALUPE</v>
          </cell>
          <cell r="D619" t="str">
            <v>HUILA</v>
          </cell>
          <cell r="E619" t="str">
            <v>GUADALUPE</v>
          </cell>
          <cell r="F619" t="str">
            <v>41319</v>
          </cell>
        </row>
        <row r="620">
          <cell r="C620" t="str">
            <v>HUILAHOBO</v>
          </cell>
          <cell r="D620" t="str">
            <v>HUILA</v>
          </cell>
          <cell r="E620" t="str">
            <v>HOBO</v>
          </cell>
          <cell r="F620" t="str">
            <v>41349</v>
          </cell>
        </row>
        <row r="621">
          <cell r="C621" t="str">
            <v>HUILAIQUIRA</v>
          </cell>
          <cell r="D621" t="str">
            <v>HUILA</v>
          </cell>
          <cell r="E621" t="str">
            <v>IQUIRA</v>
          </cell>
          <cell r="F621" t="str">
            <v>41357</v>
          </cell>
        </row>
        <row r="622">
          <cell r="C622" t="str">
            <v>HUILAISNOS</v>
          </cell>
          <cell r="D622" t="str">
            <v>HUILA</v>
          </cell>
          <cell r="E622" t="str">
            <v>ISNOS</v>
          </cell>
          <cell r="F622" t="str">
            <v>41359</v>
          </cell>
        </row>
        <row r="623">
          <cell r="C623" t="str">
            <v>HUILALA ARGENTINA</v>
          </cell>
          <cell r="D623" t="str">
            <v>HUILA</v>
          </cell>
          <cell r="E623" t="str">
            <v>LA ARGENTINA</v>
          </cell>
          <cell r="F623" t="str">
            <v>41378</v>
          </cell>
        </row>
        <row r="624">
          <cell r="C624" t="str">
            <v>HUILALA PLATA</v>
          </cell>
          <cell r="D624" t="str">
            <v>HUILA</v>
          </cell>
          <cell r="E624" t="str">
            <v>LA PLATA</v>
          </cell>
          <cell r="F624" t="str">
            <v>41396</v>
          </cell>
        </row>
        <row r="625">
          <cell r="C625" t="str">
            <v>HUILANATAGA</v>
          </cell>
          <cell r="D625" t="str">
            <v>HUILA</v>
          </cell>
          <cell r="E625" t="str">
            <v>NATAGA</v>
          </cell>
          <cell r="F625" t="str">
            <v>41483</v>
          </cell>
        </row>
        <row r="626">
          <cell r="C626" t="str">
            <v>HUILAOPORAPA</v>
          </cell>
          <cell r="D626" t="str">
            <v>HUILA</v>
          </cell>
          <cell r="E626" t="str">
            <v>OPORAPA</v>
          </cell>
          <cell r="F626" t="str">
            <v>41503</v>
          </cell>
        </row>
        <row r="627">
          <cell r="C627" t="str">
            <v>HUILAPAICOL</v>
          </cell>
          <cell r="D627" t="str">
            <v>HUILA</v>
          </cell>
          <cell r="E627" t="str">
            <v>PAICOL</v>
          </cell>
          <cell r="F627" t="str">
            <v>41518</v>
          </cell>
        </row>
        <row r="628">
          <cell r="C628" t="str">
            <v>HUILAPALERMO</v>
          </cell>
          <cell r="D628" t="str">
            <v>HUILA</v>
          </cell>
          <cell r="E628" t="str">
            <v>PALERMO</v>
          </cell>
          <cell r="F628" t="str">
            <v>41524</v>
          </cell>
        </row>
        <row r="629">
          <cell r="C629" t="str">
            <v>HUILAPALESTINA</v>
          </cell>
          <cell r="D629" t="str">
            <v>HUILA</v>
          </cell>
          <cell r="E629" t="str">
            <v>PALESTINA</v>
          </cell>
          <cell r="F629" t="str">
            <v>41530</v>
          </cell>
        </row>
        <row r="630">
          <cell r="C630" t="str">
            <v>HUILAPITAL</v>
          </cell>
          <cell r="D630" t="str">
            <v>HUILA</v>
          </cell>
          <cell r="E630" t="str">
            <v>PITAL</v>
          </cell>
          <cell r="F630" t="str">
            <v>41548</v>
          </cell>
        </row>
        <row r="631">
          <cell r="C631" t="str">
            <v>HUILAPITALITO</v>
          </cell>
          <cell r="D631" t="str">
            <v>HUILA</v>
          </cell>
          <cell r="E631" t="str">
            <v>PITALITO</v>
          </cell>
          <cell r="F631" t="str">
            <v>41551</v>
          </cell>
        </row>
        <row r="632">
          <cell r="C632" t="str">
            <v>HUILARIVERA</v>
          </cell>
          <cell r="D632" t="str">
            <v>HUILA</v>
          </cell>
          <cell r="E632" t="str">
            <v>RIVERA</v>
          </cell>
          <cell r="F632" t="str">
            <v>41615</v>
          </cell>
        </row>
        <row r="633">
          <cell r="C633" t="str">
            <v>HUILASALADOBLANCO</v>
          </cell>
          <cell r="D633" t="str">
            <v>HUILA</v>
          </cell>
          <cell r="E633" t="str">
            <v>SALADOBLANCO</v>
          </cell>
          <cell r="F633" t="str">
            <v>41660</v>
          </cell>
        </row>
        <row r="634">
          <cell r="C634" t="str">
            <v>HUILASAN AGUSTIN</v>
          </cell>
          <cell r="D634" t="str">
            <v>HUILA</v>
          </cell>
          <cell r="E634" t="str">
            <v>SAN AGUSTIN</v>
          </cell>
          <cell r="F634" t="str">
            <v>41668</v>
          </cell>
        </row>
        <row r="635">
          <cell r="C635" t="str">
            <v>HUILASANTA MARIA</v>
          </cell>
          <cell r="D635" t="str">
            <v>HUILA</v>
          </cell>
          <cell r="E635" t="str">
            <v>SANTA MARIA</v>
          </cell>
          <cell r="F635" t="str">
            <v>41676</v>
          </cell>
        </row>
        <row r="636">
          <cell r="C636" t="str">
            <v>HUILASUAZA</v>
          </cell>
          <cell r="D636" t="str">
            <v>HUILA</v>
          </cell>
          <cell r="E636" t="str">
            <v>SUAZA</v>
          </cell>
          <cell r="F636" t="str">
            <v>41770</v>
          </cell>
        </row>
        <row r="637">
          <cell r="C637" t="str">
            <v>HUILATARQUI</v>
          </cell>
          <cell r="D637" t="str">
            <v>HUILA</v>
          </cell>
          <cell r="E637" t="str">
            <v>TARQUI</v>
          </cell>
          <cell r="F637" t="str">
            <v>41791</v>
          </cell>
        </row>
        <row r="638">
          <cell r="C638" t="str">
            <v>HUILATESALIA</v>
          </cell>
          <cell r="D638" t="str">
            <v>HUILA</v>
          </cell>
          <cell r="E638" t="str">
            <v>TESALIA</v>
          </cell>
          <cell r="F638" t="str">
            <v>41797</v>
          </cell>
        </row>
        <row r="639">
          <cell r="C639" t="str">
            <v>HUILATELLO</v>
          </cell>
          <cell r="D639" t="str">
            <v>HUILA</v>
          </cell>
          <cell r="E639" t="str">
            <v>TELLO</v>
          </cell>
          <cell r="F639" t="str">
            <v>41799</v>
          </cell>
        </row>
        <row r="640">
          <cell r="C640" t="str">
            <v>HUILATERUEL</v>
          </cell>
          <cell r="D640" t="str">
            <v>HUILA</v>
          </cell>
          <cell r="E640" t="str">
            <v>TERUEL</v>
          </cell>
          <cell r="F640" t="str">
            <v>41801</v>
          </cell>
        </row>
        <row r="641">
          <cell r="C641" t="str">
            <v>HUILATIMANA</v>
          </cell>
          <cell r="D641" t="str">
            <v>HUILA</v>
          </cell>
          <cell r="E641" t="str">
            <v>TIMANA</v>
          </cell>
          <cell r="F641" t="str">
            <v>41807</v>
          </cell>
        </row>
        <row r="642">
          <cell r="C642" t="str">
            <v>HUILAVILLAVIEJA</v>
          </cell>
          <cell r="D642" t="str">
            <v>HUILA</v>
          </cell>
          <cell r="E642" t="str">
            <v>VILLAVIEJA</v>
          </cell>
          <cell r="F642" t="str">
            <v>41872</v>
          </cell>
        </row>
        <row r="643">
          <cell r="C643" t="str">
            <v>HUILAYAGUARA</v>
          </cell>
          <cell r="D643" t="str">
            <v>HUILA</v>
          </cell>
          <cell r="E643" t="str">
            <v>YAGUARA</v>
          </cell>
          <cell r="F643" t="str">
            <v>41885</v>
          </cell>
        </row>
        <row r="644">
          <cell r="C644" t="str">
            <v>La GuajiraRIOHACHA</v>
          </cell>
          <cell r="D644" t="str">
            <v>La Guajira</v>
          </cell>
          <cell r="E644" t="str">
            <v>RIOHACHA</v>
          </cell>
          <cell r="F644" t="str">
            <v>44001</v>
          </cell>
        </row>
        <row r="645">
          <cell r="C645" t="str">
            <v>La GuajiraALBANIA</v>
          </cell>
          <cell r="D645" t="str">
            <v>La Guajira</v>
          </cell>
          <cell r="E645" t="str">
            <v>ALBANIA</v>
          </cell>
          <cell r="F645" t="str">
            <v>44035</v>
          </cell>
        </row>
        <row r="646">
          <cell r="C646" t="str">
            <v>La GuajiraBARRANCAS</v>
          </cell>
          <cell r="D646" t="str">
            <v>La Guajira</v>
          </cell>
          <cell r="E646" t="str">
            <v>BARRANCAS</v>
          </cell>
          <cell r="F646" t="str">
            <v>44078</v>
          </cell>
        </row>
        <row r="647">
          <cell r="C647" t="str">
            <v>La GuajiraDIBULLA</v>
          </cell>
          <cell r="D647" t="str">
            <v>La Guajira</v>
          </cell>
          <cell r="E647" t="str">
            <v>DIBULLA</v>
          </cell>
          <cell r="F647" t="str">
            <v>44090</v>
          </cell>
        </row>
        <row r="648">
          <cell r="C648" t="str">
            <v>La GuajiraDISTRACCION</v>
          </cell>
          <cell r="D648" t="str">
            <v>La Guajira</v>
          </cell>
          <cell r="E648" t="str">
            <v>DISTRACCION</v>
          </cell>
          <cell r="F648" t="str">
            <v>44098</v>
          </cell>
        </row>
        <row r="649">
          <cell r="C649" t="str">
            <v>La GuajiraEL MOLINO</v>
          </cell>
          <cell r="D649" t="str">
            <v>La Guajira</v>
          </cell>
          <cell r="E649" t="str">
            <v>EL MOLINO</v>
          </cell>
          <cell r="F649" t="str">
            <v>44110</v>
          </cell>
        </row>
        <row r="650">
          <cell r="C650" t="str">
            <v>La GuajiraFONSECA</v>
          </cell>
          <cell r="D650" t="str">
            <v>La Guajira</v>
          </cell>
          <cell r="E650" t="str">
            <v>FONSECA</v>
          </cell>
          <cell r="F650" t="str">
            <v>44279</v>
          </cell>
        </row>
        <row r="651">
          <cell r="C651" t="str">
            <v>La GuajiraHATONUEVO</v>
          </cell>
          <cell r="D651" t="str">
            <v>La Guajira</v>
          </cell>
          <cell r="E651" t="str">
            <v>HATONUEVO</v>
          </cell>
          <cell r="F651" t="str">
            <v>44378</v>
          </cell>
        </row>
        <row r="652">
          <cell r="C652" t="str">
            <v>La GuajiraLA JAGUA DEL PILAR</v>
          </cell>
          <cell r="D652" t="str">
            <v>La Guajira</v>
          </cell>
          <cell r="E652" t="str">
            <v>LA JAGUA DEL PILAR</v>
          </cell>
          <cell r="F652" t="str">
            <v>44420</v>
          </cell>
        </row>
        <row r="653">
          <cell r="C653" t="str">
            <v>La GuajiraMAICAO</v>
          </cell>
          <cell r="D653" t="str">
            <v>La Guajira</v>
          </cell>
          <cell r="E653" t="str">
            <v>MAICAO</v>
          </cell>
          <cell r="F653" t="str">
            <v>44430</v>
          </cell>
        </row>
        <row r="654">
          <cell r="C654" t="str">
            <v>La GuajiraMANAURE</v>
          </cell>
          <cell r="D654" t="str">
            <v>La Guajira</v>
          </cell>
          <cell r="E654" t="str">
            <v>MANAURE</v>
          </cell>
          <cell r="F654" t="str">
            <v>44560</v>
          </cell>
        </row>
        <row r="655">
          <cell r="C655" t="str">
            <v>La GuajiraSAN JUAN DEL CESAR</v>
          </cell>
          <cell r="D655" t="str">
            <v>La Guajira</v>
          </cell>
          <cell r="E655" t="str">
            <v>SAN JUAN DEL CESAR</v>
          </cell>
          <cell r="F655" t="str">
            <v>44650</v>
          </cell>
        </row>
        <row r="656">
          <cell r="C656" t="str">
            <v>La GuajiraURIBIA</v>
          </cell>
          <cell r="D656" t="str">
            <v>La Guajira</v>
          </cell>
          <cell r="E656" t="str">
            <v>URIBIA</v>
          </cell>
          <cell r="F656" t="str">
            <v>44847</v>
          </cell>
        </row>
        <row r="657">
          <cell r="C657" t="str">
            <v>La GuajiraURUMITA</v>
          </cell>
          <cell r="D657" t="str">
            <v>La Guajira</v>
          </cell>
          <cell r="E657" t="str">
            <v>URUMITA</v>
          </cell>
          <cell r="F657" t="str">
            <v>44855</v>
          </cell>
        </row>
        <row r="658">
          <cell r="C658" t="str">
            <v>La GuajiraVILLANUEVA</v>
          </cell>
          <cell r="D658" t="str">
            <v>La Guajira</v>
          </cell>
          <cell r="E658" t="str">
            <v>VILLANUEVA</v>
          </cell>
          <cell r="F658" t="str">
            <v>44874</v>
          </cell>
        </row>
        <row r="659">
          <cell r="C659" t="str">
            <v>MagdalenaSANTA MARTA</v>
          </cell>
          <cell r="D659" t="str">
            <v>Magdalena</v>
          </cell>
          <cell r="E659" t="str">
            <v>SANTA MARTA</v>
          </cell>
          <cell r="F659" t="str">
            <v>47001</v>
          </cell>
        </row>
        <row r="660">
          <cell r="C660" t="str">
            <v>MagdalenaALGARROBO</v>
          </cell>
          <cell r="D660" t="str">
            <v>Magdalena</v>
          </cell>
          <cell r="E660" t="str">
            <v>ALGARROBO</v>
          </cell>
          <cell r="F660" t="str">
            <v>47030</v>
          </cell>
        </row>
        <row r="661">
          <cell r="C661" t="str">
            <v>MagdalenaARACATACA</v>
          </cell>
          <cell r="D661" t="str">
            <v>Magdalena</v>
          </cell>
          <cell r="E661" t="str">
            <v>ARACATACA</v>
          </cell>
          <cell r="F661" t="str">
            <v>47053</v>
          </cell>
        </row>
        <row r="662">
          <cell r="C662" t="str">
            <v>MagdalenaARIGUANI</v>
          </cell>
          <cell r="D662" t="str">
            <v>Magdalena</v>
          </cell>
          <cell r="E662" t="str">
            <v>ARIGUANI</v>
          </cell>
          <cell r="F662" t="str">
            <v>47058</v>
          </cell>
        </row>
        <row r="663">
          <cell r="C663" t="str">
            <v>MagdalenaCERRO SAN ANTONIO</v>
          </cell>
          <cell r="D663" t="str">
            <v>Magdalena</v>
          </cell>
          <cell r="E663" t="str">
            <v>CERRO SAN ANTONIO</v>
          </cell>
          <cell r="F663" t="str">
            <v>47161</v>
          </cell>
        </row>
        <row r="664">
          <cell r="C664" t="str">
            <v>MagdalenaCHIBOLO</v>
          </cell>
          <cell r="D664" t="str">
            <v>Magdalena</v>
          </cell>
          <cell r="E664" t="str">
            <v>CHIBOLO</v>
          </cell>
          <cell r="F664" t="str">
            <v>47170</v>
          </cell>
        </row>
        <row r="665">
          <cell r="C665" t="str">
            <v>MagdalenaCIENAGA</v>
          </cell>
          <cell r="D665" t="str">
            <v>Magdalena</v>
          </cell>
          <cell r="E665" t="str">
            <v>CIENAGA</v>
          </cell>
          <cell r="F665" t="str">
            <v>47189</v>
          </cell>
        </row>
        <row r="666">
          <cell r="C666" t="str">
            <v>MagdalenaCONCORDIA</v>
          </cell>
          <cell r="D666" t="str">
            <v>Magdalena</v>
          </cell>
          <cell r="E666" t="str">
            <v>CONCORDIA</v>
          </cell>
          <cell r="F666" t="str">
            <v>47205</v>
          </cell>
        </row>
        <row r="667">
          <cell r="C667" t="str">
            <v>MagdalenaEL BANCO</v>
          </cell>
          <cell r="D667" t="str">
            <v>Magdalena</v>
          </cell>
          <cell r="E667" t="str">
            <v>EL BANCO</v>
          </cell>
          <cell r="F667" t="str">
            <v>47245</v>
          </cell>
        </row>
        <row r="668">
          <cell r="C668" t="str">
            <v>MagdalenaEL PIÑON</v>
          </cell>
          <cell r="D668" t="str">
            <v>Magdalena</v>
          </cell>
          <cell r="E668" t="str">
            <v>EL PIÑON</v>
          </cell>
          <cell r="F668" t="str">
            <v>47258</v>
          </cell>
        </row>
        <row r="669">
          <cell r="C669" t="str">
            <v>MagdalenaEL RETEN</v>
          </cell>
          <cell r="D669" t="str">
            <v>Magdalena</v>
          </cell>
          <cell r="E669" t="str">
            <v>EL RETEN</v>
          </cell>
          <cell r="F669" t="str">
            <v>47268</v>
          </cell>
        </row>
        <row r="670">
          <cell r="C670" t="str">
            <v>MagdalenaFUNDACION</v>
          </cell>
          <cell r="D670" t="str">
            <v>Magdalena</v>
          </cell>
          <cell r="E670" t="str">
            <v>FUNDACION</v>
          </cell>
          <cell r="F670" t="str">
            <v>47288</v>
          </cell>
        </row>
        <row r="671">
          <cell r="C671" t="str">
            <v>MagdalenaGUAMAL</v>
          </cell>
          <cell r="D671" t="str">
            <v>Magdalena</v>
          </cell>
          <cell r="E671" t="str">
            <v>GUAMAL</v>
          </cell>
          <cell r="F671" t="str">
            <v>47318</v>
          </cell>
        </row>
        <row r="672">
          <cell r="C672" t="str">
            <v>MagdalenaNUEVA GRANADA</v>
          </cell>
          <cell r="D672" t="str">
            <v>Magdalena</v>
          </cell>
          <cell r="E672" t="str">
            <v>NUEVA GRANADA</v>
          </cell>
          <cell r="F672" t="str">
            <v>47460</v>
          </cell>
        </row>
        <row r="673">
          <cell r="C673" t="str">
            <v>MagdalenaPEDRAZA</v>
          </cell>
          <cell r="D673" t="str">
            <v>Magdalena</v>
          </cell>
          <cell r="E673" t="str">
            <v>PEDRAZA</v>
          </cell>
          <cell r="F673" t="str">
            <v>47541</v>
          </cell>
        </row>
        <row r="674">
          <cell r="C674" t="str">
            <v>MagdalenaPIJIÑO DEL CARMEN</v>
          </cell>
          <cell r="D674" t="str">
            <v>Magdalena</v>
          </cell>
          <cell r="E674" t="str">
            <v>PIJIÑO DEL CARMEN</v>
          </cell>
          <cell r="F674" t="str">
            <v>47545</v>
          </cell>
        </row>
        <row r="675">
          <cell r="C675" t="str">
            <v>MagdalenaPIVIJAY</v>
          </cell>
          <cell r="D675" t="str">
            <v>Magdalena</v>
          </cell>
          <cell r="E675" t="str">
            <v>PIVIJAY</v>
          </cell>
          <cell r="F675" t="str">
            <v>47551</v>
          </cell>
        </row>
        <row r="676">
          <cell r="C676" t="str">
            <v>MagdalenaPLATO</v>
          </cell>
          <cell r="D676" t="str">
            <v>Magdalena</v>
          </cell>
          <cell r="E676" t="str">
            <v>PLATO</v>
          </cell>
          <cell r="F676" t="str">
            <v>47555</v>
          </cell>
        </row>
        <row r="677">
          <cell r="C677" t="str">
            <v>MagdalenaPUEBLOVIEJO</v>
          </cell>
          <cell r="D677" t="str">
            <v>Magdalena</v>
          </cell>
          <cell r="E677" t="str">
            <v>PUEBLOVIEJO</v>
          </cell>
          <cell r="F677" t="str">
            <v>47570</v>
          </cell>
        </row>
        <row r="678">
          <cell r="C678" t="str">
            <v>MagdalenaREMOLINO</v>
          </cell>
          <cell r="D678" t="str">
            <v>Magdalena</v>
          </cell>
          <cell r="E678" t="str">
            <v>REMOLINO</v>
          </cell>
          <cell r="F678" t="str">
            <v>47605</v>
          </cell>
        </row>
        <row r="679">
          <cell r="C679" t="str">
            <v>MagdalenaSABANAS DE SAN ANGEL</v>
          </cell>
          <cell r="D679" t="str">
            <v>Magdalena</v>
          </cell>
          <cell r="E679" t="str">
            <v>SABANAS DE SAN ANGEL</v>
          </cell>
          <cell r="F679" t="str">
            <v>47660</v>
          </cell>
        </row>
        <row r="680">
          <cell r="C680" t="str">
            <v>MagdalenaSALAMINA</v>
          </cell>
          <cell r="D680" t="str">
            <v>Magdalena</v>
          </cell>
          <cell r="E680" t="str">
            <v>SALAMINA</v>
          </cell>
          <cell r="F680" t="str">
            <v>47675</v>
          </cell>
        </row>
        <row r="681">
          <cell r="C681" t="str">
            <v>MagdalenaSAN SEBASTIAN DE BUENAVISTA</v>
          </cell>
          <cell r="D681" t="str">
            <v>Magdalena</v>
          </cell>
          <cell r="E681" t="str">
            <v>SAN SEBASTIAN DE BUENAVISTA</v>
          </cell>
          <cell r="F681" t="str">
            <v>47692</v>
          </cell>
        </row>
        <row r="682">
          <cell r="C682" t="str">
            <v>MagdalenaSAN ZENON</v>
          </cell>
          <cell r="D682" t="str">
            <v>Magdalena</v>
          </cell>
          <cell r="E682" t="str">
            <v>SAN ZENON</v>
          </cell>
          <cell r="F682" t="str">
            <v>47703</v>
          </cell>
        </row>
        <row r="683">
          <cell r="C683" t="str">
            <v>MagdalenaSANTA ANA</v>
          </cell>
          <cell r="D683" t="str">
            <v>Magdalena</v>
          </cell>
          <cell r="E683" t="str">
            <v>SANTA ANA</v>
          </cell>
          <cell r="F683" t="str">
            <v>47707</v>
          </cell>
        </row>
        <row r="684">
          <cell r="C684" t="str">
            <v>MagdalenaSANTA BARBARA DE PINTO</v>
          </cell>
          <cell r="D684" t="str">
            <v>Magdalena</v>
          </cell>
          <cell r="E684" t="str">
            <v>SANTA BARBARA DE PINTO</v>
          </cell>
          <cell r="F684" t="str">
            <v>47720</v>
          </cell>
        </row>
        <row r="685">
          <cell r="C685" t="str">
            <v>MagdalenaSITIONUEVO</v>
          </cell>
          <cell r="D685" t="str">
            <v>Magdalena</v>
          </cell>
          <cell r="E685" t="str">
            <v>SITIONUEVO</v>
          </cell>
          <cell r="F685" t="str">
            <v>47745</v>
          </cell>
        </row>
        <row r="686">
          <cell r="C686" t="str">
            <v>MagdalenaTENERIFE</v>
          </cell>
          <cell r="D686" t="str">
            <v>Magdalena</v>
          </cell>
          <cell r="E686" t="str">
            <v>TENERIFE</v>
          </cell>
          <cell r="F686" t="str">
            <v>47798</v>
          </cell>
        </row>
        <row r="687">
          <cell r="C687" t="str">
            <v>MagdalenaZAPAYAN</v>
          </cell>
          <cell r="D687" t="str">
            <v>Magdalena</v>
          </cell>
          <cell r="E687" t="str">
            <v>ZAPAYAN</v>
          </cell>
          <cell r="F687" t="str">
            <v>47960</v>
          </cell>
        </row>
        <row r="688">
          <cell r="C688" t="str">
            <v>MagdalenaZONA BANANERA</v>
          </cell>
          <cell r="D688" t="str">
            <v>Magdalena</v>
          </cell>
          <cell r="E688" t="str">
            <v>ZONA BANANERA</v>
          </cell>
          <cell r="F688" t="str">
            <v>47980</v>
          </cell>
        </row>
        <row r="689">
          <cell r="C689" t="str">
            <v>METAVILLAVICENCIO</v>
          </cell>
          <cell r="D689" t="str">
            <v>META</v>
          </cell>
          <cell r="E689" t="str">
            <v>VILLAVICENCIO</v>
          </cell>
          <cell r="F689" t="str">
            <v>50001</v>
          </cell>
        </row>
        <row r="690">
          <cell r="C690" t="str">
            <v>METAACACIAS</v>
          </cell>
          <cell r="D690" t="str">
            <v>META</v>
          </cell>
          <cell r="E690" t="str">
            <v>ACACIAS</v>
          </cell>
          <cell r="F690" t="str">
            <v>50006</v>
          </cell>
        </row>
        <row r="691">
          <cell r="C691" t="str">
            <v>METABARRANCA DE UPIA</v>
          </cell>
          <cell r="D691" t="str">
            <v>META</v>
          </cell>
          <cell r="E691" t="str">
            <v>BARRANCA DE UPIA</v>
          </cell>
          <cell r="F691" t="str">
            <v>50110</v>
          </cell>
        </row>
        <row r="692">
          <cell r="C692" t="str">
            <v>METACABUYARO</v>
          </cell>
          <cell r="D692" t="str">
            <v>META</v>
          </cell>
          <cell r="E692" t="str">
            <v>CABUYARO</v>
          </cell>
          <cell r="F692" t="str">
            <v>50124</v>
          </cell>
        </row>
        <row r="693">
          <cell r="C693" t="str">
            <v>METACASTILLA LA NUEVA</v>
          </cell>
          <cell r="D693" t="str">
            <v>META</v>
          </cell>
          <cell r="E693" t="str">
            <v>CASTILLA LA NUEVA</v>
          </cell>
          <cell r="F693" t="str">
            <v>50150</v>
          </cell>
        </row>
        <row r="694">
          <cell r="C694" t="str">
            <v>METACUBARRAL</v>
          </cell>
          <cell r="D694" t="str">
            <v>META</v>
          </cell>
          <cell r="E694" t="str">
            <v>CUBARRAL</v>
          </cell>
          <cell r="F694" t="str">
            <v>50223</v>
          </cell>
        </row>
        <row r="695">
          <cell r="C695" t="str">
            <v>METACUMARAL</v>
          </cell>
          <cell r="D695" t="str">
            <v>META</v>
          </cell>
          <cell r="E695" t="str">
            <v>CUMARAL</v>
          </cell>
          <cell r="F695" t="str">
            <v>50226</v>
          </cell>
        </row>
        <row r="696">
          <cell r="C696" t="str">
            <v>METAEL CALVARIO</v>
          </cell>
          <cell r="D696" t="str">
            <v>META</v>
          </cell>
          <cell r="E696" t="str">
            <v>EL CALVARIO</v>
          </cell>
          <cell r="F696" t="str">
            <v>50245</v>
          </cell>
        </row>
        <row r="697">
          <cell r="C697" t="str">
            <v>METAEL CASTILLO</v>
          </cell>
          <cell r="D697" t="str">
            <v>META</v>
          </cell>
          <cell r="E697" t="str">
            <v>EL CASTILLO</v>
          </cell>
          <cell r="F697" t="str">
            <v>50251</v>
          </cell>
        </row>
        <row r="698">
          <cell r="C698" t="str">
            <v>METAEL DORADO</v>
          </cell>
          <cell r="D698" t="str">
            <v>META</v>
          </cell>
          <cell r="E698" t="str">
            <v>EL DORADO</v>
          </cell>
          <cell r="F698" t="str">
            <v>50270</v>
          </cell>
        </row>
        <row r="699">
          <cell r="C699" t="str">
            <v>METAFUENTE DE ORO</v>
          </cell>
          <cell r="D699" t="str">
            <v>META</v>
          </cell>
          <cell r="E699" t="str">
            <v>FUENTE DE ORO</v>
          </cell>
          <cell r="F699" t="str">
            <v>50287</v>
          </cell>
        </row>
        <row r="700">
          <cell r="C700" t="str">
            <v>METAGRANADA</v>
          </cell>
          <cell r="D700" t="str">
            <v>META</v>
          </cell>
          <cell r="E700" t="str">
            <v>GRANADA</v>
          </cell>
          <cell r="F700" t="str">
            <v>50313</v>
          </cell>
        </row>
        <row r="701">
          <cell r="C701" t="str">
            <v>METAGUAMAL</v>
          </cell>
          <cell r="D701" t="str">
            <v>META</v>
          </cell>
          <cell r="E701" t="str">
            <v>GUAMAL</v>
          </cell>
          <cell r="F701" t="str">
            <v>50318</v>
          </cell>
        </row>
        <row r="702">
          <cell r="C702" t="str">
            <v>METAMAPIRIPAN</v>
          </cell>
          <cell r="D702" t="str">
            <v>META</v>
          </cell>
          <cell r="E702" t="str">
            <v>MAPIRIPAN</v>
          </cell>
          <cell r="F702" t="str">
            <v>50325</v>
          </cell>
        </row>
        <row r="703">
          <cell r="C703" t="str">
            <v>METAMESETAS</v>
          </cell>
          <cell r="D703" t="str">
            <v>META</v>
          </cell>
          <cell r="E703" t="str">
            <v>MESETAS</v>
          </cell>
          <cell r="F703" t="str">
            <v>50330</v>
          </cell>
        </row>
        <row r="704">
          <cell r="C704" t="str">
            <v>METALA MACARENA</v>
          </cell>
          <cell r="D704" t="str">
            <v>META</v>
          </cell>
          <cell r="E704" t="str">
            <v>LA MACARENA</v>
          </cell>
          <cell r="F704" t="str">
            <v>50350</v>
          </cell>
        </row>
        <row r="705">
          <cell r="C705" t="str">
            <v>METALA URIBE</v>
          </cell>
          <cell r="D705" t="str">
            <v>META</v>
          </cell>
          <cell r="E705" t="str">
            <v>LA URIBE</v>
          </cell>
          <cell r="F705" t="str">
            <v>50370</v>
          </cell>
        </row>
        <row r="706">
          <cell r="C706" t="str">
            <v>METALEJANIAS</v>
          </cell>
          <cell r="D706" t="str">
            <v>META</v>
          </cell>
          <cell r="E706" t="str">
            <v>LEJANIAS</v>
          </cell>
          <cell r="F706" t="str">
            <v>50400</v>
          </cell>
        </row>
        <row r="707">
          <cell r="C707" t="str">
            <v>METAPUERTO CONCORDIA</v>
          </cell>
          <cell r="D707" t="str">
            <v>META</v>
          </cell>
          <cell r="E707" t="str">
            <v>PUERTO CONCORDIA</v>
          </cell>
          <cell r="F707" t="str">
            <v>50450</v>
          </cell>
        </row>
        <row r="708">
          <cell r="C708" t="str">
            <v>METAPUERTO GAITAN</v>
          </cell>
          <cell r="D708" t="str">
            <v>META</v>
          </cell>
          <cell r="E708" t="str">
            <v>PUERTO GAITAN</v>
          </cell>
          <cell r="F708" t="str">
            <v>50568</v>
          </cell>
        </row>
        <row r="709">
          <cell r="C709" t="str">
            <v>METAPUERTO LOPEZ</v>
          </cell>
          <cell r="D709" t="str">
            <v>META</v>
          </cell>
          <cell r="E709" t="str">
            <v>PUERTO LOPEZ</v>
          </cell>
          <cell r="F709" t="str">
            <v>50573</v>
          </cell>
        </row>
        <row r="710">
          <cell r="C710" t="str">
            <v>METAPUERTO LLERAS</v>
          </cell>
          <cell r="D710" t="str">
            <v>META</v>
          </cell>
          <cell r="E710" t="str">
            <v>PUERTO LLERAS</v>
          </cell>
          <cell r="F710" t="str">
            <v>50577</v>
          </cell>
        </row>
        <row r="711">
          <cell r="C711" t="str">
            <v>METAPUERTO RICO</v>
          </cell>
          <cell r="D711" t="str">
            <v>META</v>
          </cell>
          <cell r="E711" t="str">
            <v>PUERTO RICO</v>
          </cell>
          <cell r="F711" t="str">
            <v>50590</v>
          </cell>
        </row>
        <row r="712">
          <cell r="C712" t="str">
            <v>METARESTREPO</v>
          </cell>
          <cell r="D712" t="str">
            <v>META</v>
          </cell>
          <cell r="E712" t="str">
            <v>RESTREPO</v>
          </cell>
          <cell r="F712" t="str">
            <v>50606</v>
          </cell>
        </row>
        <row r="713">
          <cell r="C713" t="str">
            <v>METASAN CARLOS DE GUAROA</v>
          </cell>
          <cell r="D713" t="str">
            <v>META</v>
          </cell>
          <cell r="E713" t="str">
            <v>SAN CARLOS DE GUAROA</v>
          </cell>
          <cell r="F713" t="str">
            <v>50680</v>
          </cell>
        </row>
        <row r="714">
          <cell r="C714" t="str">
            <v>METASAN JUAN DE ARAMA</v>
          </cell>
          <cell r="D714" t="str">
            <v>META</v>
          </cell>
          <cell r="E714" t="str">
            <v>SAN JUAN DE ARAMA</v>
          </cell>
          <cell r="F714" t="str">
            <v>50683</v>
          </cell>
        </row>
        <row r="715">
          <cell r="C715" t="str">
            <v>METASAN JUANITO</v>
          </cell>
          <cell r="D715" t="str">
            <v>META</v>
          </cell>
          <cell r="E715" t="str">
            <v>SAN JUANITO</v>
          </cell>
          <cell r="F715" t="str">
            <v>50686</v>
          </cell>
        </row>
        <row r="716">
          <cell r="C716" t="str">
            <v>METASAN MARTIN</v>
          </cell>
          <cell r="D716" t="str">
            <v>META</v>
          </cell>
          <cell r="E716" t="str">
            <v>SAN MARTIN</v>
          </cell>
          <cell r="F716" t="str">
            <v>50689</v>
          </cell>
        </row>
        <row r="717">
          <cell r="C717" t="str">
            <v>METAVISTAHERMOSA</v>
          </cell>
          <cell r="D717" t="str">
            <v>META</v>
          </cell>
          <cell r="E717" t="str">
            <v>VISTAHERMOSA</v>
          </cell>
          <cell r="F717" t="str">
            <v>50711</v>
          </cell>
        </row>
        <row r="718">
          <cell r="C718" t="str">
            <v>NariñoPASTO</v>
          </cell>
          <cell r="D718" t="str">
            <v>Nariño</v>
          </cell>
          <cell r="E718" t="str">
            <v>PASTO</v>
          </cell>
          <cell r="F718" t="str">
            <v>52001</v>
          </cell>
        </row>
        <row r="719">
          <cell r="C719" t="str">
            <v>NariñoALBAN</v>
          </cell>
          <cell r="D719" t="str">
            <v>Nariño</v>
          </cell>
          <cell r="E719" t="str">
            <v>ALBAN</v>
          </cell>
          <cell r="F719" t="str">
            <v>52019</v>
          </cell>
        </row>
        <row r="720">
          <cell r="C720" t="str">
            <v>NariñoALDANA</v>
          </cell>
          <cell r="D720" t="str">
            <v>Nariño</v>
          </cell>
          <cell r="E720" t="str">
            <v>ALDANA</v>
          </cell>
          <cell r="F720" t="str">
            <v>52022</v>
          </cell>
        </row>
        <row r="721">
          <cell r="C721" t="str">
            <v>NariñoANCUYA</v>
          </cell>
          <cell r="D721" t="str">
            <v>Nariño</v>
          </cell>
          <cell r="E721" t="str">
            <v>ANCUYA</v>
          </cell>
          <cell r="F721" t="str">
            <v>52036</v>
          </cell>
        </row>
        <row r="722">
          <cell r="C722" t="str">
            <v>NariñoARBOLEDA</v>
          </cell>
          <cell r="D722" t="str">
            <v>Nariño</v>
          </cell>
          <cell r="E722" t="str">
            <v>ARBOLEDA</v>
          </cell>
          <cell r="F722" t="str">
            <v>52051</v>
          </cell>
        </row>
        <row r="723">
          <cell r="C723" t="str">
            <v>NariñoBARBACOAS</v>
          </cell>
          <cell r="D723" t="str">
            <v>Nariño</v>
          </cell>
          <cell r="E723" t="str">
            <v>BARBACOAS</v>
          </cell>
          <cell r="F723" t="str">
            <v>52079</v>
          </cell>
        </row>
        <row r="724">
          <cell r="C724" t="str">
            <v>NariñoBELEN</v>
          </cell>
          <cell r="D724" t="str">
            <v>Nariño</v>
          </cell>
          <cell r="E724" t="str">
            <v>BELEN</v>
          </cell>
          <cell r="F724" t="str">
            <v>52083</v>
          </cell>
        </row>
        <row r="725">
          <cell r="C725" t="str">
            <v>NariñoBUESACO</v>
          </cell>
          <cell r="D725" t="str">
            <v>Nariño</v>
          </cell>
          <cell r="E725" t="str">
            <v>BUESACO</v>
          </cell>
          <cell r="F725" t="str">
            <v>52110</v>
          </cell>
        </row>
        <row r="726">
          <cell r="C726" t="str">
            <v>NariñoCOLON</v>
          </cell>
          <cell r="D726" t="str">
            <v>Nariño</v>
          </cell>
          <cell r="E726" t="str">
            <v>COLON</v>
          </cell>
          <cell r="F726" t="str">
            <v>52203</v>
          </cell>
        </row>
        <row r="727">
          <cell r="C727" t="str">
            <v>NariñoCONSACA</v>
          </cell>
          <cell r="D727" t="str">
            <v>Nariño</v>
          </cell>
          <cell r="E727" t="str">
            <v>CONSACA</v>
          </cell>
          <cell r="F727" t="str">
            <v>52207</v>
          </cell>
        </row>
        <row r="728">
          <cell r="C728" t="str">
            <v>NariñoEL CONTADERO</v>
          </cell>
          <cell r="D728" t="str">
            <v>Nariño</v>
          </cell>
          <cell r="E728" t="str">
            <v>EL CONTADERO</v>
          </cell>
          <cell r="F728" t="str">
            <v>52210</v>
          </cell>
        </row>
        <row r="729">
          <cell r="C729" t="str">
            <v>NariñoCORDOBA</v>
          </cell>
          <cell r="D729" t="str">
            <v>Nariño</v>
          </cell>
          <cell r="E729" t="str">
            <v>CORDOBA</v>
          </cell>
          <cell r="F729" t="str">
            <v>52215</v>
          </cell>
        </row>
        <row r="730">
          <cell r="C730" t="str">
            <v>NariñoCUASPUD</v>
          </cell>
          <cell r="D730" t="str">
            <v>Nariño</v>
          </cell>
          <cell r="E730" t="str">
            <v>CUASPUD</v>
          </cell>
          <cell r="F730" t="str">
            <v>52224</v>
          </cell>
        </row>
        <row r="731">
          <cell r="C731" t="str">
            <v>NariñoCUMBAL</v>
          </cell>
          <cell r="D731" t="str">
            <v>Nariño</v>
          </cell>
          <cell r="E731" t="str">
            <v>CUMBAL</v>
          </cell>
          <cell r="F731" t="str">
            <v>52227</v>
          </cell>
        </row>
        <row r="732">
          <cell r="C732" t="str">
            <v>NariñoCUMBITARA</v>
          </cell>
          <cell r="D732" t="str">
            <v>Nariño</v>
          </cell>
          <cell r="E732" t="str">
            <v>CUMBITARA</v>
          </cell>
          <cell r="F732" t="str">
            <v>52233</v>
          </cell>
        </row>
        <row r="733">
          <cell r="C733" t="str">
            <v>NariñoCHACHAGUI</v>
          </cell>
          <cell r="D733" t="str">
            <v>Nariño</v>
          </cell>
          <cell r="E733" t="str">
            <v>CHACHAGUI</v>
          </cell>
          <cell r="F733" t="str">
            <v>52240</v>
          </cell>
        </row>
        <row r="734">
          <cell r="C734" t="str">
            <v>NariñoEL CHARCO</v>
          </cell>
          <cell r="D734" t="str">
            <v>Nariño</v>
          </cell>
          <cell r="E734" t="str">
            <v>EL CHARCO</v>
          </cell>
          <cell r="F734" t="str">
            <v>52250</v>
          </cell>
        </row>
        <row r="735">
          <cell r="C735" t="str">
            <v>NariñoEL PEÑOL</v>
          </cell>
          <cell r="D735" t="str">
            <v>Nariño</v>
          </cell>
          <cell r="E735" t="str">
            <v>EL PEÑOL</v>
          </cell>
          <cell r="F735" t="str">
            <v>52254</v>
          </cell>
        </row>
        <row r="736">
          <cell r="C736" t="str">
            <v>NariñoEL ROSARIO</v>
          </cell>
          <cell r="D736" t="str">
            <v>Nariño</v>
          </cell>
          <cell r="E736" t="str">
            <v>EL ROSARIO</v>
          </cell>
          <cell r="F736" t="str">
            <v>52256</v>
          </cell>
        </row>
        <row r="737">
          <cell r="C737" t="str">
            <v>NariñoEL TABLON DE GOMEZ</v>
          </cell>
          <cell r="D737" t="str">
            <v>Nariño</v>
          </cell>
          <cell r="E737" t="str">
            <v>EL TABLON DE GOMEZ</v>
          </cell>
          <cell r="F737" t="str">
            <v>52258</v>
          </cell>
        </row>
        <row r="738">
          <cell r="C738" t="str">
            <v>NariñoEL TAMBO</v>
          </cell>
          <cell r="D738" t="str">
            <v>Nariño</v>
          </cell>
          <cell r="E738" t="str">
            <v>EL TAMBO</v>
          </cell>
          <cell r="F738" t="str">
            <v>52260</v>
          </cell>
        </row>
        <row r="739">
          <cell r="C739" t="str">
            <v>NariñoFUNES</v>
          </cell>
          <cell r="D739" t="str">
            <v>Nariño</v>
          </cell>
          <cell r="E739" t="str">
            <v>FUNES</v>
          </cell>
          <cell r="F739" t="str">
            <v>52287</v>
          </cell>
        </row>
        <row r="740">
          <cell r="C740" t="str">
            <v>NariñoGUACHUCAL</v>
          </cell>
          <cell r="D740" t="str">
            <v>Nariño</v>
          </cell>
          <cell r="E740" t="str">
            <v>GUACHUCAL</v>
          </cell>
          <cell r="F740" t="str">
            <v>52317</v>
          </cell>
        </row>
        <row r="741">
          <cell r="C741" t="str">
            <v>NariñoGUAITARILLA</v>
          </cell>
          <cell r="D741" t="str">
            <v>Nariño</v>
          </cell>
          <cell r="E741" t="str">
            <v>GUAITARILLA</v>
          </cell>
          <cell r="F741" t="str">
            <v>52320</v>
          </cell>
        </row>
        <row r="742">
          <cell r="C742" t="str">
            <v>NariñoGUALMATAN</v>
          </cell>
          <cell r="D742" t="str">
            <v>Nariño</v>
          </cell>
          <cell r="E742" t="str">
            <v>GUALMATAN</v>
          </cell>
          <cell r="F742" t="str">
            <v>52323</v>
          </cell>
        </row>
        <row r="743">
          <cell r="C743" t="str">
            <v>NariñoILES</v>
          </cell>
          <cell r="D743" t="str">
            <v>Nariño</v>
          </cell>
          <cell r="E743" t="str">
            <v>ILES</v>
          </cell>
          <cell r="F743" t="str">
            <v>52352</v>
          </cell>
        </row>
        <row r="744">
          <cell r="C744" t="str">
            <v>NariñoIMUES</v>
          </cell>
          <cell r="D744" t="str">
            <v>Nariño</v>
          </cell>
          <cell r="E744" t="str">
            <v>IMUES</v>
          </cell>
          <cell r="F744" t="str">
            <v>52354</v>
          </cell>
        </row>
        <row r="745">
          <cell r="C745" t="str">
            <v>NariñoIPIALES</v>
          </cell>
          <cell r="D745" t="str">
            <v>Nariño</v>
          </cell>
          <cell r="E745" t="str">
            <v>IPIALES</v>
          </cell>
          <cell r="F745" t="str">
            <v>52356</v>
          </cell>
        </row>
        <row r="746">
          <cell r="C746" t="str">
            <v>NariñoLA CRUZ</v>
          </cell>
          <cell r="D746" t="str">
            <v>Nariño</v>
          </cell>
          <cell r="E746" t="str">
            <v>LA CRUZ</v>
          </cell>
          <cell r="F746" t="str">
            <v>52378</v>
          </cell>
        </row>
        <row r="747">
          <cell r="C747" t="str">
            <v>NariñoLA FLORIDA</v>
          </cell>
          <cell r="D747" t="str">
            <v>Nariño</v>
          </cell>
          <cell r="E747" t="str">
            <v>LA FLORIDA</v>
          </cell>
          <cell r="F747" t="str">
            <v>52381</v>
          </cell>
        </row>
        <row r="748">
          <cell r="C748" t="str">
            <v>NariñoLA LLANADA</v>
          </cell>
          <cell r="D748" t="str">
            <v>Nariño</v>
          </cell>
          <cell r="E748" t="str">
            <v>LA LLANADA</v>
          </cell>
          <cell r="F748" t="str">
            <v>52385</v>
          </cell>
        </row>
        <row r="749">
          <cell r="C749" t="str">
            <v>NariñoLA TOLA</v>
          </cell>
          <cell r="D749" t="str">
            <v>Nariño</v>
          </cell>
          <cell r="E749" t="str">
            <v>LA TOLA</v>
          </cell>
          <cell r="F749" t="str">
            <v>52390</v>
          </cell>
        </row>
        <row r="750">
          <cell r="C750" t="str">
            <v>NariñoLA UNION</v>
          </cell>
          <cell r="D750" t="str">
            <v>Nariño</v>
          </cell>
          <cell r="E750" t="str">
            <v>LA UNION</v>
          </cell>
          <cell r="F750" t="str">
            <v>52399</v>
          </cell>
        </row>
        <row r="751">
          <cell r="C751" t="str">
            <v>NariñoLEIVA</v>
          </cell>
          <cell r="D751" t="str">
            <v>Nariño</v>
          </cell>
          <cell r="E751" t="str">
            <v>LEIVA</v>
          </cell>
          <cell r="F751" t="str">
            <v>52405</v>
          </cell>
        </row>
        <row r="752">
          <cell r="C752" t="str">
            <v>NariñoLINARES</v>
          </cell>
          <cell r="D752" t="str">
            <v>Nariño</v>
          </cell>
          <cell r="E752" t="str">
            <v>LINARES</v>
          </cell>
          <cell r="F752" t="str">
            <v>52411</v>
          </cell>
        </row>
        <row r="753">
          <cell r="C753" t="str">
            <v>NariñoLOS ANDES</v>
          </cell>
          <cell r="D753" t="str">
            <v>Nariño</v>
          </cell>
          <cell r="E753" t="str">
            <v>LOS ANDES</v>
          </cell>
          <cell r="F753" t="str">
            <v>52418</v>
          </cell>
        </row>
        <row r="754">
          <cell r="C754" t="str">
            <v>NariñoMAGUI PAYAN</v>
          </cell>
          <cell r="D754" t="str">
            <v>Nariño</v>
          </cell>
          <cell r="E754" t="str">
            <v>MAGUI PAYAN</v>
          </cell>
          <cell r="F754" t="str">
            <v>52427</v>
          </cell>
        </row>
        <row r="755">
          <cell r="C755" t="str">
            <v>NariñoMALLAMA</v>
          </cell>
          <cell r="D755" t="str">
            <v>Nariño</v>
          </cell>
          <cell r="E755" t="str">
            <v>MALLAMA</v>
          </cell>
          <cell r="F755" t="str">
            <v>52435</v>
          </cell>
        </row>
        <row r="756">
          <cell r="C756" t="str">
            <v>NariñoMOSQUERA</v>
          </cell>
          <cell r="D756" t="str">
            <v>Nariño</v>
          </cell>
          <cell r="E756" t="str">
            <v>MOSQUERA</v>
          </cell>
          <cell r="F756" t="str">
            <v>52473</v>
          </cell>
        </row>
        <row r="757">
          <cell r="C757" t="str">
            <v>NariñoNARIÑO</v>
          </cell>
          <cell r="D757" t="str">
            <v>Nariño</v>
          </cell>
          <cell r="E757" t="str">
            <v>NARIÑO</v>
          </cell>
          <cell r="F757" t="str">
            <v>52480</v>
          </cell>
        </row>
        <row r="758">
          <cell r="C758" t="str">
            <v>NariñoOLAYA HERRERA</v>
          </cell>
          <cell r="D758" t="str">
            <v>Nariño</v>
          </cell>
          <cell r="E758" t="str">
            <v>OLAYA HERRERA</v>
          </cell>
          <cell r="F758" t="str">
            <v>52490</v>
          </cell>
        </row>
        <row r="759">
          <cell r="C759" t="str">
            <v>NariñoOSPINA</v>
          </cell>
          <cell r="D759" t="str">
            <v>Nariño</v>
          </cell>
          <cell r="E759" t="str">
            <v>OSPINA</v>
          </cell>
          <cell r="F759" t="str">
            <v>52506</v>
          </cell>
        </row>
        <row r="760">
          <cell r="C760" t="str">
            <v>NariñoFRANCISCO PIZARRO</v>
          </cell>
          <cell r="D760" t="str">
            <v>Nariño</v>
          </cell>
          <cell r="E760" t="str">
            <v>FRANCISCO PIZARRO</v>
          </cell>
          <cell r="F760" t="str">
            <v>52520</v>
          </cell>
        </row>
        <row r="761">
          <cell r="C761" t="str">
            <v>NariñoPOLICARPA</v>
          </cell>
          <cell r="D761" t="str">
            <v>Nariño</v>
          </cell>
          <cell r="E761" t="str">
            <v>POLICARPA</v>
          </cell>
          <cell r="F761" t="str">
            <v>52540</v>
          </cell>
        </row>
        <row r="762">
          <cell r="C762" t="str">
            <v>NariñoPOTOSI</v>
          </cell>
          <cell r="D762" t="str">
            <v>Nariño</v>
          </cell>
          <cell r="E762" t="str">
            <v>POTOSI</v>
          </cell>
          <cell r="F762" t="str">
            <v>52560</v>
          </cell>
        </row>
        <row r="763">
          <cell r="C763" t="str">
            <v>NariñoPROVIDENCIA</v>
          </cell>
          <cell r="D763" t="str">
            <v>Nariño</v>
          </cell>
          <cell r="E763" t="str">
            <v>PROVIDENCIA</v>
          </cell>
          <cell r="F763" t="str">
            <v>52565</v>
          </cell>
        </row>
        <row r="764">
          <cell r="C764" t="str">
            <v>NariñoPUERRES</v>
          </cell>
          <cell r="D764" t="str">
            <v>Nariño</v>
          </cell>
          <cell r="E764" t="str">
            <v>PUERRES</v>
          </cell>
          <cell r="F764" t="str">
            <v>52573</v>
          </cell>
        </row>
        <row r="765">
          <cell r="C765" t="str">
            <v>NariñoPUPIALES</v>
          </cell>
          <cell r="D765" t="str">
            <v>Nariño</v>
          </cell>
          <cell r="E765" t="str">
            <v>PUPIALES</v>
          </cell>
          <cell r="F765" t="str">
            <v>52585</v>
          </cell>
        </row>
        <row r="766">
          <cell r="C766" t="str">
            <v>NariñoRICAURTE</v>
          </cell>
          <cell r="D766" t="str">
            <v>Nariño</v>
          </cell>
          <cell r="E766" t="str">
            <v>RICAURTE</v>
          </cell>
          <cell r="F766" t="str">
            <v>52612</v>
          </cell>
        </row>
        <row r="767">
          <cell r="C767" t="str">
            <v>NariñoROBERTO PAYAN</v>
          </cell>
          <cell r="D767" t="str">
            <v>Nariño</v>
          </cell>
          <cell r="E767" t="str">
            <v>ROBERTO PAYAN</v>
          </cell>
          <cell r="F767" t="str">
            <v>52621</v>
          </cell>
        </row>
        <row r="768">
          <cell r="C768" t="str">
            <v>NariñoSAMANIEGO</v>
          </cell>
          <cell r="D768" t="str">
            <v>Nariño</v>
          </cell>
          <cell r="E768" t="str">
            <v>SAMANIEGO</v>
          </cell>
          <cell r="F768" t="str">
            <v>52678</v>
          </cell>
        </row>
        <row r="769">
          <cell r="C769" t="str">
            <v>NariñoSANDONA</v>
          </cell>
          <cell r="D769" t="str">
            <v>Nariño</v>
          </cell>
          <cell r="E769" t="str">
            <v>SANDONA</v>
          </cell>
          <cell r="F769" t="str">
            <v>52683</v>
          </cell>
        </row>
        <row r="770">
          <cell r="C770" t="str">
            <v>NariñoSAN BERNARDO</v>
          </cell>
          <cell r="D770" t="str">
            <v>Nariño</v>
          </cell>
          <cell r="E770" t="str">
            <v>SAN BERNARDO</v>
          </cell>
          <cell r="F770" t="str">
            <v>52685</v>
          </cell>
        </row>
        <row r="771">
          <cell r="C771" t="str">
            <v>NariñoSAN LORENZO</v>
          </cell>
          <cell r="D771" t="str">
            <v>Nariño</v>
          </cell>
          <cell r="E771" t="str">
            <v>SAN LORENZO</v>
          </cell>
          <cell r="F771" t="str">
            <v>52687</v>
          </cell>
        </row>
        <row r="772">
          <cell r="C772" t="str">
            <v>NariñoSAN PABLO</v>
          </cell>
          <cell r="D772" t="str">
            <v>Nariño</v>
          </cell>
          <cell r="E772" t="str">
            <v>SAN PABLO</v>
          </cell>
          <cell r="F772" t="str">
            <v>52693</v>
          </cell>
        </row>
        <row r="773">
          <cell r="C773" t="str">
            <v>NariñoSAN PEDRO DE CARTAGO</v>
          </cell>
          <cell r="D773" t="str">
            <v>Nariño</v>
          </cell>
          <cell r="E773" t="str">
            <v>SAN PEDRO DE CARTAGO</v>
          </cell>
          <cell r="F773" t="str">
            <v>52694</v>
          </cell>
        </row>
        <row r="774">
          <cell r="C774" t="str">
            <v>NariñoSANTA BARBARA</v>
          </cell>
          <cell r="D774" t="str">
            <v>Nariño</v>
          </cell>
          <cell r="E774" t="str">
            <v>SANTA BARBARA</v>
          </cell>
          <cell r="F774" t="str">
            <v>52696</v>
          </cell>
        </row>
        <row r="775">
          <cell r="C775" t="str">
            <v>NariñoSANTACRUZ</v>
          </cell>
          <cell r="D775" t="str">
            <v>Nariño</v>
          </cell>
          <cell r="E775" t="str">
            <v>SANTACRUZ</v>
          </cell>
          <cell r="F775" t="str">
            <v>52699</v>
          </cell>
        </row>
        <row r="776">
          <cell r="C776" t="str">
            <v>NariñoSAPUYES</v>
          </cell>
          <cell r="D776" t="str">
            <v>Nariño</v>
          </cell>
          <cell r="E776" t="str">
            <v>SAPUYES</v>
          </cell>
          <cell r="F776" t="str">
            <v>52720</v>
          </cell>
        </row>
        <row r="777">
          <cell r="C777" t="str">
            <v>NariñoTAMINANGO</v>
          </cell>
          <cell r="D777" t="str">
            <v>Nariño</v>
          </cell>
          <cell r="E777" t="str">
            <v>TAMINANGO</v>
          </cell>
          <cell r="F777" t="str">
            <v>52786</v>
          </cell>
        </row>
        <row r="778">
          <cell r="C778" t="str">
            <v>NariñoTANGUA</v>
          </cell>
          <cell r="D778" t="str">
            <v>Nariño</v>
          </cell>
          <cell r="E778" t="str">
            <v>TANGUA</v>
          </cell>
          <cell r="F778" t="str">
            <v>52788</v>
          </cell>
        </row>
        <row r="779">
          <cell r="C779" t="str">
            <v>NariñoSAN ANDRES DE TUMACO</v>
          </cell>
          <cell r="D779" t="str">
            <v>Nariño</v>
          </cell>
          <cell r="E779" t="str">
            <v>SAN ANDRES DE TUMACO</v>
          </cell>
          <cell r="F779" t="str">
            <v>52835</v>
          </cell>
        </row>
        <row r="780">
          <cell r="C780" t="str">
            <v>NariñoTUQUERRES</v>
          </cell>
          <cell r="D780" t="str">
            <v>Nariño</v>
          </cell>
          <cell r="E780" t="str">
            <v>TUQUERRES</v>
          </cell>
          <cell r="F780" t="str">
            <v>52838</v>
          </cell>
        </row>
        <row r="781">
          <cell r="C781" t="str">
            <v>NariñoYACUANQUER</v>
          </cell>
          <cell r="D781" t="str">
            <v>Nariño</v>
          </cell>
          <cell r="E781" t="str">
            <v>YACUANQUER</v>
          </cell>
          <cell r="F781" t="str">
            <v>52885</v>
          </cell>
        </row>
        <row r="782">
          <cell r="C782" t="str">
            <v>Norte de SantanderCUCUTA</v>
          </cell>
          <cell r="D782" t="str">
            <v>Norte de Santander</v>
          </cell>
          <cell r="E782" t="str">
            <v>CUCUTA</v>
          </cell>
          <cell r="F782" t="str">
            <v>54001</v>
          </cell>
        </row>
        <row r="783">
          <cell r="C783" t="str">
            <v>Norte de SantanderABREGO</v>
          </cell>
          <cell r="D783" t="str">
            <v>Norte de Santander</v>
          </cell>
          <cell r="E783" t="str">
            <v>ABREGO</v>
          </cell>
          <cell r="F783" t="str">
            <v>54003</v>
          </cell>
        </row>
        <row r="784">
          <cell r="C784" t="str">
            <v>Norte de SantanderARBOLEDAS</v>
          </cell>
          <cell r="D784" t="str">
            <v>Norte de Santander</v>
          </cell>
          <cell r="E784" t="str">
            <v>ARBOLEDAS</v>
          </cell>
          <cell r="F784" t="str">
            <v>54051</v>
          </cell>
        </row>
        <row r="785">
          <cell r="C785" t="str">
            <v>Norte de SantanderBOCHALEMA</v>
          </cell>
          <cell r="D785" t="str">
            <v>Norte de Santander</v>
          </cell>
          <cell r="E785" t="str">
            <v>BOCHALEMA</v>
          </cell>
          <cell r="F785" t="str">
            <v>54099</v>
          </cell>
        </row>
        <row r="786">
          <cell r="C786" t="str">
            <v>Norte de SantanderBUCARASICA</v>
          </cell>
          <cell r="D786" t="str">
            <v>Norte de Santander</v>
          </cell>
          <cell r="E786" t="str">
            <v>BUCARASICA</v>
          </cell>
          <cell r="F786" t="str">
            <v>54109</v>
          </cell>
        </row>
        <row r="787">
          <cell r="C787" t="str">
            <v>Norte de SantanderCACOTA</v>
          </cell>
          <cell r="D787" t="str">
            <v>Norte de Santander</v>
          </cell>
          <cell r="E787" t="str">
            <v>CACOTA</v>
          </cell>
          <cell r="F787" t="str">
            <v>54125</v>
          </cell>
        </row>
        <row r="788">
          <cell r="C788" t="str">
            <v>Norte de SantanderCACHIRA</v>
          </cell>
          <cell r="D788" t="str">
            <v>Norte de Santander</v>
          </cell>
          <cell r="E788" t="str">
            <v>CACHIRA</v>
          </cell>
          <cell r="F788" t="str">
            <v>54128</v>
          </cell>
        </row>
        <row r="789">
          <cell r="C789" t="str">
            <v>Norte de SantanderCHINACOTA</v>
          </cell>
          <cell r="D789" t="str">
            <v>Norte de Santander</v>
          </cell>
          <cell r="E789" t="str">
            <v>CHINACOTA</v>
          </cell>
          <cell r="F789" t="str">
            <v>54172</v>
          </cell>
        </row>
        <row r="790">
          <cell r="C790" t="str">
            <v>Norte de SantanderCHITAGA</v>
          </cell>
          <cell r="D790" t="str">
            <v>Norte de Santander</v>
          </cell>
          <cell r="E790" t="str">
            <v>CHITAGA</v>
          </cell>
          <cell r="F790" t="str">
            <v>54174</v>
          </cell>
        </row>
        <row r="791">
          <cell r="C791" t="str">
            <v>Norte de SantanderCONVENCION</v>
          </cell>
          <cell r="D791" t="str">
            <v>Norte de Santander</v>
          </cell>
          <cell r="E791" t="str">
            <v>CONVENCION</v>
          </cell>
          <cell r="F791" t="str">
            <v>54206</v>
          </cell>
        </row>
        <row r="792">
          <cell r="C792" t="str">
            <v>Norte de SantanderCUCUTILLA</v>
          </cell>
          <cell r="D792" t="str">
            <v>Norte de Santander</v>
          </cell>
          <cell r="E792" t="str">
            <v>CUCUTILLA</v>
          </cell>
          <cell r="F792" t="str">
            <v>54223</v>
          </cell>
        </row>
        <row r="793">
          <cell r="C793" t="str">
            <v>Norte de SantanderDURANIA</v>
          </cell>
          <cell r="D793" t="str">
            <v>Norte de Santander</v>
          </cell>
          <cell r="E793" t="str">
            <v>DURANIA</v>
          </cell>
          <cell r="F793" t="str">
            <v>54239</v>
          </cell>
        </row>
        <row r="794">
          <cell r="C794" t="str">
            <v>Norte de SantanderEL CARMEN</v>
          </cell>
          <cell r="D794" t="str">
            <v>Norte de Santander</v>
          </cell>
          <cell r="E794" t="str">
            <v>EL CARMEN</v>
          </cell>
          <cell r="F794" t="str">
            <v>54245</v>
          </cell>
        </row>
        <row r="795">
          <cell r="C795" t="str">
            <v>Norte de SantanderEL TARRA</v>
          </cell>
          <cell r="D795" t="str">
            <v>Norte de Santander</v>
          </cell>
          <cell r="E795" t="str">
            <v>EL TARRA</v>
          </cell>
          <cell r="F795" t="str">
            <v>54250</v>
          </cell>
        </row>
        <row r="796">
          <cell r="C796" t="str">
            <v>Norte de SantanderEL ZULIA</v>
          </cell>
          <cell r="D796" t="str">
            <v>Norte de Santander</v>
          </cell>
          <cell r="E796" t="str">
            <v>EL ZULIA</v>
          </cell>
          <cell r="F796" t="str">
            <v>54261</v>
          </cell>
        </row>
        <row r="797">
          <cell r="C797" t="str">
            <v>Norte de SantanderGRAMALOTE</v>
          </cell>
          <cell r="D797" t="str">
            <v>Norte de Santander</v>
          </cell>
          <cell r="E797" t="str">
            <v>GRAMALOTE</v>
          </cell>
          <cell r="F797" t="str">
            <v>54313</v>
          </cell>
        </row>
        <row r="798">
          <cell r="C798" t="str">
            <v>Norte de SantanderHACARI</v>
          </cell>
          <cell r="D798" t="str">
            <v>Norte de Santander</v>
          </cell>
          <cell r="E798" t="str">
            <v>HACARI</v>
          </cell>
          <cell r="F798" t="str">
            <v>54344</v>
          </cell>
        </row>
        <row r="799">
          <cell r="C799" t="str">
            <v>Norte de SantanderHERRAN</v>
          </cell>
          <cell r="D799" t="str">
            <v>Norte de Santander</v>
          </cell>
          <cell r="E799" t="str">
            <v>HERRAN</v>
          </cell>
          <cell r="F799" t="str">
            <v>54347</v>
          </cell>
        </row>
        <row r="800">
          <cell r="C800" t="str">
            <v>Norte de SantanderLABATECA</v>
          </cell>
          <cell r="D800" t="str">
            <v>Norte de Santander</v>
          </cell>
          <cell r="E800" t="str">
            <v>LABATECA</v>
          </cell>
          <cell r="F800" t="str">
            <v>54377</v>
          </cell>
        </row>
        <row r="801">
          <cell r="C801" t="str">
            <v>Norte de SantanderLA ESPERANZA</v>
          </cell>
          <cell r="D801" t="str">
            <v>Norte de Santander</v>
          </cell>
          <cell r="E801" t="str">
            <v>LA ESPERANZA</v>
          </cell>
          <cell r="F801" t="str">
            <v>54385</v>
          </cell>
        </row>
        <row r="802">
          <cell r="C802" t="str">
            <v>Norte de SantanderLA PLAYA</v>
          </cell>
          <cell r="D802" t="str">
            <v>Norte de Santander</v>
          </cell>
          <cell r="E802" t="str">
            <v>LA PLAYA</v>
          </cell>
          <cell r="F802" t="str">
            <v>54398</v>
          </cell>
        </row>
        <row r="803">
          <cell r="C803" t="str">
            <v>Norte de SantanderLOS PATIOS</v>
          </cell>
          <cell r="D803" t="str">
            <v>Norte de Santander</v>
          </cell>
          <cell r="E803" t="str">
            <v>LOS PATIOS</v>
          </cell>
          <cell r="F803" t="str">
            <v>54405</v>
          </cell>
        </row>
        <row r="804">
          <cell r="C804" t="str">
            <v>Norte de SantanderLOURDES</v>
          </cell>
          <cell r="D804" t="str">
            <v>Norte de Santander</v>
          </cell>
          <cell r="E804" t="str">
            <v>LOURDES</v>
          </cell>
          <cell r="F804" t="str">
            <v>54418</v>
          </cell>
        </row>
        <row r="805">
          <cell r="C805" t="str">
            <v>Norte de SantanderMUTISCUA</v>
          </cell>
          <cell r="D805" t="str">
            <v>Norte de Santander</v>
          </cell>
          <cell r="E805" t="str">
            <v>MUTISCUA</v>
          </cell>
          <cell r="F805" t="str">
            <v>54480</v>
          </cell>
        </row>
        <row r="806">
          <cell r="C806" t="str">
            <v>Norte de SantanderOCAÑA</v>
          </cell>
          <cell r="D806" t="str">
            <v>Norte de Santander</v>
          </cell>
          <cell r="E806" t="str">
            <v>OCAÑA</v>
          </cell>
          <cell r="F806" t="str">
            <v>54498</v>
          </cell>
        </row>
        <row r="807">
          <cell r="C807" t="str">
            <v>Norte de SantanderPAMPLONA</v>
          </cell>
          <cell r="D807" t="str">
            <v>Norte de Santander</v>
          </cell>
          <cell r="E807" t="str">
            <v>PAMPLONA</v>
          </cell>
          <cell r="F807" t="str">
            <v>54518</v>
          </cell>
        </row>
        <row r="808">
          <cell r="C808" t="str">
            <v>Norte de SantanderPAMPLONITA</v>
          </cell>
          <cell r="D808" t="str">
            <v>Norte de Santander</v>
          </cell>
          <cell r="E808" t="str">
            <v>PAMPLONITA</v>
          </cell>
          <cell r="F808" t="str">
            <v>54520</v>
          </cell>
        </row>
        <row r="809">
          <cell r="C809" t="str">
            <v>Norte de SantanderPUERTO SANTANDER</v>
          </cell>
          <cell r="D809" t="str">
            <v>Norte de Santander</v>
          </cell>
          <cell r="E809" t="str">
            <v>PUERTO SANTANDER</v>
          </cell>
          <cell r="F809" t="str">
            <v>54553</v>
          </cell>
        </row>
        <row r="810">
          <cell r="C810" t="str">
            <v>Norte de SantanderRAGONVALIA</v>
          </cell>
          <cell r="D810" t="str">
            <v>Norte de Santander</v>
          </cell>
          <cell r="E810" t="str">
            <v>RAGONVALIA</v>
          </cell>
          <cell r="F810" t="str">
            <v>54599</v>
          </cell>
        </row>
        <row r="811">
          <cell r="C811" t="str">
            <v>Norte de SantanderSALAZAR</v>
          </cell>
          <cell r="D811" t="str">
            <v>Norte de Santander</v>
          </cell>
          <cell r="E811" t="str">
            <v>SALAZAR</v>
          </cell>
          <cell r="F811" t="str">
            <v>54660</v>
          </cell>
        </row>
        <row r="812">
          <cell r="C812" t="str">
            <v>Norte de SantanderSAN CALIXTO</v>
          </cell>
          <cell r="D812" t="str">
            <v>Norte de Santander</v>
          </cell>
          <cell r="E812" t="str">
            <v>SAN CALIXTO</v>
          </cell>
          <cell r="F812" t="str">
            <v>54670</v>
          </cell>
        </row>
        <row r="813">
          <cell r="C813" t="str">
            <v>Norte de SantanderSAN CAYETANO</v>
          </cell>
          <cell r="D813" t="str">
            <v>Norte de Santander</v>
          </cell>
          <cell r="E813" t="str">
            <v>SAN CAYETANO</v>
          </cell>
          <cell r="F813" t="str">
            <v>54673</v>
          </cell>
        </row>
        <row r="814">
          <cell r="C814" t="str">
            <v>Norte de SantanderSANTIAGO</v>
          </cell>
          <cell r="D814" t="str">
            <v>Norte de Santander</v>
          </cell>
          <cell r="E814" t="str">
            <v>SANTIAGO</v>
          </cell>
          <cell r="F814" t="str">
            <v>54680</v>
          </cell>
        </row>
        <row r="815">
          <cell r="C815" t="str">
            <v>Norte de SantanderSARDINATA</v>
          </cell>
          <cell r="D815" t="str">
            <v>Norte de Santander</v>
          </cell>
          <cell r="E815" t="str">
            <v>SARDINATA</v>
          </cell>
          <cell r="F815" t="str">
            <v>54720</v>
          </cell>
        </row>
        <row r="816">
          <cell r="C816" t="str">
            <v>Norte de SantanderSILOS</v>
          </cell>
          <cell r="D816" t="str">
            <v>Norte de Santander</v>
          </cell>
          <cell r="E816" t="str">
            <v>SILOS</v>
          </cell>
          <cell r="F816" t="str">
            <v>54743</v>
          </cell>
        </row>
        <row r="817">
          <cell r="C817" t="str">
            <v>Norte de SantanderTEORAMA</v>
          </cell>
          <cell r="D817" t="str">
            <v>Norte de Santander</v>
          </cell>
          <cell r="E817" t="str">
            <v>TEORAMA</v>
          </cell>
          <cell r="F817" t="str">
            <v>54800</v>
          </cell>
        </row>
        <row r="818">
          <cell r="C818" t="str">
            <v>Norte de SantanderTIBU</v>
          </cell>
          <cell r="D818" t="str">
            <v>Norte de Santander</v>
          </cell>
          <cell r="E818" t="str">
            <v>TIBU</v>
          </cell>
          <cell r="F818" t="str">
            <v>54810</v>
          </cell>
        </row>
        <row r="819">
          <cell r="C819" t="str">
            <v>Norte de SantanderTOLEDO</v>
          </cell>
          <cell r="D819" t="str">
            <v>Norte de Santander</v>
          </cell>
          <cell r="E819" t="str">
            <v>TOLEDO</v>
          </cell>
          <cell r="F819" t="str">
            <v>54820</v>
          </cell>
        </row>
        <row r="820">
          <cell r="C820" t="str">
            <v>Norte de SantanderVILLA CARO</v>
          </cell>
          <cell r="D820" t="str">
            <v>Norte de Santander</v>
          </cell>
          <cell r="E820" t="str">
            <v>VILLA CARO</v>
          </cell>
          <cell r="F820" t="str">
            <v>54871</v>
          </cell>
        </row>
        <row r="821">
          <cell r="C821" t="str">
            <v>Norte de SantanderVILLA DEL ROSARIO</v>
          </cell>
          <cell r="D821" t="str">
            <v>Norte de Santander</v>
          </cell>
          <cell r="E821" t="str">
            <v>VILLA DEL ROSARIO</v>
          </cell>
          <cell r="F821" t="str">
            <v>54874</v>
          </cell>
        </row>
        <row r="822">
          <cell r="C822" t="str">
            <v>QuindioARMENIA</v>
          </cell>
          <cell r="D822" t="str">
            <v>Quindio</v>
          </cell>
          <cell r="E822" t="str">
            <v>ARMENIA</v>
          </cell>
          <cell r="F822" t="str">
            <v>63001</v>
          </cell>
        </row>
        <row r="823">
          <cell r="C823" t="str">
            <v>QuindioBUENAVISTA</v>
          </cell>
          <cell r="D823" t="str">
            <v>Quindio</v>
          </cell>
          <cell r="E823" t="str">
            <v>BUENAVISTA</v>
          </cell>
          <cell r="F823" t="str">
            <v>63111</v>
          </cell>
        </row>
        <row r="824">
          <cell r="C824" t="str">
            <v>QuindioCALARCA</v>
          </cell>
          <cell r="D824" t="str">
            <v>Quindio</v>
          </cell>
          <cell r="E824" t="str">
            <v>CALARCA</v>
          </cell>
          <cell r="F824" t="str">
            <v>63130</v>
          </cell>
        </row>
        <row r="825">
          <cell r="C825" t="str">
            <v>QuindioCIRCASIA</v>
          </cell>
          <cell r="D825" t="str">
            <v>Quindio</v>
          </cell>
          <cell r="E825" t="str">
            <v>CIRCASIA</v>
          </cell>
          <cell r="F825" t="str">
            <v>63190</v>
          </cell>
        </row>
        <row r="826">
          <cell r="C826" t="str">
            <v>QuindioCORDOBA</v>
          </cell>
          <cell r="D826" t="str">
            <v>Quindio</v>
          </cell>
          <cell r="E826" t="str">
            <v>CORDOBA</v>
          </cell>
          <cell r="F826" t="str">
            <v>63212</v>
          </cell>
        </row>
        <row r="827">
          <cell r="C827" t="str">
            <v>QuindioFILANDIA</v>
          </cell>
          <cell r="D827" t="str">
            <v>Quindio</v>
          </cell>
          <cell r="E827" t="str">
            <v>FILANDIA</v>
          </cell>
          <cell r="F827" t="str">
            <v>63272</v>
          </cell>
        </row>
        <row r="828">
          <cell r="C828" t="str">
            <v>QuindioGENOVA</v>
          </cell>
          <cell r="D828" t="str">
            <v>Quindio</v>
          </cell>
          <cell r="E828" t="str">
            <v>GENOVA</v>
          </cell>
          <cell r="F828" t="str">
            <v>63302</v>
          </cell>
        </row>
        <row r="829">
          <cell r="C829" t="str">
            <v>QuindioLA TEBAIDA</v>
          </cell>
          <cell r="D829" t="str">
            <v>Quindio</v>
          </cell>
          <cell r="E829" t="str">
            <v>LA TEBAIDA</v>
          </cell>
          <cell r="F829" t="str">
            <v>63401</v>
          </cell>
        </row>
        <row r="830">
          <cell r="C830" t="str">
            <v>QuindioMONTENEGRO</v>
          </cell>
          <cell r="D830" t="str">
            <v>Quindio</v>
          </cell>
          <cell r="E830" t="str">
            <v>MONTENEGRO</v>
          </cell>
          <cell r="F830" t="str">
            <v>63470</v>
          </cell>
        </row>
        <row r="831">
          <cell r="C831" t="str">
            <v>QuindioPIJAO</v>
          </cell>
          <cell r="D831" t="str">
            <v>Quindio</v>
          </cell>
          <cell r="E831" t="str">
            <v>PIJAO</v>
          </cell>
          <cell r="F831" t="str">
            <v>63548</v>
          </cell>
        </row>
        <row r="832">
          <cell r="C832" t="str">
            <v>QuindioQUIMBAYA</v>
          </cell>
          <cell r="D832" t="str">
            <v>Quindio</v>
          </cell>
          <cell r="E832" t="str">
            <v>QUIMBAYA</v>
          </cell>
          <cell r="F832" t="str">
            <v>63594</v>
          </cell>
        </row>
        <row r="833">
          <cell r="C833" t="str">
            <v>QuindioSALENTO</v>
          </cell>
          <cell r="D833" t="str">
            <v>Quindio</v>
          </cell>
          <cell r="E833" t="str">
            <v>SALENTO</v>
          </cell>
          <cell r="F833" t="str">
            <v>63690</v>
          </cell>
        </row>
        <row r="834">
          <cell r="C834" t="str">
            <v>RisaraldaPEREIRA</v>
          </cell>
          <cell r="D834" t="str">
            <v>Risaralda</v>
          </cell>
          <cell r="E834" t="str">
            <v>PEREIRA</v>
          </cell>
          <cell r="F834" t="str">
            <v>66001</v>
          </cell>
        </row>
        <row r="835">
          <cell r="C835" t="str">
            <v>RisaraldaAPIA</v>
          </cell>
          <cell r="D835" t="str">
            <v>Risaralda</v>
          </cell>
          <cell r="E835" t="str">
            <v>APIA</v>
          </cell>
          <cell r="F835" t="str">
            <v>66045</v>
          </cell>
        </row>
        <row r="836">
          <cell r="C836" t="str">
            <v>RisaraldaBALBOA</v>
          </cell>
          <cell r="D836" t="str">
            <v>Risaralda</v>
          </cell>
          <cell r="E836" t="str">
            <v>BALBOA</v>
          </cell>
          <cell r="F836" t="str">
            <v>66075</v>
          </cell>
        </row>
        <row r="837">
          <cell r="C837" t="str">
            <v>RisaraldaBELEN DE UMBRIA</v>
          </cell>
          <cell r="D837" t="str">
            <v>Risaralda</v>
          </cell>
          <cell r="E837" t="str">
            <v>BELEN DE UMBRIA</v>
          </cell>
          <cell r="F837" t="str">
            <v>66088</v>
          </cell>
        </row>
        <row r="838">
          <cell r="C838" t="str">
            <v>RisaraldaDOSQUEBRADAS</v>
          </cell>
          <cell r="D838" t="str">
            <v>Risaralda</v>
          </cell>
          <cell r="E838" t="str">
            <v>DOSQUEBRADAS</v>
          </cell>
          <cell r="F838" t="str">
            <v>66170</v>
          </cell>
        </row>
        <row r="839">
          <cell r="C839" t="str">
            <v>RisaraldaGUATICA</v>
          </cell>
          <cell r="D839" t="str">
            <v>Risaralda</v>
          </cell>
          <cell r="E839" t="str">
            <v>GUATICA</v>
          </cell>
          <cell r="F839" t="str">
            <v>66318</v>
          </cell>
        </row>
        <row r="840">
          <cell r="C840" t="str">
            <v>RisaraldaLA CELIA</v>
          </cell>
          <cell r="D840" t="str">
            <v>Risaralda</v>
          </cell>
          <cell r="E840" t="str">
            <v>LA CELIA</v>
          </cell>
          <cell r="F840" t="str">
            <v>66383</v>
          </cell>
        </row>
        <row r="841">
          <cell r="C841" t="str">
            <v>RisaraldaLA VIRGINIA</v>
          </cell>
          <cell r="D841" t="str">
            <v>Risaralda</v>
          </cell>
          <cell r="E841" t="str">
            <v>LA VIRGINIA</v>
          </cell>
          <cell r="F841" t="str">
            <v>66400</v>
          </cell>
        </row>
        <row r="842">
          <cell r="C842" t="str">
            <v>RisaraldaMARSELLA</v>
          </cell>
          <cell r="D842" t="str">
            <v>Risaralda</v>
          </cell>
          <cell r="E842" t="str">
            <v>MARSELLA</v>
          </cell>
          <cell r="F842" t="str">
            <v>66440</v>
          </cell>
        </row>
        <row r="843">
          <cell r="C843" t="str">
            <v>RisaraldaMISTRATO</v>
          </cell>
          <cell r="D843" t="str">
            <v>Risaralda</v>
          </cell>
          <cell r="E843" t="str">
            <v>MISTRATO</v>
          </cell>
          <cell r="F843" t="str">
            <v>66456</v>
          </cell>
        </row>
        <row r="844">
          <cell r="C844" t="str">
            <v>RisaraldaPUEBLO RICO</v>
          </cell>
          <cell r="D844" t="str">
            <v>Risaralda</v>
          </cell>
          <cell r="E844" t="str">
            <v>PUEBLO RICO</v>
          </cell>
          <cell r="F844" t="str">
            <v>66572</v>
          </cell>
        </row>
        <row r="845">
          <cell r="C845" t="str">
            <v>RisaraldaQUINCHIA</v>
          </cell>
          <cell r="D845" t="str">
            <v>Risaralda</v>
          </cell>
          <cell r="E845" t="str">
            <v>QUINCHIA</v>
          </cell>
          <cell r="F845" t="str">
            <v>66594</v>
          </cell>
        </row>
        <row r="846">
          <cell r="C846" t="str">
            <v>RisaraldaSANTA ROSA DE CABAL</v>
          </cell>
          <cell r="D846" t="str">
            <v>Risaralda</v>
          </cell>
          <cell r="E846" t="str">
            <v>SANTA ROSA DE CABAL</v>
          </cell>
          <cell r="F846" t="str">
            <v>66682</v>
          </cell>
        </row>
        <row r="847">
          <cell r="C847" t="str">
            <v>RisaraldaSANTUARIO</v>
          </cell>
          <cell r="D847" t="str">
            <v>Risaralda</v>
          </cell>
          <cell r="E847" t="str">
            <v>SANTUARIO</v>
          </cell>
          <cell r="F847" t="str">
            <v>66687</v>
          </cell>
        </row>
        <row r="848">
          <cell r="C848" t="str">
            <v>SantanderBUCARAMANGA</v>
          </cell>
          <cell r="D848" t="str">
            <v>Santander</v>
          </cell>
          <cell r="E848" t="str">
            <v>BUCARAMANGA</v>
          </cell>
          <cell r="F848" t="str">
            <v>68001</v>
          </cell>
        </row>
        <row r="849">
          <cell r="C849" t="str">
            <v>SantanderAGUADA</v>
          </cell>
          <cell r="D849" t="str">
            <v>Santander</v>
          </cell>
          <cell r="E849" t="str">
            <v>AGUADA</v>
          </cell>
          <cell r="F849" t="str">
            <v>68013</v>
          </cell>
        </row>
        <row r="850">
          <cell r="C850" t="str">
            <v>SantanderALBANIA</v>
          </cell>
          <cell r="D850" t="str">
            <v>Santander</v>
          </cell>
          <cell r="E850" t="str">
            <v>ALBANIA</v>
          </cell>
          <cell r="F850" t="str">
            <v>68020</v>
          </cell>
        </row>
        <row r="851">
          <cell r="C851" t="str">
            <v>SantanderARATOCA</v>
          </cell>
          <cell r="D851" t="str">
            <v>Santander</v>
          </cell>
          <cell r="E851" t="str">
            <v>ARATOCA</v>
          </cell>
          <cell r="F851" t="str">
            <v>68051</v>
          </cell>
        </row>
        <row r="852">
          <cell r="C852" t="str">
            <v>SantanderBARBOSA</v>
          </cell>
          <cell r="D852" t="str">
            <v>Santander</v>
          </cell>
          <cell r="E852" t="str">
            <v>BARBOSA</v>
          </cell>
          <cell r="F852" t="str">
            <v>68077</v>
          </cell>
        </row>
        <row r="853">
          <cell r="C853" t="str">
            <v>SantanderBARICHARA</v>
          </cell>
          <cell r="D853" t="str">
            <v>Santander</v>
          </cell>
          <cell r="E853" t="str">
            <v>BARICHARA</v>
          </cell>
          <cell r="F853" t="str">
            <v>68079</v>
          </cell>
        </row>
        <row r="854">
          <cell r="C854" t="str">
            <v>SantanderBARRANCABERMEJA</v>
          </cell>
          <cell r="D854" t="str">
            <v>Santander</v>
          </cell>
          <cell r="E854" t="str">
            <v>BARRANCABERMEJA</v>
          </cell>
          <cell r="F854" t="str">
            <v>68081</v>
          </cell>
        </row>
        <row r="855">
          <cell r="C855" t="str">
            <v>SantanderBETULIA</v>
          </cell>
          <cell r="D855" t="str">
            <v>Santander</v>
          </cell>
          <cell r="E855" t="str">
            <v>BETULIA</v>
          </cell>
          <cell r="F855" t="str">
            <v>68092</v>
          </cell>
        </row>
        <row r="856">
          <cell r="C856" t="str">
            <v>SantanderBOLIVAR</v>
          </cell>
          <cell r="D856" t="str">
            <v>Santander</v>
          </cell>
          <cell r="E856" t="str">
            <v>BOLIVAR</v>
          </cell>
          <cell r="F856" t="str">
            <v>68101</v>
          </cell>
        </row>
        <row r="857">
          <cell r="C857" t="str">
            <v>SantanderCABRERA</v>
          </cell>
          <cell r="D857" t="str">
            <v>Santander</v>
          </cell>
          <cell r="E857" t="str">
            <v>CABRERA</v>
          </cell>
          <cell r="F857" t="str">
            <v>68121</v>
          </cell>
        </row>
        <row r="858">
          <cell r="C858" t="str">
            <v>SantanderCALIFORNIA</v>
          </cell>
          <cell r="D858" t="str">
            <v>Santander</v>
          </cell>
          <cell r="E858" t="str">
            <v>CALIFORNIA</v>
          </cell>
          <cell r="F858" t="str">
            <v>68132</v>
          </cell>
        </row>
        <row r="859">
          <cell r="C859" t="str">
            <v>SantanderCAPITANEJO</v>
          </cell>
          <cell r="D859" t="str">
            <v>Santander</v>
          </cell>
          <cell r="E859" t="str">
            <v>CAPITANEJO</v>
          </cell>
          <cell r="F859" t="str">
            <v>68147</v>
          </cell>
        </row>
        <row r="860">
          <cell r="C860" t="str">
            <v>SantanderCARCASI</v>
          </cell>
          <cell r="D860" t="str">
            <v>Santander</v>
          </cell>
          <cell r="E860" t="str">
            <v>CARCASI</v>
          </cell>
          <cell r="F860" t="str">
            <v>68152</v>
          </cell>
        </row>
        <row r="861">
          <cell r="C861" t="str">
            <v>SantanderCEPITA</v>
          </cell>
          <cell r="D861" t="str">
            <v>Santander</v>
          </cell>
          <cell r="E861" t="str">
            <v>CEPITA</v>
          </cell>
          <cell r="F861" t="str">
            <v>68160</v>
          </cell>
        </row>
        <row r="862">
          <cell r="C862" t="str">
            <v>SantanderCERRITO</v>
          </cell>
          <cell r="D862" t="str">
            <v>Santander</v>
          </cell>
          <cell r="E862" t="str">
            <v>CERRITO</v>
          </cell>
          <cell r="F862" t="str">
            <v>68162</v>
          </cell>
        </row>
        <row r="863">
          <cell r="C863" t="str">
            <v>SantanderCHARALA</v>
          </cell>
          <cell r="D863" t="str">
            <v>Santander</v>
          </cell>
          <cell r="E863" t="str">
            <v>CHARALA</v>
          </cell>
          <cell r="F863" t="str">
            <v>68167</v>
          </cell>
        </row>
        <row r="864">
          <cell r="C864" t="str">
            <v>SantanderCHARTA</v>
          </cell>
          <cell r="D864" t="str">
            <v>Santander</v>
          </cell>
          <cell r="E864" t="str">
            <v>CHARTA</v>
          </cell>
          <cell r="F864" t="str">
            <v>68169</v>
          </cell>
        </row>
        <row r="865">
          <cell r="C865" t="str">
            <v>SantanderCHIMA</v>
          </cell>
          <cell r="D865" t="str">
            <v>Santander</v>
          </cell>
          <cell r="E865" t="str">
            <v>CHIMA</v>
          </cell>
          <cell r="F865" t="str">
            <v>68176</v>
          </cell>
        </row>
        <row r="866">
          <cell r="C866" t="str">
            <v>SantanderCHIPATA</v>
          </cell>
          <cell r="D866" t="str">
            <v>Santander</v>
          </cell>
          <cell r="E866" t="str">
            <v>CHIPATA</v>
          </cell>
          <cell r="F866" t="str">
            <v>68179</v>
          </cell>
        </row>
        <row r="867">
          <cell r="C867" t="str">
            <v>SantanderCIMITARRA</v>
          </cell>
          <cell r="D867" t="str">
            <v>Santander</v>
          </cell>
          <cell r="E867" t="str">
            <v>CIMITARRA</v>
          </cell>
          <cell r="F867" t="str">
            <v>68190</v>
          </cell>
        </row>
        <row r="868">
          <cell r="C868" t="str">
            <v>SantanderCONCEPCION</v>
          </cell>
          <cell r="D868" t="str">
            <v>Santander</v>
          </cell>
          <cell r="E868" t="str">
            <v>CONCEPCION</v>
          </cell>
          <cell r="F868" t="str">
            <v>68207</v>
          </cell>
        </row>
        <row r="869">
          <cell r="C869" t="str">
            <v>SantanderCONFINES</v>
          </cell>
          <cell r="D869" t="str">
            <v>Santander</v>
          </cell>
          <cell r="E869" t="str">
            <v>CONFINES</v>
          </cell>
          <cell r="F869" t="str">
            <v>68209</v>
          </cell>
        </row>
        <row r="870">
          <cell r="C870" t="str">
            <v>SantanderCONTRATACION</v>
          </cell>
          <cell r="D870" t="str">
            <v>Santander</v>
          </cell>
          <cell r="E870" t="str">
            <v>CONTRATACION</v>
          </cell>
          <cell r="F870" t="str">
            <v>68211</v>
          </cell>
        </row>
        <row r="871">
          <cell r="C871" t="str">
            <v>SantanderCOROMORO</v>
          </cell>
          <cell r="D871" t="str">
            <v>Santander</v>
          </cell>
          <cell r="E871" t="str">
            <v>COROMORO</v>
          </cell>
          <cell r="F871" t="str">
            <v>68217</v>
          </cell>
        </row>
        <row r="872">
          <cell r="C872" t="str">
            <v>SantanderCURITI</v>
          </cell>
          <cell r="D872" t="str">
            <v>Santander</v>
          </cell>
          <cell r="E872" t="str">
            <v>CURITI</v>
          </cell>
          <cell r="F872" t="str">
            <v>68229</v>
          </cell>
        </row>
        <row r="873">
          <cell r="C873" t="str">
            <v>SantanderEL CARMEN DE CHUCURI</v>
          </cell>
          <cell r="D873" t="str">
            <v>Santander</v>
          </cell>
          <cell r="E873" t="str">
            <v>EL CARMEN DE CHUCURI</v>
          </cell>
          <cell r="F873" t="str">
            <v>68235</v>
          </cell>
        </row>
        <row r="874">
          <cell r="C874" t="str">
            <v>SantanderEL GUACAMAYO</v>
          </cell>
          <cell r="D874" t="str">
            <v>Santander</v>
          </cell>
          <cell r="E874" t="str">
            <v>EL GUACAMAYO</v>
          </cell>
          <cell r="F874" t="str">
            <v>68245</v>
          </cell>
        </row>
        <row r="875">
          <cell r="C875" t="str">
            <v>SantanderEL PEÑON</v>
          </cell>
          <cell r="D875" t="str">
            <v>Santander</v>
          </cell>
          <cell r="E875" t="str">
            <v>EL PEÑON</v>
          </cell>
          <cell r="F875" t="str">
            <v>68250</v>
          </cell>
        </row>
        <row r="876">
          <cell r="C876" t="str">
            <v>SantanderEL PLAYON</v>
          </cell>
          <cell r="D876" t="str">
            <v>Santander</v>
          </cell>
          <cell r="E876" t="str">
            <v>EL PLAYON</v>
          </cell>
          <cell r="F876" t="str">
            <v>68255</v>
          </cell>
        </row>
        <row r="877">
          <cell r="C877" t="str">
            <v>SantanderENCINO</v>
          </cell>
          <cell r="D877" t="str">
            <v>Santander</v>
          </cell>
          <cell r="E877" t="str">
            <v>ENCINO</v>
          </cell>
          <cell r="F877" t="str">
            <v>68264</v>
          </cell>
        </row>
        <row r="878">
          <cell r="C878" t="str">
            <v>SantanderENCISO</v>
          </cell>
          <cell r="D878" t="str">
            <v>Santander</v>
          </cell>
          <cell r="E878" t="str">
            <v>ENCISO</v>
          </cell>
          <cell r="F878" t="str">
            <v>68266</v>
          </cell>
        </row>
        <row r="879">
          <cell r="C879" t="str">
            <v>SantanderFLORIAN</v>
          </cell>
          <cell r="D879" t="str">
            <v>Santander</v>
          </cell>
          <cell r="E879" t="str">
            <v>FLORIAN</v>
          </cell>
          <cell r="F879" t="str">
            <v>68271</v>
          </cell>
        </row>
        <row r="880">
          <cell r="C880" t="str">
            <v>SantanderFLORIDABLANCA</v>
          </cell>
          <cell r="D880" t="str">
            <v>Santander</v>
          </cell>
          <cell r="E880" t="str">
            <v>FLORIDABLANCA</v>
          </cell>
          <cell r="F880" t="str">
            <v>68276</v>
          </cell>
        </row>
        <row r="881">
          <cell r="C881" t="str">
            <v>SantanderGALAN</v>
          </cell>
          <cell r="D881" t="str">
            <v>Santander</v>
          </cell>
          <cell r="E881" t="str">
            <v>GALAN</v>
          </cell>
          <cell r="F881" t="str">
            <v>68296</v>
          </cell>
        </row>
        <row r="882">
          <cell r="C882" t="str">
            <v>SantanderGAMBITA</v>
          </cell>
          <cell r="D882" t="str">
            <v>Santander</v>
          </cell>
          <cell r="E882" t="str">
            <v>GAMBITA</v>
          </cell>
          <cell r="F882" t="str">
            <v>68298</v>
          </cell>
        </row>
        <row r="883">
          <cell r="C883" t="str">
            <v>SantanderGIRON</v>
          </cell>
          <cell r="D883" t="str">
            <v>Santander</v>
          </cell>
          <cell r="E883" t="str">
            <v>GIRON</v>
          </cell>
          <cell r="F883" t="str">
            <v>68307</v>
          </cell>
        </row>
        <row r="884">
          <cell r="C884" t="str">
            <v>SantanderGUACA</v>
          </cell>
          <cell r="D884" t="str">
            <v>Santander</v>
          </cell>
          <cell r="E884" t="str">
            <v>GUACA</v>
          </cell>
          <cell r="F884" t="str">
            <v>68318</v>
          </cell>
        </row>
        <row r="885">
          <cell r="C885" t="str">
            <v>SantanderGUADALUPE</v>
          </cell>
          <cell r="D885" t="str">
            <v>Santander</v>
          </cell>
          <cell r="E885" t="str">
            <v>GUADALUPE</v>
          </cell>
          <cell r="F885" t="str">
            <v>68320</v>
          </cell>
        </row>
        <row r="886">
          <cell r="C886" t="str">
            <v>SantanderGUAPOTA</v>
          </cell>
          <cell r="D886" t="str">
            <v>Santander</v>
          </cell>
          <cell r="E886" t="str">
            <v>GUAPOTA</v>
          </cell>
          <cell r="F886" t="str">
            <v>68322</v>
          </cell>
        </row>
        <row r="887">
          <cell r="C887" t="str">
            <v>SantanderGUAVATA</v>
          </cell>
          <cell r="D887" t="str">
            <v>Santander</v>
          </cell>
          <cell r="E887" t="str">
            <v>GUAVATA</v>
          </cell>
          <cell r="F887" t="str">
            <v>68324</v>
          </cell>
        </row>
        <row r="888">
          <cell r="C888" t="str">
            <v>SantanderGUEPSA</v>
          </cell>
          <cell r="D888" t="str">
            <v>Santander</v>
          </cell>
          <cell r="E888" t="str">
            <v>GUEPSA</v>
          </cell>
          <cell r="F888" t="str">
            <v>68327</v>
          </cell>
        </row>
        <row r="889">
          <cell r="C889" t="str">
            <v>SantanderHATO</v>
          </cell>
          <cell r="D889" t="str">
            <v>Santander</v>
          </cell>
          <cell r="E889" t="str">
            <v>HATO</v>
          </cell>
          <cell r="F889" t="str">
            <v>68344</v>
          </cell>
        </row>
        <row r="890">
          <cell r="C890" t="str">
            <v>SantanderJESUS MARIA</v>
          </cell>
          <cell r="D890" t="str">
            <v>Santander</v>
          </cell>
          <cell r="E890" t="str">
            <v>JESUS MARIA</v>
          </cell>
          <cell r="F890" t="str">
            <v>68368</v>
          </cell>
        </row>
        <row r="891">
          <cell r="C891" t="str">
            <v>SantanderJORDAN</v>
          </cell>
          <cell r="D891" t="str">
            <v>Santander</v>
          </cell>
          <cell r="E891" t="str">
            <v>JORDAN</v>
          </cell>
          <cell r="F891" t="str">
            <v>68370</v>
          </cell>
        </row>
        <row r="892">
          <cell r="C892" t="str">
            <v>SantanderLA BELLEZA</v>
          </cell>
          <cell r="D892" t="str">
            <v>Santander</v>
          </cell>
          <cell r="E892" t="str">
            <v>LA BELLEZA</v>
          </cell>
          <cell r="F892" t="str">
            <v>68377</v>
          </cell>
        </row>
        <row r="893">
          <cell r="C893" t="str">
            <v>SantanderLANDAZURI</v>
          </cell>
          <cell r="D893" t="str">
            <v>Santander</v>
          </cell>
          <cell r="E893" t="str">
            <v>LANDAZURI</v>
          </cell>
          <cell r="F893" t="str">
            <v>68385</v>
          </cell>
        </row>
        <row r="894">
          <cell r="C894" t="str">
            <v>SantanderLA PAZ</v>
          </cell>
          <cell r="D894" t="str">
            <v>Santander</v>
          </cell>
          <cell r="E894" t="str">
            <v>LA PAZ</v>
          </cell>
          <cell r="F894" t="str">
            <v>68397</v>
          </cell>
        </row>
        <row r="895">
          <cell r="C895" t="str">
            <v>SantanderLEBRIJA</v>
          </cell>
          <cell r="D895" t="str">
            <v>Santander</v>
          </cell>
          <cell r="E895" t="str">
            <v>LEBRIJA</v>
          </cell>
          <cell r="F895" t="str">
            <v>68406</v>
          </cell>
        </row>
        <row r="896">
          <cell r="C896" t="str">
            <v>SantanderLOS SANTOS</v>
          </cell>
          <cell r="D896" t="str">
            <v>Santander</v>
          </cell>
          <cell r="E896" t="str">
            <v>LOS SANTOS</v>
          </cell>
          <cell r="F896" t="str">
            <v>68418</v>
          </cell>
        </row>
        <row r="897">
          <cell r="C897" t="str">
            <v>SantanderMACARAVITA</v>
          </cell>
          <cell r="D897" t="str">
            <v>Santander</v>
          </cell>
          <cell r="E897" t="str">
            <v>MACARAVITA</v>
          </cell>
          <cell r="F897" t="str">
            <v>68425</v>
          </cell>
        </row>
        <row r="898">
          <cell r="C898" t="str">
            <v>SantanderMALAGA</v>
          </cell>
          <cell r="D898" t="str">
            <v>Santander</v>
          </cell>
          <cell r="E898" t="str">
            <v>MALAGA</v>
          </cell>
          <cell r="F898" t="str">
            <v>68432</v>
          </cell>
        </row>
        <row r="899">
          <cell r="C899" t="str">
            <v>SantanderMATANZA</v>
          </cell>
          <cell r="D899" t="str">
            <v>Santander</v>
          </cell>
          <cell r="E899" t="str">
            <v>MATANZA</v>
          </cell>
          <cell r="F899" t="str">
            <v>68444</v>
          </cell>
        </row>
        <row r="900">
          <cell r="C900" t="str">
            <v>SantanderMOGOTES</v>
          </cell>
          <cell r="D900" t="str">
            <v>Santander</v>
          </cell>
          <cell r="E900" t="str">
            <v>MOGOTES</v>
          </cell>
          <cell r="F900" t="str">
            <v>68464</v>
          </cell>
        </row>
        <row r="901">
          <cell r="C901" t="str">
            <v>SantanderMOLAGAVITA</v>
          </cell>
          <cell r="D901" t="str">
            <v>Santander</v>
          </cell>
          <cell r="E901" t="str">
            <v>MOLAGAVITA</v>
          </cell>
          <cell r="F901" t="str">
            <v>68468</v>
          </cell>
        </row>
        <row r="902">
          <cell r="C902" t="str">
            <v>SantanderOCAMONTE</v>
          </cell>
          <cell r="D902" t="str">
            <v>Santander</v>
          </cell>
          <cell r="E902" t="str">
            <v>OCAMONTE</v>
          </cell>
          <cell r="F902" t="str">
            <v>68498</v>
          </cell>
        </row>
        <row r="903">
          <cell r="C903" t="str">
            <v>SantanderOIBA</v>
          </cell>
          <cell r="D903" t="str">
            <v>Santander</v>
          </cell>
          <cell r="E903" t="str">
            <v>OIBA</v>
          </cell>
          <cell r="F903" t="str">
            <v>68500</v>
          </cell>
        </row>
        <row r="904">
          <cell r="C904" t="str">
            <v>SantanderONZAGA</v>
          </cell>
          <cell r="D904" t="str">
            <v>Santander</v>
          </cell>
          <cell r="E904" t="str">
            <v>ONZAGA</v>
          </cell>
          <cell r="F904" t="str">
            <v>68502</v>
          </cell>
        </row>
        <row r="905">
          <cell r="C905" t="str">
            <v>SantanderPALMAR</v>
          </cell>
          <cell r="D905" t="str">
            <v>Santander</v>
          </cell>
          <cell r="E905" t="str">
            <v>PALMAR</v>
          </cell>
          <cell r="F905" t="str">
            <v>68522</v>
          </cell>
        </row>
        <row r="906">
          <cell r="C906" t="str">
            <v>SantanderPALMAS DEL SOCORRO</v>
          </cell>
          <cell r="D906" t="str">
            <v>Santander</v>
          </cell>
          <cell r="E906" t="str">
            <v>PALMAS DEL SOCORRO</v>
          </cell>
          <cell r="F906" t="str">
            <v>68524</v>
          </cell>
        </row>
        <row r="907">
          <cell r="C907" t="str">
            <v>SantanderPARAMO</v>
          </cell>
          <cell r="D907" t="str">
            <v>Santander</v>
          </cell>
          <cell r="E907" t="str">
            <v>PARAMO</v>
          </cell>
          <cell r="F907" t="str">
            <v>68533</v>
          </cell>
        </row>
        <row r="908">
          <cell r="C908" t="str">
            <v>SantanderPIEDECUESTA</v>
          </cell>
          <cell r="D908" t="str">
            <v>Santander</v>
          </cell>
          <cell r="E908" t="str">
            <v>PIEDECUESTA</v>
          </cell>
          <cell r="F908" t="str">
            <v>68547</v>
          </cell>
        </row>
        <row r="909">
          <cell r="C909" t="str">
            <v>SantanderPINCHOTE</v>
          </cell>
          <cell r="D909" t="str">
            <v>Santander</v>
          </cell>
          <cell r="E909" t="str">
            <v>PINCHOTE</v>
          </cell>
          <cell r="F909" t="str">
            <v>68549</v>
          </cell>
        </row>
        <row r="910">
          <cell r="C910" t="str">
            <v>SantanderPUENTE NACIONAL</v>
          </cell>
          <cell r="D910" t="str">
            <v>Santander</v>
          </cell>
          <cell r="E910" t="str">
            <v>PUENTE NACIONAL</v>
          </cell>
          <cell r="F910" t="str">
            <v>68572</v>
          </cell>
        </row>
        <row r="911">
          <cell r="C911" t="str">
            <v>SantanderPUERTO PARRA</v>
          </cell>
          <cell r="D911" t="str">
            <v>Santander</v>
          </cell>
          <cell r="E911" t="str">
            <v>PUERTO PARRA</v>
          </cell>
          <cell r="F911" t="str">
            <v>68573</v>
          </cell>
        </row>
        <row r="912">
          <cell r="C912" t="str">
            <v>SantanderPUERTO WILCHES</v>
          </cell>
          <cell r="D912" t="str">
            <v>Santander</v>
          </cell>
          <cell r="E912" t="str">
            <v>PUERTO WILCHES</v>
          </cell>
          <cell r="F912" t="str">
            <v>68575</v>
          </cell>
        </row>
        <row r="913">
          <cell r="C913" t="str">
            <v>SantanderRIONEGRO</v>
          </cell>
          <cell r="D913" t="str">
            <v>Santander</v>
          </cell>
          <cell r="E913" t="str">
            <v>RIONEGRO</v>
          </cell>
          <cell r="F913" t="str">
            <v>68615</v>
          </cell>
        </row>
        <row r="914">
          <cell r="C914" t="str">
            <v>SantanderSABANA DE TORRES</v>
          </cell>
          <cell r="D914" t="str">
            <v>Santander</v>
          </cell>
          <cell r="E914" t="str">
            <v>SABANA DE TORRES</v>
          </cell>
          <cell r="F914" t="str">
            <v>68655</v>
          </cell>
        </row>
        <row r="915">
          <cell r="C915" t="str">
            <v>SantanderSAN ANDRES</v>
          </cell>
          <cell r="D915" t="str">
            <v>Santander</v>
          </cell>
          <cell r="E915" t="str">
            <v>SAN ANDRES</v>
          </cell>
          <cell r="F915" t="str">
            <v>68669</v>
          </cell>
        </row>
        <row r="916">
          <cell r="C916" t="str">
            <v>SantanderSAN BENITO</v>
          </cell>
          <cell r="D916" t="str">
            <v>Santander</v>
          </cell>
          <cell r="E916" t="str">
            <v>SAN BENITO</v>
          </cell>
          <cell r="F916" t="str">
            <v>68673</v>
          </cell>
        </row>
        <row r="917">
          <cell r="C917" t="str">
            <v>SantanderSAN GIL</v>
          </cell>
          <cell r="D917" t="str">
            <v>Santander</v>
          </cell>
          <cell r="E917" t="str">
            <v>SAN GIL</v>
          </cell>
          <cell r="F917" t="str">
            <v>68679</v>
          </cell>
        </row>
        <row r="918">
          <cell r="C918" t="str">
            <v>SantanderSAN JOAQUIN</v>
          </cell>
          <cell r="D918" t="str">
            <v>Santander</v>
          </cell>
          <cell r="E918" t="str">
            <v>SAN JOAQUIN</v>
          </cell>
          <cell r="F918" t="str">
            <v>68682</v>
          </cell>
        </row>
        <row r="919">
          <cell r="C919" t="str">
            <v>SantanderSAN JOSE DE MIRANDA</v>
          </cell>
          <cell r="D919" t="str">
            <v>Santander</v>
          </cell>
          <cell r="E919" t="str">
            <v>SAN JOSE DE MIRANDA</v>
          </cell>
          <cell r="F919" t="str">
            <v>68684</v>
          </cell>
        </row>
        <row r="920">
          <cell r="C920" t="str">
            <v>SantanderSAN MIGUEL</v>
          </cell>
          <cell r="D920" t="str">
            <v>Santander</v>
          </cell>
          <cell r="E920" t="str">
            <v>SAN MIGUEL</v>
          </cell>
          <cell r="F920" t="str">
            <v>68686</v>
          </cell>
        </row>
        <row r="921">
          <cell r="C921" t="str">
            <v>SantanderSAN VICENTE DE CHUCURI</v>
          </cell>
          <cell r="D921" t="str">
            <v>Santander</v>
          </cell>
          <cell r="E921" t="str">
            <v>SAN VICENTE DE CHUCURI</v>
          </cell>
          <cell r="F921" t="str">
            <v>68689</v>
          </cell>
        </row>
        <row r="922">
          <cell r="C922" t="str">
            <v>SantanderSANTA BARBARA</v>
          </cell>
          <cell r="D922" t="str">
            <v>Santander</v>
          </cell>
          <cell r="E922" t="str">
            <v>SANTA BARBARA</v>
          </cell>
          <cell r="F922" t="str">
            <v>68705</v>
          </cell>
        </row>
        <row r="923">
          <cell r="C923" t="str">
            <v>SantanderSANTA HELENA DEL OPON</v>
          </cell>
          <cell r="D923" t="str">
            <v>Santander</v>
          </cell>
          <cell r="E923" t="str">
            <v>SANTA HELENA DEL OPON</v>
          </cell>
          <cell r="F923" t="str">
            <v>68720</v>
          </cell>
        </row>
        <row r="924">
          <cell r="C924" t="str">
            <v>SantanderSIMACOTA</v>
          </cell>
          <cell r="D924" t="str">
            <v>Santander</v>
          </cell>
          <cell r="E924" t="str">
            <v>SIMACOTA</v>
          </cell>
          <cell r="F924" t="str">
            <v>68745</v>
          </cell>
        </row>
        <row r="925">
          <cell r="C925" t="str">
            <v>SantanderSOCORRO</v>
          </cell>
          <cell r="D925" t="str">
            <v>Santander</v>
          </cell>
          <cell r="E925" t="str">
            <v>SOCORRO</v>
          </cell>
          <cell r="F925" t="str">
            <v>68755</v>
          </cell>
        </row>
        <row r="926">
          <cell r="C926" t="str">
            <v>SantanderSUAITA</v>
          </cell>
          <cell r="D926" t="str">
            <v>Santander</v>
          </cell>
          <cell r="E926" t="str">
            <v>SUAITA</v>
          </cell>
          <cell r="F926" t="str">
            <v>68770</v>
          </cell>
        </row>
        <row r="927">
          <cell r="C927" t="str">
            <v>SantanderSUCRE</v>
          </cell>
          <cell r="D927" t="str">
            <v>Santander</v>
          </cell>
          <cell r="E927" t="str">
            <v>SUCRE</v>
          </cell>
          <cell r="F927" t="str">
            <v>68773</v>
          </cell>
        </row>
        <row r="928">
          <cell r="C928" t="str">
            <v>SantanderSURATA</v>
          </cell>
          <cell r="D928" t="str">
            <v>Santander</v>
          </cell>
          <cell r="E928" t="str">
            <v>SURATA</v>
          </cell>
          <cell r="F928" t="str">
            <v>68780</v>
          </cell>
        </row>
        <row r="929">
          <cell r="C929" t="str">
            <v>SantanderTONA</v>
          </cell>
          <cell r="D929" t="str">
            <v>Santander</v>
          </cell>
          <cell r="E929" t="str">
            <v>TONA</v>
          </cell>
          <cell r="F929" t="str">
            <v>68820</v>
          </cell>
        </row>
        <row r="930">
          <cell r="C930" t="str">
            <v>SantanderVALLE DE SAN JOSE</v>
          </cell>
          <cell r="D930" t="str">
            <v>Santander</v>
          </cell>
          <cell r="E930" t="str">
            <v>VALLE DE SAN JOSE</v>
          </cell>
          <cell r="F930" t="str">
            <v>68855</v>
          </cell>
        </row>
        <row r="931">
          <cell r="C931" t="str">
            <v>SantanderVELEZ</v>
          </cell>
          <cell r="D931" t="str">
            <v>Santander</v>
          </cell>
          <cell r="E931" t="str">
            <v>VELEZ</v>
          </cell>
          <cell r="F931" t="str">
            <v>68861</v>
          </cell>
        </row>
        <row r="932">
          <cell r="C932" t="str">
            <v>SantanderVETAS</v>
          </cell>
          <cell r="D932" t="str">
            <v>Santander</v>
          </cell>
          <cell r="E932" t="str">
            <v>VETAS</v>
          </cell>
          <cell r="F932" t="str">
            <v>68867</v>
          </cell>
        </row>
        <row r="933">
          <cell r="C933" t="str">
            <v>SantanderVILLANUEVA</v>
          </cell>
          <cell r="D933" t="str">
            <v>Santander</v>
          </cell>
          <cell r="E933" t="str">
            <v>VILLANUEVA</v>
          </cell>
          <cell r="F933" t="str">
            <v>68872</v>
          </cell>
        </row>
        <row r="934">
          <cell r="C934" t="str">
            <v>SantanderZAPATOCA</v>
          </cell>
          <cell r="D934" t="str">
            <v>Santander</v>
          </cell>
          <cell r="E934" t="str">
            <v>ZAPATOCA</v>
          </cell>
          <cell r="F934" t="str">
            <v>68895</v>
          </cell>
        </row>
        <row r="935">
          <cell r="C935" t="str">
            <v>SucreSINCELEJO</v>
          </cell>
          <cell r="D935" t="str">
            <v>Sucre</v>
          </cell>
          <cell r="E935" t="str">
            <v>SINCELEJO</v>
          </cell>
          <cell r="F935" t="str">
            <v>70001</v>
          </cell>
        </row>
        <row r="936">
          <cell r="C936" t="str">
            <v>SucreBUENAVISTA</v>
          </cell>
          <cell r="D936" t="str">
            <v>Sucre</v>
          </cell>
          <cell r="E936" t="str">
            <v>BUENAVISTA</v>
          </cell>
          <cell r="F936" t="str">
            <v>70110</v>
          </cell>
        </row>
        <row r="937">
          <cell r="C937" t="str">
            <v>SucreCAIMITO</v>
          </cell>
          <cell r="D937" t="str">
            <v>Sucre</v>
          </cell>
          <cell r="E937" t="str">
            <v>CAIMITO</v>
          </cell>
          <cell r="F937" t="str">
            <v>70124</v>
          </cell>
        </row>
        <row r="938">
          <cell r="C938" t="str">
            <v>SucreCOLOSO</v>
          </cell>
          <cell r="D938" t="str">
            <v>Sucre</v>
          </cell>
          <cell r="E938" t="str">
            <v>COLOSO</v>
          </cell>
          <cell r="F938" t="str">
            <v>70204</v>
          </cell>
        </row>
        <row r="939">
          <cell r="C939" t="str">
            <v>SucreCOROZAL</v>
          </cell>
          <cell r="D939" t="str">
            <v>Sucre</v>
          </cell>
          <cell r="E939" t="str">
            <v>COROZAL</v>
          </cell>
          <cell r="F939" t="str">
            <v>70215</v>
          </cell>
        </row>
        <row r="940">
          <cell r="C940" t="str">
            <v>SucreCOVEÑAS</v>
          </cell>
          <cell r="D940" t="str">
            <v>Sucre</v>
          </cell>
          <cell r="E940" t="str">
            <v>COVEÑAS</v>
          </cell>
          <cell r="F940" t="str">
            <v>70221</v>
          </cell>
        </row>
        <row r="941">
          <cell r="C941" t="str">
            <v>SucreCHALAN</v>
          </cell>
          <cell r="D941" t="str">
            <v>Sucre</v>
          </cell>
          <cell r="E941" t="str">
            <v>CHALAN</v>
          </cell>
          <cell r="F941" t="str">
            <v>70230</v>
          </cell>
        </row>
        <row r="942">
          <cell r="C942" t="str">
            <v>SucreEL ROBLE</v>
          </cell>
          <cell r="D942" t="str">
            <v>Sucre</v>
          </cell>
          <cell r="E942" t="str">
            <v>EL ROBLE</v>
          </cell>
          <cell r="F942" t="str">
            <v>70233</v>
          </cell>
        </row>
        <row r="943">
          <cell r="C943" t="str">
            <v>SucreGALERAS</v>
          </cell>
          <cell r="D943" t="str">
            <v>Sucre</v>
          </cell>
          <cell r="E943" t="str">
            <v>GALERAS</v>
          </cell>
          <cell r="F943" t="str">
            <v>70235</v>
          </cell>
        </row>
        <row r="944">
          <cell r="C944" t="str">
            <v>SucreGUARANDA</v>
          </cell>
          <cell r="D944" t="str">
            <v>Sucre</v>
          </cell>
          <cell r="E944" t="str">
            <v>GUARANDA</v>
          </cell>
          <cell r="F944" t="str">
            <v>70265</v>
          </cell>
        </row>
        <row r="945">
          <cell r="C945" t="str">
            <v>SucreLA UNION</v>
          </cell>
          <cell r="D945" t="str">
            <v>Sucre</v>
          </cell>
          <cell r="E945" t="str">
            <v>LA UNION</v>
          </cell>
          <cell r="F945" t="str">
            <v>70400</v>
          </cell>
        </row>
        <row r="946">
          <cell r="C946" t="str">
            <v>SucreLOS PALMITOS</v>
          </cell>
          <cell r="D946" t="str">
            <v>Sucre</v>
          </cell>
          <cell r="E946" t="str">
            <v>LOS PALMITOS</v>
          </cell>
          <cell r="F946" t="str">
            <v>70418</v>
          </cell>
        </row>
        <row r="947">
          <cell r="C947" t="str">
            <v>SucreMAJAGUAL</v>
          </cell>
          <cell r="D947" t="str">
            <v>Sucre</v>
          </cell>
          <cell r="E947" t="str">
            <v>MAJAGUAL</v>
          </cell>
          <cell r="F947" t="str">
            <v>70429</v>
          </cell>
        </row>
        <row r="948">
          <cell r="C948" t="str">
            <v>SucreMORROA</v>
          </cell>
          <cell r="D948" t="str">
            <v>Sucre</v>
          </cell>
          <cell r="E948" t="str">
            <v>MORROA</v>
          </cell>
          <cell r="F948" t="str">
            <v>70473</v>
          </cell>
        </row>
        <row r="949">
          <cell r="C949" t="str">
            <v>SucreOVEJAS</v>
          </cell>
          <cell r="D949" t="str">
            <v>Sucre</v>
          </cell>
          <cell r="E949" t="str">
            <v>OVEJAS</v>
          </cell>
          <cell r="F949" t="str">
            <v>70508</v>
          </cell>
        </row>
        <row r="950">
          <cell r="C950" t="str">
            <v>SucrePALMITO</v>
          </cell>
          <cell r="D950" t="str">
            <v>Sucre</v>
          </cell>
          <cell r="E950" t="str">
            <v>PALMITO</v>
          </cell>
          <cell r="F950" t="str">
            <v>70523</v>
          </cell>
        </row>
        <row r="951">
          <cell r="C951" t="str">
            <v>SucreSAMPUES</v>
          </cell>
          <cell r="D951" t="str">
            <v>Sucre</v>
          </cell>
          <cell r="E951" t="str">
            <v>SAMPUES</v>
          </cell>
          <cell r="F951" t="str">
            <v>70670</v>
          </cell>
        </row>
        <row r="952">
          <cell r="C952" t="str">
            <v>SucreSAN BENITO ABAD</v>
          </cell>
          <cell r="D952" t="str">
            <v>Sucre</v>
          </cell>
          <cell r="E952" t="str">
            <v>SAN BENITO ABAD</v>
          </cell>
          <cell r="F952" t="str">
            <v>70678</v>
          </cell>
        </row>
        <row r="953">
          <cell r="C953" t="str">
            <v>SucreSAN JUAN DE BETULIA</v>
          </cell>
          <cell r="D953" t="str">
            <v>Sucre</v>
          </cell>
          <cell r="E953" t="str">
            <v>SAN JUAN DE BETULIA</v>
          </cell>
          <cell r="F953" t="str">
            <v>70702</v>
          </cell>
        </row>
        <row r="954">
          <cell r="C954" t="str">
            <v>SucreSAN MARCOS</v>
          </cell>
          <cell r="D954" t="str">
            <v>Sucre</v>
          </cell>
          <cell r="E954" t="str">
            <v>SAN MARCOS</v>
          </cell>
          <cell r="F954" t="str">
            <v>70708</v>
          </cell>
        </row>
        <row r="955">
          <cell r="C955" t="str">
            <v>SucreSAN ONOFRE</v>
          </cell>
          <cell r="D955" t="str">
            <v>Sucre</v>
          </cell>
          <cell r="E955" t="str">
            <v>SAN ONOFRE</v>
          </cell>
          <cell r="F955" t="str">
            <v>70713</v>
          </cell>
        </row>
        <row r="956">
          <cell r="C956" t="str">
            <v>SucreSAN PEDRO</v>
          </cell>
          <cell r="D956" t="str">
            <v>Sucre</v>
          </cell>
          <cell r="E956" t="str">
            <v>SAN PEDRO</v>
          </cell>
          <cell r="F956" t="str">
            <v>70717</v>
          </cell>
        </row>
        <row r="957">
          <cell r="C957" t="str">
            <v>SucreSAN LUIS DE SINCE</v>
          </cell>
          <cell r="D957" t="str">
            <v>Sucre</v>
          </cell>
          <cell r="E957" t="str">
            <v>SAN LUIS DE SINCE</v>
          </cell>
          <cell r="F957" t="str">
            <v>70742</v>
          </cell>
        </row>
        <row r="958">
          <cell r="C958" t="str">
            <v>SucreSUCRE</v>
          </cell>
          <cell r="D958" t="str">
            <v>Sucre</v>
          </cell>
          <cell r="E958" t="str">
            <v>SUCRE</v>
          </cell>
          <cell r="F958" t="str">
            <v>70771</v>
          </cell>
        </row>
        <row r="959">
          <cell r="C959" t="str">
            <v>SucreSANTIAGO DE TOLU</v>
          </cell>
          <cell r="D959" t="str">
            <v>Sucre</v>
          </cell>
          <cell r="E959" t="str">
            <v>SANTIAGO DE TOLU</v>
          </cell>
          <cell r="F959" t="str">
            <v>70820</v>
          </cell>
        </row>
        <row r="960">
          <cell r="C960" t="str">
            <v>SucreTOLU VIEJO</v>
          </cell>
          <cell r="D960" t="str">
            <v>Sucre</v>
          </cell>
          <cell r="E960" t="str">
            <v>TOLU VIEJO</v>
          </cell>
          <cell r="F960" t="str">
            <v>70823</v>
          </cell>
        </row>
        <row r="961">
          <cell r="C961" t="str">
            <v>TolimaIBAGUE</v>
          </cell>
          <cell r="D961" t="str">
            <v>Tolima</v>
          </cell>
          <cell r="E961" t="str">
            <v>IBAGUE</v>
          </cell>
          <cell r="F961" t="str">
            <v>73001</v>
          </cell>
        </row>
        <row r="962">
          <cell r="C962" t="str">
            <v>TolimaALPUJARRA</v>
          </cell>
          <cell r="D962" t="str">
            <v>Tolima</v>
          </cell>
          <cell r="E962" t="str">
            <v>ALPUJARRA</v>
          </cell>
          <cell r="F962" t="str">
            <v>73024</v>
          </cell>
        </row>
        <row r="963">
          <cell r="C963" t="str">
            <v>TolimaALVARADO</v>
          </cell>
          <cell r="D963" t="str">
            <v>Tolima</v>
          </cell>
          <cell r="E963" t="str">
            <v>ALVARADO</v>
          </cell>
          <cell r="F963" t="str">
            <v>73026</v>
          </cell>
        </row>
        <row r="964">
          <cell r="C964" t="str">
            <v>TolimaAMBALEMA</v>
          </cell>
          <cell r="D964" t="str">
            <v>Tolima</v>
          </cell>
          <cell r="E964" t="str">
            <v>AMBALEMA</v>
          </cell>
          <cell r="F964" t="str">
            <v>73030</v>
          </cell>
        </row>
        <row r="965">
          <cell r="C965" t="str">
            <v>TolimaANZOATEGUI</v>
          </cell>
          <cell r="D965" t="str">
            <v>Tolima</v>
          </cell>
          <cell r="E965" t="str">
            <v>ANZOATEGUI</v>
          </cell>
          <cell r="F965" t="str">
            <v>73043</v>
          </cell>
        </row>
        <row r="966">
          <cell r="C966" t="str">
            <v>TolimaARMERO</v>
          </cell>
          <cell r="D966" t="str">
            <v>Tolima</v>
          </cell>
          <cell r="E966" t="str">
            <v>ARMERO</v>
          </cell>
          <cell r="F966" t="str">
            <v>73055</v>
          </cell>
        </row>
        <row r="967">
          <cell r="C967" t="str">
            <v>TolimaATACO</v>
          </cell>
          <cell r="D967" t="str">
            <v>Tolima</v>
          </cell>
          <cell r="E967" t="str">
            <v>ATACO</v>
          </cell>
          <cell r="F967" t="str">
            <v>73067</v>
          </cell>
        </row>
        <row r="968">
          <cell r="C968" t="str">
            <v>TolimaCAJAMARCA</v>
          </cell>
          <cell r="D968" t="str">
            <v>Tolima</v>
          </cell>
          <cell r="E968" t="str">
            <v>CAJAMARCA</v>
          </cell>
          <cell r="F968" t="str">
            <v>73124</v>
          </cell>
        </row>
        <row r="969">
          <cell r="C969" t="str">
            <v>TolimaCARMEN DE APICALA</v>
          </cell>
          <cell r="D969" t="str">
            <v>Tolima</v>
          </cell>
          <cell r="E969" t="str">
            <v>CARMEN DE APICALA</v>
          </cell>
          <cell r="F969" t="str">
            <v>73148</v>
          </cell>
        </row>
        <row r="970">
          <cell r="C970" t="str">
            <v>TolimaCASABIANCA</v>
          </cell>
          <cell r="D970" t="str">
            <v>Tolima</v>
          </cell>
          <cell r="E970" t="str">
            <v>CASABIANCA</v>
          </cell>
          <cell r="F970" t="str">
            <v>73152</v>
          </cell>
        </row>
        <row r="971">
          <cell r="C971" t="str">
            <v>TolimaCHAPARRAL</v>
          </cell>
          <cell r="D971" t="str">
            <v>Tolima</v>
          </cell>
          <cell r="E971" t="str">
            <v>CHAPARRAL</v>
          </cell>
          <cell r="F971" t="str">
            <v>73168</v>
          </cell>
        </row>
        <row r="972">
          <cell r="C972" t="str">
            <v>TolimaCOELLO</v>
          </cell>
          <cell r="D972" t="str">
            <v>Tolima</v>
          </cell>
          <cell r="E972" t="str">
            <v>COELLO</v>
          </cell>
          <cell r="F972" t="str">
            <v>73200</v>
          </cell>
        </row>
        <row r="973">
          <cell r="C973" t="str">
            <v>TolimaCOYAIMA</v>
          </cell>
          <cell r="D973" t="str">
            <v>Tolima</v>
          </cell>
          <cell r="E973" t="str">
            <v>COYAIMA</v>
          </cell>
          <cell r="F973" t="str">
            <v>73217</v>
          </cell>
        </row>
        <row r="974">
          <cell r="C974" t="str">
            <v>TolimaCUNDAY</v>
          </cell>
          <cell r="D974" t="str">
            <v>Tolima</v>
          </cell>
          <cell r="E974" t="str">
            <v>CUNDAY</v>
          </cell>
          <cell r="F974" t="str">
            <v>73226</v>
          </cell>
        </row>
        <row r="975">
          <cell r="C975" t="str">
            <v>TolimaDOLORES</v>
          </cell>
          <cell r="D975" t="str">
            <v>Tolima</v>
          </cell>
          <cell r="E975" t="str">
            <v>DOLORES</v>
          </cell>
          <cell r="F975" t="str">
            <v>73236</v>
          </cell>
        </row>
        <row r="976">
          <cell r="C976" t="str">
            <v>TolimaESPINAL</v>
          </cell>
          <cell r="D976" t="str">
            <v>Tolima</v>
          </cell>
          <cell r="E976" t="str">
            <v>ESPINAL</v>
          </cell>
          <cell r="F976" t="str">
            <v>73268</v>
          </cell>
        </row>
        <row r="977">
          <cell r="C977" t="str">
            <v>TolimaFALAN</v>
          </cell>
          <cell r="D977" t="str">
            <v>Tolima</v>
          </cell>
          <cell r="E977" t="str">
            <v>FALAN</v>
          </cell>
          <cell r="F977" t="str">
            <v>73270</v>
          </cell>
        </row>
        <row r="978">
          <cell r="C978" t="str">
            <v>TolimaFLANDES</v>
          </cell>
          <cell r="D978" t="str">
            <v>Tolima</v>
          </cell>
          <cell r="E978" t="str">
            <v>FLANDES</v>
          </cell>
          <cell r="F978" t="str">
            <v>73275</v>
          </cell>
        </row>
        <row r="979">
          <cell r="C979" t="str">
            <v>TolimaFRESNO</v>
          </cell>
          <cell r="D979" t="str">
            <v>Tolima</v>
          </cell>
          <cell r="E979" t="str">
            <v>FRESNO</v>
          </cell>
          <cell r="F979" t="str">
            <v>73283</v>
          </cell>
        </row>
        <row r="980">
          <cell r="C980" t="str">
            <v>TolimaGUAMO</v>
          </cell>
          <cell r="D980" t="str">
            <v>Tolima</v>
          </cell>
          <cell r="E980" t="str">
            <v>GUAMO</v>
          </cell>
          <cell r="F980" t="str">
            <v>73319</v>
          </cell>
        </row>
        <row r="981">
          <cell r="C981" t="str">
            <v>TolimaHERVEO</v>
          </cell>
          <cell r="D981" t="str">
            <v>Tolima</v>
          </cell>
          <cell r="E981" t="str">
            <v>HERVEO</v>
          </cell>
          <cell r="F981" t="str">
            <v>73347</v>
          </cell>
        </row>
        <row r="982">
          <cell r="C982" t="str">
            <v>TolimaHONDA</v>
          </cell>
          <cell r="D982" t="str">
            <v>Tolima</v>
          </cell>
          <cell r="E982" t="str">
            <v>HONDA</v>
          </cell>
          <cell r="F982" t="str">
            <v>73349</v>
          </cell>
        </row>
        <row r="983">
          <cell r="C983" t="str">
            <v>TolimaICONONZO</v>
          </cell>
          <cell r="D983" t="str">
            <v>Tolima</v>
          </cell>
          <cell r="E983" t="str">
            <v>ICONONZO</v>
          </cell>
          <cell r="F983" t="str">
            <v>73352</v>
          </cell>
        </row>
        <row r="984">
          <cell r="C984" t="str">
            <v>TolimaLERIDA</v>
          </cell>
          <cell r="D984" t="str">
            <v>Tolima</v>
          </cell>
          <cell r="E984" t="str">
            <v>LERIDA</v>
          </cell>
          <cell r="F984" t="str">
            <v>73408</v>
          </cell>
        </row>
        <row r="985">
          <cell r="C985" t="str">
            <v>TolimaLIBANO</v>
          </cell>
          <cell r="D985" t="str">
            <v>Tolima</v>
          </cell>
          <cell r="E985" t="str">
            <v>LIBANO</v>
          </cell>
          <cell r="F985" t="str">
            <v>73411</v>
          </cell>
        </row>
        <row r="986">
          <cell r="C986" t="str">
            <v>TolimaMARIQUITA</v>
          </cell>
          <cell r="D986" t="str">
            <v>Tolima</v>
          </cell>
          <cell r="E986" t="str">
            <v>MARIQUITA</v>
          </cell>
          <cell r="F986" t="str">
            <v>73443</v>
          </cell>
        </row>
        <row r="987">
          <cell r="C987" t="str">
            <v>TolimaMELGAR</v>
          </cell>
          <cell r="D987" t="str">
            <v>Tolima</v>
          </cell>
          <cell r="E987" t="str">
            <v>MELGAR</v>
          </cell>
          <cell r="F987" t="str">
            <v>73449</v>
          </cell>
        </row>
        <row r="988">
          <cell r="C988" t="str">
            <v>TolimaMURILLO</v>
          </cell>
          <cell r="D988" t="str">
            <v>Tolima</v>
          </cell>
          <cell r="E988" t="str">
            <v>MURILLO</v>
          </cell>
          <cell r="F988" t="str">
            <v>73461</v>
          </cell>
        </row>
        <row r="989">
          <cell r="C989" t="str">
            <v>TolimaNATAGAIMA</v>
          </cell>
          <cell r="D989" t="str">
            <v>Tolima</v>
          </cell>
          <cell r="E989" t="str">
            <v>NATAGAIMA</v>
          </cell>
          <cell r="F989" t="str">
            <v>73483</v>
          </cell>
        </row>
        <row r="990">
          <cell r="C990" t="str">
            <v>TolimaORTEGA</v>
          </cell>
          <cell r="D990" t="str">
            <v>Tolima</v>
          </cell>
          <cell r="E990" t="str">
            <v>ORTEGA</v>
          </cell>
          <cell r="F990" t="str">
            <v>73504</v>
          </cell>
        </row>
        <row r="991">
          <cell r="C991" t="str">
            <v>TolimaPALOCABILDO</v>
          </cell>
          <cell r="D991" t="str">
            <v>Tolima</v>
          </cell>
          <cell r="E991" t="str">
            <v>PALOCABILDO</v>
          </cell>
          <cell r="F991" t="str">
            <v>73520</v>
          </cell>
        </row>
        <row r="992">
          <cell r="C992" t="str">
            <v>TolimaPIEDRAS</v>
          </cell>
          <cell r="D992" t="str">
            <v>Tolima</v>
          </cell>
          <cell r="E992" t="str">
            <v>PIEDRAS</v>
          </cell>
          <cell r="F992" t="str">
            <v>73547</v>
          </cell>
        </row>
        <row r="993">
          <cell r="C993" t="str">
            <v>TolimaPLANADAS</v>
          </cell>
          <cell r="D993" t="str">
            <v>Tolima</v>
          </cell>
          <cell r="E993" t="str">
            <v>PLANADAS</v>
          </cell>
          <cell r="F993" t="str">
            <v>73555</v>
          </cell>
        </row>
        <row r="994">
          <cell r="C994" t="str">
            <v>TolimaPRADO</v>
          </cell>
          <cell r="D994" t="str">
            <v>Tolima</v>
          </cell>
          <cell r="E994" t="str">
            <v>PRADO</v>
          </cell>
          <cell r="F994" t="str">
            <v>73563</v>
          </cell>
        </row>
        <row r="995">
          <cell r="C995" t="str">
            <v>TolimaPURIFICACION</v>
          </cell>
          <cell r="D995" t="str">
            <v>Tolima</v>
          </cell>
          <cell r="E995" t="str">
            <v>PURIFICACION</v>
          </cell>
          <cell r="F995" t="str">
            <v>73585</v>
          </cell>
        </row>
        <row r="996">
          <cell r="C996" t="str">
            <v>TolimaRIOBLANCO</v>
          </cell>
          <cell r="D996" t="str">
            <v>Tolima</v>
          </cell>
          <cell r="E996" t="str">
            <v>RIOBLANCO</v>
          </cell>
          <cell r="F996" t="str">
            <v>73616</v>
          </cell>
        </row>
        <row r="997">
          <cell r="C997" t="str">
            <v>TolimaRONCESVALLES</v>
          </cell>
          <cell r="D997" t="str">
            <v>Tolima</v>
          </cell>
          <cell r="E997" t="str">
            <v>RONCESVALLES</v>
          </cell>
          <cell r="F997" t="str">
            <v>73622</v>
          </cell>
        </row>
        <row r="998">
          <cell r="C998" t="str">
            <v>TolimaROVIRA</v>
          </cell>
          <cell r="D998" t="str">
            <v>Tolima</v>
          </cell>
          <cell r="E998" t="str">
            <v>ROVIRA</v>
          </cell>
          <cell r="F998" t="str">
            <v>73624</v>
          </cell>
        </row>
        <row r="999">
          <cell r="C999" t="str">
            <v>TolimaSALDAÑA</v>
          </cell>
          <cell r="D999" t="str">
            <v>Tolima</v>
          </cell>
          <cell r="E999" t="str">
            <v>SALDAÑA</v>
          </cell>
          <cell r="F999" t="str">
            <v>73671</v>
          </cell>
        </row>
        <row r="1000">
          <cell r="C1000" t="str">
            <v>TolimaSAN ANTONIO</v>
          </cell>
          <cell r="D1000" t="str">
            <v>Tolima</v>
          </cell>
          <cell r="E1000" t="str">
            <v>SAN ANTONIO</v>
          </cell>
          <cell r="F1000" t="str">
            <v>73675</v>
          </cell>
        </row>
        <row r="1001">
          <cell r="C1001" t="str">
            <v>TolimaSAN LUIS</v>
          </cell>
          <cell r="D1001" t="str">
            <v>Tolima</v>
          </cell>
          <cell r="E1001" t="str">
            <v>SAN LUIS</v>
          </cell>
          <cell r="F1001" t="str">
            <v>73678</v>
          </cell>
        </row>
        <row r="1002">
          <cell r="C1002" t="str">
            <v>TolimaSANTA ISABEL</v>
          </cell>
          <cell r="D1002" t="str">
            <v>Tolima</v>
          </cell>
          <cell r="E1002" t="str">
            <v>SANTA ISABEL</v>
          </cell>
          <cell r="F1002" t="str">
            <v>73686</v>
          </cell>
        </row>
        <row r="1003">
          <cell r="C1003" t="str">
            <v>TolimaSUAREZ</v>
          </cell>
          <cell r="D1003" t="str">
            <v>Tolima</v>
          </cell>
          <cell r="E1003" t="str">
            <v>SUAREZ</v>
          </cell>
          <cell r="F1003" t="str">
            <v>73770</v>
          </cell>
        </row>
        <row r="1004">
          <cell r="C1004" t="str">
            <v>TolimaVALLE DE SAN JUAN</v>
          </cell>
          <cell r="D1004" t="str">
            <v>Tolima</v>
          </cell>
          <cell r="E1004" t="str">
            <v>VALLE DE SAN JUAN</v>
          </cell>
          <cell r="F1004" t="str">
            <v>73854</v>
          </cell>
        </row>
        <row r="1005">
          <cell r="C1005" t="str">
            <v>TolimaVENADILLO</v>
          </cell>
          <cell r="D1005" t="str">
            <v>Tolima</v>
          </cell>
          <cell r="E1005" t="str">
            <v>VENADILLO</v>
          </cell>
          <cell r="F1005" t="str">
            <v>73861</v>
          </cell>
        </row>
        <row r="1006">
          <cell r="C1006" t="str">
            <v>TolimaVILLAHERMOSA</v>
          </cell>
          <cell r="D1006" t="str">
            <v>Tolima</v>
          </cell>
          <cell r="E1006" t="str">
            <v>VILLAHERMOSA</v>
          </cell>
          <cell r="F1006" t="str">
            <v>73870</v>
          </cell>
        </row>
        <row r="1007">
          <cell r="C1007" t="str">
            <v>TolimaVILLARRICA</v>
          </cell>
          <cell r="D1007" t="str">
            <v>Tolima</v>
          </cell>
          <cell r="E1007" t="str">
            <v>VILLARRICA</v>
          </cell>
          <cell r="F1007" t="str">
            <v>73873</v>
          </cell>
        </row>
        <row r="1008">
          <cell r="C1008" t="str">
            <v>Valle del CaucaCALI</v>
          </cell>
          <cell r="D1008" t="str">
            <v>Valle del Cauca</v>
          </cell>
          <cell r="E1008" t="str">
            <v>CALI</v>
          </cell>
          <cell r="F1008" t="str">
            <v>76001</v>
          </cell>
        </row>
        <row r="1009">
          <cell r="C1009" t="str">
            <v>Valle del CaucaALCALA</v>
          </cell>
          <cell r="D1009" t="str">
            <v>Valle del Cauca</v>
          </cell>
          <cell r="E1009" t="str">
            <v>ALCALA</v>
          </cell>
          <cell r="F1009" t="str">
            <v>76020</v>
          </cell>
        </row>
        <row r="1010">
          <cell r="C1010" t="str">
            <v>Valle del CaucaANDALUCIA</v>
          </cell>
          <cell r="D1010" t="str">
            <v>Valle del Cauca</v>
          </cell>
          <cell r="E1010" t="str">
            <v>ANDALUCIA</v>
          </cell>
          <cell r="F1010" t="str">
            <v>76036</v>
          </cell>
        </row>
        <row r="1011">
          <cell r="C1011" t="str">
            <v>Valle del CaucaANSERMANUEVO</v>
          </cell>
          <cell r="D1011" t="str">
            <v>Valle del Cauca</v>
          </cell>
          <cell r="E1011" t="str">
            <v>ANSERMANUEVO</v>
          </cell>
          <cell r="F1011" t="str">
            <v>76041</v>
          </cell>
        </row>
        <row r="1012">
          <cell r="C1012" t="str">
            <v>Valle del CaucaARGELIA</v>
          </cell>
          <cell r="D1012" t="str">
            <v>Valle del Cauca</v>
          </cell>
          <cell r="E1012" t="str">
            <v>ARGELIA</v>
          </cell>
          <cell r="F1012" t="str">
            <v>76054</v>
          </cell>
        </row>
        <row r="1013">
          <cell r="C1013" t="str">
            <v>Valle del CaucaBOLIVAR</v>
          </cell>
          <cell r="D1013" t="str">
            <v>Valle del Cauca</v>
          </cell>
          <cell r="E1013" t="str">
            <v>BOLIVAR</v>
          </cell>
          <cell r="F1013" t="str">
            <v>76100</v>
          </cell>
        </row>
        <row r="1014">
          <cell r="C1014" t="str">
            <v>Valle del CaucaBUENAVENTURA</v>
          </cell>
          <cell r="D1014" t="str">
            <v>Valle del Cauca</v>
          </cell>
          <cell r="E1014" t="str">
            <v>BUENAVENTURA</v>
          </cell>
          <cell r="F1014" t="str">
            <v>76109</v>
          </cell>
        </row>
        <row r="1015">
          <cell r="C1015" t="str">
            <v>Valle del CaucaGUADALAJARA DE BUGA</v>
          </cell>
          <cell r="D1015" t="str">
            <v>Valle del Cauca</v>
          </cell>
          <cell r="E1015" t="str">
            <v>GUADALAJARA DE BUGA</v>
          </cell>
          <cell r="F1015" t="str">
            <v>76111</v>
          </cell>
        </row>
        <row r="1016">
          <cell r="C1016" t="str">
            <v>Valle del CaucaBUGALAGRANDE</v>
          </cell>
          <cell r="D1016" t="str">
            <v>Valle del Cauca</v>
          </cell>
          <cell r="E1016" t="str">
            <v>BUGALAGRANDE</v>
          </cell>
          <cell r="F1016" t="str">
            <v>76113</v>
          </cell>
        </row>
        <row r="1017">
          <cell r="C1017" t="str">
            <v>Valle del CaucaCAICEDONIA</v>
          </cell>
          <cell r="D1017" t="str">
            <v>Valle del Cauca</v>
          </cell>
          <cell r="E1017" t="str">
            <v>CAICEDONIA</v>
          </cell>
          <cell r="F1017" t="str">
            <v>76122</v>
          </cell>
        </row>
        <row r="1018">
          <cell r="C1018" t="str">
            <v>Valle del CaucaCALIMA</v>
          </cell>
          <cell r="D1018" t="str">
            <v>Valle del Cauca</v>
          </cell>
          <cell r="E1018" t="str">
            <v>CALIMA</v>
          </cell>
          <cell r="F1018" t="str">
            <v>76126</v>
          </cell>
        </row>
        <row r="1019">
          <cell r="C1019" t="str">
            <v>Valle del CaucaCANDELARIA</v>
          </cell>
          <cell r="D1019" t="str">
            <v>Valle del Cauca</v>
          </cell>
          <cell r="E1019" t="str">
            <v>CANDELARIA</v>
          </cell>
          <cell r="F1019" t="str">
            <v>76130</v>
          </cell>
        </row>
        <row r="1020">
          <cell r="C1020" t="str">
            <v>Valle del CaucaCARTAGO</v>
          </cell>
          <cell r="D1020" t="str">
            <v>Valle del Cauca</v>
          </cell>
          <cell r="E1020" t="str">
            <v>CARTAGO</v>
          </cell>
          <cell r="F1020" t="str">
            <v>76147</v>
          </cell>
        </row>
        <row r="1021">
          <cell r="C1021" t="str">
            <v>Valle del CaucaDAGUA</v>
          </cell>
          <cell r="D1021" t="str">
            <v>Valle del Cauca</v>
          </cell>
          <cell r="E1021" t="str">
            <v>DAGUA</v>
          </cell>
          <cell r="F1021" t="str">
            <v>76233</v>
          </cell>
        </row>
        <row r="1022">
          <cell r="C1022" t="str">
            <v>Valle del CaucaEL AGUILA</v>
          </cell>
          <cell r="D1022" t="str">
            <v>Valle del Cauca</v>
          </cell>
          <cell r="E1022" t="str">
            <v>EL AGUILA</v>
          </cell>
          <cell r="F1022" t="str">
            <v>76243</v>
          </cell>
        </row>
        <row r="1023">
          <cell r="C1023" t="str">
            <v>Valle del CaucaEL CAIRO</v>
          </cell>
          <cell r="D1023" t="str">
            <v>Valle del Cauca</v>
          </cell>
          <cell r="E1023" t="str">
            <v>EL CAIRO</v>
          </cell>
          <cell r="F1023" t="str">
            <v>76246</v>
          </cell>
        </row>
        <row r="1024">
          <cell r="C1024" t="str">
            <v>Valle del CaucaEL CERRITO</v>
          </cell>
          <cell r="D1024" t="str">
            <v>Valle del Cauca</v>
          </cell>
          <cell r="E1024" t="str">
            <v>EL CERRITO</v>
          </cell>
          <cell r="F1024" t="str">
            <v>76248</v>
          </cell>
        </row>
        <row r="1025">
          <cell r="C1025" t="str">
            <v>Valle del CaucaEL DOVIO</v>
          </cell>
          <cell r="D1025" t="str">
            <v>Valle del Cauca</v>
          </cell>
          <cell r="E1025" t="str">
            <v>EL DOVIO</v>
          </cell>
          <cell r="F1025" t="str">
            <v>76250</v>
          </cell>
        </row>
        <row r="1026">
          <cell r="C1026" t="str">
            <v>Valle del CaucaFLORIDA</v>
          </cell>
          <cell r="D1026" t="str">
            <v>Valle del Cauca</v>
          </cell>
          <cell r="E1026" t="str">
            <v>FLORIDA</v>
          </cell>
          <cell r="F1026" t="str">
            <v>76275</v>
          </cell>
        </row>
        <row r="1027">
          <cell r="C1027" t="str">
            <v>Valle del CaucaGINEBRA</v>
          </cell>
          <cell r="D1027" t="str">
            <v>Valle del Cauca</v>
          </cell>
          <cell r="E1027" t="str">
            <v>GINEBRA</v>
          </cell>
          <cell r="F1027" t="str">
            <v>76306</v>
          </cell>
        </row>
        <row r="1028">
          <cell r="C1028" t="str">
            <v>Valle del CaucaGUACARI</v>
          </cell>
          <cell r="D1028" t="str">
            <v>Valle del Cauca</v>
          </cell>
          <cell r="E1028" t="str">
            <v>GUACARI</v>
          </cell>
          <cell r="F1028" t="str">
            <v>76318</v>
          </cell>
        </row>
        <row r="1029">
          <cell r="C1029" t="str">
            <v>Valle del CaucaJAMUNDI</v>
          </cell>
          <cell r="D1029" t="str">
            <v>Valle del Cauca</v>
          </cell>
          <cell r="E1029" t="str">
            <v>JAMUNDI</v>
          </cell>
          <cell r="F1029" t="str">
            <v>76364</v>
          </cell>
        </row>
        <row r="1030">
          <cell r="C1030" t="str">
            <v>Valle del CaucaLA CUMBRE</v>
          </cell>
          <cell r="D1030" t="str">
            <v>Valle del Cauca</v>
          </cell>
          <cell r="E1030" t="str">
            <v>LA CUMBRE</v>
          </cell>
          <cell r="F1030" t="str">
            <v>76377</v>
          </cell>
        </row>
        <row r="1031">
          <cell r="C1031" t="str">
            <v>Valle del CaucaLA UNION</v>
          </cell>
          <cell r="D1031" t="str">
            <v>Valle del Cauca</v>
          </cell>
          <cell r="E1031" t="str">
            <v>LA UNION</v>
          </cell>
          <cell r="F1031" t="str">
            <v>76400</v>
          </cell>
        </row>
        <row r="1032">
          <cell r="C1032" t="str">
            <v>Valle del CaucaLA VICTORIA</v>
          </cell>
          <cell r="D1032" t="str">
            <v>Valle del Cauca</v>
          </cell>
          <cell r="E1032" t="str">
            <v>LA VICTORIA</v>
          </cell>
          <cell r="F1032" t="str">
            <v>76403</v>
          </cell>
        </row>
        <row r="1033">
          <cell r="C1033" t="str">
            <v>Valle del CaucaOBANDO</v>
          </cell>
          <cell r="D1033" t="str">
            <v>Valle del Cauca</v>
          </cell>
          <cell r="E1033" t="str">
            <v>OBANDO</v>
          </cell>
          <cell r="F1033" t="str">
            <v>76497</v>
          </cell>
        </row>
        <row r="1034">
          <cell r="C1034" t="str">
            <v>Valle del CaucaPALMIRA</v>
          </cell>
          <cell r="D1034" t="str">
            <v>Valle del Cauca</v>
          </cell>
          <cell r="E1034" t="str">
            <v>PALMIRA</v>
          </cell>
          <cell r="F1034" t="str">
            <v>76520</v>
          </cell>
        </row>
        <row r="1035">
          <cell r="C1035" t="str">
            <v>Valle del CaucaPRADERA</v>
          </cell>
          <cell r="D1035" t="str">
            <v>Valle del Cauca</v>
          </cell>
          <cell r="E1035" t="str">
            <v>PRADERA</v>
          </cell>
          <cell r="F1035" t="str">
            <v>76563</v>
          </cell>
        </row>
        <row r="1036">
          <cell r="C1036" t="str">
            <v>Valle del CaucaRESTREPO</v>
          </cell>
          <cell r="D1036" t="str">
            <v>Valle del Cauca</v>
          </cell>
          <cell r="E1036" t="str">
            <v>RESTREPO</v>
          </cell>
          <cell r="F1036" t="str">
            <v>76606</v>
          </cell>
        </row>
        <row r="1037">
          <cell r="C1037" t="str">
            <v>Valle del CaucaRIOFRIO</v>
          </cell>
          <cell r="D1037" t="str">
            <v>Valle del Cauca</v>
          </cell>
          <cell r="E1037" t="str">
            <v>RIOFRIO</v>
          </cell>
          <cell r="F1037" t="str">
            <v>76616</v>
          </cell>
        </row>
        <row r="1038">
          <cell r="C1038" t="str">
            <v>Valle del CaucaROLDANILLO</v>
          </cell>
          <cell r="D1038" t="str">
            <v>Valle del Cauca</v>
          </cell>
          <cell r="E1038" t="str">
            <v>ROLDANILLO</v>
          </cell>
          <cell r="F1038" t="str">
            <v>76622</v>
          </cell>
        </row>
        <row r="1039">
          <cell r="C1039" t="str">
            <v>Valle del CaucaSAN PEDRO</v>
          </cell>
          <cell r="D1039" t="str">
            <v>Valle del Cauca</v>
          </cell>
          <cell r="E1039" t="str">
            <v>SAN PEDRO</v>
          </cell>
          <cell r="F1039" t="str">
            <v>76670</v>
          </cell>
        </row>
        <row r="1040">
          <cell r="C1040" t="str">
            <v>Valle del CaucaSEVILLA</v>
          </cell>
          <cell r="D1040" t="str">
            <v>Valle del Cauca</v>
          </cell>
          <cell r="E1040" t="str">
            <v>SEVILLA</v>
          </cell>
          <cell r="F1040" t="str">
            <v>76736</v>
          </cell>
        </row>
        <row r="1041">
          <cell r="C1041" t="str">
            <v>Valle del CaucaTORO</v>
          </cell>
          <cell r="D1041" t="str">
            <v>Valle del Cauca</v>
          </cell>
          <cell r="E1041" t="str">
            <v>TORO</v>
          </cell>
          <cell r="F1041" t="str">
            <v>76823</v>
          </cell>
        </row>
        <row r="1042">
          <cell r="C1042" t="str">
            <v>Valle del CaucaTRUJILLO</v>
          </cell>
          <cell r="D1042" t="str">
            <v>Valle del Cauca</v>
          </cell>
          <cell r="E1042" t="str">
            <v>TRUJILLO</v>
          </cell>
          <cell r="F1042" t="str">
            <v>76828</v>
          </cell>
        </row>
        <row r="1043">
          <cell r="C1043" t="str">
            <v>Valle del CaucaTULUA</v>
          </cell>
          <cell r="D1043" t="str">
            <v>Valle del Cauca</v>
          </cell>
          <cell r="E1043" t="str">
            <v>TULUA</v>
          </cell>
          <cell r="F1043" t="str">
            <v>76834</v>
          </cell>
        </row>
        <row r="1044">
          <cell r="C1044" t="str">
            <v>Valle del CaucaULLOA</v>
          </cell>
          <cell r="D1044" t="str">
            <v>Valle del Cauca</v>
          </cell>
          <cell r="E1044" t="str">
            <v>ULLOA</v>
          </cell>
          <cell r="F1044" t="str">
            <v>76845</v>
          </cell>
        </row>
        <row r="1045">
          <cell r="C1045" t="str">
            <v>Valle del CaucaVERSALLES</v>
          </cell>
          <cell r="D1045" t="str">
            <v>Valle del Cauca</v>
          </cell>
          <cell r="E1045" t="str">
            <v>VERSALLES</v>
          </cell>
          <cell r="F1045" t="str">
            <v>76863</v>
          </cell>
        </row>
        <row r="1046">
          <cell r="C1046" t="str">
            <v>Valle del CaucaVIJES</v>
          </cell>
          <cell r="D1046" t="str">
            <v>Valle del Cauca</v>
          </cell>
          <cell r="E1046" t="str">
            <v>VIJES</v>
          </cell>
          <cell r="F1046" t="str">
            <v>76869</v>
          </cell>
        </row>
        <row r="1047">
          <cell r="C1047" t="str">
            <v>Valle del CaucaYOTOCO</v>
          </cell>
          <cell r="D1047" t="str">
            <v>Valle del Cauca</v>
          </cell>
          <cell r="E1047" t="str">
            <v>YOTOCO</v>
          </cell>
          <cell r="F1047" t="str">
            <v>76890</v>
          </cell>
        </row>
        <row r="1048">
          <cell r="C1048" t="str">
            <v>Valle del CaucaYUMBO</v>
          </cell>
          <cell r="D1048" t="str">
            <v>Valle del Cauca</v>
          </cell>
          <cell r="E1048" t="str">
            <v>YUMBO</v>
          </cell>
          <cell r="F1048" t="str">
            <v>76892</v>
          </cell>
        </row>
        <row r="1049">
          <cell r="C1049" t="str">
            <v>Valle del CaucaZARZAL</v>
          </cell>
          <cell r="D1049" t="str">
            <v>Valle del Cauca</v>
          </cell>
          <cell r="E1049" t="str">
            <v>ZARZAL</v>
          </cell>
          <cell r="F1049" t="str">
            <v>76895</v>
          </cell>
        </row>
        <row r="1050">
          <cell r="C1050" t="str">
            <v>AraucaARAUCA</v>
          </cell>
          <cell r="D1050" t="str">
            <v>Arauca</v>
          </cell>
          <cell r="E1050" t="str">
            <v>ARAUCA</v>
          </cell>
          <cell r="F1050" t="str">
            <v>81001</v>
          </cell>
        </row>
        <row r="1051">
          <cell r="C1051" t="str">
            <v>AraucaARAUQUITA</v>
          </cell>
          <cell r="D1051" t="str">
            <v>Arauca</v>
          </cell>
          <cell r="E1051" t="str">
            <v>ARAUQUITA</v>
          </cell>
          <cell r="F1051" t="str">
            <v>81065</v>
          </cell>
        </row>
        <row r="1052">
          <cell r="C1052" t="str">
            <v>AraucaCRAVO NORTE</v>
          </cell>
          <cell r="D1052" t="str">
            <v>Arauca</v>
          </cell>
          <cell r="E1052" t="str">
            <v>CRAVO NORTE</v>
          </cell>
          <cell r="F1052" t="str">
            <v>81220</v>
          </cell>
        </row>
        <row r="1053">
          <cell r="C1053" t="str">
            <v>AraucaFORTUL</v>
          </cell>
          <cell r="D1053" t="str">
            <v>Arauca</v>
          </cell>
          <cell r="E1053" t="str">
            <v>FORTUL</v>
          </cell>
          <cell r="F1053" t="str">
            <v>81300</v>
          </cell>
        </row>
        <row r="1054">
          <cell r="C1054" t="str">
            <v>AraucaPUERTO RONDON</v>
          </cell>
          <cell r="D1054" t="str">
            <v>Arauca</v>
          </cell>
          <cell r="E1054" t="str">
            <v>PUERTO RONDON</v>
          </cell>
          <cell r="F1054" t="str">
            <v>81591</v>
          </cell>
        </row>
        <row r="1055">
          <cell r="C1055" t="str">
            <v>AraucaSARAVENA</v>
          </cell>
          <cell r="D1055" t="str">
            <v>Arauca</v>
          </cell>
          <cell r="E1055" t="str">
            <v>SARAVENA</v>
          </cell>
          <cell r="F1055" t="str">
            <v>81736</v>
          </cell>
        </row>
        <row r="1056">
          <cell r="C1056" t="str">
            <v>AraucaTAME</v>
          </cell>
          <cell r="D1056" t="str">
            <v>Arauca</v>
          </cell>
          <cell r="E1056" t="str">
            <v>TAME</v>
          </cell>
          <cell r="F1056" t="str">
            <v>81794</v>
          </cell>
        </row>
        <row r="1057">
          <cell r="C1057" t="str">
            <v>CASANAREYOPAL</v>
          </cell>
          <cell r="D1057" t="str">
            <v>CASANARE</v>
          </cell>
          <cell r="E1057" t="str">
            <v>YOPAL</v>
          </cell>
          <cell r="F1057" t="str">
            <v>85001</v>
          </cell>
        </row>
        <row r="1058">
          <cell r="C1058" t="str">
            <v>CASANAREAGUAZUL</v>
          </cell>
          <cell r="D1058" t="str">
            <v>CASANARE</v>
          </cell>
          <cell r="E1058" t="str">
            <v>AGUAZUL</v>
          </cell>
          <cell r="F1058" t="str">
            <v>85010</v>
          </cell>
        </row>
        <row r="1059">
          <cell r="C1059" t="str">
            <v>CASANARECHAMEZA</v>
          </cell>
          <cell r="D1059" t="str">
            <v>CASANARE</v>
          </cell>
          <cell r="E1059" t="str">
            <v>CHAMEZA</v>
          </cell>
          <cell r="F1059" t="str">
            <v>85015</v>
          </cell>
        </row>
        <row r="1060">
          <cell r="C1060" t="str">
            <v>CASANAREHATO COROZAL</v>
          </cell>
          <cell r="D1060" t="str">
            <v>CASANARE</v>
          </cell>
          <cell r="E1060" t="str">
            <v>HATO COROZAL</v>
          </cell>
          <cell r="F1060" t="str">
            <v>85125</v>
          </cell>
        </row>
        <row r="1061">
          <cell r="C1061" t="str">
            <v>CASANARELA SALINA</v>
          </cell>
          <cell r="D1061" t="str">
            <v>CASANARE</v>
          </cell>
          <cell r="E1061" t="str">
            <v>LA SALINA</v>
          </cell>
          <cell r="F1061" t="str">
            <v>85136</v>
          </cell>
        </row>
        <row r="1062">
          <cell r="C1062" t="str">
            <v>CASANAREMANI</v>
          </cell>
          <cell r="D1062" t="str">
            <v>CASANARE</v>
          </cell>
          <cell r="E1062" t="str">
            <v>MANI</v>
          </cell>
          <cell r="F1062" t="str">
            <v>85139</v>
          </cell>
        </row>
        <row r="1063">
          <cell r="C1063" t="str">
            <v>CASANAREMONTERREY</v>
          </cell>
          <cell r="D1063" t="str">
            <v>CASANARE</v>
          </cell>
          <cell r="E1063" t="str">
            <v>MONTERREY</v>
          </cell>
          <cell r="F1063" t="str">
            <v>85162</v>
          </cell>
        </row>
        <row r="1064">
          <cell r="C1064" t="str">
            <v>CASANARENUNCHIA</v>
          </cell>
          <cell r="D1064" t="str">
            <v>CASANARE</v>
          </cell>
          <cell r="E1064" t="str">
            <v>NUNCHIA</v>
          </cell>
          <cell r="F1064" t="str">
            <v>85225</v>
          </cell>
        </row>
        <row r="1065">
          <cell r="C1065" t="str">
            <v>CASANAREOROCUE</v>
          </cell>
          <cell r="D1065" t="str">
            <v>CASANARE</v>
          </cell>
          <cell r="E1065" t="str">
            <v>OROCUE</v>
          </cell>
          <cell r="F1065" t="str">
            <v>85230</v>
          </cell>
        </row>
        <row r="1066">
          <cell r="C1066" t="str">
            <v>CASANAREPAZ DE ARIPORO</v>
          </cell>
          <cell r="D1066" t="str">
            <v>CASANARE</v>
          </cell>
          <cell r="E1066" t="str">
            <v>PAZ DE ARIPORO</v>
          </cell>
          <cell r="F1066" t="str">
            <v>85250</v>
          </cell>
        </row>
        <row r="1067">
          <cell r="C1067" t="str">
            <v>CASANAREPORE</v>
          </cell>
          <cell r="D1067" t="str">
            <v>CASANARE</v>
          </cell>
          <cell r="E1067" t="str">
            <v>PORE</v>
          </cell>
          <cell r="F1067" t="str">
            <v>85263</v>
          </cell>
        </row>
        <row r="1068">
          <cell r="C1068" t="str">
            <v>CASANARERECETOR</v>
          </cell>
          <cell r="D1068" t="str">
            <v>CASANARE</v>
          </cell>
          <cell r="E1068" t="str">
            <v>RECETOR</v>
          </cell>
          <cell r="F1068" t="str">
            <v>85279</v>
          </cell>
        </row>
        <row r="1069">
          <cell r="C1069" t="str">
            <v>CASANARESABANALARGA</v>
          </cell>
          <cell r="D1069" t="str">
            <v>CASANARE</v>
          </cell>
          <cell r="E1069" t="str">
            <v>SABANALARGA</v>
          </cell>
          <cell r="F1069" t="str">
            <v>85300</v>
          </cell>
        </row>
        <row r="1070">
          <cell r="C1070" t="str">
            <v>CASANARESACAMA</v>
          </cell>
          <cell r="D1070" t="str">
            <v>CASANARE</v>
          </cell>
          <cell r="E1070" t="str">
            <v>SACAMA</v>
          </cell>
          <cell r="F1070" t="str">
            <v>85315</v>
          </cell>
        </row>
        <row r="1071">
          <cell r="C1071" t="str">
            <v>CASANARESAN LUIS DE PALENQUE</v>
          </cell>
          <cell r="D1071" t="str">
            <v>CASANARE</v>
          </cell>
          <cell r="E1071" t="str">
            <v>SAN LUIS DE PALENQUE</v>
          </cell>
          <cell r="F1071" t="str">
            <v>85325</v>
          </cell>
        </row>
        <row r="1072">
          <cell r="C1072" t="str">
            <v>CASANARETAMARA</v>
          </cell>
          <cell r="D1072" t="str">
            <v>CASANARE</v>
          </cell>
          <cell r="E1072" t="str">
            <v>TAMARA</v>
          </cell>
          <cell r="F1072" t="str">
            <v>85400</v>
          </cell>
        </row>
        <row r="1073">
          <cell r="C1073" t="str">
            <v>CASANARETAURAMENA</v>
          </cell>
          <cell r="D1073" t="str">
            <v>CASANARE</v>
          </cell>
          <cell r="E1073" t="str">
            <v>TAURAMENA</v>
          </cell>
          <cell r="F1073" t="str">
            <v>85410</v>
          </cell>
        </row>
        <row r="1074">
          <cell r="C1074" t="str">
            <v>CASANARETRINIDAD</v>
          </cell>
          <cell r="D1074" t="str">
            <v>CASANARE</v>
          </cell>
          <cell r="E1074" t="str">
            <v>TRINIDAD</v>
          </cell>
          <cell r="F1074" t="str">
            <v>85430</v>
          </cell>
        </row>
        <row r="1075">
          <cell r="C1075" t="str">
            <v>CASANAREVILLANUEVA</v>
          </cell>
          <cell r="D1075" t="str">
            <v>CASANARE</v>
          </cell>
          <cell r="E1075" t="str">
            <v>VILLANUEVA</v>
          </cell>
          <cell r="F1075" t="str">
            <v>85440</v>
          </cell>
        </row>
        <row r="1076">
          <cell r="C1076" t="str">
            <v>PutumayoMOCOA</v>
          </cell>
          <cell r="D1076" t="str">
            <v>Putumayo</v>
          </cell>
          <cell r="E1076" t="str">
            <v>MOCOA</v>
          </cell>
          <cell r="F1076" t="str">
            <v>86001</v>
          </cell>
        </row>
        <row r="1077">
          <cell r="C1077" t="str">
            <v>PutumayoCOLON</v>
          </cell>
          <cell r="D1077" t="str">
            <v>Putumayo</v>
          </cell>
          <cell r="E1077" t="str">
            <v>COLON</v>
          </cell>
          <cell r="F1077" t="str">
            <v>86219</v>
          </cell>
        </row>
        <row r="1078">
          <cell r="C1078" t="str">
            <v>PutumayoORITO</v>
          </cell>
          <cell r="D1078" t="str">
            <v>Putumayo</v>
          </cell>
          <cell r="E1078" t="str">
            <v>ORITO</v>
          </cell>
          <cell r="F1078" t="str">
            <v>86320</v>
          </cell>
        </row>
        <row r="1079">
          <cell r="C1079" t="str">
            <v>PutumayoPUERTO ASIS</v>
          </cell>
          <cell r="D1079" t="str">
            <v>Putumayo</v>
          </cell>
          <cell r="E1079" t="str">
            <v>PUERTO ASIS</v>
          </cell>
          <cell r="F1079" t="str">
            <v>86568</v>
          </cell>
        </row>
        <row r="1080">
          <cell r="C1080" t="str">
            <v>PutumayoPUERTO CAICEDO</v>
          </cell>
          <cell r="D1080" t="str">
            <v>Putumayo</v>
          </cell>
          <cell r="E1080" t="str">
            <v>PUERTO CAICEDO</v>
          </cell>
          <cell r="F1080" t="str">
            <v>86569</v>
          </cell>
        </row>
        <row r="1081">
          <cell r="C1081" t="str">
            <v>PutumayoPUERTO GUZMAN</v>
          </cell>
          <cell r="D1081" t="str">
            <v>Putumayo</v>
          </cell>
          <cell r="E1081" t="str">
            <v>PUERTO GUZMAN</v>
          </cell>
          <cell r="F1081" t="str">
            <v>86571</v>
          </cell>
        </row>
        <row r="1082">
          <cell r="C1082" t="str">
            <v>PutumayoPUERTO LEGUIZAMO</v>
          </cell>
          <cell r="D1082" t="str">
            <v>Putumayo</v>
          </cell>
          <cell r="E1082" t="str">
            <v>PUERTO LEGUIZAMO</v>
          </cell>
          <cell r="F1082" t="str">
            <v>86573</v>
          </cell>
        </row>
        <row r="1083">
          <cell r="C1083" t="str">
            <v>PutumayoSIBUNDOY</v>
          </cell>
          <cell r="D1083" t="str">
            <v>Putumayo</v>
          </cell>
          <cell r="E1083" t="str">
            <v>SIBUNDOY</v>
          </cell>
          <cell r="F1083" t="str">
            <v>86749</v>
          </cell>
        </row>
        <row r="1084">
          <cell r="C1084" t="str">
            <v>PutumayoSAN FRANCISCO</v>
          </cell>
          <cell r="D1084" t="str">
            <v>Putumayo</v>
          </cell>
          <cell r="E1084" t="str">
            <v>SAN FRANCISCO</v>
          </cell>
          <cell r="F1084" t="str">
            <v>86755</v>
          </cell>
        </row>
        <row r="1085">
          <cell r="C1085" t="str">
            <v>PutumayoSAN MIGUEL</v>
          </cell>
          <cell r="D1085" t="str">
            <v>Putumayo</v>
          </cell>
          <cell r="E1085" t="str">
            <v>SAN MIGUEL</v>
          </cell>
          <cell r="F1085" t="str">
            <v>86757</v>
          </cell>
        </row>
        <row r="1086">
          <cell r="C1086" t="str">
            <v>PutumayoSANTIAGO</v>
          </cell>
          <cell r="D1086" t="str">
            <v>Putumayo</v>
          </cell>
          <cell r="E1086" t="str">
            <v>SANTIAGO</v>
          </cell>
          <cell r="F1086" t="str">
            <v>86760</v>
          </cell>
        </row>
        <row r="1087">
          <cell r="C1087" t="str">
            <v>PutumayoVALLE DEL GUAMUEZ</v>
          </cell>
          <cell r="D1087" t="str">
            <v>Putumayo</v>
          </cell>
          <cell r="E1087" t="str">
            <v>VALLE DEL GUAMUEZ</v>
          </cell>
          <cell r="F1087" t="str">
            <v>86865</v>
          </cell>
        </row>
        <row r="1088">
          <cell r="C1088" t="str">
            <v>PutumayoVILLAGARZON</v>
          </cell>
          <cell r="D1088" t="str">
            <v>Putumayo</v>
          </cell>
          <cell r="E1088" t="str">
            <v>VILLAGARZON</v>
          </cell>
          <cell r="F1088" t="str">
            <v>86885</v>
          </cell>
        </row>
        <row r="1089">
          <cell r="C1089" t="str">
            <v>SAN ANDRESSAN ANDRES</v>
          </cell>
          <cell r="D1089" t="str">
            <v>SAN ANDRES</v>
          </cell>
          <cell r="E1089" t="str">
            <v>SAN ANDRES</v>
          </cell>
          <cell r="F1089" t="str">
            <v>88001</v>
          </cell>
        </row>
        <row r="1090">
          <cell r="C1090" t="str">
            <v>SAN ANDRESPROVIDENCIA</v>
          </cell>
          <cell r="D1090" t="str">
            <v>SAN ANDRES</v>
          </cell>
          <cell r="E1090" t="str">
            <v>PROVIDENCIA</v>
          </cell>
          <cell r="F1090" t="str">
            <v>88564</v>
          </cell>
        </row>
        <row r="1091">
          <cell r="C1091" t="str">
            <v>AMAZONASLETICIA</v>
          </cell>
          <cell r="D1091" t="str">
            <v>AMAZONAS</v>
          </cell>
          <cell r="E1091" t="str">
            <v>LETICIA</v>
          </cell>
          <cell r="F1091" t="str">
            <v>91001</v>
          </cell>
        </row>
        <row r="1092">
          <cell r="C1092" t="str">
            <v>AMAZONASPUERTO NARIÑO</v>
          </cell>
          <cell r="D1092" t="str">
            <v>AMAZONAS</v>
          </cell>
          <cell r="E1092" t="str">
            <v>PUERTO NARIÑO</v>
          </cell>
          <cell r="F1092" t="str">
            <v>91540</v>
          </cell>
        </row>
        <row r="1093">
          <cell r="C1093" t="str">
            <v>GUAINIAINIRIDA</v>
          </cell>
          <cell r="D1093" t="str">
            <v>GUAINIA</v>
          </cell>
          <cell r="E1093" t="str">
            <v>INIRIDA</v>
          </cell>
          <cell r="F1093" t="str">
            <v>94001</v>
          </cell>
        </row>
        <row r="1094">
          <cell r="C1094" t="str">
            <v>GUAVIARESAN JOSE DEL GUAVIARE</v>
          </cell>
          <cell r="D1094" t="str">
            <v>GUAVIARE</v>
          </cell>
          <cell r="E1094" t="str">
            <v>SAN JOSE DEL GUAVIARE</v>
          </cell>
          <cell r="F1094" t="str">
            <v>95001</v>
          </cell>
        </row>
        <row r="1095">
          <cell r="C1095" t="str">
            <v>GUAVIARECALAMAR</v>
          </cell>
          <cell r="D1095" t="str">
            <v>GUAVIARE</v>
          </cell>
          <cell r="E1095" t="str">
            <v>CALAMAR</v>
          </cell>
          <cell r="F1095" t="str">
            <v>95015</v>
          </cell>
        </row>
        <row r="1096">
          <cell r="C1096" t="str">
            <v>GUAVIAREEL RETORNO</v>
          </cell>
          <cell r="D1096" t="str">
            <v>GUAVIARE</v>
          </cell>
          <cell r="E1096" t="str">
            <v>EL RETORNO</v>
          </cell>
          <cell r="F1096" t="str">
            <v>95025</v>
          </cell>
        </row>
        <row r="1097">
          <cell r="C1097" t="str">
            <v>GUAVIAREMIRAFLORES</v>
          </cell>
          <cell r="D1097" t="str">
            <v>GUAVIARE</v>
          </cell>
          <cell r="E1097" t="str">
            <v>MIRAFLORES</v>
          </cell>
          <cell r="F1097" t="str">
            <v>95200</v>
          </cell>
        </row>
        <row r="1098">
          <cell r="C1098" t="str">
            <v>VAUPESMITU</v>
          </cell>
          <cell r="D1098" t="str">
            <v>VAUPES</v>
          </cell>
          <cell r="E1098" t="str">
            <v>MITU</v>
          </cell>
          <cell r="F1098" t="str">
            <v>97001</v>
          </cell>
        </row>
        <row r="1099">
          <cell r="C1099" t="str">
            <v>VAUPESCARURU</v>
          </cell>
          <cell r="D1099" t="str">
            <v>VAUPES</v>
          </cell>
          <cell r="E1099" t="str">
            <v>CARURU</v>
          </cell>
          <cell r="F1099" t="str">
            <v>97161</v>
          </cell>
        </row>
        <row r="1100">
          <cell r="C1100" t="str">
            <v>VAUPESTARAIRA</v>
          </cell>
          <cell r="D1100" t="str">
            <v>VAUPES</v>
          </cell>
          <cell r="E1100" t="str">
            <v>TARAIRA</v>
          </cell>
          <cell r="F1100" t="str">
            <v>97666</v>
          </cell>
        </row>
        <row r="1101">
          <cell r="C1101" t="str">
            <v>VICHADAPUERTO CARREÑO</v>
          </cell>
          <cell r="D1101" t="str">
            <v>VICHADA</v>
          </cell>
          <cell r="E1101" t="str">
            <v>PUERTO CARREÑO</v>
          </cell>
          <cell r="F1101" t="str">
            <v>99001</v>
          </cell>
        </row>
        <row r="1102">
          <cell r="C1102" t="str">
            <v>VICHADALA PRIMAVERA</v>
          </cell>
          <cell r="D1102" t="str">
            <v>VICHADA</v>
          </cell>
          <cell r="E1102" t="str">
            <v>LA PRIMAVERA</v>
          </cell>
          <cell r="F1102" t="str">
            <v>99524</v>
          </cell>
        </row>
        <row r="1103">
          <cell r="C1103" t="str">
            <v>VICHADASANTA ROSALIA</v>
          </cell>
          <cell r="D1103" t="str">
            <v>VICHADA</v>
          </cell>
          <cell r="E1103" t="str">
            <v>SANTA ROSALIA</v>
          </cell>
          <cell r="F1103" t="str">
            <v>99624</v>
          </cell>
        </row>
        <row r="1104">
          <cell r="C1104" t="str">
            <v>VICHADACUMARIBO</v>
          </cell>
          <cell r="D1104" t="str">
            <v>VICHADA</v>
          </cell>
          <cell r="E1104" t="str">
            <v>CUMARIBO</v>
          </cell>
          <cell r="F1104" t="str">
            <v>99773</v>
          </cell>
        </row>
        <row r="1105">
          <cell r="C1105" t="str">
            <v>NACIONNACION</v>
          </cell>
          <cell r="D1105" t="str">
            <v>NACION</v>
          </cell>
          <cell r="E1105" t="str">
            <v>NACION</v>
          </cell>
          <cell r="F1105" t="str">
            <v>00000</v>
          </cell>
        </row>
        <row r="1106">
          <cell r="C1106" t="str">
            <v>AntioquiaDEPARTAMENTO</v>
          </cell>
          <cell r="D1106" t="str">
            <v>Antioquia</v>
          </cell>
          <cell r="E1106" t="str">
            <v>DEPARTAMENTO</v>
          </cell>
          <cell r="F1106">
            <v>5</v>
          </cell>
        </row>
        <row r="1107">
          <cell r="C1107" t="str">
            <v>AtlanticoDEPARTAMENTO</v>
          </cell>
          <cell r="D1107" t="str">
            <v>Atlantico</v>
          </cell>
          <cell r="E1107" t="str">
            <v>DEPARTAMENTO</v>
          </cell>
          <cell r="F1107">
            <v>8</v>
          </cell>
        </row>
        <row r="1108">
          <cell r="C1108" t="str">
            <v>BOGOTA D.C.DEPARTAMENTO</v>
          </cell>
          <cell r="D1108" t="str">
            <v>BOGOTA D.C.</v>
          </cell>
          <cell r="E1108" t="str">
            <v>DEPARTAMENTO</v>
          </cell>
          <cell r="F1108">
            <v>11</v>
          </cell>
        </row>
        <row r="1109">
          <cell r="C1109" t="str">
            <v>BolivarDEPARTAMENTO</v>
          </cell>
          <cell r="D1109" t="str">
            <v>Bolivar</v>
          </cell>
          <cell r="E1109" t="str">
            <v>DEPARTAMENTO</v>
          </cell>
          <cell r="F1109">
            <v>13</v>
          </cell>
        </row>
        <row r="1110">
          <cell r="C1110" t="str">
            <v>BOYACADEPARTAMENTO</v>
          </cell>
          <cell r="D1110" t="str">
            <v>BOYACA</v>
          </cell>
          <cell r="E1110" t="str">
            <v>DEPARTAMENTO</v>
          </cell>
          <cell r="F1110">
            <v>15</v>
          </cell>
        </row>
        <row r="1111">
          <cell r="C1111" t="str">
            <v>CaldasDEPARTAMENTO</v>
          </cell>
          <cell r="D1111" t="str">
            <v>Caldas</v>
          </cell>
          <cell r="E1111" t="str">
            <v>DEPARTAMENTO</v>
          </cell>
          <cell r="F1111">
            <v>17</v>
          </cell>
        </row>
        <row r="1112">
          <cell r="C1112" t="str">
            <v>CAQUETADEPARTAMENTO</v>
          </cell>
          <cell r="D1112" t="str">
            <v>CAQUETA</v>
          </cell>
          <cell r="E1112" t="str">
            <v>DEPARTAMENTO</v>
          </cell>
          <cell r="F1112">
            <v>18</v>
          </cell>
        </row>
        <row r="1113">
          <cell r="C1113" t="str">
            <v>CaucaDEPARTAMENTO</v>
          </cell>
          <cell r="D1113" t="str">
            <v>Cauca</v>
          </cell>
          <cell r="E1113" t="str">
            <v>DEPARTAMENTO</v>
          </cell>
          <cell r="F1113">
            <v>19</v>
          </cell>
        </row>
        <row r="1114">
          <cell r="C1114" t="str">
            <v>CesarDEPARTAMENTO</v>
          </cell>
          <cell r="D1114" t="str">
            <v>Cesar</v>
          </cell>
          <cell r="E1114" t="str">
            <v>DEPARTAMENTO</v>
          </cell>
          <cell r="F1114">
            <v>20</v>
          </cell>
        </row>
        <row r="1115">
          <cell r="C1115" t="str">
            <v>CordobaDEPARTAMENTO</v>
          </cell>
          <cell r="D1115" t="str">
            <v>Cordoba</v>
          </cell>
          <cell r="E1115" t="str">
            <v>DEPARTAMENTO</v>
          </cell>
          <cell r="F1115">
            <v>23</v>
          </cell>
        </row>
        <row r="1116">
          <cell r="C1116" t="str">
            <v>CUNDINAMARCADEPARTAMENTO</v>
          </cell>
          <cell r="D1116" t="str">
            <v>CUNDINAMARCA</v>
          </cell>
          <cell r="E1116" t="str">
            <v>DEPARTAMENTO</v>
          </cell>
          <cell r="F1116">
            <v>25</v>
          </cell>
        </row>
        <row r="1117">
          <cell r="C1117" t="str">
            <v>ChocoDEPARTAMENTO</v>
          </cell>
          <cell r="D1117" t="str">
            <v>Choco</v>
          </cell>
          <cell r="E1117" t="str">
            <v>DEPARTAMENTO</v>
          </cell>
          <cell r="F1117">
            <v>27</v>
          </cell>
        </row>
        <row r="1118">
          <cell r="C1118" t="str">
            <v>HUILADEPARTAMENTO</v>
          </cell>
          <cell r="D1118" t="str">
            <v>HUILA</v>
          </cell>
          <cell r="E1118" t="str">
            <v>DEPARTAMENTO</v>
          </cell>
          <cell r="F1118">
            <v>41</v>
          </cell>
        </row>
        <row r="1119">
          <cell r="C1119" t="str">
            <v>La GuajiraDEPARTAMENTO</v>
          </cell>
          <cell r="D1119" t="str">
            <v>La Guajira</v>
          </cell>
          <cell r="E1119" t="str">
            <v>DEPARTAMENTO</v>
          </cell>
          <cell r="F1119">
            <v>44</v>
          </cell>
        </row>
        <row r="1120">
          <cell r="C1120" t="str">
            <v>MagdalenaDEPARTAMENTO</v>
          </cell>
          <cell r="D1120" t="str">
            <v>Magdalena</v>
          </cell>
          <cell r="E1120" t="str">
            <v>DEPARTAMENTO</v>
          </cell>
          <cell r="F1120">
            <v>47</v>
          </cell>
        </row>
        <row r="1121">
          <cell r="C1121" t="str">
            <v>METADEPARTAMENTO</v>
          </cell>
          <cell r="D1121" t="str">
            <v>META</v>
          </cell>
          <cell r="E1121" t="str">
            <v>DEPARTAMENTO</v>
          </cell>
          <cell r="F1121">
            <v>50</v>
          </cell>
        </row>
        <row r="1122">
          <cell r="C1122" t="str">
            <v>NariñoDEPARTAMENTO</v>
          </cell>
          <cell r="D1122" t="str">
            <v>Nariño</v>
          </cell>
          <cell r="E1122" t="str">
            <v>DEPARTAMENTO</v>
          </cell>
          <cell r="F1122">
            <v>52</v>
          </cell>
        </row>
        <row r="1123">
          <cell r="C1123" t="str">
            <v>Norte de SantanderDEPARTAMENTO</v>
          </cell>
          <cell r="D1123" t="str">
            <v>Norte de Santander</v>
          </cell>
          <cell r="E1123" t="str">
            <v>DEPARTAMENTO</v>
          </cell>
          <cell r="F1123">
            <v>54</v>
          </cell>
        </row>
        <row r="1124">
          <cell r="C1124" t="str">
            <v>QuindioDEPARTAMENTO</v>
          </cell>
          <cell r="D1124" t="str">
            <v>Quindio</v>
          </cell>
          <cell r="E1124" t="str">
            <v>DEPARTAMENTO</v>
          </cell>
          <cell r="F1124">
            <v>63</v>
          </cell>
        </row>
        <row r="1125">
          <cell r="C1125" t="str">
            <v>RisaraldaDEPARTAMENTO</v>
          </cell>
          <cell r="D1125" t="str">
            <v>Risaralda</v>
          </cell>
          <cell r="E1125" t="str">
            <v>DEPARTAMENTO</v>
          </cell>
          <cell r="F1125">
            <v>66</v>
          </cell>
        </row>
        <row r="1126">
          <cell r="C1126" t="str">
            <v>SantanderDEPARTAMENTO</v>
          </cell>
          <cell r="D1126" t="str">
            <v>Santander</v>
          </cell>
          <cell r="E1126" t="str">
            <v>DEPARTAMENTO</v>
          </cell>
          <cell r="F1126">
            <v>68</v>
          </cell>
        </row>
        <row r="1127">
          <cell r="C1127" t="str">
            <v>SucreDEPARTAMENTO</v>
          </cell>
          <cell r="D1127" t="str">
            <v>Sucre</v>
          </cell>
          <cell r="E1127" t="str">
            <v>DEPARTAMENTO</v>
          </cell>
          <cell r="F1127">
            <v>70</v>
          </cell>
        </row>
        <row r="1128">
          <cell r="C1128" t="str">
            <v>TolimaDEPARTAMENTO</v>
          </cell>
          <cell r="D1128" t="str">
            <v>Tolima</v>
          </cell>
          <cell r="E1128" t="str">
            <v>DEPARTAMENTO</v>
          </cell>
          <cell r="F1128">
            <v>73</v>
          </cell>
        </row>
        <row r="1129">
          <cell r="C1129" t="str">
            <v>Valle del CaucaDEPARTAMENTO</v>
          </cell>
          <cell r="D1129" t="str">
            <v>Valle del Cauca</v>
          </cell>
          <cell r="E1129" t="str">
            <v>DEPARTAMENTO</v>
          </cell>
          <cell r="F1129">
            <v>76</v>
          </cell>
        </row>
        <row r="1130">
          <cell r="C1130" t="str">
            <v>AraucaDEPARTAMENTO</v>
          </cell>
          <cell r="D1130" t="str">
            <v>Arauca</v>
          </cell>
          <cell r="E1130" t="str">
            <v>DEPARTAMENTO</v>
          </cell>
          <cell r="F1130">
            <v>81</v>
          </cell>
        </row>
        <row r="1131">
          <cell r="C1131" t="str">
            <v>CASANAREDEPARTAMENTO</v>
          </cell>
          <cell r="D1131" t="str">
            <v>CASANARE</v>
          </cell>
          <cell r="E1131" t="str">
            <v>DEPARTAMENTO</v>
          </cell>
          <cell r="F1131">
            <v>85</v>
          </cell>
        </row>
        <row r="1132">
          <cell r="C1132" t="str">
            <v>PutumayoDEPARTAMENTO</v>
          </cell>
          <cell r="D1132" t="str">
            <v>Putumayo</v>
          </cell>
          <cell r="E1132" t="str">
            <v>DEPARTAMENTO</v>
          </cell>
          <cell r="F1132">
            <v>86</v>
          </cell>
        </row>
        <row r="1133">
          <cell r="C1133" t="str">
            <v>SAN ANDRESDEPARTAMENTO</v>
          </cell>
          <cell r="D1133" t="str">
            <v>SAN ANDRES</v>
          </cell>
          <cell r="E1133" t="str">
            <v>DEPARTAMENTO</v>
          </cell>
          <cell r="F1133">
            <v>88</v>
          </cell>
        </row>
        <row r="1134">
          <cell r="C1134" t="str">
            <v>AMAZONASDEPARTAMENTO</v>
          </cell>
          <cell r="D1134" t="str">
            <v>AMAZONAS</v>
          </cell>
          <cell r="E1134" t="str">
            <v>DEPARTAMENTO</v>
          </cell>
          <cell r="F1134">
            <v>91</v>
          </cell>
        </row>
        <row r="1135">
          <cell r="C1135" t="str">
            <v>GUAINIADEPARTAMENTO</v>
          </cell>
          <cell r="D1135" t="str">
            <v>GUAINIA</v>
          </cell>
          <cell r="E1135" t="str">
            <v>DEPARTAMENTO</v>
          </cell>
          <cell r="F1135">
            <v>94</v>
          </cell>
        </row>
        <row r="1136">
          <cell r="C1136" t="str">
            <v>GUAVIAREDEPARTAMENTO</v>
          </cell>
          <cell r="D1136" t="str">
            <v>GUAVIARE</v>
          </cell>
          <cell r="E1136" t="str">
            <v>DEPARTAMENTO</v>
          </cell>
          <cell r="F1136">
            <v>95</v>
          </cell>
        </row>
        <row r="1137">
          <cell r="C1137" t="str">
            <v>VAUPESDEPARTAMENTO</v>
          </cell>
          <cell r="D1137" t="str">
            <v>VAUPES</v>
          </cell>
          <cell r="E1137" t="str">
            <v>DEPARTAMENTO</v>
          </cell>
          <cell r="F1137">
            <v>97</v>
          </cell>
        </row>
        <row r="1138">
          <cell r="C1138" t="str">
            <v>VICHADADEPARTAMENTO</v>
          </cell>
          <cell r="D1138" t="str">
            <v>VICHADA</v>
          </cell>
          <cell r="E1138" t="str">
            <v>DEPARTAMENTO</v>
          </cell>
          <cell r="F1138">
            <v>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EMERGENCIAS"/>
      <sheetName val="Divipola"/>
    </sheetNames>
    <sheetDataSet>
      <sheetData sheetId="0" refreshError="1"/>
      <sheetData sheetId="1" refreshError="1">
        <row r="2">
          <cell r="C2" t="str">
            <v>AntioquiaMEDELLIN</v>
          </cell>
          <cell r="D2" t="str">
            <v>Antioquia</v>
          </cell>
          <cell r="E2" t="str">
            <v>MEDELLIN</v>
          </cell>
          <cell r="F2" t="str">
            <v>05001</v>
          </cell>
        </row>
        <row r="3">
          <cell r="C3" t="str">
            <v>AntioquiaABEJORRAL</v>
          </cell>
          <cell r="D3" t="str">
            <v>Antioquia</v>
          </cell>
          <cell r="E3" t="str">
            <v>ABEJORRAL</v>
          </cell>
          <cell r="F3" t="str">
            <v>05002</v>
          </cell>
        </row>
        <row r="4">
          <cell r="C4" t="str">
            <v>AntioquiaABRIAQUI</v>
          </cell>
          <cell r="D4" t="str">
            <v>Antioquia</v>
          </cell>
          <cell r="E4" t="str">
            <v>ABRIAQUI</v>
          </cell>
          <cell r="F4" t="str">
            <v>05004</v>
          </cell>
        </row>
        <row r="5">
          <cell r="C5" t="str">
            <v>AntioquiaALEJANDRIA</v>
          </cell>
          <cell r="D5" t="str">
            <v>Antioquia</v>
          </cell>
          <cell r="E5" t="str">
            <v>ALEJANDRIA</v>
          </cell>
          <cell r="F5" t="str">
            <v>05021</v>
          </cell>
        </row>
        <row r="6">
          <cell r="C6" t="str">
            <v>AntioquiaAMAGA</v>
          </cell>
          <cell r="D6" t="str">
            <v>Antioquia</v>
          </cell>
          <cell r="E6" t="str">
            <v>AMAGA</v>
          </cell>
          <cell r="F6" t="str">
            <v>05030</v>
          </cell>
        </row>
        <row r="7">
          <cell r="C7" t="str">
            <v>AntioquiaAMALFI</v>
          </cell>
          <cell r="D7" t="str">
            <v>Antioquia</v>
          </cell>
          <cell r="E7" t="str">
            <v>AMALFI</v>
          </cell>
          <cell r="F7" t="str">
            <v>05031</v>
          </cell>
        </row>
        <row r="8">
          <cell r="C8" t="str">
            <v>AntioquiaANDES</v>
          </cell>
          <cell r="D8" t="str">
            <v>Antioquia</v>
          </cell>
          <cell r="E8" t="str">
            <v>ANDES</v>
          </cell>
          <cell r="F8" t="str">
            <v>05034</v>
          </cell>
        </row>
        <row r="9">
          <cell r="C9" t="str">
            <v>AntioquiaANGELOPOLIS</v>
          </cell>
          <cell r="D9" t="str">
            <v>Antioquia</v>
          </cell>
          <cell r="E9" t="str">
            <v>ANGELOPOLIS</v>
          </cell>
          <cell r="F9" t="str">
            <v>05036</v>
          </cell>
        </row>
        <row r="10">
          <cell r="C10" t="str">
            <v>AntioquiaANGOSTURA</v>
          </cell>
          <cell r="D10" t="str">
            <v>Antioquia</v>
          </cell>
          <cell r="E10" t="str">
            <v>ANGOSTURA</v>
          </cell>
          <cell r="F10" t="str">
            <v>05038</v>
          </cell>
        </row>
        <row r="11">
          <cell r="C11" t="str">
            <v>AntioquiaANORI</v>
          </cell>
          <cell r="D11" t="str">
            <v>Antioquia</v>
          </cell>
          <cell r="E11" t="str">
            <v>ANORI</v>
          </cell>
          <cell r="F11" t="str">
            <v>05040</v>
          </cell>
        </row>
        <row r="12">
          <cell r="C12" t="str">
            <v>AntioquiaSANTAFE DE ANTIOQUIA</v>
          </cell>
          <cell r="D12" t="str">
            <v>Antioquia</v>
          </cell>
          <cell r="E12" t="str">
            <v>SANTAFE DE ANTIOQUIA</v>
          </cell>
          <cell r="F12" t="str">
            <v>05042</v>
          </cell>
        </row>
        <row r="13">
          <cell r="C13" t="str">
            <v>AntioquiaANZA</v>
          </cell>
          <cell r="D13" t="str">
            <v>Antioquia</v>
          </cell>
          <cell r="E13" t="str">
            <v>ANZA</v>
          </cell>
          <cell r="F13" t="str">
            <v>05044</v>
          </cell>
        </row>
        <row r="14">
          <cell r="C14" t="str">
            <v>AntioquiaAPARTADO</v>
          </cell>
          <cell r="D14" t="str">
            <v>Antioquia</v>
          </cell>
          <cell r="E14" t="str">
            <v>APARTADO</v>
          </cell>
          <cell r="F14" t="str">
            <v>05045</v>
          </cell>
        </row>
        <row r="15">
          <cell r="C15" t="str">
            <v>AntioquiaARBOLETES</v>
          </cell>
          <cell r="D15" t="str">
            <v>Antioquia</v>
          </cell>
          <cell r="E15" t="str">
            <v>ARBOLETES</v>
          </cell>
          <cell r="F15" t="str">
            <v>05051</v>
          </cell>
        </row>
        <row r="16">
          <cell r="C16" t="str">
            <v>AntioquiaARGELIA</v>
          </cell>
          <cell r="D16" t="str">
            <v>Antioquia</v>
          </cell>
          <cell r="E16" t="str">
            <v>ARGELIA</v>
          </cell>
          <cell r="F16" t="str">
            <v>05055</v>
          </cell>
        </row>
        <row r="17">
          <cell r="C17" t="str">
            <v>AntioquiaARMENIA</v>
          </cell>
          <cell r="D17" t="str">
            <v>Antioquia</v>
          </cell>
          <cell r="E17" t="str">
            <v>ARMENIA</v>
          </cell>
          <cell r="F17" t="str">
            <v>05059</v>
          </cell>
        </row>
        <row r="18">
          <cell r="C18" t="str">
            <v>AntioquiaBARBOSA</v>
          </cell>
          <cell r="D18" t="str">
            <v>Antioquia</v>
          </cell>
          <cell r="E18" t="str">
            <v>BARBOSA</v>
          </cell>
          <cell r="F18" t="str">
            <v>05079</v>
          </cell>
        </row>
        <row r="19">
          <cell r="C19" t="str">
            <v>AntioquiaBELMIRA</v>
          </cell>
          <cell r="D19" t="str">
            <v>Antioquia</v>
          </cell>
          <cell r="E19" t="str">
            <v>BELMIRA</v>
          </cell>
          <cell r="F19" t="str">
            <v>05086</v>
          </cell>
        </row>
        <row r="20">
          <cell r="C20" t="str">
            <v>AntioquiaBELLO</v>
          </cell>
          <cell r="D20" t="str">
            <v>Antioquia</v>
          </cell>
          <cell r="E20" t="str">
            <v>BELLO</v>
          </cell>
          <cell r="F20" t="str">
            <v>05088</v>
          </cell>
        </row>
        <row r="21">
          <cell r="C21" t="str">
            <v>AntioquiaBETANIA</v>
          </cell>
          <cell r="D21" t="str">
            <v>Antioquia</v>
          </cell>
          <cell r="E21" t="str">
            <v>BETANIA</v>
          </cell>
          <cell r="F21" t="str">
            <v>05091</v>
          </cell>
        </row>
        <row r="22">
          <cell r="C22" t="str">
            <v>AntioquiaBETULIA</v>
          </cell>
          <cell r="D22" t="str">
            <v>Antioquia</v>
          </cell>
          <cell r="E22" t="str">
            <v>BETULIA</v>
          </cell>
          <cell r="F22" t="str">
            <v>05093</v>
          </cell>
        </row>
        <row r="23">
          <cell r="C23" t="str">
            <v>AntioquiaCIUDAD BOLIVAR</v>
          </cell>
          <cell r="D23" t="str">
            <v>Antioquia</v>
          </cell>
          <cell r="E23" t="str">
            <v>CIUDAD BOLIVAR</v>
          </cell>
          <cell r="F23" t="str">
            <v>05101</v>
          </cell>
        </row>
        <row r="24">
          <cell r="C24" t="str">
            <v>AntioquiaBRICEÑO</v>
          </cell>
          <cell r="D24" t="str">
            <v>Antioquia</v>
          </cell>
          <cell r="E24" t="str">
            <v>BRICEÑO</v>
          </cell>
          <cell r="F24" t="str">
            <v>05107</v>
          </cell>
        </row>
        <row r="25">
          <cell r="C25" t="str">
            <v>AntioquiaBURITICA</v>
          </cell>
          <cell r="D25" t="str">
            <v>Antioquia</v>
          </cell>
          <cell r="E25" t="str">
            <v>BURITICA</v>
          </cell>
          <cell r="F25" t="str">
            <v>05113</v>
          </cell>
        </row>
        <row r="26">
          <cell r="C26" t="str">
            <v>AntioquiaCACERES</v>
          </cell>
          <cell r="D26" t="str">
            <v>Antioquia</v>
          </cell>
          <cell r="E26" t="str">
            <v>CACERES</v>
          </cell>
          <cell r="F26" t="str">
            <v>05120</v>
          </cell>
        </row>
        <row r="27">
          <cell r="C27" t="str">
            <v>AntioquiaCAICEDO</v>
          </cell>
          <cell r="D27" t="str">
            <v>Antioquia</v>
          </cell>
          <cell r="E27" t="str">
            <v>CAICEDO</v>
          </cell>
          <cell r="F27" t="str">
            <v>05125</v>
          </cell>
        </row>
        <row r="28">
          <cell r="C28" t="str">
            <v>AntioquiaCALDAS</v>
          </cell>
          <cell r="D28" t="str">
            <v>Antioquia</v>
          </cell>
          <cell r="E28" t="str">
            <v>CALDAS</v>
          </cell>
          <cell r="F28" t="str">
            <v>05129</v>
          </cell>
        </row>
        <row r="29">
          <cell r="C29" t="str">
            <v>AntioquiaCAMPAMENTO</v>
          </cell>
          <cell r="D29" t="str">
            <v>Antioquia</v>
          </cell>
          <cell r="E29" t="str">
            <v>CAMPAMENTO</v>
          </cell>
          <cell r="F29" t="str">
            <v>05134</v>
          </cell>
        </row>
        <row r="30">
          <cell r="C30" t="str">
            <v>AntioquiaCAÑASGORDAS</v>
          </cell>
          <cell r="D30" t="str">
            <v>Antioquia</v>
          </cell>
          <cell r="E30" t="str">
            <v>CAÑASGORDAS</v>
          </cell>
          <cell r="F30" t="str">
            <v>05138</v>
          </cell>
        </row>
        <row r="31">
          <cell r="C31" t="str">
            <v>AntioquiaCARACOLI</v>
          </cell>
          <cell r="D31" t="str">
            <v>Antioquia</v>
          </cell>
          <cell r="E31" t="str">
            <v>CARACOLI</v>
          </cell>
          <cell r="F31" t="str">
            <v>05142</v>
          </cell>
        </row>
        <row r="32">
          <cell r="C32" t="str">
            <v>AntioquiaCARAMANTA</v>
          </cell>
          <cell r="D32" t="str">
            <v>Antioquia</v>
          </cell>
          <cell r="E32" t="str">
            <v>CARAMANTA</v>
          </cell>
          <cell r="F32" t="str">
            <v>05145</v>
          </cell>
        </row>
        <row r="33">
          <cell r="C33" t="str">
            <v>AntioquiaCAREPA</v>
          </cell>
          <cell r="D33" t="str">
            <v>Antioquia</v>
          </cell>
          <cell r="E33" t="str">
            <v>CAREPA</v>
          </cell>
          <cell r="F33" t="str">
            <v>05147</v>
          </cell>
        </row>
        <row r="34">
          <cell r="C34" t="str">
            <v>AntioquiaEL CARMEN DE VIBORAL</v>
          </cell>
          <cell r="D34" t="str">
            <v>Antioquia</v>
          </cell>
          <cell r="E34" t="str">
            <v>EL CARMEN DE VIBORAL</v>
          </cell>
          <cell r="F34" t="str">
            <v>05148</v>
          </cell>
        </row>
        <row r="35">
          <cell r="C35" t="str">
            <v>AntioquiaCAROLINA</v>
          </cell>
          <cell r="D35" t="str">
            <v>Antioquia</v>
          </cell>
          <cell r="E35" t="str">
            <v>CAROLINA</v>
          </cell>
          <cell r="F35" t="str">
            <v>05150</v>
          </cell>
        </row>
        <row r="36">
          <cell r="C36" t="str">
            <v>AntioquiaCAUCASIA</v>
          </cell>
          <cell r="D36" t="str">
            <v>Antioquia</v>
          </cell>
          <cell r="E36" t="str">
            <v>CAUCASIA</v>
          </cell>
          <cell r="F36" t="str">
            <v>05154</v>
          </cell>
        </row>
        <row r="37">
          <cell r="C37" t="str">
            <v>AntioquiaCHIGORODO</v>
          </cell>
          <cell r="D37" t="str">
            <v>Antioquia</v>
          </cell>
          <cell r="E37" t="str">
            <v>CHIGORODO</v>
          </cell>
          <cell r="F37" t="str">
            <v>05172</v>
          </cell>
        </row>
        <row r="38">
          <cell r="C38" t="str">
            <v>AntioquiaCISNEROS</v>
          </cell>
          <cell r="D38" t="str">
            <v>Antioquia</v>
          </cell>
          <cell r="E38" t="str">
            <v>CISNEROS</v>
          </cell>
          <cell r="F38" t="str">
            <v>05190</v>
          </cell>
        </row>
        <row r="39">
          <cell r="C39" t="str">
            <v>AntioquiaCOCORNA</v>
          </cell>
          <cell r="D39" t="str">
            <v>Antioquia</v>
          </cell>
          <cell r="E39" t="str">
            <v>COCORNA</v>
          </cell>
          <cell r="F39" t="str">
            <v>05197</v>
          </cell>
        </row>
        <row r="40">
          <cell r="C40" t="str">
            <v>AntioquiaCONCEPCION</v>
          </cell>
          <cell r="D40" t="str">
            <v>Antioquia</v>
          </cell>
          <cell r="E40" t="str">
            <v>CONCEPCION</v>
          </cell>
          <cell r="F40" t="str">
            <v>05206</v>
          </cell>
        </row>
        <row r="41">
          <cell r="C41" t="str">
            <v>AntioquiaCONCORDIA</v>
          </cell>
          <cell r="D41" t="str">
            <v>Antioquia</v>
          </cell>
          <cell r="E41" t="str">
            <v>CONCORDIA</v>
          </cell>
          <cell r="F41" t="str">
            <v>05209</v>
          </cell>
        </row>
        <row r="42">
          <cell r="C42" t="str">
            <v>AntioquiaCOPACABANA</v>
          </cell>
          <cell r="D42" t="str">
            <v>Antioquia</v>
          </cell>
          <cell r="E42" t="str">
            <v>COPACABANA</v>
          </cell>
          <cell r="F42" t="str">
            <v>05212</v>
          </cell>
        </row>
        <row r="43">
          <cell r="C43" t="str">
            <v>AntioquiaDABEIBA</v>
          </cell>
          <cell r="D43" t="str">
            <v>Antioquia</v>
          </cell>
          <cell r="E43" t="str">
            <v>DABEIBA</v>
          </cell>
          <cell r="F43" t="str">
            <v>05234</v>
          </cell>
        </row>
        <row r="44">
          <cell r="C44" t="str">
            <v>AntioquiaDON MATIAS</v>
          </cell>
          <cell r="D44" t="str">
            <v>Antioquia</v>
          </cell>
          <cell r="E44" t="str">
            <v>DON MATIAS</v>
          </cell>
          <cell r="F44" t="str">
            <v>05237</v>
          </cell>
        </row>
        <row r="45">
          <cell r="C45" t="str">
            <v>AntioquiaEBEJICO</v>
          </cell>
          <cell r="D45" t="str">
            <v>Antioquia</v>
          </cell>
          <cell r="E45" t="str">
            <v>EBEJICO</v>
          </cell>
          <cell r="F45" t="str">
            <v>05240</v>
          </cell>
        </row>
        <row r="46">
          <cell r="C46" t="str">
            <v>AntioquiaEL BAGRE</v>
          </cell>
          <cell r="D46" t="str">
            <v>Antioquia</v>
          </cell>
          <cell r="E46" t="str">
            <v>EL BAGRE</v>
          </cell>
          <cell r="F46" t="str">
            <v>05250</v>
          </cell>
        </row>
        <row r="47">
          <cell r="C47" t="str">
            <v>AntioquiaENTRERRIOS</v>
          </cell>
          <cell r="D47" t="str">
            <v>Antioquia</v>
          </cell>
          <cell r="E47" t="str">
            <v>ENTRERRIOS</v>
          </cell>
          <cell r="F47" t="str">
            <v>05264</v>
          </cell>
        </row>
        <row r="48">
          <cell r="C48" t="str">
            <v>AntioquiaENVIGADO</v>
          </cell>
          <cell r="D48" t="str">
            <v>Antioquia</v>
          </cell>
          <cell r="E48" t="str">
            <v>ENVIGADO</v>
          </cell>
          <cell r="F48" t="str">
            <v>05266</v>
          </cell>
        </row>
        <row r="49">
          <cell r="C49" t="str">
            <v>AntioquiaFREDONIA</v>
          </cell>
          <cell r="D49" t="str">
            <v>Antioquia</v>
          </cell>
          <cell r="E49" t="str">
            <v>FREDONIA</v>
          </cell>
          <cell r="F49" t="str">
            <v>05282</v>
          </cell>
        </row>
        <row r="50">
          <cell r="C50" t="str">
            <v>AntioquiaFRONTINO</v>
          </cell>
          <cell r="D50" t="str">
            <v>Antioquia</v>
          </cell>
          <cell r="E50" t="str">
            <v>FRONTINO</v>
          </cell>
          <cell r="F50" t="str">
            <v>05284</v>
          </cell>
        </row>
        <row r="51">
          <cell r="C51" t="str">
            <v>AntioquiaGIRALDO</v>
          </cell>
          <cell r="D51" t="str">
            <v>Antioquia</v>
          </cell>
          <cell r="E51" t="str">
            <v>GIRALDO</v>
          </cell>
          <cell r="F51" t="str">
            <v>05306</v>
          </cell>
        </row>
        <row r="52">
          <cell r="C52" t="str">
            <v>AntioquiaGIRARDOTA</v>
          </cell>
          <cell r="D52" t="str">
            <v>Antioquia</v>
          </cell>
          <cell r="E52" t="str">
            <v>GIRARDOTA</v>
          </cell>
          <cell r="F52" t="str">
            <v>05308</v>
          </cell>
        </row>
        <row r="53">
          <cell r="C53" t="str">
            <v>AntioquiaGOMEZ PLATA</v>
          </cell>
          <cell r="D53" t="str">
            <v>Antioquia</v>
          </cell>
          <cell r="E53" t="str">
            <v>GOMEZ PLATA</v>
          </cell>
          <cell r="F53" t="str">
            <v>05310</v>
          </cell>
        </row>
        <row r="54">
          <cell r="C54" t="str">
            <v>AntioquiaGRANADA</v>
          </cell>
          <cell r="D54" t="str">
            <v>Antioquia</v>
          </cell>
          <cell r="E54" t="str">
            <v>GRANADA</v>
          </cell>
          <cell r="F54" t="str">
            <v>05313</v>
          </cell>
        </row>
        <row r="55">
          <cell r="C55" t="str">
            <v>AntioquiaGUADALUPE</v>
          </cell>
          <cell r="D55" t="str">
            <v>Antioquia</v>
          </cell>
          <cell r="E55" t="str">
            <v>GUADALUPE</v>
          </cell>
          <cell r="F55" t="str">
            <v>05315</v>
          </cell>
        </row>
        <row r="56">
          <cell r="C56" t="str">
            <v>AntioquiaGUARNE</v>
          </cell>
          <cell r="D56" t="str">
            <v>Antioquia</v>
          </cell>
          <cell r="E56" t="str">
            <v>GUARNE</v>
          </cell>
          <cell r="F56" t="str">
            <v>05318</v>
          </cell>
        </row>
        <row r="57">
          <cell r="C57" t="str">
            <v>AntioquiaGUATAPE</v>
          </cell>
          <cell r="D57" t="str">
            <v>Antioquia</v>
          </cell>
          <cell r="E57" t="str">
            <v>GUATAPE</v>
          </cell>
          <cell r="F57" t="str">
            <v>05321</v>
          </cell>
        </row>
        <row r="58">
          <cell r="C58" t="str">
            <v>AntioquiaHELICONIA</v>
          </cell>
          <cell r="D58" t="str">
            <v>Antioquia</v>
          </cell>
          <cell r="E58" t="str">
            <v>HELICONIA</v>
          </cell>
          <cell r="F58" t="str">
            <v>05347</v>
          </cell>
        </row>
        <row r="59">
          <cell r="C59" t="str">
            <v>AntioquiaHISPANIA</v>
          </cell>
          <cell r="D59" t="str">
            <v>Antioquia</v>
          </cell>
          <cell r="E59" t="str">
            <v>HISPANIA</v>
          </cell>
          <cell r="F59" t="str">
            <v>05353</v>
          </cell>
        </row>
        <row r="60">
          <cell r="C60" t="str">
            <v>AntioquiaITAGUI</v>
          </cell>
          <cell r="D60" t="str">
            <v>Antioquia</v>
          </cell>
          <cell r="E60" t="str">
            <v>ITAGUI</v>
          </cell>
          <cell r="F60" t="str">
            <v>05360</v>
          </cell>
        </row>
        <row r="61">
          <cell r="C61" t="str">
            <v>AntioquiaITUANGO</v>
          </cell>
          <cell r="D61" t="str">
            <v>Antioquia</v>
          </cell>
          <cell r="E61" t="str">
            <v>ITUANGO</v>
          </cell>
          <cell r="F61" t="str">
            <v>05361</v>
          </cell>
        </row>
        <row r="62">
          <cell r="C62" t="str">
            <v>AntioquiaJARDIN</v>
          </cell>
          <cell r="D62" t="str">
            <v>Antioquia</v>
          </cell>
          <cell r="E62" t="str">
            <v>JARDIN</v>
          </cell>
          <cell r="F62" t="str">
            <v>05364</v>
          </cell>
        </row>
        <row r="63">
          <cell r="C63" t="str">
            <v>AntioquiaJERICO</v>
          </cell>
          <cell r="D63" t="str">
            <v>Antioquia</v>
          </cell>
          <cell r="E63" t="str">
            <v>JERICO</v>
          </cell>
          <cell r="F63" t="str">
            <v>05368</v>
          </cell>
        </row>
        <row r="64">
          <cell r="C64" t="str">
            <v>AntioquiaLA CEJA</v>
          </cell>
          <cell r="D64" t="str">
            <v>Antioquia</v>
          </cell>
          <cell r="E64" t="str">
            <v>LA CEJA</v>
          </cell>
          <cell r="F64" t="str">
            <v>05376</v>
          </cell>
        </row>
        <row r="65">
          <cell r="C65" t="str">
            <v>AntioquiaLA ESTRELLA</v>
          </cell>
          <cell r="D65" t="str">
            <v>Antioquia</v>
          </cell>
          <cell r="E65" t="str">
            <v>LA ESTRELLA</v>
          </cell>
          <cell r="F65" t="str">
            <v>05380</v>
          </cell>
        </row>
        <row r="66">
          <cell r="C66" t="str">
            <v>AntioquiaLA PINTADA</v>
          </cell>
          <cell r="D66" t="str">
            <v>Antioquia</v>
          </cell>
          <cell r="E66" t="str">
            <v>LA PINTADA</v>
          </cell>
          <cell r="F66" t="str">
            <v>05390</v>
          </cell>
        </row>
        <row r="67">
          <cell r="C67" t="str">
            <v>AntioquiaLA UNION</v>
          </cell>
          <cell r="D67" t="str">
            <v>Antioquia</v>
          </cell>
          <cell r="E67" t="str">
            <v>LA UNION</v>
          </cell>
          <cell r="F67" t="str">
            <v>05400</v>
          </cell>
        </row>
        <row r="68">
          <cell r="C68" t="str">
            <v>AntioquiaLIBORINA</v>
          </cell>
          <cell r="D68" t="str">
            <v>Antioquia</v>
          </cell>
          <cell r="E68" t="str">
            <v>LIBORINA</v>
          </cell>
          <cell r="F68" t="str">
            <v>05411</v>
          </cell>
        </row>
        <row r="69">
          <cell r="C69" t="str">
            <v>AntioquiaMACEO</v>
          </cell>
          <cell r="D69" t="str">
            <v>Antioquia</v>
          </cell>
          <cell r="E69" t="str">
            <v>MACEO</v>
          </cell>
          <cell r="F69" t="str">
            <v>05425</v>
          </cell>
        </row>
        <row r="70">
          <cell r="C70" t="str">
            <v>AntioquiaMARINILLA</v>
          </cell>
          <cell r="D70" t="str">
            <v>Antioquia</v>
          </cell>
          <cell r="E70" t="str">
            <v>MARINILLA</v>
          </cell>
          <cell r="F70" t="str">
            <v>05440</v>
          </cell>
        </row>
        <row r="71">
          <cell r="C71" t="str">
            <v>AntioquiaMONTEBELLO</v>
          </cell>
          <cell r="D71" t="str">
            <v>Antioquia</v>
          </cell>
          <cell r="E71" t="str">
            <v>MONTEBELLO</v>
          </cell>
          <cell r="F71" t="str">
            <v>05467</v>
          </cell>
        </row>
        <row r="72">
          <cell r="C72" t="str">
            <v>AntioquiaMURINDO</v>
          </cell>
          <cell r="D72" t="str">
            <v>Antioquia</v>
          </cell>
          <cell r="E72" t="str">
            <v>MURINDO</v>
          </cell>
          <cell r="F72" t="str">
            <v>05475</v>
          </cell>
        </row>
        <row r="73">
          <cell r="C73" t="str">
            <v>AntioquiaMUTATA</v>
          </cell>
          <cell r="D73" t="str">
            <v>Antioquia</v>
          </cell>
          <cell r="E73" t="str">
            <v>MUTATA</v>
          </cell>
          <cell r="F73" t="str">
            <v>05480</v>
          </cell>
        </row>
        <row r="74">
          <cell r="C74" t="str">
            <v>AntioquiaNARIÑO</v>
          </cell>
          <cell r="D74" t="str">
            <v>Antioquia</v>
          </cell>
          <cell r="E74" t="str">
            <v>NARIÑO</v>
          </cell>
          <cell r="F74" t="str">
            <v>05483</v>
          </cell>
        </row>
        <row r="75">
          <cell r="C75" t="str">
            <v>AntioquiaNECOCLI</v>
          </cell>
          <cell r="D75" t="str">
            <v>Antioquia</v>
          </cell>
          <cell r="E75" t="str">
            <v>NECOCLI</v>
          </cell>
          <cell r="F75" t="str">
            <v>05490</v>
          </cell>
        </row>
        <row r="76">
          <cell r="C76" t="str">
            <v>AntioquiaNECHI</v>
          </cell>
          <cell r="D76" t="str">
            <v>Antioquia</v>
          </cell>
          <cell r="E76" t="str">
            <v>NECHI</v>
          </cell>
          <cell r="F76" t="str">
            <v>05495</v>
          </cell>
        </row>
        <row r="77">
          <cell r="C77" t="str">
            <v>AntioquiaOLAYA</v>
          </cell>
          <cell r="D77" t="str">
            <v>Antioquia</v>
          </cell>
          <cell r="E77" t="str">
            <v>OLAYA</v>
          </cell>
          <cell r="F77" t="str">
            <v>05501</v>
          </cell>
        </row>
        <row r="78">
          <cell r="C78" t="str">
            <v>AntioquiaPEÑOL</v>
          </cell>
          <cell r="D78" t="str">
            <v>Antioquia</v>
          </cell>
          <cell r="E78" t="str">
            <v>PEÑOL</v>
          </cell>
          <cell r="F78" t="str">
            <v>05541</v>
          </cell>
        </row>
        <row r="79">
          <cell r="C79" t="str">
            <v>AntioquiaPEQUE</v>
          </cell>
          <cell r="D79" t="str">
            <v>Antioquia</v>
          </cell>
          <cell r="E79" t="str">
            <v>PEQUE</v>
          </cell>
          <cell r="F79" t="str">
            <v>05543</v>
          </cell>
        </row>
        <row r="80">
          <cell r="C80" t="str">
            <v>AntioquiaPUEBLORRICO</v>
          </cell>
          <cell r="D80" t="str">
            <v>Antioquia</v>
          </cell>
          <cell r="E80" t="str">
            <v>PUEBLORRICO</v>
          </cell>
          <cell r="F80" t="str">
            <v>05576</v>
          </cell>
        </row>
        <row r="81">
          <cell r="C81" t="str">
            <v>AntioquiaPUERTO BERRIO</v>
          </cell>
          <cell r="D81" t="str">
            <v>Antioquia</v>
          </cell>
          <cell r="E81" t="str">
            <v>PUERTO BERRIO</v>
          </cell>
          <cell r="F81" t="str">
            <v>05579</v>
          </cell>
        </row>
        <row r="82">
          <cell r="C82" t="str">
            <v>AntioquiaPUERTO NARE</v>
          </cell>
          <cell r="D82" t="str">
            <v>Antioquia</v>
          </cell>
          <cell r="E82" t="str">
            <v>PUERTO NARE</v>
          </cell>
          <cell r="F82" t="str">
            <v>05585</v>
          </cell>
        </row>
        <row r="83">
          <cell r="C83" t="str">
            <v>AntioquiaPUERTO TRIUNFO</v>
          </cell>
          <cell r="D83" t="str">
            <v>Antioquia</v>
          </cell>
          <cell r="E83" t="str">
            <v>PUERTO TRIUNFO</v>
          </cell>
          <cell r="F83" t="str">
            <v>05591</v>
          </cell>
        </row>
        <row r="84">
          <cell r="C84" t="str">
            <v>AntioquiaREMEDIOS</v>
          </cell>
          <cell r="D84" t="str">
            <v>Antioquia</v>
          </cell>
          <cell r="E84" t="str">
            <v>REMEDIOS</v>
          </cell>
          <cell r="F84" t="str">
            <v>05604</v>
          </cell>
        </row>
        <row r="85">
          <cell r="C85" t="str">
            <v>AntioquiaRETIRO</v>
          </cell>
          <cell r="D85" t="str">
            <v>Antioquia</v>
          </cell>
          <cell r="E85" t="str">
            <v>RETIRO</v>
          </cell>
          <cell r="F85" t="str">
            <v>05607</v>
          </cell>
        </row>
        <row r="86">
          <cell r="C86" t="str">
            <v>AntioquiaRIONEGRO</v>
          </cell>
          <cell r="D86" t="str">
            <v>Antioquia</v>
          </cell>
          <cell r="E86" t="str">
            <v>RIONEGRO</v>
          </cell>
          <cell r="F86" t="str">
            <v>05615</v>
          </cell>
        </row>
        <row r="87">
          <cell r="C87" t="str">
            <v>AntioquiaSABANALARGA</v>
          </cell>
          <cell r="D87" t="str">
            <v>Antioquia</v>
          </cell>
          <cell r="E87" t="str">
            <v>SABANALARGA</v>
          </cell>
          <cell r="F87" t="str">
            <v>05628</v>
          </cell>
        </row>
        <row r="88">
          <cell r="C88" t="str">
            <v>AntioquiaSABANETA</v>
          </cell>
          <cell r="D88" t="str">
            <v>Antioquia</v>
          </cell>
          <cell r="E88" t="str">
            <v>SABANETA</v>
          </cell>
          <cell r="F88" t="str">
            <v>05631</v>
          </cell>
        </row>
        <row r="89">
          <cell r="C89" t="str">
            <v>AntioquiaSALGAR</v>
          </cell>
          <cell r="D89" t="str">
            <v>Antioquia</v>
          </cell>
          <cell r="E89" t="str">
            <v>SALGAR</v>
          </cell>
          <cell r="F89" t="str">
            <v>05642</v>
          </cell>
        </row>
        <row r="90">
          <cell r="C90" t="str">
            <v>AntioquiaSAN ANDRES DE CUERQUIA</v>
          </cell>
          <cell r="D90" t="str">
            <v>Antioquia</v>
          </cell>
          <cell r="E90" t="str">
            <v>SAN ANDRES DE CUERQUIA</v>
          </cell>
          <cell r="F90" t="str">
            <v>05647</v>
          </cell>
        </row>
        <row r="91">
          <cell r="C91" t="str">
            <v>AntioquiaSAN CARLOS</v>
          </cell>
          <cell r="D91" t="str">
            <v>Antioquia</v>
          </cell>
          <cell r="E91" t="str">
            <v>SAN CARLOS</v>
          </cell>
          <cell r="F91" t="str">
            <v>05649</v>
          </cell>
        </row>
        <row r="92">
          <cell r="C92" t="str">
            <v>AntioquiaSAN FRANCISCO</v>
          </cell>
          <cell r="D92" t="str">
            <v>Antioquia</v>
          </cell>
          <cell r="E92" t="str">
            <v>SAN FRANCISCO</v>
          </cell>
          <cell r="F92" t="str">
            <v>05652</v>
          </cell>
        </row>
        <row r="93">
          <cell r="C93" t="str">
            <v>AntioquiaSAN JERONIMO</v>
          </cell>
          <cell r="D93" t="str">
            <v>Antioquia</v>
          </cell>
          <cell r="E93" t="str">
            <v>SAN JERONIMO</v>
          </cell>
          <cell r="F93" t="str">
            <v>05656</v>
          </cell>
        </row>
        <row r="94">
          <cell r="C94" t="str">
            <v>AntioquiaSAN JOSE DE LA MONTAÑA</v>
          </cell>
          <cell r="D94" t="str">
            <v>Antioquia</v>
          </cell>
          <cell r="E94" t="str">
            <v>SAN JOSE DE LA MONTAÑA</v>
          </cell>
          <cell r="F94" t="str">
            <v>05658</v>
          </cell>
        </row>
        <row r="95">
          <cell r="C95" t="str">
            <v>AntioquiaSAN JUAN DE URABA</v>
          </cell>
          <cell r="D95" t="str">
            <v>Antioquia</v>
          </cell>
          <cell r="E95" t="str">
            <v>SAN JUAN DE URABA</v>
          </cell>
          <cell r="F95" t="str">
            <v>05659</v>
          </cell>
        </row>
        <row r="96">
          <cell r="C96" t="str">
            <v>AntioquiaSAN LUIS</v>
          </cell>
          <cell r="D96" t="str">
            <v>Antioquia</v>
          </cell>
          <cell r="E96" t="str">
            <v>SAN LUIS</v>
          </cell>
          <cell r="F96" t="str">
            <v>05660</v>
          </cell>
        </row>
        <row r="97">
          <cell r="C97" t="str">
            <v>AntioquiaSAN PEDRO</v>
          </cell>
          <cell r="D97" t="str">
            <v>Antioquia</v>
          </cell>
          <cell r="E97" t="str">
            <v>SAN PEDRO</v>
          </cell>
          <cell r="F97" t="str">
            <v>05664</v>
          </cell>
        </row>
        <row r="98">
          <cell r="C98" t="str">
            <v>AntioquiaSAN PEDRO DE URABA</v>
          </cell>
          <cell r="D98" t="str">
            <v>Antioquia</v>
          </cell>
          <cell r="E98" t="str">
            <v>SAN PEDRO DE URABA</v>
          </cell>
          <cell r="F98" t="str">
            <v>05665</v>
          </cell>
        </row>
        <row r="99">
          <cell r="C99" t="str">
            <v>AntioquiaSAN RAFAEL</v>
          </cell>
          <cell r="D99" t="str">
            <v>Antioquia</v>
          </cell>
          <cell r="E99" t="str">
            <v>SAN RAFAEL</v>
          </cell>
          <cell r="F99" t="str">
            <v>05667</v>
          </cell>
        </row>
        <row r="100">
          <cell r="C100" t="str">
            <v>AntioquiaSAN ROQUE</v>
          </cell>
          <cell r="D100" t="str">
            <v>Antioquia</v>
          </cell>
          <cell r="E100" t="str">
            <v>SAN ROQUE</v>
          </cell>
          <cell r="F100" t="str">
            <v>05670</v>
          </cell>
        </row>
        <row r="101">
          <cell r="C101" t="str">
            <v>AntioquiaSAN VICENTE</v>
          </cell>
          <cell r="D101" t="str">
            <v>Antioquia</v>
          </cell>
          <cell r="E101" t="str">
            <v>SAN VICENTE</v>
          </cell>
          <cell r="F101" t="str">
            <v>05674</v>
          </cell>
        </row>
        <row r="102">
          <cell r="C102" t="str">
            <v>AntioquiaSANTA BARBARA</v>
          </cell>
          <cell r="D102" t="str">
            <v>Antioquia</v>
          </cell>
          <cell r="E102" t="str">
            <v>SANTA BARBARA</v>
          </cell>
          <cell r="F102" t="str">
            <v>05679</v>
          </cell>
        </row>
        <row r="103">
          <cell r="C103" t="str">
            <v>AntioquiaSANTA ROSA DE OSOS</v>
          </cell>
          <cell r="D103" t="str">
            <v>Antioquia</v>
          </cell>
          <cell r="E103" t="str">
            <v>SANTA ROSA DE OSOS</v>
          </cell>
          <cell r="F103" t="str">
            <v>05686</v>
          </cell>
        </row>
        <row r="104">
          <cell r="C104" t="str">
            <v>AntioquiaSANTO DOMINGO</v>
          </cell>
          <cell r="D104" t="str">
            <v>Antioquia</v>
          </cell>
          <cell r="E104" t="str">
            <v>SANTO DOMINGO</v>
          </cell>
          <cell r="F104" t="str">
            <v>05690</v>
          </cell>
        </row>
        <row r="105">
          <cell r="C105" t="str">
            <v>AntioquiaEL SANTUARIO</v>
          </cell>
          <cell r="D105" t="str">
            <v>Antioquia</v>
          </cell>
          <cell r="E105" t="str">
            <v>EL SANTUARIO</v>
          </cell>
          <cell r="F105" t="str">
            <v>05697</v>
          </cell>
        </row>
        <row r="106">
          <cell r="C106" t="str">
            <v>AntioquiaSEGOVIA</v>
          </cell>
          <cell r="D106" t="str">
            <v>Antioquia</v>
          </cell>
          <cell r="E106" t="str">
            <v>SEGOVIA</v>
          </cell>
          <cell r="F106" t="str">
            <v>05736</v>
          </cell>
        </row>
        <row r="107">
          <cell r="C107" t="str">
            <v>AntioquiaSONSON</v>
          </cell>
          <cell r="D107" t="str">
            <v>Antioquia</v>
          </cell>
          <cell r="E107" t="str">
            <v>SONSON</v>
          </cell>
          <cell r="F107" t="str">
            <v>05756</v>
          </cell>
        </row>
        <row r="108">
          <cell r="C108" t="str">
            <v>AntioquiaSOPETRAN</v>
          </cell>
          <cell r="D108" t="str">
            <v>Antioquia</v>
          </cell>
          <cell r="E108" t="str">
            <v>SOPETRAN</v>
          </cell>
          <cell r="F108" t="str">
            <v>05761</v>
          </cell>
        </row>
        <row r="109">
          <cell r="C109" t="str">
            <v>AntioquiaTAMESIS</v>
          </cell>
          <cell r="D109" t="str">
            <v>Antioquia</v>
          </cell>
          <cell r="E109" t="str">
            <v>TAMESIS</v>
          </cell>
          <cell r="F109" t="str">
            <v>05789</v>
          </cell>
        </row>
        <row r="110">
          <cell r="C110" t="str">
            <v>AntioquiaTARAZA</v>
          </cell>
          <cell r="D110" t="str">
            <v>Antioquia</v>
          </cell>
          <cell r="E110" t="str">
            <v>TARAZA</v>
          </cell>
          <cell r="F110" t="str">
            <v>05790</v>
          </cell>
        </row>
        <row r="111">
          <cell r="C111" t="str">
            <v>AntioquiaTARSO</v>
          </cell>
          <cell r="D111" t="str">
            <v>Antioquia</v>
          </cell>
          <cell r="E111" t="str">
            <v>TARSO</v>
          </cell>
          <cell r="F111" t="str">
            <v>05792</v>
          </cell>
        </row>
        <row r="112">
          <cell r="C112" t="str">
            <v>AntioquiaTITIRIBI</v>
          </cell>
          <cell r="D112" t="str">
            <v>Antioquia</v>
          </cell>
          <cell r="E112" t="str">
            <v>TITIRIBI</v>
          </cell>
          <cell r="F112" t="str">
            <v>05809</v>
          </cell>
        </row>
        <row r="113">
          <cell r="C113" t="str">
            <v>AntioquiaTOLEDO</v>
          </cell>
          <cell r="D113" t="str">
            <v>Antioquia</v>
          </cell>
          <cell r="E113" t="str">
            <v>TOLEDO</v>
          </cell>
          <cell r="F113" t="str">
            <v>05819</v>
          </cell>
        </row>
        <row r="114">
          <cell r="C114" t="str">
            <v>AntioquiaTURBO</v>
          </cell>
          <cell r="D114" t="str">
            <v>Antioquia</v>
          </cell>
          <cell r="E114" t="str">
            <v>TURBO</v>
          </cell>
          <cell r="F114" t="str">
            <v>05837</v>
          </cell>
        </row>
        <row r="115">
          <cell r="C115" t="str">
            <v>AntioquiaURAMITA</v>
          </cell>
          <cell r="D115" t="str">
            <v>Antioquia</v>
          </cell>
          <cell r="E115" t="str">
            <v>URAMITA</v>
          </cell>
          <cell r="F115" t="str">
            <v>05842</v>
          </cell>
        </row>
        <row r="116">
          <cell r="C116" t="str">
            <v>AntioquiaURRAO</v>
          </cell>
          <cell r="D116" t="str">
            <v>Antioquia</v>
          </cell>
          <cell r="E116" t="str">
            <v>URRAO</v>
          </cell>
          <cell r="F116" t="str">
            <v>05847</v>
          </cell>
        </row>
        <row r="117">
          <cell r="C117" t="str">
            <v>AntioquiaVALDIVIA</v>
          </cell>
          <cell r="D117" t="str">
            <v>Antioquia</v>
          </cell>
          <cell r="E117" t="str">
            <v>VALDIVIA</v>
          </cell>
          <cell r="F117" t="str">
            <v>05854</v>
          </cell>
        </row>
        <row r="118">
          <cell r="C118" t="str">
            <v>AntioquiaVALPARAISO</v>
          </cell>
          <cell r="D118" t="str">
            <v>Antioquia</v>
          </cell>
          <cell r="E118" t="str">
            <v>VALPARAISO</v>
          </cell>
          <cell r="F118" t="str">
            <v>05856</v>
          </cell>
        </row>
        <row r="119">
          <cell r="C119" t="str">
            <v>AntioquiaVEGACHI</v>
          </cell>
          <cell r="D119" t="str">
            <v>Antioquia</v>
          </cell>
          <cell r="E119" t="str">
            <v>VEGACHI</v>
          </cell>
          <cell r="F119" t="str">
            <v>05858</v>
          </cell>
        </row>
        <row r="120">
          <cell r="C120" t="str">
            <v>AntioquiaVENECIA</v>
          </cell>
          <cell r="D120" t="str">
            <v>Antioquia</v>
          </cell>
          <cell r="E120" t="str">
            <v>VENECIA</v>
          </cell>
          <cell r="F120" t="str">
            <v>05861</v>
          </cell>
        </row>
        <row r="121">
          <cell r="C121" t="str">
            <v>AntioquiaVIGIA DEL FUERTE</v>
          </cell>
          <cell r="D121" t="str">
            <v>Antioquia</v>
          </cell>
          <cell r="E121" t="str">
            <v>VIGIA DEL FUERTE</v>
          </cell>
          <cell r="F121" t="str">
            <v>05873</v>
          </cell>
        </row>
        <row r="122">
          <cell r="C122" t="str">
            <v>AntioquiaYALI</v>
          </cell>
          <cell r="D122" t="str">
            <v>Antioquia</v>
          </cell>
          <cell r="E122" t="str">
            <v>YALI</v>
          </cell>
          <cell r="F122" t="str">
            <v>05885</v>
          </cell>
        </row>
        <row r="123">
          <cell r="C123" t="str">
            <v>AntioquiaYARUMAL</v>
          </cell>
          <cell r="D123" t="str">
            <v>Antioquia</v>
          </cell>
          <cell r="E123" t="str">
            <v>YARUMAL</v>
          </cell>
          <cell r="F123" t="str">
            <v>05887</v>
          </cell>
        </row>
        <row r="124">
          <cell r="C124" t="str">
            <v>AntioquiaYOLOMBO</v>
          </cell>
          <cell r="D124" t="str">
            <v>Antioquia</v>
          </cell>
          <cell r="E124" t="str">
            <v>YOLOMBO</v>
          </cell>
          <cell r="F124" t="str">
            <v>05890</v>
          </cell>
        </row>
        <row r="125">
          <cell r="C125" t="str">
            <v>AntioquiaYONDO</v>
          </cell>
          <cell r="D125" t="str">
            <v>Antioquia</v>
          </cell>
          <cell r="E125" t="str">
            <v>YONDO</v>
          </cell>
          <cell r="F125" t="str">
            <v>05893</v>
          </cell>
        </row>
        <row r="126">
          <cell r="C126" t="str">
            <v>AntioquiaZARAGOZA</v>
          </cell>
          <cell r="D126" t="str">
            <v>Antioquia</v>
          </cell>
          <cell r="E126" t="str">
            <v>ZARAGOZA</v>
          </cell>
          <cell r="F126" t="str">
            <v>05895</v>
          </cell>
        </row>
        <row r="127">
          <cell r="C127" t="str">
            <v>AtlanticoBARRANQUILLA</v>
          </cell>
          <cell r="D127" t="str">
            <v>Atlantico</v>
          </cell>
          <cell r="E127" t="str">
            <v>BARRANQUILLA</v>
          </cell>
          <cell r="F127" t="str">
            <v>08001</v>
          </cell>
        </row>
        <row r="128">
          <cell r="C128" t="str">
            <v>AtlanticoBARANOA</v>
          </cell>
          <cell r="D128" t="str">
            <v>Atlantico</v>
          </cell>
          <cell r="E128" t="str">
            <v>BARANOA</v>
          </cell>
          <cell r="F128" t="str">
            <v>08078</v>
          </cell>
        </row>
        <row r="129">
          <cell r="C129" t="str">
            <v>AtlanticoCAMPO DE LA CRUZ</v>
          </cell>
          <cell r="D129" t="str">
            <v>Atlantico</v>
          </cell>
          <cell r="E129" t="str">
            <v>CAMPO DE LA CRUZ</v>
          </cell>
          <cell r="F129" t="str">
            <v>08137</v>
          </cell>
        </row>
        <row r="130">
          <cell r="C130" t="str">
            <v>AtlanticoCANDELARIA</v>
          </cell>
          <cell r="D130" t="str">
            <v>Atlantico</v>
          </cell>
          <cell r="E130" t="str">
            <v>CANDELARIA</v>
          </cell>
          <cell r="F130" t="str">
            <v>08141</v>
          </cell>
        </row>
        <row r="131">
          <cell r="C131" t="str">
            <v>AtlanticoGALAPA</v>
          </cell>
          <cell r="D131" t="str">
            <v>Atlantico</v>
          </cell>
          <cell r="E131" t="str">
            <v>GALAPA</v>
          </cell>
          <cell r="F131" t="str">
            <v>08296</v>
          </cell>
        </row>
        <row r="132">
          <cell r="C132" t="str">
            <v>AtlanticoJUAN DE ACOSTA</v>
          </cell>
          <cell r="D132" t="str">
            <v>Atlantico</v>
          </cell>
          <cell r="E132" t="str">
            <v>JUAN DE ACOSTA</v>
          </cell>
          <cell r="F132" t="str">
            <v>08372</v>
          </cell>
        </row>
        <row r="133">
          <cell r="C133" t="str">
            <v>AtlanticoLURUACO</v>
          </cell>
          <cell r="D133" t="str">
            <v>Atlantico</v>
          </cell>
          <cell r="E133" t="str">
            <v>LURUACO</v>
          </cell>
          <cell r="F133" t="str">
            <v>08421</v>
          </cell>
        </row>
        <row r="134">
          <cell r="C134" t="str">
            <v>AtlanticoMALAMBO</v>
          </cell>
          <cell r="D134" t="str">
            <v>Atlantico</v>
          </cell>
          <cell r="E134" t="str">
            <v>MALAMBO</v>
          </cell>
          <cell r="F134" t="str">
            <v>08433</v>
          </cell>
        </row>
        <row r="135">
          <cell r="C135" t="str">
            <v>AtlanticoMANATI</v>
          </cell>
          <cell r="D135" t="str">
            <v>Atlantico</v>
          </cell>
          <cell r="E135" t="str">
            <v>MANATI</v>
          </cell>
          <cell r="F135" t="str">
            <v>08436</v>
          </cell>
        </row>
        <row r="136">
          <cell r="C136" t="str">
            <v>AtlanticoPALMAR DE VARELA</v>
          </cell>
          <cell r="D136" t="str">
            <v>Atlantico</v>
          </cell>
          <cell r="E136" t="str">
            <v>PALMAR DE VARELA</v>
          </cell>
          <cell r="F136" t="str">
            <v>08520</v>
          </cell>
        </row>
        <row r="137">
          <cell r="C137" t="str">
            <v>AtlanticoPIOJO</v>
          </cell>
          <cell r="D137" t="str">
            <v>Atlantico</v>
          </cell>
          <cell r="E137" t="str">
            <v>PIOJO</v>
          </cell>
          <cell r="F137" t="str">
            <v>08549</v>
          </cell>
        </row>
        <row r="138">
          <cell r="C138" t="str">
            <v>AtlanticoPOLONUEVO</v>
          </cell>
          <cell r="D138" t="str">
            <v>Atlantico</v>
          </cell>
          <cell r="E138" t="str">
            <v>POLONUEVO</v>
          </cell>
          <cell r="F138" t="str">
            <v>08558</v>
          </cell>
        </row>
        <row r="139">
          <cell r="C139" t="str">
            <v>AtlanticoPONEDERA</v>
          </cell>
          <cell r="D139" t="str">
            <v>Atlantico</v>
          </cell>
          <cell r="E139" t="str">
            <v>PONEDERA</v>
          </cell>
          <cell r="F139" t="str">
            <v>08560</v>
          </cell>
        </row>
        <row r="140">
          <cell r="C140" t="str">
            <v>AtlanticoPUERTO COLOMBIA</v>
          </cell>
          <cell r="D140" t="str">
            <v>Atlantico</v>
          </cell>
          <cell r="E140" t="str">
            <v>PUERTO COLOMBIA</v>
          </cell>
          <cell r="F140" t="str">
            <v>08573</v>
          </cell>
        </row>
        <row r="141">
          <cell r="C141" t="str">
            <v>AtlanticoREPELON</v>
          </cell>
          <cell r="D141" t="str">
            <v>Atlantico</v>
          </cell>
          <cell r="E141" t="str">
            <v>REPELON</v>
          </cell>
          <cell r="F141" t="str">
            <v>08606</v>
          </cell>
        </row>
        <row r="142">
          <cell r="C142" t="str">
            <v>AtlanticoSABANAGRANDE</v>
          </cell>
          <cell r="D142" t="str">
            <v>Atlantico</v>
          </cell>
          <cell r="E142" t="str">
            <v>SABANAGRANDE</v>
          </cell>
          <cell r="F142" t="str">
            <v>08634</v>
          </cell>
        </row>
        <row r="143">
          <cell r="C143" t="str">
            <v>AtlanticoSABANALARGA</v>
          </cell>
          <cell r="D143" t="str">
            <v>Atlantico</v>
          </cell>
          <cell r="E143" t="str">
            <v>SABANALARGA</v>
          </cell>
          <cell r="F143" t="str">
            <v>08638</v>
          </cell>
        </row>
        <row r="144">
          <cell r="C144" t="str">
            <v>AtlanticoSANTA LUCIA</v>
          </cell>
          <cell r="D144" t="str">
            <v>Atlantico</v>
          </cell>
          <cell r="E144" t="str">
            <v>SANTA LUCIA</v>
          </cell>
          <cell r="F144" t="str">
            <v>08675</v>
          </cell>
        </row>
        <row r="145">
          <cell r="C145" t="str">
            <v>AtlanticoSANTO TOMAS</v>
          </cell>
          <cell r="D145" t="str">
            <v>Atlantico</v>
          </cell>
          <cell r="E145" t="str">
            <v>SANTO TOMAS</v>
          </cell>
          <cell r="F145" t="str">
            <v>08685</v>
          </cell>
        </row>
        <row r="146">
          <cell r="C146" t="str">
            <v>AtlanticoSOLEDAD</v>
          </cell>
          <cell r="D146" t="str">
            <v>Atlantico</v>
          </cell>
          <cell r="E146" t="str">
            <v>SOLEDAD</v>
          </cell>
          <cell r="F146" t="str">
            <v>08758</v>
          </cell>
        </row>
        <row r="147">
          <cell r="C147" t="str">
            <v>AtlanticoSUAN</v>
          </cell>
          <cell r="D147" t="str">
            <v>Atlantico</v>
          </cell>
          <cell r="E147" t="str">
            <v>SUAN</v>
          </cell>
          <cell r="F147" t="str">
            <v>08770</v>
          </cell>
        </row>
        <row r="148">
          <cell r="C148" t="str">
            <v>AtlanticoTUBARA</v>
          </cell>
          <cell r="D148" t="str">
            <v>Atlantico</v>
          </cell>
          <cell r="E148" t="str">
            <v>TUBARA</v>
          </cell>
          <cell r="F148" t="str">
            <v>08832</v>
          </cell>
        </row>
        <row r="149">
          <cell r="C149" t="str">
            <v>AtlanticoUSIACURI</v>
          </cell>
          <cell r="D149" t="str">
            <v>Atlantico</v>
          </cell>
          <cell r="E149" t="str">
            <v>USIACURI</v>
          </cell>
          <cell r="F149" t="str">
            <v>08849</v>
          </cell>
        </row>
        <row r="150">
          <cell r="C150" t="str">
            <v>BOGOTA, D.C.BOGOTA, D.C.</v>
          </cell>
          <cell r="D150" t="str">
            <v>BOGOTA, D.C.</v>
          </cell>
          <cell r="E150" t="str">
            <v>BOGOTA, D.C.</v>
          </cell>
          <cell r="F150" t="str">
            <v>11001</v>
          </cell>
        </row>
        <row r="151">
          <cell r="C151" t="str">
            <v>BolivarCARTAGENA</v>
          </cell>
          <cell r="D151" t="str">
            <v>Bolivar</v>
          </cell>
          <cell r="E151" t="str">
            <v>CARTAGENA</v>
          </cell>
          <cell r="F151" t="str">
            <v>13001</v>
          </cell>
        </row>
        <row r="152">
          <cell r="C152" t="str">
            <v>BolivarACHI</v>
          </cell>
          <cell r="D152" t="str">
            <v>Bolivar</v>
          </cell>
          <cell r="E152" t="str">
            <v>ACHI</v>
          </cell>
          <cell r="F152" t="str">
            <v>13006</v>
          </cell>
        </row>
        <row r="153">
          <cell r="C153" t="str">
            <v>BolivarALTOS DEL ROSARIO</v>
          </cell>
          <cell r="D153" t="str">
            <v>Bolivar</v>
          </cell>
          <cell r="E153" t="str">
            <v>ALTOS DEL ROSARIO</v>
          </cell>
          <cell r="F153" t="str">
            <v>13030</v>
          </cell>
        </row>
        <row r="154">
          <cell r="C154" t="str">
            <v>BolivarARENAL</v>
          </cell>
          <cell r="D154" t="str">
            <v>Bolivar</v>
          </cell>
          <cell r="E154" t="str">
            <v>ARENAL</v>
          </cell>
          <cell r="F154" t="str">
            <v>13042</v>
          </cell>
        </row>
        <row r="155">
          <cell r="C155" t="str">
            <v>BolivarARJONA</v>
          </cell>
          <cell r="D155" t="str">
            <v>Bolivar</v>
          </cell>
          <cell r="E155" t="str">
            <v>ARJONA</v>
          </cell>
          <cell r="F155" t="str">
            <v>13052</v>
          </cell>
        </row>
        <row r="156">
          <cell r="C156" t="str">
            <v>BolivarARROYOHONDO</v>
          </cell>
          <cell r="D156" t="str">
            <v>Bolivar</v>
          </cell>
          <cell r="E156" t="str">
            <v>ARROYOHONDO</v>
          </cell>
          <cell r="F156" t="str">
            <v>13062</v>
          </cell>
        </row>
        <row r="157">
          <cell r="C157" t="str">
            <v>BolivarBARRANCO DE LOBA</v>
          </cell>
          <cell r="D157" t="str">
            <v>Bolivar</v>
          </cell>
          <cell r="E157" t="str">
            <v>BARRANCO DE LOBA</v>
          </cell>
          <cell r="F157" t="str">
            <v>13074</v>
          </cell>
        </row>
        <row r="158">
          <cell r="C158" t="str">
            <v>BolivarCALAMAR</v>
          </cell>
          <cell r="D158" t="str">
            <v>Bolivar</v>
          </cell>
          <cell r="E158" t="str">
            <v>CALAMAR</v>
          </cell>
          <cell r="F158" t="str">
            <v>13140</v>
          </cell>
        </row>
        <row r="159">
          <cell r="C159" t="str">
            <v>BolivarCANTAGALLO</v>
          </cell>
          <cell r="D159" t="str">
            <v>Bolivar</v>
          </cell>
          <cell r="E159" t="str">
            <v>CANTAGALLO</v>
          </cell>
          <cell r="F159" t="str">
            <v>13160</v>
          </cell>
        </row>
        <row r="160">
          <cell r="C160" t="str">
            <v>BolivarCICUCO</v>
          </cell>
          <cell r="D160" t="str">
            <v>Bolivar</v>
          </cell>
          <cell r="E160" t="str">
            <v>CICUCO</v>
          </cell>
          <cell r="F160" t="str">
            <v>13188</v>
          </cell>
        </row>
        <row r="161">
          <cell r="C161" t="str">
            <v>BolivarCORDOBA</v>
          </cell>
          <cell r="D161" t="str">
            <v>Bolivar</v>
          </cell>
          <cell r="E161" t="str">
            <v>CORDOBA</v>
          </cell>
          <cell r="F161" t="str">
            <v>13212</v>
          </cell>
        </row>
        <row r="162">
          <cell r="C162" t="str">
            <v>BolivarCLEMENCIA</v>
          </cell>
          <cell r="D162" t="str">
            <v>Bolivar</v>
          </cell>
          <cell r="E162" t="str">
            <v>CLEMENCIA</v>
          </cell>
          <cell r="F162" t="str">
            <v>13222</v>
          </cell>
        </row>
        <row r="163">
          <cell r="C163" t="str">
            <v>BolivarEL CARMEN DE BOLIVAR</v>
          </cell>
          <cell r="D163" t="str">
            <v>Bolivar</v>
          </cell>
          <cell r="E163" t="str">
            <v>EL CARMEN DE BOLIVAR</v>
          </cell>
          <cell r="F163" t="str">
            <v>13244</v>
          </cell>
        </row>
        <row r="164">
          <cell r="C164" t="str">
            <v>BolivarEL GUAMO</v>
          </cell>
          <cell r="D164" t="str">
            <v>Bolivar</v>
          </cell>
          <cell r="E164" t="str">
            <v>EL GUAMO</v>
          </cell>
          <cell r="F164" t="str">
            <v>13248</v>
          </cell>
        </row>
        <row r="165">
          <cell r="C165" t="str">
            <v>BolivarEL PEÑON</v>
          </cell>
          <cell r="D165" t="str">
            <v>Bolivar</v>
          </cell>
          <cell r="E165" t="str">
            <v>EL PEÑON</v>
          </cell>
          <cell r="F165" t="str">
            <v>13268</v>
          </cell>
        </row>
        <row r="166">
          <cell r="C166" t="str">
            <v>BolivarHATILLO DE LOBA</v>
          </cell>
          <cell r="D166" t="str">
            <v>Bolivar</v>
          </cell>
          <cell r="E166" t="str">
            <v>HATILLO DE LOBA</v>
          </cell>
          <cell r="F166" t="str">
            <v>13300</v>
          </cell>
        </row>
        <row r="167">
          <cell r="C167" t="str">
            <v>BolivarMAGANGUE</v>
          </cell>
          <cell r="D167" t="str">
            <v>Bolivar</v>
          </cell>
          <cell r="E167" t="str">
            <v>MAGANGUE</v>
          </cell>
          <cell r="F167" t="str">
            <v>13430</v>
          </cell>
        </row>
        <row r="168">
          <cell r="C168" t="str">
            <v>BolivarMAHATES</v>
          </cell>
          <cell r="D168" t="str">
            <v>Bolivar</v>
          </cell>
          <cell r="E168" t="str">
            <v>MAHATES</v>
          </cell>
          <cell r="F168" t="str">
            <v>13433</v>
          </cell>
        </row>
        <row r="169">
          <cell r="C169" t="str">
            <v>BolivarMARGARITA</v>
          </cell>
          <cell r="D169" t="str">
            <v>Bolivar</v>
          </cell>
          <cell r="E169" t="str">
            <v>MARGARITA</v>
          </cell>
          <cell r="F169" t="str">
            <v>13440</v>
          </cell>
        </row>
        <row r="170">
          <cell r="C170" t="str">
            <v>BolivarMARIA LA BAJA</v>
          </cell>
          <cell r="D170" t="str">
            <v>Bolivar</v>
          </cell>
          <cell r="E170" t="str">
            <v>MARIA LA BAJA</v>
          </cell>
          <cell r="F170" t="str">
            <v>13442</v>
          </cell>
        </row>
        <row r="171">
          <cell r="C171" t="str">
            <v>BolivarMONTECRISTO</v>
          </cell>
          <cell r="D171" t="str">
            <v>Bolivar</v>
          </cell>
          <cell r="E171" t="str">
            <v>MONTECRISTO</v>
          </cell>
          <cell r="F171" t="str">
            <v>13458</v>
          </cell>
        </row>
        <row r="172">
          <cell r="C172" t="str">
            <v>BolivarMOMPOS</v>
          </cell>
          <cell r="D172" t="str">
            <v>Bolivar</v>
          </cell>
          <cell r="E172" t="str">
            <v>MOMPOS</v>
          </cell>
          <cell r="F172" t="str">
            <v>13468</v>
          </cell>
        </row>
        <row r="173">
          <cell r="C173" t="str">
            <v>BolivarMORALES</v>
          </cell>
          <cell r="D173" t="str">
            <v>Bolivar</v>
          </cell>
          <cell r="E173" t="str">
            <v>MORALES</v>
          </cell>
          <cell r="F173" t="str">
            <v>13473</v>
          </cell>
        </row>
        <row r="174">
          <cell r="C174" t="str">
            <v>BolivarNOROSI</v>
          </cell>
          <cell r="D174" t="str">
            <v>Bolivar</v>
          </cell>
          <cell r="E174" t="str">
            <v>NOROSI</v>
          </cell>
          <cell r="F174" t="str">
            <v>13490</v>
          </cell>
        </row>
        <row r="175">
          <cell r="C175" t="str">
            <v>BolivarPINILLOS</v>
          </cell>
          <cell r="D175" t="str">
            <v>Bolivar</v>
          </cell>
          <cell r="E175" t="str">
            <v>PINILLOS</v>
          </cell>
          <cell r="F175" t="str">
            <v>13549</v>
          </cell>
        </row>
        <row r="176">
          <cell r="C176" t="str">
            <v>BolivarREGIDOR</v>
          </cell>
          <cell r="D176" t="str">
            <v>Bolivar</v>
          </cell>
          <cell r="E176" t="str">
            <v>REGIDOR</v>
          </cell>
          <cell r="F176" t="str">
            <v>13580</v>
          </cell>
        </row>
        <row r="177">
          <cell r="C177" t="str">
            <v>BolivarRIO VIEJO</v>
          </cell>
          <cell r="D177" t="str">
            <v>Bolivar</v>
          </cell>
          <cell r="E177" t="str">
            <v>RIO VIEJO</v>
          </cell>
          <cell r="F177" t="str">
            <v>13600</v>
          </cell>
        </row>
        <row r="178">
          <cell r="C178" t="str">
            <v>BolivarSAN CRISTOBAL</v>
          </cell>
          <cell r="D178" t="str">
            <v>Bolivar</v>
          </cell>
          <cell r="E178" t="str">
            <v>SAN CRISTOBAL</v>
          </cell>
          <cell r="F178" t="str">
            <v>13620</v>
          </cell>
        </row>
        <row r="179">
          <cell r="C179" t="str">
            <v>BolivarSAN ESTANISLAO</v>
          </cell>
          <cell r="D179" t="str">
            <v>Bolivar</v>
          </cell>
          <cell r="E179" t="str">
            <v>SAN ESTANISLAO</v>
          </cell>
          <cell r="F179" t="str">
            <v>13647</v>
          </cell>
        </row>
        <row r="180">
          <cell r="C180" t="str">
            <v>BolivarSAN FERNANDO</v>
          </cell>
          <cell r="D180" t="str">
            <v>Bolivar</v>
          </cell>
          <cell r="E180" t="str">
            <v>SAN FERNANDO</v>
          </cell>
          <cell r="F180" t="str">
            <v>13650</v>
          </cell>
        </row>
        <row r="181">
          <cell r="C181" t="str">
            <v>BolivarSAN JACINTO</v>
          </cell>
          <cell r="D181" t="str">
            <v>Bolivar</v>
          </cell>
          <cell r="E181" t="str">
            <v>SAN JACINTO</v>
          </cell>
          <cell r="F181" t="str">
            <v>13654</v>
          </cell>
        </row>
        <row r="182">
          <cell r="C182" t="str">
            <v>BolivarSAN JACINTO DEL CAUCA</v>
          </cell>
          <cell r="D182" t="str">
            <v>Bolivar</v>
          </cell>
          <cell r="E182" t="str">
            <v>SAN JACINTO DEL CAUCA</v>
          </cell>
          <cell r="F182" t="str">
            <v>13655</v>
          </cell>
        </row>
        <row r="183">
          <cell r="C183" t="str">
            <v>BolivarSAN JUAN NEPOMUCENO</v>
          </cell>
          <cell r="D183" t="str">
            <v>Bolivar</v>
          </cell>
          <cell r="E183" t="str">
            <v>SAN JUAN NEPOMUCENO</v>
          </cell>
          <cell r="F183" t="str">
            <v>13657</v>
          </cell>
        </row>
        <row r="184">
          <cell r="C184" t="str">
            <v>BolivarSAN MARTIN DE LOBA</v>
          </cell>
          <cell r="D184" t="str">
            <v>Bolivar</v>
          </cell>
          <cell r="E184" t="str">
            <v>SAN MARTIN DE LOBA</v>
          </cell>
          <cell r="F184" t="str">
            <v>13667</v>
          </cell>
        </row>
        <row r="185">
          <cell r="C185" t="str">
            <v>BolivarSAN PABLO</v>
          </cell>
          <cell r="D185" t="str">
            <v>Bolivar</v>
          </cell>
          <cell r="E185" t="str">
            <v>SAN PABLO</v>
          </cell>
          <cell r="F185" t="str">
            <v>13670</v>
          </cell>
        </row>
        <row r="186">
          <cell r="C186" t="str">
            <v>BolivarSANTA CATALINA</v>
          </cell>
          <cell r="D186" t="str">
            <v>Bolivar</v>
          </cell>
          <cell r="E186" t="str">
            <v>SANTA CATALINA</v>
          </cell>
          <cell r="F186" t="str">
            <v>13673</v>
          </cell>
        </row>
        <row r="187">
          <cell r="C187" t="str">
            <v>BolivarSANTA ROSA</v>
          </cell>
          <cell r="D187" t="str">
            <v>Bolivar</v>
          </cell>
          <cell r="E187" t="str">
            <v>SANTA ROSA</v>
          </cell>
          <cell r="F187" t="str">
            <v>13683</v>
          </cell>
        </row>
        <row r="188">
          <cell r="C188" t="str">
            <v>BolivarSANTA ROSA DEL SUR</v>
          </cell>
          <cell r="D188" t="str">
            <v>Bolivar</v>
          </cell>
          <cell r="E188" t="str">
            <v>SANTA ROSA DEL SUR</v>
          </cell>
          <cell r="F188" t="str">
            <v>13688</v>
          </cell>
        </row>
        <row r="189">
          <cell r="C189" t="str">
            <v>BolivarSIMITI</v>
          </cell>
          <cell r="D189" t="str">
            <v>Bolivar</v>
          </cell>
          <cell r="E189" t="str">
            <v>SIMITI</v>
          </cell>
          <cell r="F189" t="str">
            <v>13744</v>
          </cell>
        </row>
        <row r="190">
          <cell r="C190" t="str">
            <v>BolivarSOPLAVIENTO</v>
          </cell>
          <cell r="D190" t="str">
            <v>Bolivar</v>
          </cell>
          <cell r="E190" t="str">
            <v>SOPLAVIENTO</v>
          </cell>
          <cell r="F190" t="str">
            <v>13760</v>
          </cell>
        </row>
        <row r="191">
          <cell r="C191" t="str">
            <v>BolivarTALAIGUA NUEVO</v>
          </cell>
          <cell r="D191" t="str">
            <v>Bolivar</v>
          </cell>
          <cell r="E191" t="str">
            <v>TALAIGUA NUEVO</v>
          </cell>
          <cell r="F191" t="str">
            <v>13780</v>
          </cell>
        </row>
        <row r="192">
          <cell r="C192" t="str">
            <v>BolivarTIQUISIO</v>
          </cell>
          <cell r="D192" t="str">
            <v>Bolivar</v>
          </cell>
          <cell r="E192" t="str">
            <v>TIQUISIO</v>
          </cell>
          <cell r="F192" t="str">
            <v>13810</v>
          </cell>
        </row>
        <row r="193">
          <cell r="C193" t="str">
            <v>BolivarTURBACO</v>
          </cell>
          <cell r="D193" t="str">
            <v>Bolivar</v>
          </cell>
          <cell r="E193" t="str">
            <v>TURBACO</v>
          </cell>
          <cell r="F193" t="str">
            <v>13836</v>
          </cell>
        </row>
        <row r="194">
          <cell r="C194" t="str">
            <v>BolivarTURBANA</v>
          </cell>
          <cell r="D194" t="str">
            <v>Bolivar</v>
          </cell>
          <cell r="E194" t="str">
            <v>TURBANA</v>
          </cell>
          <cell r="F194" t="str">
            <v>13838</v>
          </cell>
        </row>
        <row r="195">
          <cell r="C195" t="str">
            <v>BolivarVILLANUEVA</v>
          </cell>
          <cell r="D195" t="str">
            <v>Bolivar</v>
          </cell>
          <cell r="E195" t="str">
            <v>VILLANUEVA</v>
          </cell>
          <cell r="F195" t="str">
            <v>13873</v>
          </cell>
        </row>
        <row r="196">
          <cell r="C196" t="str">
            <v>BolivarZAMBRANO</v>
          </cell>
          <cell r="D196" t="str">
            <v>Bolivar</v>
          </cell>
          <cell r="E196" t="str">
            <v>ZAMBRANO</v>
          </cell>
          <cell r="F196" t="str">
            <v>13894</v>
          </cell>
        </row>
        <row r="197">
          <cell r="C197" t="str">
            <v>BOYACATUNJA</v>
          </cell>
          <cell r="D197" t="str">
            <v>BOYACA</v>
          </cell>
          <cell r="E197" t="str">
            <v>TUNJA</v>
          </cell>
          <cell r="F197" t="str">
            <v>15001</v>
          </cell>
        </row>
        <row r="198">
          <cell r="C198" t="str">
            <v>BOYACAALMEIDA</v>
          </cell>
          <cell r="D198" t="str">
            <v>BOYACA</v>
          </cell>
          <cell r="E198" t="str">
            <v>ALMEIDA</v>
          </cell>
          <cell r="F198" t="str">
            <v>15022</v>
          </cell>
        </row>
        <row r="199">
          <cell r="C199" t="str">
            <v>BOYACAAQUITANIA</v>
          </cell>
          <cell r="D199" t="str">
            <v>BOYACA</v>
          </cell>
          <cell r="E199" t="str">
            <v>AQUITANIA</v>
          </cell>
          <cell r="F199" t="str">
            <v>15047</v>
          </cell>
        </row>
        <row r="200">
          <cell r="C200" t="str">
            <v>BOYACAARCABUCO</v>
          </cell>
          <cell r="D200" t="str">
            <v>BOYACA</v>
          </cell>
          <cell r="E200" t="str">
            <v>ARCABUCO</v>
          </cell>
          <cell r="F200" t="str">
            <v>15051</v>
          </cell>
        </row>
        <row r="201">
          <cell r="C201" t="str">
            <v>BOYACABELEN</v>
          </cell>
          <cell r="D201" t="str">
            <v>BOYACA</v>
          </cell>
          <cell r="E201" t="str">
            <v>BELEN</v>
          </cell>
          <cell r="F201" t="str">
            <v>15087</v>
          </cell>
        </row>
        <row r="202">
          <cell r="C202" t="str">
            <v>BOYACABERBEO</v>
          </cell>
          <cell r="D202" t="str">
            <v>BOYACA</v>
          </cell>
          <cell r="E202" t="str">
            <v>BERBEO</v>
          </cell>
          <cell r="F202" t="str">
            <v>15090</v>
          </cell>
        </row>
        <row r="203">
          <cell r="C203" t="str">
            <v>BOYACABETEITIVA</v>
          </cell>
          <cell r="D203" t="str">
            <v>BOYACA</v>
          </cell>
          <cell r="E203" t="str">
            <v>BETEITIVA</v>
          </cell>
          <cell r="F203" t="str">
            <v>15092</v>
          </cell>
        </row>
        <row r="204">
          <cell r="C204" t="str">
            <v>BOYACABOAVITA</v>
          </cell>
          <cell r="D204" t="str">
            <v>BOYACA</v>
          </cell>
          <cell r="E204" t="str">
            <v>BOAVITA</v>
          </cell>
          <cell r="F204" t="str">
            <v>15097</v>
          </cell>
        </row>
        <row r="205">
          <cell r="C205" t="str">
            <v>BOYACABOYACA</v>
          </cell>
          <cell r="D205" t="str">
            <v>BOYACA</v>
          </cell>
          <cell r="E205" t="str">
            <v>BOYACA</v>
          </cell>
          <cell r="F205" t="str">
            <v>15104</v>
          </cell>
        </row>
        <row r="206">
          <cell r="C206" t="str">
            <v>BOYACABRICEÑO</v>
          </cell>
          <cell r="D206" t="str">
            <v>BOYACA</v>
          </cell>
          <cell r="E206" t="str">
            <v>BRICEÑO</v>
          </cell>
          <cell r="F206" t="str">
            <v>15106</v>
          </cell>
        </row>
        <row r="207">
          <cell r="C207" t="str">
            <v>BOYACABUENAVISTA</v>
          </cell>
          <cell r="D207" t="str">
            <v>BOYACA</v>
          </cell>
          <cell r="E207" t="str">
            <v>BUENAVISTA</v>
          </cell>
          <cell r="F207" t="str">
            <v>15109</v>
          </cell>
        </row>
        <row r="208">
          <cell r="C208" t="str">
            <v>BOYACABUSBANZA</v>
          </cell>
          <cell r="D208" t="str">
            <v>BOYACA</v>
          </cell>
          <cell r="E208" t="str">
            <v>BUSBANZA</v>
          </cell>
          <cell r="F208" t="str">
            <v>15114</v>
          </cell>
        </row>
        <row r="209">
          <cell r="C209" t="str">
            <v>BOYACACALDAS</v>
          </cell>
          <cell r="D209" t="str">
            <v>BOYACA</v>
          </cell>
          <cell r="E209" t="str">
            <v>CALDAS</v>
          </cell>
          <cell r="F209" t="str">
            <v>15131</v>
          </cell>
        </row>
        <row r="210">
          <cell r="C210" t="str">
            <v>BOYACACAMPOHERMOSO</v>
          </cell>
          <cell r="D210" t="str">
            <v>BOYACA</v>
          </cell>
          <cell r="E210" t="str">
            <v>CAMPOHERMOSO</v>
          </cell>
          <cell r="F210" t="str">
            <v>15135</v>
          </cell>
        </row>
        <row r="211">
          <cell r="C211" t="str">
            <v>BOYACACERINZA</v>
          </cell>
          <cell r="D211" t="str">
            <v>BOYACA</v>
          </cell>
          <cell r="E211" t="str">
            <v>CERINZA</v>
          </cell>
          <cell r="F211" t="str">
            <v>15162</v>
          </cell>
        </row>
        <row r="212">
          <cell r="C212" t="str">
            <v>BOYACACHINAVITA</v>
          </cell>
          <cell r="D212" t="str">
            <v>BOYACA</v>
          </cell>
          <cell r="E212" t="str">
            <v>CHINAVITA</v>
          </cell>
          <cell r="F212" t="str">
            <v>15172</v>
          </cell>
        </row>
        <row r="213">
          <cell r="C213" t="str">
            <v>BOYACACHIQUINQUIRA</v>
          </cell>
          <cell r="D213" t="str">
            <v>BOYACA</v>
          </cell>
          <cell r="E213" t="str">
            <v>CHIQUINQUIRA</v>
          </cell>
          <cell r="F213" t="str">
            <v>15176</v>
          </cell>
        </row>
        <row r="214">
          <cell r="C214" t="str">
            <v>BOYACACHISCAS</v>
          </cell>
          <cell r="D214" t="str">
            <v>BOYACA</v>
          </cell>
          <cell r="E214" t="str">
            <v>CHISCAS</v>
          </cell>
          <cell r="F214" t="str">
            <v>15180</v>
          </cell>
        </row>
        <row r="215">
          <cell r="C215" t="str">
            <v>BOYACACHITA</v>
          </cell>
          <cell r="D215" t="str">
            <v>BOYACA</v>
          </cell>
          <cell r="E215" t="str">
            <v>CHITA</v>
          </cell>
          <cell r="F215" t="str">
            <v>15183</v>
          </cell>
        </row>
        <row r="216">
          <cell r="C216" t="str">
            <v>BOYACACHITARAQUE</v>
          </cell>
          <cell r="D216" t="str">
            <v>BOYACA</v>
          </cell>
          <cell r="E216" t="str">
            <v>CHITARAQUE</v>
          </cell>
          <cell r="F216" t="str">
            <v>15185</v>
          </cell>
        </row>
        <row r="217">
          <cell r="C217" t="str">
            <v>BOYACACHIVATA</v>
          </cell>
          <cell r="D217" t="str">
            <v>BOYACA</v>
          </cell>
          <cell r="E217" t="str">
            <v>CHIVATA</v>
          </cell>
          <cell r="F217" t="str">
            <v>15187</v>
          </cell>
        </row>
        <row r="218">
          <cell r="C218" t="str">
            <v>BOYACACIENEGA</v>
          </cell>
          <cell r="D218" t="str">
            <v>BOYACA</v>
          </cell>
          <cell r="E218" t="str">
            <v>CIENEGA</v>
          </cell>
          <cell r="F218" t="str">
            <v>15189</v>
          </cell>
        </row>
        <row r="219">
          <cell r="C219" t="str">
            <v>BOYACACOMBITA</v>
          </cell>
          <cell r="D219" t="str">
            <v>BOYACA</v>
          </cell>
          <cell r="E219" t="str">
            <v>COMBITA</v>
          </cell>
          <cell r="F219" t="str">
            <v>15204</v>
          </cell>
        </row>
        <row r="220">
          <cell r="C220" t="str">
            <v>BOYACACOPER</v>
          </cell>
          <cell r="D220" t="str">
            <v>BOYACA</v>
          </cell>
          <cell r="E220" t="str">
            <v>COPER</v>
          </cell>
          <cell r="F220" t="str">
            <v>15212</v>
          </cell>
        </row>
        <row r="221">
          <cell r="C221" t="str">
            <v>BOYACACORRALES</v>
          </cell>
          <cell r="D221" t="str">
            <v>BOYACA</v>
          </cell>
          <cell r="E221" t="str">
            <v>CORRALES</v>
          </cell>
          <cell r="F221" t="str">
            <v>15215</v>
          </cell>
        </row>
        <row r="222">
          <cell r="C222" t="str">
            <v>BOYACACOVARACHIA</v>
          </cell>
          <cell r="D222" t="str">
            <v>BOYACA</v>
          </cell>
          <cell r="E222" t="str">
            <v>COVARACHIA</v>
          </cell>
          <cell r="F222" t="str">
            <v>15218</v>
          </cell>
        </row>
        <row r="223">
          <cell r="C223" t="str">
            <v>BOYACACUBARA</v>
          </cell>
          <cell r="D223" t="str">
            <v>BOYACA</v>
          </cell>
          <cell r="E223" t="str">
            <v>CUBARA</v>
          </cell>
          <cell r="F223" t="str">
            <v>15223</v>
          </cell>
        </row>
        <row r="224">
          <cell r="C224" t="str">
            <v>BOYACACUCAITA</v>
          </cell>
          <cell r="D224" t="str">
            <v>BOYACA</v>
          </cell>
          <cell r="E224" t="str">
            <v>CUCAITA</v>
          </cell>
          <cell r="F224" t="str">
            <v>15224</v>
          </cell>
        </row>
        <row r="225">
          <cell r="C225" t="str">
            <v>BOYACACUITIVA</v>
          </cell>
          <cell r="D225" t="str">
            <v>BOYACA</v>
          </cell>
          <cell r="E225" t="str">
            <v>CUITIVA</v>
          </cell>
          <cell r="F225" t="str">
            <v>15226</v>
          </cell>
        </row>
        <row r="226">
          <cell r="C226" t="str">
            <v>BOYACACHIQUIZA</v>
          </cell>
          <cell r="D226" t="str">
            <v>BOYACA</v>
          </cell>
          <cell r="E226" t="str">
            <v>CHIQUIZA</v>
          </cell>
          <cell r="F226" t="str">
            <v>15232</v>
          </cell>
        </row>
        <row r="227">
          <cell r="C227" t="str">
            <v>BOYACACHIVOR</v>
          </cell>
          <cell r="D227" t="str">
            <v>BOYACA</v>
          </cell>
          <cell r="E227" t="str">
            <v>CHIVOR</v>
          </cell>
          <cell r="F227" t="str">
            <v>15236</v>
          </cell>
        </row>
        <row r="228">
          <cell r="C228" t="str">
            <v>BOYACADUITAMA</v>
          </cell>
          <cell r="D228" t="str">
            <v>BOYACA</v>
          </cell>
          <cell r="E228" t="str">
            <v>DUITAMA</v>
          </cell>
          <cell r="F228" t="str">
            <v>15238</v>
          </cell>
        </row>
        <row r="229">
          <cell r="C229" t="str">
            <v>BOYACAEL COCUY</v>
          </cell>
          <cell r="D229" t="str">
            <v>BOYACA</v>
          </cell>
          <cell r="E229" t="str">
            <v>EL COCUY</v>
          </cell>
          <cell r="F229" t="str">
            <v>15244</v>
          </cell>
        </row>
        <row r="230">
          <cell r="C230" t="str">
            <v>BOYACAEL ESPINO</v>
          </cell>
          <cell r="D230" t="str">
            <v>BOYACA</v>
          </cell>
          <cell r="E230" t="str">
            <v>EL ESPINO</v>
          </cell>
          <cell r="F230" t="str">
            <v>15248</v>
          </cell>
        </row>
        <row r="231">
          <cell r="C231" t="str">
            <v>BOYACAFIRAVITOBA</v>
          </cell>
          <cell r="D231" t="str">
            <v>BOYACA</v>
          </cell>
          <cell r="E231" t="str">
            <v>FIRAVITOBA</v>
          </cell>
          <cell r="F231" t="str">
            <v>15272</v>
          </cell>
        </row>
        <row r="232">
          <cell r="C232" t="str">
            <v>BOYACAFLORESTA</v>
          </cell>
          <cell r="D232" t="str">
            <v>BOYACA</v>
          </cell>
          <cell r="E232" t="str">
            <v>FLORESTA</v>
          </cell>
          <cell r="F232" t="str">
            <v>15276</v>
          </cell>
        </row>
        <row r="233">
          <cell r="C233" t="str">
            <v>BOYACAGACHANTIVA</v>
          </cell>
          <cell r="D233" t="str">
            <v>BOYACA</v>
          </cell>
          <cell r="E233" t="str">
            <v>GACHANTIVA</v>
          </cell>
          <cell r="F233" t="str">
            <v>15293</v>
          </cell>
        </row>
        <row r="234">
          <cell r="C234" t="str">
            <v>BOYACAGAMEZA</v>
          </cell>
          <cell r="D234" t="str">
            <v>BOYACA</v>
          </cell>
          <cell r="E234" t="str">
            <v>GAMEZA</v>
          </cell>
          <cell r="F234" t="str">
            <v>15296</v>
          </cell>
        </row>
        <row r="235">
          <cell r="C235" t="str">
            <v>BOYACAGARAGOA</v>
          </cell>
          <cell r="D235" t="str">
            <v>BOYACA</v>
          </cell>
          <cell r="E235" t="str">
            <v>GARAGOA</v>
          </cell>
          <cell r="F235" t="str">
            <v>15299</v>
          </cell>
        </row>
        <row r="236">
          <cell r="C236" t="str">
            <v>BOYACAGUACAMAYAS</v>
          </cell>
          <cell r="D236" t="str">
            <v>BOYACA</v>
          </cell>
          <cell r="E236" t="str">
            <v>GUACAMAYAS</v>
          </cell>
          <cell r="F236" t="str">
            <v>15317</v>
          </cell>
        </row>
        <row r="237">
          <cell r="C237" t="str">
            <v>BOYACAGUATEQUE</v>
          </cell>
          <cell r="D237" t="str">
            <v>BOYACA</v>
          </cell>
          <cell r="E237" t="str">
            <v>GUATEQUE</v>
          </cell>
          <cell r="F237" t="str">
            <v>15322</v>
          </cell>
        </row>
        <row r="238">
          <cell r="C238" t="str">
            <v>BOYACAGUAYATA</v>
          </cell>
          <cell r="D238" t="str">
            <v>BOYACA</v>
          </cell>
          <cell r="E238" t="str">
            <v>GUAYATA</v>
          </cell>
          <cell r="F238" t="str">
            <v>15325</v>
          </cell>
        </row>
        <row r="239">
          <cell r="C239" t="str">
            <v>BOYACAGUICAN</v>
          </cell>
          <cell r="D239" t="str">
            <v>BOYACA</v>
          </cell>
          <cell r="E239" t="str">
            <v>GUICAN</v>
          </cell>
          <cell r="F239" t="str">
            <v>15332</v>
          </cell>
        </row>
        <row r="240">
          <cell r="C240" t="str">
            <v>BOYACAIZA</v>
          </cell>
          <cell r="D240" t="str">
            <v>BOYACA</v>
          </cell>
          <cell r="E240" t="str">
            <v>IZA</v>
          </cell>
          <cell r="F240" t="str">
            <v>15362</v>
          </cell>
        </row>
        <row r="241">
          <cell r="C241" t="str">
            <v>BOYACAJENESANO</v>
          </cell>
          <cell r="D241" t="str">
            <v>BOYACA</v>
          </cell>
          <cell r="E241" t="str">
            <v>JENESANO</v>
          </cell>
          <cell r="F241" t="str">
            <v>15367</v>
          </cell>
        </row>
        <row r="242">
          <cell r="C242" t="str">
            <v>BOYACAJERICO</v>
          </cell>
          <cell r="D242" t="str">
            <v>BOYACA</v>
          </cell>
          <cell r="E242" t="str">
            <v>JERICO</v>
          </cell>
          <cell r="F242" t="str">
            <v>15368</v>
          </cell>
        </row>
        <row r="243">
          <cell r="C243" t="str">
            <v>BOYACALABRANZAGRANDE</v>
          </cell>
          <cell r="D243" t="str">
            <v>BOYACA</v>
          </cell>
          <cell r="E243" t="str">
            <v>LABRANZAGRANDE</v>
          </cell>
          <cell r="F243" t="str">
            <v>15377</v>
          </cell>
        </row>
        <row r="244">
          <cell r="C244" t="str">
            <v>BOYACALA CAPILLA</v>
          </cell>
          <cell r="D244" t="str">
            <v>BOYACA</v>
          </cell>
          <cell r="E244" t="str">
            <v>LA CAPILLA</v>
          </cell>
          <cell r="F244" t="str">
            <v>15380</v>
          </cell>
        </row>
        <row r="245">
          <cell r="C245" t="str">
            <v>BOYACALA VICTORIA</v>
          </cell>
          <cell r="D245" t="str">
            <v>BOYACA</v>
          </cell>
          <cell r="E245" t="str">
            <v>LA VICTORIA</v>
          </cell>
          <cell r="F245" t="str">
            <v>15401</v>
          </cell>
        </row>
        <row r="246">
          <cell r="C246" t="str">
            <v>BOYACALA UVITA</v>
          </cell>
          <cell r="D246" t="str">
            <v>BOYACA</v>
          </cell>
          <cell r="E246" t="str">
            <v>LA UVITA</v>
          </cell>
          <cell r="F246" t="str">
            <v>15403</v>
          </cell>
        </row>
        <row r="247">
          <cell r="C247" t="str">
            <v>BOYACAVILLA DE LEYVA</v>
          </cell>
          <cell r="D247" t="str">
            <v>BOYACA</v>
          </cell>
          <cell r="E247" t="str">
            <v>VILLA DE LEYVA</v>
          </cell>
          <cell r="F247" t="str">
            <v>15407</v>
          </cell>
        </row>
        <row r="248">
          <cell r="C248" t="str">
            <v>BOYACAMACANAL</v>
          </cell>
          <cell r="D248" t="str">
            <v>BOYACA</v>
          </cell>
          <cell r="E248" t="str">
            <v>MACANAL</v>
          </cell>
          <cell r="F248" t="str">
            <v>15425</v>
          </cell>
        </row>
        <row r="249">
          <cell r="C249" t="str">
            <v>BOYACAMARIPI</v>
          </cell>
          <cell r="D249" t="str">
            <v>BOYACA</v>
          </cell>
          <cell r="E249" t="str">
            <v>MARIPI</v>
          </cell>
          <cell r="F249" t="str">
            <v>15442</v>
          </cell>
        </row>
        <row r="250">
          <cell r="C250" t="str">
            <v>BOYACAMIRAFLORES</v>
          </cell>
          <cell r="D250" t="str">
            <v>BOYACA</v>
          </cell>
          <cell r="E250" t="str">
            <v>MIRAFLORES</v>
          </cell>
          <cell r="F250" t="str">
            <v>15455</v>
          </cell>
        </row>
        <row r="251">
          <cell r="C251" t="str">
            <v>BOYACAMONGUA</v>
          </cell>
          <cell r="D251" t="str">
            <v>BOYACA</v>
          </cell>
          <cell r="E251" t="str">
            <v>MONGUA</v>
          </cell>
          <cell r="F251" t="str">
            <v>15464</v>
          </cell>
        </row>
        <row r="252">
          <cell r="C252" t="str">
            <v>BOYACAMONGUI</v>
          </cell>
          <cell r="D252" t="str">
            <v>BOYACA</v>
          </cell>
          <cell r="E252" t="str">
            <v>MONGUI</v>
          </cell>
          <cell r="F252" t="str">
            <v>15466</v>
          </cell>
        </row>
        <row r="253">
          <cell r="C253" t="str">
            <v>BOYACAMONIQUIRA</v>
          </cell>
          <cell r="D253" t="str">
            <v>BOYACA</v>
          </cell>
          <cell r="E253" t="str">
            <v>MONIQUIRA</v>
          </cell>
          <cell r="F253" t="str">
            <v>15469</v>
          </cell>
        </row>
        <row r="254">
          <cell r="C254" t="str">
            <v>BOYACAMOTAVITA</v>
          </cell>
          <cell r="D254" t="str">
            <v>BOYACA</v>
          </cell>
          <cell r="E254" t="str">
            <v>MOTAVITA</v>
          </cell>
          <cell r="F254" t="str">
            <v>15476</v>
          </cell>
        </row>
        <row r="255">
          <cell r="C255" t="str">
            <v>BOYACAMUZO</v>
          </cell>
          <cell r="D255" t="str">
            <v>BOYACA</v>
          </cell>
          <cell r="E255" t="str">
            <v>MUZO</v>
          </cell>
          <cell r="F255" t="str">
            <v>15480</v>
          </cell>
        </row>
        <row r="256">
          <cell r="C256" t="str">
            <v>BOYACANOBSA</v>
          </cell>
          <cell r="D256" t="str">
            <v>BOYACA</v>
          </cell>
          <cell r="E256" t="str">
            <v>NOBSA</v>
          </cell>
          <cell r="F256" t="str">
            <v>15491</v>
          </cell>
        </row>
        <row r="257">
          <cell r="C257" t="str">
            <v>BOYACANUEVO COLON</v>
          </cell>
          <cell r="D257" t="str">
            <v>BOYACA</v>
          </cell>
          <cell r="E257" t="str">
            <v>NUEVO COLON</v>
          </cell>
          <cell r="F257" t="str">
            <v>15494</v>
          </cell>
        </row>
        <row r="258">
          <cell r="C258" t="str">
            <v>BOYACAOICATA</v>
          </cell>
          <cell r="D258" t="str">
            <v>BOYACA</v>
          </cell>
          <cell r="E258" t="str">
            <v>OICATA</v>
          </cell>
          <cell r="F258" t="str">
            <v>15500</v>
          </cell>
        </row>
        <row r="259">
          <cell r="C259" t="str">
            <v>BOYACAOTANCHE</v>
          </cell>
          <cell r="D259" t="str">
            <v>BOYACA</v>
          </cell>
          <cell r="E259" t="str">
            <v>OTANCHE</v>
          </cell>
          <cell r="F259" t="str">
            <v>15507</v>
          </cell>
        </row>
        <row r="260">
          <cell r="C260" t="str">
            <v>BOYACAPACHAVITA</v>
          </cell>
          <cell r="D260" t="str">
            <v>BOYACA</v>
          </cell>
          <cell r="E260" t="str">
            <v>PACHAVITA</v>
          </cell>
          <cell r="F260" t="str">
            <v>15511</v>
          </cell>
        </row>
        <row r="261">
          <cell r="C261" t="str">
            <v>BOYACAPAEZ</v>
          </cell>
          <cell r="D261" t="str">
            <v>BOYACA</v>
          </cell>
          <cell r="E261" t="str">
            <v>PAEZ</v>
          </cell>
          <cell r="F261" t="str">
            <v>15514</v>
          </cell>
        </row>
        <row r="262">
          <cell r="C262" t="str">
            <v>BOYACAPAIPA</v>
          </cell>
          <cell r="D262" t="str">
            <v>BOYACA</v>
          </cell>
          <cell r="E262" t="str">
            <v>PAIPA</v>
          </cell>
          <cell r="F262" t="str">
            <v>15516</v>
          </cell>
        </row>
        <row r="263">
          <cell r="C263" t="str">
            <v>BOYACAPAJARITO</v>
          </cell>
          <cell r="D263" t="str">
            <v>BOYACA</v>
          </cell>
          <cell r="E263" t="str">
            <v>PAJARITO</v>
          </cell>
          <cell r="F263" t="str">
            <v>15518</v>
          </cell>
        </row>
        <row r="264">
          <cell r="C264" t="str">
            <v>BOYACAPANQUEBA</v>
          </cell>
          <cell r="D264" t="str">
            <v>BOYACA</v>
          </cell>
          <cell r="E264" t="str">
            <v>PANQUEBA</v>
          </cell>
          <cell r="F264" t="str">
            <v>15522</v>
          </cell>
        </row>
        <row r="265">
          <cell r="C265" t="str">
            <v>BOYACAPAUNA</v>
          </cell>
          <cell r="D265" t="str">
            <v>BOYACA</v>
          </cell>
          <cell r="E265" t="str">
            <v>PAUNA</v>
          </cell>
          <cell r="F265" t="str">
            <v>15531</v>
          </cell>
        </row>
        <row r="266">
          <cell r="C266" t="str">
            <v>BOYACAPAYA</v>
          </cell>
          <cell r="D266" t="str">
            <v>BOYACA</v>
          </cell>
          <cell r="E266" t="str">
            <v>PAYA</v>
          </cell>
          <cell r="F266" t="str">
            <v>15533</v>
          </cell>
        </row>
        <row r="267">
          <cell r="C267" t="str">
            <v>BOYACAPAZ DE RIO</v>
          </cell>
          <cell r="D267" t="str">
            <v>BOYACA</v>
          </cell>
          <cell r="E267" t="str">
            <v>PAZ DE RIO</v>
          </cell>
          <cell r="F267" t="str">
            <v>15537</v>
          </cell>
        </row>
        <row r="268">
          <cell r="C268" t="str">
            <v>BOYACAPESCA</v>
          </cell>
          <cell r="D268" t="str">
            <v>BOYACA</v>
          </cell>
          <cell r="E268" t="str">
            <v>PESCA</v>
          </cell>
          <cell r="F268" t="str">
            <v>15542</v>
          </cell>
        </row>
        <row r="269">
          <cell r="C269" t="str">
            <v>BOYACAPISBA</v>
          </cell>
          <cell r="D269" t="str">
            <v>BOYACA</v>
          </cell>
          <cell r="E269" t="str">
            <v>PISBA</v>
          </cell>
          <cell r="F269" t="str">
            <v>15550</v>
          </cell>
        </row>
        <row r="270">
          <cell r="C270" t="str">
            <v>BOYACAPUERTO BOYACA</v>
          </cell>
          <cell r="D270" t="str">
            <v>BOYACA</v>
          </cell>
          <cell r="E270" t="str">
            <v>PUERTO BOYACA</v>
          </cell>
          <cell r="F270" t="str">
            <v>15572</v>
          </cell>
        </row>
        <row r="271">
          <cell r="C271" t="str">
            <v>BOYACAQUIPAMA</v>
          </cell>
          <cell r="D271" t="str">
            <v>BOYACA</v>
          </cell>
          <cell r="E271" t="str">
            <v>QUIPAMA</v>
          </cell>
          <cell r="F271" t="str">
            <v>15580</v>
          </cell>
        </row>
        <row r="272">
          <cell r="C272" t="str">
            <v>BOYACARAMIRIQUI</v>
          </cell>
          <cell r="D272" t="str">
            <v>BOYACA</v>
          </cell>
          <cell r="E272" t="str">
            <v>RAMIRIQUI</v>
          </cell>
          <cell r="F272" t="str">
            <v>15599</v>
          </cell>
        </row>
        <row r="273">
          <cell r="C273" t="str">
            <v>BOYACARAQUIRA</v>
          </cell>
          <cell r="D273" t="str">
            <v>BOYACA</v>
          </cell>
          <cell r="E273" t="str">
            <v>RAQUIRA</v>
          </cell>
          <cell r="F273" t="str">
            <v>15600</v>
          </cell>
        </row>
        <row r="274">
          <cell r="C274" t="str">
            <v>BOYACARONDON</v>
          </cell>
          <cell r="D274" t="str">
            <v>BOYACA</v>
          </cell>
          <cell r="E274" t="str">
            <v>RONDON</v>
          </cell>
          <cell r="F274" t="str">
            <v>15621</v>
          </cell>
        </row>
        <row r="275">
          <cell r="C275" t="str">
            <v>BOYACASABOYA</v>
          </cell>
          <cell r="D275" t="str">
            <v>BOYACA</v>
          </cell>
          <cell r="E275" t="str">
            <v>SABOYA</v>
          </cell>
          <cell r="F275" t="str">
            <v>15632</v>
          </cell>
        </row>
        <row r="276">
          <cell r="C276" t="str">
            <v>BOYACASACHICA</v>
          </cell>
          <cell r="D276" t="str">
            <v>BOYACA</v>
          </cell>
          <cell r="E276" t="str">
            <v>SACHICA</v>
          </cell>
          <cell r="F276" t="str">
            <v>15638</v>
          </cell>
        </row>
        <row r="277">
          <cell r="C277" t="str">
            <v>BOYACASAMACA</v>
          </cell>
          <cell r="D277" t="str">
            <v>BOYACA</v>
          </cell>
          <cell r="E277" t="str">
            <v>SAMACA</v>
          </cell>
          <cell r="F277" t="str">
            <v>15646</v>
          </cell>
        </row>
        <row r="278">
          <cell r="C278" t="str">
            <v>BOYACASAN EDUARDO</v>
          </cell>
          <cell r="D278" t="str">
            <v>BOYACA</v>
          </cell>
          <cell r="E278" t="str">
            <v>SAN EDUARDO</v>
          </cell>
          <cell r="F278" t="str">
            <v>15660</v>
          </cell>
        </row>
        <row r="279">
          <cell r="C279" t="str">
            <v>BOYACASAN JOSE DE PARE</v>
          </cell>
          <cell r="D279" t="str">
            <v>BOYACA</v>
          </cell>
          <cell r="E279" t="str">
            <v>SAN JOSE DE PARE</v>
          </cell>
          <cell r="F279" t="str">
            <v>15664</v>
          </cell>
        </row>
        <row r="280">
          <cell r="C280" t="str">
            <v>BOYACASAN LUIS DE GACENO</v>
          </cell>
          <cell r="D280" t="str">
            <v>BOYACA</v>
          </cell>
          <cell r="E280" t="str">
            <v>SAN LUIS DE GACENO</v>
          </cell>
          <cell r="F280" t="str">
            <v>15667</v>
          </cell>
        </row>
        <row r="281">
          <cell r="C281" t="str">
            <v>BOYACASAN MATEO</v>
          </cell>
          <cell r="D281" t="str">
            <v>BOYACA</v>
          </cell>
          <cell r="E281" t="str">
            <v>SAN MATEO</v>
          </cell>
          <cell r="F281" t="str">
            <v>15673</v>
          </cell>
        </row>
        <row r="282">
          <cell r="C282" t="str">
            <v>BOYACASAN MIGUEL DE SEMA</v>
          </cell>
          <cell r="D282" t="str">
            <v>BOYACA</v>
          </cell>
          <cell r="E282" t="str">
            <v>SAN MIGUEL DE SEMA</v>
          </cell>
          <cell r="F282" t="str">
            <v>15676</v>
          </cell>
        </row>
        <row r="283">
          <cell r="C283" t="str">
            <v>BOYACASAN PABLO DE BORBUR</v>
          </cell>
          <cell r="D283" t="str">
            <v>BOYACA</v>
          </cell>
          <cell r="E283" t="str">
            <v>SAN PABLO DE BORBUR</v>
          </cell>
          <cell r="F283" t="str">
            <v>15681</v>
          </cell>
        </row>
        <row r="284">
          <cell r="C284" t="str">
            <v>BOYACASANTANA</v>
          </cell>
          <cell r="D284" t="str">
            <v>BOYACA</v>
          </cell>
          <cell r="E284" t="str">
            <v>SANTANA</v>
          </cell>
          <cell r="F284" t="str">
            <v>15686</v>
          </cell>
        </row>
        <row r="285">
          <cell r="C285" t="str">
            <v>BOYACASANTA MARIA</v>
          </cell>
          <cell r="D285" t="str">
            <v>BOYACA</v>
          </cell>
          <cell r="E285" t="str">
            <v>SANTA MARIA</v>
          </cell>
          <cell r="F285" t="str">
            <v>15690</v>
          </cell>
        </row>
        <row r="286">
          <cell r="C286" t="str">
            <v>BOYACASANTA ROSA DE VITERBO</v>
          </cell>
          <cell r="D286" t="str">
            <v>BOYACA</v>
          </cell>
          <cell r="E286" t="str">
            <v>SANTA ROSA DE VITERBO</v>
          </cell>
          <cell r="F286" t="str">
            <v>15693</v>
          </cell>
        </row>
        <row r="287">
          <cell r="C287" t="str">
            <v>BOYACASANTA SOFIA</v>
          </cell>
          <cell r="D287" t="str">
            <v>BOYACA</v>
          </cell>
          <cell r="E287" t="str">
            <v>SANTA SOFIA</v>
          </cell>
          <cell r="F287" t="str">
            <v>15696</v>
          </cell>
        </row>
        <row r="288">
          <cell r="C288" t="str">
            <v>BOYACASATIVANORTE</v>
          </cell>
          <cell r="D288" t="str">
            <v>BOYACA</v>
          </cell>
          <cell r="E288" t="str">
            <v>SATIVANORTE</v>
          </cell>
          <cell r="F288" t="str">
            <v>15720</v>
          </cell>
        </row>
        <row r="289">
          <cell r="C289" t="str">
            <v>BOYACASATIVASUR</v>
          </cell>
          <cell r="D289" t="str">
            <v>BOYACA</v>
          </cell>
          <cell r="E289" t="str">
            <v>SATIVASUR</v>
          </cell>
          <cell r="F289" t="str">
            <v>15723</v>
          </cell>
        </row>
        <row r="290">
          <cell r="C290" t="str">
            <v>BOYACASIACHOQUE</v>
          </cell>
          <cell r="D290" t="str">
            <v>BOYACA</v>
          </cell>
          <cell r="E290" t="str">
            <v>SIACHOQUE</v>
          </cell>
          <cell r="F290" t="str">
            <v>15740</v>
          </cell>
        </row>
        <row r="291">
          <cell r="C291" t="str">
            <v>BOYACASOATA</v>
          </cell>
          <cell r="D291" t="str">
            <v>BOYACA</v>
          </cell>
          <cell r="E291" t="str">
            <v>SOATA</v>
          </cell>
          <cell r="F291" t="str">
            <v>15753</v>
          </cell>
        </row>
        <row r="292">
          <cell r="C292" t="str">
            <v>BOYACASOCOTA</v>
          </cell>
          <cell r="D292" t="str">
            <v>BOYACA</v>
          </cell>
          <cell r="E292" t="str">
            <v>SOCOTA</v>
          </cell>
          <cell r="F292" t="str">
            <v>15755</v>
          </cell>
        </row>
        <row r="293">
          <cell r="C293" t="str">
            <v>BOYACASOCHA</v>
          </cell>
          <cell r="D293" t="str">
            <v>BOYACA</v>
          </cell>
          <cell r="E293" t="str">
            <v>SOCHA</v>
          </cell>
          <cell r="F293" t="str">
            <v>15757</v>
          </cell>
        </row>
        <row r="294">
          <cell r="C294" t="str">
            <v>BOYACASOGAMOSO</v>
          </cell>
          <cell r="D294" t="str">
            <v>BOYACA</v>
          </cell>
          <cell r="E294" t="str">
            <v>SOGAMOSO</v>
          </cell>
          <cell r="F294" t="str">
            <v>15759</v>
          </cell>
        </row>
        <row r="295">
          <cell r="C295" t="str">
            <v>BOYACASOMONDOCO</v>
          </cell>
          <cell r="D295" t="str">
            <v>BOYACA</v>
          </cell>
          <cell r="E295" t="str">
            <v>SOMONDOCO</v>
          </cell>
          <cell r="F295" t="str">
            <v>15761</v>
          </cell>
        </row>
        <row r="296">
          <cell r="C296" t="str">
            <v>BOYACASORA</v>
          </cell>
          <cell r="D296" t="str">
            <v>BOYACA</v>
          </cell>
          <cell r="E296" t="str">
            <v>SORA</v>
          </cell>
          <cell r="F296" t="str">
            <v>15762</v>
          </cell>
        </row>
        <row r="297">
          <cell r="C297" t="str">
            <v>BOYACASOTAQUIRA</v>
          </cell>
          <cell r="D297" t="str">
            <v>BOYACA</v>
          </cell>
          <cell r="E297" t="str">
            <v>SOTAQUIRA</v>
          </cell>
          <cell r="F297" t="str">
            <v>15763</v>
          </cell>
        </row>
        <row r="298">
          <cell r="C298" t="str">
            <v>BOYACASORACA</v>
          </cell>
          <cell r="D298" t="str">
            <v>BOYACA</v>
          </cell>
          <cell r="E298" t="str">
            <v>SORACA</v>
          </cell>
          <cell r="F298" t="str">
            <v>15764</v>
          </cell>
        </row>
        <row r="299">
          <cell r="C299" t="str">
            <v>BOYACASUSACON</v>
          </cell>
          <cell r="D299" t="str">
            <v>BOYACA</v>
          </cell>
          <cell r="E299" t="str">
            <v>SUSACON</v>
          </cell>
          <cell r="F299" t="str">
            <v>15774</v>
          </cell>
        </row>
        <row r="300">
          <cell r="C300" t="str">
            <v>BOYACASUTAMARCHAN</v>
          </cell>
          <cell r="D300" t="str">
            <v>BOYACA</v>
          </cell>
          <cell r="E300" t="str">
            <v>SUTAMARCHAN</v>
          </cell>
          <cell r="F300" t="str">
            <v>15776</v>
          </cell>
        </row>
        <row r="301">
          <cell r="C301" t="str">
            <v>BOYACASUTATENZA</v>
          </cell>
          <cell r="D301" t="str">
            <v>BOYACA</v>
          </cell>
          <cell r="E301" t="str">
            <v>SUTATENZA</v>
          </cell>
          <cell r="F301" t="str">
            <v>15778</v>
          </cell>
        </row>
        <row r="302">
          <cell r="C302" t="str">
            <v>BOYACATASCO</v>
          </cell>
          <cell r="D302" t="str">
            <v>BOYACA</v>
          </cell>
          <cell r="E302" t="str">
            <v>TASCO</v>
          </cell>
          <cell r="F302" t="str">
            <v>15790</v>
          </cell>
        </row>
        <row r="303">
          <cell r="C303" t="str">
            <v>BOYACATENZA</v>
          </cell>
          <cell r="D303" t="str">
            <v>BOYACA</v>
          </cell>
          <cell r="E303" t="str">
            <v>TENZA</v>
          </cell>
          <cell r="F303" t="str">
            <v>15798</v>
          </cell>
        </row>
        <row r="304">
          <cell r="C304" t="str">
            <v>BOYACATIBANA</v>
          </cell>
          <cell r="D304" t="str">
            <v>BOYACA</v>
          </cell>
          <cell r="E304" t="str">
            <v>TIBANA</v>
          </cell>
          <cell r="F304" t="str">
            <v>15804</v>
          </cell>
        </row>
        <row r="305">
          <cell r="C305" t="str">
            <v>BOYACATIBASOSA</v>
          </cell>
          <cell r="D305" t="str">
            <v>BOYACA</v>
          </cell>
          <cell r="E305" t="str">
            <v>TIBASOSA</v>
          </cell>
          <cell r="F305" t="str">
            <v>15806</v>
          </cell>
        </row>
        <row r="306">
          <cell r="C306" t="str">
            <v>BOYACATINJACA</v>
          </cell>
          <cell r="D306" t="str">
            <v>BOYACA</v>
          </cell>
          <cell r="E306" t="str">
            <v>TINJACA</v>
          </cell>
          <cell r="F306" t="str">
            <v>15808</v>
          </cell>
        </row>
        <row r="307">
          <cell r="C307" t="str">
            <v>BOYACATIPACOQUE</v>
          </cell>
          <cell r="D307" t="str">
            <v>BOYACA</v>
          </cell>
          <cell r="E307" t="str">
            <v>TIPACOQUE</v>
          </cell>
          <cell r="F307" t="str">
            <v>15810</v>
          </cell>
        </row>
        <row r="308">
          <cell r="C308" t="str">
            <v>BOYACATOCA</v>
          </cell>
          <cell r="D308" t="str">
            <v>BOYACA</v>
          </cell>
          <cell r="E308" t="str">
            <v>TOCA</v>
          </cell>
          <cell r="F308" t="str">
            <v>15814</v>
          </cell>
        </row>
        <row r="309">
          <cell r="C309" t="str">
            <v>BOYACATOGUI</v>
          </cell>
          <cell r="D309" t="str">
            <v>BOYACA</v>
          </cell>
          <cell r="E309" t="str">
            <v>TOGUI</v>
          </cell>
          <cell r="F309" t="str">
            <v>15816</v>
          </cell>
        </row>
        <row r="310">
          <cell r="C310" t="str">
            <v>BOYACATOPAGA</v>
          </cell>
          <cell r="D310" t="str">
            <v>BOYACA</v>
          </cell>
          <cell r="E310" t="str">
            <v>TOPAGA</v>
          </cell>
          <cell r="F310" t="str">
            <v>15820</v>
          </cell>
        </row>
        <row r="311">
          <cell r="C311" t="str">
            <v>BOYACATOTA</v>
          </cell>
          <cell r="D311" t="str">
            <v>BOYACA</v>
          </cell>
          <cell r="E311" t="str">
            <v>TOTA</v>
          </cell>
          <cell r="F311" t="str">
            <v>15822</v>
          </cell>
        </row>
        <row r="312">
          <cell r="C312" t="str">
            <v>BOYACATUNUNGUA</v>
          </cell>
          <cell r="D312" t="str">
            <v>BOYACA</v>
          </cell>
          <cell r="E312" t="str">
            <v>TUNUNGUA</v>
          </cell>
          <cell r="F312" t="str">
            <v>15832</v>
          </cell>
        </row>
        <row r="313">
          <cell r="C313" t="str">
            <v>BOYACATURMEQUE</v>
          </cell>
          <cell r="D313" t="str">
            <v>BOYACA</v>
          </cell>
          <cell r="E313" t="str">
            <v>TURMEQUE</v>
          </cell>
          <cell r="F313" t="str">
            <v>15835</v>
          </cell>
        </row>
        <row r="314">
          <cell r="C314" t="str">
            <v>BOYACATUTA</v>
          </cell>
          <cell r="D314" t="str">
            <v>BOYACA</v>
          </cell>
          <cell r="E314" t="str">
            <v>TUTA</v>
          </cell>
          <cell r="F314" t="str">
            <v>15837</v>
          </cell>
        </row>
        <row r="315">
          <cell r="C315" t="str">
            <v>BOYACATUTAZA</v>
          </cell>
          <cell r="D315" t="str">
            <v>BOYACA</v>
          </cell>
          <cell r="E315" t="str">
            <v>TUTAZA</v>
          </cell>
          <cell r="F315" t="str">
            <v>15839</v>
          </cell>
        </row>
        <row r="316">
          <cell r="C316" t="str">
            <v>BOYACAUMBITA</v>
          </cell>
          <cell r="D316" t="str">
            <v>BOYACA</v>
          </cell>
          <cell r="E316" t="str">
            <v>UMBITA</v>
          </cell>
          <cell r="F316" t="str">
            <v>15842</v>
          </cell>
        </row>
        <row r="317">
          <cell r="C317" t="str">
            <v>BOYACAVENTAQUEMADA</v>
          </cell>
          <cell r="D317" t="str">
            <v>BOYACA</v>
          </cell>
          <cell r="E317" t="str">
            <v>VENTAQUEMADA</v>
          </cell>
          <cell r="F317" t="str">
            <v>15861</v>
          </cell>
        </row>
        <row r="318">
          <cell r="C318" t="str">
            <v>BOYACAVIRACACHA</v>
          </cell>
          <cell r="D318" t="str">
            <v>BOYACA</v>
          </cell>
          <cell r="E318" t="str">
            <v>VIRACACHA</v>
          </cell>
          <cell r="F318" t="str">
            <v>15879</v>
          </cell>
        </row>
        <row r="319">
          <cell r="C319" t="str">
            <v>BOYACAZETAQUIRA</v>
          </cell>
          <cell r="D319" t="str">
            <v>BOYACA</v>
          </cell>
          <cell r="E319" t="str">
            <v>ZETAQUIRA</v>
          </cell>
          <cell r="F319" t="str">
            <v>15897</v>
          </cell>
        </row>
        <row r="320">
          <cell r="C320" t="str">
            <v>CaldasMANIZALES</v>
          </cell>
          <cell r="D320" t="str">
            <v>Caldas</v>
          </cell>
          <cell r="E320" t="str">
            <v>MANIZALES</v>
          </cell>
          <cell r="F320" t="str">
            <v>17001</v>
          </cell>
        </row>
        <row r="321">
          <cell r="C321" t="str">
            <v>CaldasAGUADAS</v>
          </cell>
          <cell r="D321" t="str">
            <v>Caldas</v>
          </cell>
          <cell r="E321" t="str">
            <v>AGUADAS</v>
          </cell>
          <cell r="F321" t="str">
            <v>17013</v>
          </cell>
        </row>
        <row r="322">
          <cell r="C322" t="str">
            <v>CaldasANSERMA</v>
          </cell>
          <cell r="D322" t="str">
            <v>Caldas</v>
          </cell>
          <cell r="E322" t="str">
            <v>ANSERMA</v>
          </cell>
          <cell r="F322" t="str">
            <v>17042</v>
          </cell>
        </row>
        <row r="323">
          <cell r="C323" t="str">
            <v>CaldasARANZAZU</v>
          </cell>
          <cell r="D323" t="str">
            <v>Caldas</v>
          </cell>
          <cell r="E323" t="str">
            <v>ARANZAZU</v>
          </cell>
          <cell r="F323" t="str">
            <v>17050</v>
          </cell>
        </row>
        <row r="324">
          <cell r="C324" t="str">
            <v>CaldasBELALCAZAR</v>
          </cell>
          <cell r="D324" t="str">
            <v>Caldas</v>
          </cell>
          <cell r="E324" t="str">
            <v>BELALCAZAR</v>
          </cell>
          <cell r="F324" t="str">
            <v>17088</v>
          </cell>
        </row>
        <row r="325">
          <cell r="C325" t="str">
            <v>CaldasCHINCHINA</v>
          </cell>
          <cell r="D325" t="str">
            <v>Caldas</v>
          </cell>
          <cell r="E325" t="str">
            <v>CHINCHINA</v>
          </cell>
          <cell r="F325" t="str">
            <v>17174</v>
          </cell>
        </row>
        <row r="326">
          <cell r="C326" t="str">
            <v>CaldasFILADELFIA</v>
          </cell>
          <cell r="D326" t="str">
            <v>Caldas</v>
          </cell>
          <cell r="E326" t="str">
            <v>FILADELFIA</v>
          </cell>
          <cell r="F326" t="str">
            <v>17272</v>
          </cell>
        </row>
        <row r="327">
          <cell r="C327" t="str">
            <v>CaldasLA DORADA</v>
          </cell>
          <cell r="D327" t="str">
            <v>Caldas</v>
          </cell>
          <cell r="E327" t="str">
            <v>LA DORADA</v>
          </cell>
          <cell r="F327" t="str">
            <v>17380</v>
          </cell>
        </row>
        <row r="328">
          <cell r="C328" t="str">
            <v>CaldasLA MERCED</v>
          </cell>
          <cell r="D328" t="str">
            <v>Caldas</v>
          </cell>
          <cell r="E328" t="str">
            <v>LA MERCED</v>
          </cell>
          <cell r="F328" t="str">
            <v>17388</v>
          </cell>
        </row>
        <row r="329">
          <cell r="C329" t="str">
            <v>CaldasMANZANARES</v>
          </cell>
          <cell r="D329" t="str">
            <v>Caldas</v>
          </cell>
          <cell r="E329" t="str">
            <v>MANZANARES</v>
          </cell>
          <cell r="F329" t="str">
            <v>17433</v>
          </cell>
        </row>
        <row r="330">
          <cell r="C330" t="str">
            <v>CaldasMARMATO</v>
          </cell>
          <cell r="D330" t="str">
            <v>Caldas</v>
          </cell>
          <cell r="E330" t="str">
            <v>MARMATO</v>
          </cell>
          <cell r="F330" t="str">
            <v>17442</v>
          </cell>
        </row>
        <row r="331">
          <cell r="C331" t="str">
            <v>CaldasMARQUETALIA</v>
          </cell>
          <cell r="D331" t="str">
            <v>Caldas</v>
          </cell>
          <cell r="E331" t="str">
            <v>MARQUETALIA</v>
          </cell>
          <cell r="F331" t="str">
            <v>17444</v>
          </cell>
        </row>
        <row r="332">
          <cell r="C332" t="str">
            <v>CaldasMARULANDA</v>
          </cell>
          <cell r="D332" t="str">
            <v>Caldas</v>
          </cell>
          <cell r="E332" t="str">
            <v>MARULANDA</v>
          </cell>
          <cell r="F332" t="str">
            <v>17446</v>
          </cell>
        </row>
        <row r="333">
          <cell r="C333" t="str">
            <v>CaldasNEIRA</v>
          </cell>
          <cell r="D333" t="str">
            <v>Caldas</v>
          </cell>
          <cell r="E333" t="str">
            <v>NEIRA</v>
          </cell>
          <cell r="F333" t="str">
            <v>17486</v>
          </cell>
        </row>
        <row r="334">
          <cell r="C334" t="str">
            <v>CaldasNORCASIA</v>
          </cell>
          <cell r="D334" t="str">
            <v>Caldas</v>
          </cell>
          <cell r="E334" t="str">
            <v>NORCASIA</v>
          </cell>
          <cell r="F334" t="str">
            <v>17495</v>
          </cell>
        </row>
        <row r="335">
          <cell r="C335" t="str">
            <v>CaldasPACORA</v>
          </cell>
          <cell r="D335" t="str">
            <v>Caldas</v>
          </cell>
          <cell r="E335" t="str">
            <v>PACORA</v>
          </cell>
          <cell r="F335" t="str">
            <v>17513</v>
          </cell>
        </row>
        <row r="336">
          <cell r="C336" t="str">
            <v>CaldasPALESTINA</v>
          </cell>
          <cell r="D336" t="str">
            <v>Caldas</v>
          </cell>
          <cell r="E336" t="str">
            <v>PALESTINA</v>
          </cell>
          <cell r="F336" t="str">
            <v>17524</v>
          </cell>
        </row>
        <row r="337">
          <cell r="C337" t="str">
            <v>CaldasPENSILVANIA</v>
          </cell>
          <cell r="D337" t="str">
            <v>Caldas</v>
          </cell>
          <cell r="E337" t="str">
            <v>PENSILVANIA</v>
          </cell>
          <cell r="F337" t="str">
            <v>17541</v>
          </cell>
        </row>
        <row r="338">
          <cell r="C338" t="str">
            <v>CaldasRIOSUCIO</v>
          </cell>
          <cell r="D338" t="str">
            <v>Caldas</v>
          </cell>
          <cell r="E338" t="str">
            <v>RIOSUCIO</v>
          </cell>
          <cell r="F338" t="str">
            <v>17614</v>
          </cell>
        </row>
        <row r="339">
          <cell r="C339" t="str">
            <v>CaldasRISARALDA</v>
          </cell>
          <cell r="D339" t="str">
            <v>Caldas</v>
          </cell>
          <cell r="E339" t="str">
            <v>RISARALDA</v>
          </cell>
          <cell r="F339" t="str">
            <v>17616</v>
          </cell>
        </row>
        <row r="340">
          <cell r="C340" t="str">
            <v>CaldasSALAMINA</v>
          </cell>
          <cell r="D340" t="str">
            <v>Caldas</v>
          </cell>
          <cell r="E340" t="str">
            <v>SALAMINA</v>
          </cell>
          <cell r="F340" t="str">
            <v>17653</v>
          </cell>
        </row>
        <row r="341">
          <cell r="C341" t="str">
            <v>CaldasSAMANA</v>
          </cell>
          <cell r="D341" t="str">
            <v>Caldas</v>
          </cell>
          <cell r="E341" t="str">
            <v>SAMANA</v>
          </cell>
          <cell r="F341" t="str">
            <v>17662</v>
          </cell>
        </row>
        <row r="342">
          <cell r="C342" t="str">
            <v>CaldasSAN JOSE</v>
          </cell>
          <cell r="D342" t="str">
            <v>Caldas</v>
          </cell>
          <cell r="E342" t="str">
            <v>SAN JOSE</v>
          </cell>
          <cell r="F342" t="str">
            <v>17665</v>
          </cell>
        </row>
        <row r="343">
          <cell r="C343" t="str">
            <v>CaldasSUPIA</v>
          </cell>
          <cell r="D343" t="str">
            <v>Caldas</v>
          </cell>
          <cell r="E343" t="str">
            <v>SUPIA</v>
          </cell>
          <cell r="F343" t="str">
            <v>17777</v>
          </cell>
        </row>
        <row r="344">
          <cell r="C344" t="str">
            <v>CaldasVICTORIA</v>
          </cell>
          <cell r="D344" t="str">
            <v>Caldas</v>
          </cell>
          <cell r="E344" t="str">
            <v>VICTORIA</v>
          </cell>
          <cell r="F344" t="str">
            <v>17867</v>
          </cell>
        </row>
        <row r="345">
          <cell r="C345" t="str">
            <v>CaldasVILLAMARIA</v>
          </cell>
          <cell r="D345" t="str">
            <v>Caldas</v>
          </cell>
          <cell r="E345" t="str">
            <v>VILLAMARIA</v>
          </cell>
          <cell r="F345" t="str">
            <v>17873</v>
          </cell>
        </row>
        <row r="346">
          <cell r="C346" t="str">
            <v>CaldasVITERBO</v>
          </cell>
          <cell r="D346" t="str">
            <v>Caldas</v>
          </cell>
          <cell r="E346" t="str">
            <v>VITERBO</v>
          </cell>
          <cell r="F346" t="str">
            <v>17877</v>
          </cell>
        </row>
        <row r="347">
          <cell r="C347" t="str">
            <v>CAQUETAFLORENCIA</v>
          </cell>
          <cell r="D347" t="str">
            <v>CAQUETA</v>
          </cell>
          <cell r="E347" t="str">
            <v>FLORENCIA</v>
          </cell>
          <cell r="F347" t="str">
            <v>18001</v>
          </cell>
        </row>
        <row r="348">
          <cell r="C348" t="str">
            <v>CAQUETAALBANIA</v>
          </cell>
          <cell r="D348" t="str">
            <v>CAQUETA</v>
          </cell>
          <cell r="E348" t="str">
            <v>ALBANIA</v>
          </cell>
          <cell r="F348" t="str">
            <v>18029</v>
          </cell>
        </row>
        <row r="349">
          <cell r="C349" t="str">
            <v>CAQUETABELEN DE LOS ANDAQUIES</v>
          </cell>
          <cell r="D349" t="str">
            <v>CAQUETA</v>
          </cell>
          <cell r="E349" t="str">
            <v>BELEN DE LOS ANDAQUIES</v>
          </cell>
          <cell r="F349" t="str">
            <v>18094</v>
          </cell>
        </row>
        <row r="350">
          <cell r="C350" t="str">
            <v>CAQUETACARTAGENA DEL CHAIRA</v>
          </cell>
          <cell r="D350" t="str">
            <v>CAQUETA</v>
          </cell>
          <cell r="E350" t="str">
            <v>CARTAGENA DEL CHAIRA</v>
          </cell>
          <cell r="F350" t="str">
            <v>18150</v>
          </cell>
        </row>
        <row r="351">
          <cell r="C351" t="str">
            <v>CAQUETACURILLO</v>
          </cell>
          <cell r="D351" t="str">
            <v>CAQUETA</v>
          </cell>
          <cell r="E351" t="str">
            <v>CURILLO</v>
          </cell>
          <cell r="F351" t="str">
            <v>18205</v>
          </cell>
        </row>
        <row r="352">
          <cell r="C352" t="str">
            <v>CAQUETAEL DONCELLO</v>
          </cell>
          <cell r="D352" t="str">
            <v>CAQUETA</v>
          </cell>
          <cell r="E352" t="str">
            <v>EL DONCELLO</v>
          </cell>
          <cell r="F352" t="str">
            <v>18247</v>
          </cell>
        </row>
        <row r="353">
          <cell r="C353" t="str">
            <v>CAQUETAEL PAUJIL</v>
          </cell>
          <cell r="D353" t="str">
            <v>CAQUETA</v>
          </cell>
          <cell r="E353" t="str">
            <v>EL PAUJIL</v>
          </cell>
          <cell r="F353" t="str">
            <v>18256</v>
          </cell>
        </row>
        <row r="354">
          <cell r="C354" t="str">
            <v>CAQUETALA MONTAÑITA</v>
          </cell>
          <cell r="D354" t="str">
            <v>CAQUETA</v>
          </cell>
          <cell r="E354" t="str">
            <v>LA MONTAÑITA</v>
          </cell>
          <cell r="F354" t="str">
            <v>18410</v>
          </cell>
        </row>
        <row r="355">
          <cell r="C355" t="str">
            <v>CAQUETAMILAN</v>
          </cell>
          <cell r="D355" t="str">
            <v>CAQUETA</v>
          </cell>
          <cell r="E355" t="str">
            <v>MILAN</v>
          </cell>
          <cell r="F355" t="str">
            <v>18460</v>
          </cell>
        </row>
        <row r="356">
          <cell r="C356" t="str">
            <v>CAQUETAMORELIA</v>
          </cell>
          <cell r="D356" t="str">
            <v>CAQUETA</v>
          </cell>
          <cell r="E356" t="str">
            <v>MORELIA</v>
          </cell>
          <cell r="F356" t="str">
            <v>18479</v>
          </cell>
        </row>
        <row r="357">
          <cell r="C357" t="str">
            <v>CAQUETAPUERTO RICO</v>
          </cell>
          <cell r="D357" t="str">
            <v>CAQUETA</v>
          </cell>
          <cell r="E357" t="str">
            <v>PUERTO RICO</v>
          </cell>
          <cell r="F357" t="str">
            <v>18592</v>
          </cell>
        </row>
        <row r="358">
          <cell r="C358" t="str">
            <v>CAQUETASAN JOSE DEL FRAGUA</v>
          </cell>
          <cell r="D358" t="str">
            <v>CAQUETA</v>
          </cell>
          <cell r="E358" t="str">
            <v>SAN JOSE DEL FRAGUA</v>
          </cell>
          <cell r="F358" t="str">
            <v>18610</v>
          </cell>
        </row>
        <row r="359">
          <cell r="C359" t="str">
            <v>CAQUETASAN VICENTE DEL CAGUAN</v>
          </cell>
          <cell r="D359" t="str">
            <v>CAQUETA</v>
          </cell>
          <cell r="E359" t="str">
            <v>SAN VICENTE DEL CAGUAN</v>
          </cell>
          <cell r="F359" t="str">
            <v>18753</v>
          </cell>
        </row>
        <row r="360">
          <cell r="C360" t="str">
            <v>CAQUETASOLANO</v>
          </cell>
          <cell r="D360" t="str">
            <v>CAQUETA</v>
          </cell>
          <cell r="E360" t="str">
            <v>SOLANO</v>
          </cell>
          <cell r="F360" t="str">
            <v>18756</v>
          </cell>
        </row>
        <row r="361">
          <cell r="C361" t="str">
            <v>CAQUETASOLITA</v>
          </cell>
          <cell r="D361" t="str">
            <v>CAQUETA</v>
          </cell>
          <cell r="E361" t="str">
            <v>SOLITA</v>
          </cell>
          <cell r="F361" t="str">
            <v>18785</v>
          </cell>
        </row>
        <row r="362">
          <cell r="C362" t="str">
            <v>CAQUETAVALPARAISO</v>
          </cell>
          <cell r="D362" t="str">
            <v>CAQUETA</v>
          </cell>
          <cell r="E362" t="str">
            <v>VALPARAISO</v>
          </cell>
          <cell r="F362" t="str">
            <v>18860</v>
          </cell>
        </row>
        <row r="363">
          <cell r="C363" t="str">
            <v>CaucaPOPAYAN</v>
          </cell>
          <cell r="D363" t="str">
            <v>Cauca</v>
          </cell>
          <cell r="E363" t="str">
            <v>POPAYAN</v>
          </cell>
          <cell r="F363" t="str">
            <v>19001</v>
          </cell>
        </row>
        <row r="364">
          <cell r="C364" t="str">
            <v>CaucaALMAGUER</v>
          </cell>
          <cell r="D364" t="str">
            <v>Cauca</v>
          </cell>
          <cell r="E364" t="str">
            <v>ALMAGUER</v>
          </cell>
          <cell r="F364" t="str">
            <v>19022</v>
          </cell>
        </row>
        <row r="365">
          <cell r="C365" t="str">
            <v>CaucaARGELIA</v>
          </cell>
          <cell r="D365" t="str">
            <v>Cauca</v>
          </cell>
          <cell r="E365" t="str">
            <v>ARGELIA</v>
          </cell>
          <cell r="F365" t="str">
            <v>19050</v>
          </cell>
        </row>
        <row r="366">
          <cell r="C366" t="str">
            <v>CaucaBALBOA</v>
          </cell>
          <cell r="D366" t="str">
            <v>Cauca</v>
          </cell>
          <cell r="E366" t="str">
            <v>BALBOA</v>
          </cell>
          <cell r="F366" t="str">
            <v>19075</v>
          </cell>
        </row>
        <row r="367">
          <cell r="C367" t="str">
            <v>CaucaBOLIVAR</v>
          </cell>
          <cell r="D367" t="str">
            <v>Cauca</v>
          </cell>
          <cell r="E367" t="str">
            <v>BOLIVAR</v>
          </cell>
          <cell r="F367" t="str">
            <v>19100</v>
          </cell>
        </row>
        <row r="368">
          <cell r="C368" t="str">
            <v>CaucaBUENOS AIRES</v>
          </cell>
          <cell r="D368" t="str">
            <v>Cauca</v>
          </cell>
          <cell r="E368" t="str">
            <v>BUENOS AIRES</v>
          </cell>
          <cell r="F368" t="str">
            <v>19110</v>
          </cell>
        </row>
        <row r="369">
          <cell r="C369" t="str">
            <v>CaucaCAJIBIO</v>
          </cell>
          <cell r="D369" t="str">
            <v>Cauca</v>
          </cell>
          <cell r="E369" t="str">
            <v>CAJIBIO</v>
          </cell>
          <cell r="F369" t="str">
            <v>19130</v>
          </cell>
        </row>
        <row r="370">
          <cell r="C370" t="str">
            <v>CaucaCALDONO</v>
          </cell>
          <cell r="D370" t="str">
            <v>Cauca</v>
          </cell>
          <cell r="E370" t="str">
            <v>CALDONO</v>
          </cell>
          <cell r="F370" t="str">
            <v>19137</v>
          </cell>
        </row>
        <row r="371">
          <cell r="C371" t="str">
            <v>CaucaCALOTO</v>
          </cell>
          <cell r="D371" t="str">
            <v>Cauca</v>
          </cell>
          <cell r="E371" t="str">
            <v>CALOTO</v>
          </cell>
          <cell r="F371" t="str">
            <v>19142</v>
          </cell>
        </row>
        <row r="372">
          <cell r="C372" t="str">
            <v>CaucaCORINTO</v>
          </cell>
          <cell r="D372" t="str">
            <v>Cauca</v>
          </cell>
          <cell r="E372" t="str">
            <v>CORINTO</v>
          </cell>
          <cell r="F372" t="str">
            <v>19212</v>
          </cell>
        </row>
        <row r="373">
          <cell r="C373" t="str">
            <v>CaucaEL TAMBO</v>
          </cell>
          <cell r="D373" t="str">
            <v>Cauca</v>
          </cell>
          <cell r="E373" t="str">
            <v>EL TAMBO</v>
          </cell>
          <cell r="F373" t="str">
            <v>19256</v>
          </cell>
        </row>
        <row r="374">
          <cell r="C374" t="str">
            <v>CaucaFLORENCIA</v>
          </cell>
          <cell r="D374" t="str">
            <v>Cauca</v>
          </cell>
          <cell r="E374" t="str">
            <v>FLORENCIA</v>
          </cell>
          <cell r="F374" t="str">
            <v>19290</v>
          </cell>
        </row>
        <row r="375">
          <cell r="C375" t="str">
            <v>CaucaGUACHENE</v>
          </cell>
          <cell r="D375" t="str">
            <v>Cauca</v>
          </cell>
          <cell r="E375" t="str">
            <v>GUACHENE</v>
          </cell>
          <cell r="F375" t="str">
            <v>19300</v>
          </cell>
        </row>
        <row r="376">
          <cell r="C376" t="str">
            <v>CaucaGUAPI</v>
          </cell>
          <cell r="D376" t="str">
            <v>Cauca</v>
          </cell>
          <cell r="E376" t="str">
            <v>GUAPI</v>
          </cell>
          <cell r="F376" t="str">
            <v>19318</v>
          </cell>
        </row>
        <row r="377">
          <cell r="C377" t="str">
            <v>CaucaINZA</v>
          </cell>
          <cell r="D377" t="str">
            <v>Cauca</v>
          </cell>
          <cell r="E377" t="str">
            <v>INZA</v>
          </cell>
          <cell r="F377" t="str">
            <v>19355</v>
          </cell>
        </row>
        <row r="378">
          <cell r="C378" t="str">
            <v>CaucaJAMBALO</v>
          </cell>
          <cell r="D378" t="str">
            <v>Cauca</v>
          </cell>
          <cell r="E378" t="str">
            <v>JAMBALO</v>
          </cell>
          <cell r="F378" t="str">
            <v>19364</v>
          </cell>
        </row>
        <row r="379">
          <cell r="C379" t="str">
            <v>CaucaLA SIERRA</v>
          </cell>
          <cell r="D379" t="str">
            <v>Cauca</v>
          </cell>
          <cell r="E379" t="str">
            <v>LA SIERRA</v>
          </cell>
          <cell r="F379" t="str">
            <v>19392</v>
          </cell>
        </row>
        <row r="380">
          <cell r="C380" t="str">
            <v>CaucaLA VEGA</v>
          </cell>
          <cell r="D380" t="str">
            <v>Cauca</v>
          </cell>
          <cell r="E380" t="str">
            <v>LA VEGA</v>
          </cell>
          <cell r="F380" t="str">
            <v>19397</v>
          </cell>
        </row>
        <row r="381">
          <cell r="C381" t="str">
            <v>CaucaLOPEZ DE MICAY</v>
          </cell>
          <cell r="D381" t="str">
            <v>Cauca</v>
          </cell>
          <cell r="E381" t="str">
            <v>LOPEZ DE MICAY</v>
          </cell>
          <cell r="F381" t="str">
            <v>19418</v>
          </cell>
        </row>
        <row r="382">
          <cell r="C382" t="str">
            <v>CaucaMERCADERES</v>
          </cell>
          <cell r="D382" t="str">
            <v>Cauca</v>
          </cell>
          <cell r="E382" t="str">
            <v>MERCADERES</v>
          </cell>
          <cell r="F382" t="str">
            <v>19450</v>
          </cell>
        </row>
        <row r="383">
          <cell r="C383" t="str">
            <v>CaucaMIRANDA</v>
          </cell>
          <cell r="D383" t="str">
            <v>Cauca</v>
          </cell>
          <cell r="E383" t="str">
            <v>MIRANDA</v>
          </cell>
          <cell r="F383" t="str">
            <v>19455</v>
          </cell>
        </row>
        <row r="384">
          <cell r="C384" t="str">
            <v>CaucaMORALES</v>
          </cell>
          <cell r="D384" t="str">
            <v>Cauca</v>
          </cell>
          <cell r="E384" t="str">
            <v>MORALES</v>
          </cell>
          <cell r="F384" t="str">
            <v>19473</v>
          </cell>
        </row>
        <row r="385">
          <cell r="C385" t="str">
            <v>CaucaPADILLA</v>
          </cell>
          <cell r="D385" t="str">
            <v>Cauca</v>
          </cell>
          <cell r="E385" t="str">
            <v>PADILLA</v>
          </cell>
          <cell r="F385" t="str">
            <v>19513</v>
          </cell>
        </row>
        <row r="386">
          <cell r="C386" t="str">
            <v>CaucaPAEZ</v>
          </cell>
          <cell r="D386" t="str">
            <v>Cauca</v>
          </cell>
          <cell r="E386" t="str">
            <v>PAEZ</v>
          </cell>
          <cell r="F386" t="str">
            <v>19517</v>
          </cell>
        </row>
        <row r="387">
          <cell r="C387" t="str">
            <v>CaucaPATIA</v>
          </cell>
          <cell r="D387" t="str">
            <v>Cauca</v>
          </cell>
          <cell r="E387" t="str">
            <v>PATIA</v>
          </cell>
          <cell r="F387" t="str">
            <v>19532</v>
          </cell>
        </row>
        <row r="388">
          <cell r="C388" t="str">
            <v>CaucaPIAMONTE</v>
          </cell>
          <cell r="D388" t="str">
            <v>Cauca</v>
          </cell>
          <cell r="E388" t="str">
            <v>PIAMONTE</v>
          </cell>
          <cell r="F388" t="str">
            <v>19533</v>
          </cell>
        </row>
        <row r="389">
          <cell r="C389" t="str">
            <v>CaucaPIENDAMO</v>
          </cell>
          <cell r="D389" t="str">
            <v>Cauca</v>
          </cell>
          <cell r="E389" t="str">
            <v>PIENDAMO</v>
          </cell>
          <cell r="F389" t="str">
            <v>19548</v>
          </cell>
        </row>
        <row r="390">
          <cell r="C390" t="str">
            <v>CaucaPUERTO TEJADA</v>
          </cell>
          <cell r="D390" t="str">
            <v>Cauca</v>
          </cell>
          <cell r="E390" t="str">
            <v>PUERTO TEJADA</v>
          </cell>
          <cell r="F390" t="str">
            <v>19573</v>
          </cell>
        </row>
        <row r="391">
          <cell r="C391" t="str">
            <v>CaucaPURACE</v>
          </cell>
          <cell r="D391" t="str">
            <v>Cauca</v>
          </cell>
          <cell r="E391" t="str">
            <v>PURACE</v>
          </cell>
          <cell r="F391" t="str">
            <v>19585</v>
          </cell>
        </row>
        <row r="392">
          <cell r="C392" t="str">
            <v>CaucaROSAS</v>
          </cell>
          <cell r="D392" t="str">
            <v>Cauca</v>
          </cell>
          <cell r="E392" t="str">
            <v>ROSAS</v>
          </cell>
          <cell r="F392" t="str">
            <v>19622</v>
          </cell>
        </row>
        <row r="393">
          <cell r="C393" t="str">
            <v>CaucaSAN SEBASTIAN</v>
          </cell>
          <cell r="D393" t="str">
            <v>Cauca</v>
          </cell>
          <cell r="E393" t="str">
            <v>SAN SEBASTIAN</v>
          </cell>
          <cell r="F393" t="str">
            <v>19693</v>
          </cell>
        </row>
        <row r="394">
          <cell r="C394" t="str">
            <v>CaucaSANTANDER DE QUILICHAO</v>
          </cell>
          <cell r="D394" t="str">
            <v>Cauca</v>
          </cell>
          <cell r="E394" t="str">
            <v>SANTANDER DE QUILICHAO</v>
          </cell>
          <cell r="F394" t="str">
            <v>19698</v>
          </cell>
        </row>
        <row r="395">
          <cell r="C395" t="str">
            <v>CaucaSANTA ROSA</v>
          </cell>
          <cell r="D395" t="str">
            <v>Cauca</v>
          </cell>
          <cell r="E395" t="str">
            <v>SANTA ROSA</v>
          </cell>
          <cell r="F395" t="str">
            <v>19701</v>
          </cell>
        </row>
        <row r="396">
          <cell r="C396" t="str">
            <v>CaucaSILVIA</v>
          </cell>
          <cell r="D396" t="str">
            <v>Cauca</v>
          </cell>
          <cell r="E396" t="str">
            <v>SILVIA</v>
          </cell>
          <cell r="F396" t="str">
            <v>19743</v>
          </cell>
        </row>
        <row r="397">
          <cell r="C397" t="str">
            <v>CaucaSOTARA</v>
          </cell>
          <cell r="D397" t="str">
            <v>Cauca</v>
          </cell>
          <cell r="E397" t="str">
            <v>SOTARA</v>
          </cell>
          <cell r="F397" t="str">
            <v>19760</v>
          </cell>
        </row>
        <row r="398">
          <cell r="C398" t="str">
            <v>CaucaSUAREZ</v>
          </cell>
          <cell r="D398" t="str">
            <v>Cauca</v>
          </cell>
          <cell r="E398" t="str">
            <v>SUAREZ</v>
          </cell>
          <cell r="F398" t="str">
            <v>19780</v>
          </cell>
        </row>
        <row r="399">
          <cell r="C399" t="str">
            <v>CaucaSUCRE</v>
          </cell>
          <cell r="D399" t="str">
            <v>Cauca</v>
          </cell>
          <cell r="E399" t="str">
            <v>SUCRE</v>
          </cell>
          <cell r="F399" t="str">
            <v>19785</v>
          </cell>
        </row>
        <row r="400">
          <cell r="C400" t="str">
            <v>CaucaTIMBIO</v>
          </cell>
          <cell r="D400" t="str">
            <v>Cauca</v>
          </cell>
          <cell r="E400" t="str">
            <v>TIMBIO</v>
          </cell>
          <cell r="F400" t="str">
            <v>19807</v>
          </cell>
        </row>
        <row r="401">
          <cell r="C401" t="str">
            <v>CaucaTIMBIQUI</v>
          </cell>
          <cell r="D401" t="str">
            <v>Cauca</v>
          </cell>
          <cell r="E401" t="str">
            <v>TIMBIQUI</v>
          </cell>
          <cell r="F401" t="str">
            <v>19809</v>
          </cell>
        </row>
        <row r="402">
          <cell r="C402" t="str">
            <v>CaucaTORIBIO</v>
          </cell>
          <cell r="D402" t="str">
            <v>Cauca</v>
          </cell>
          <cell r="E402" t="str">
            <v>TORIBIO</v>
          </cell>
          <cell r="F402" t="str">
            <v>19821</v>
          </cell>
        </row>
        <row r="403">
          <cell r="C403" t="str">
            <v>CaucaTOTORO</v>
          </cell>
          <cell r="D403" t="str">
            <v>Cauca</v>
          </cell>
          <cell r="E403" t="str">
            <v>TOTORO</v>
          </cell>
          <cell r="F403" t="str">
            <v>19824</v>
          </cell>
        </row>
        <row r="404">
          <cell r="C404" t="str">
            <v>CaucaVILLA RICA</v>
          </cell>
          <cell r="D404" t="str">
            <v>Cauca</v>
          </cell>
          <cell r="E404" t="str">
            <v>VILLA RICA</v>
          </cell>
          <cell r="F404" t="str">
            <v>19845</v>
          </cell>
        </row>
        <row r="405">
          <cell r="C405" t="str">
            <v>CesarVALLEDUPAR</v>
          </cell>
          <cell r="D405" t="str">
            <v>Cesar</v>
          </cell>
          <cell r="E405" t="str">
            <v>VALLEDUPAR</v>
          </cell>
          <cell r="F405" t="str">
            <v>20001</v>
          </cell>
        </row>
        <row r="406">
          <cell r="C406" t="str">
            <v>CesarAGUACHICA</v>
          </cell>
          <cell r="D406" t="str">
            <v>Cesar</v>
          </cell>
          <cell r="E406" t="str">
            <v>AGUACHICA</v>
          </cell>
          <cell r="F406" t="str">
            <v>20011</v>
          </cell>
        </row>
        <row r="407">
          <cell r="C407" t="str">
            <v>CesarAGUSTIN CODAZZI</v>
          </cell>
          <cell r="D407" t="str">
            <v>Cesar</v>
          </cell>
          <cell r="E407" t="str">
            <v>AGUSTIN CODAZZI</v>
          </cell>
          <cell r="F407" t="str">
            <v>20013</v>
          </cell>
        </row>
        <row r="408">
          <cell r="C408" t="str">
            <v>CesarASTREA</v>
          </cell>
          <cell r="D408" t="str">
            <v>Cesar</v>
          </cell>
          <cell r="E408" t="str">
            <v>ASTREA</v>
          </cell>
          <cell r="F408" t="str">
            <v>20032</v>
          </cell>
        </row>
        <row r="409">
          <cell r="C409" t="str">
            <v>CesarBECERRIL</v>
          </cell>
          <cell r="D409" t="str">
            <v>Cesar</v>
          </cell>
          <cell r="E409" t="str">
            <v>BECERRIL</v>
          </cell>
          <cell r="F409" t="str">
            <v>20045</v>
          </cell>
        </row>
        <row r="410">
          <cell r="C410" t="str">
            <v>CesarBOSCONIA</v>
          </cell>
          <cell r="D410" t="str">
            <v>Cesar</v>
          </cell>
          <cell r="E410" t="str">
            <v>BOSCONIA</v>
          </cell>
          <cell r="F410" t="str">
            <v>20060</v>
          </cell>
        </row>
        <row r="411">
          <cell r="C411" t="str">
            <v>CesarCHIMICHAGUA</v>
          </cell>
          <cell r="D411" t="str">
            <v>Cesar</v>
          </cell>
          <cell r="E411" t="str">
            <v>CHIMICHAGUA</v>
          </cell>
          <cell r="F411" t="str">
            <v>20175</v>
          </cell>
        </row>
        <row r="412">
          <cell r="C412" t="str">
            <v>CesarCHIRIGUANA</v>
          </cell>
          <cell r="D412" t="str">
            <v>Cesar</v>
          </cell>
          <cell r="E412" t="str">
            <v>CHIRIGUANA</v>
          </cell>
          <cell r="F412" t="str">
            <v>20178</v>
          </cell>
        </row>
        <row r="413">
          <cell r="C413" t="str">
            <v>CesarCURUMANI</v>
          </cell>
          <cell r="D413" t="str">
            <v>Cesar</v>
          </cell>
          <cell r="E413" t="str">
            <v>CURUMANI</v>
          </cell>
          <cell r="F413" t="str">
            <v>20228</v>
          </cell>
        </row>
        <row r="414">
          <cell r="C414" t="str">
            <v>CesarEL COPEY</v>
          </cell>
          <cell r="D414" t="str">
            <v>Cesar</v>
          </cell>
          <cell r="E414" t="str">
            <v>EL COPEY</v>
          </cell>
          <cell r="F414" t="str">
            <v>20238</v>
          </cell>
        </row>
        <row r="415">
          <cell r="C415" t="str">
            <v>CesarEL PASO</v>
          </cell>
          <cell r="D415" t="str">
            <v>Cesar</v>
          </cell>
          <cell r="E415" t="str">
            <v>EL PASO</v>
          </cell>
          <cell r="F415" t="str">
            <v>20250</v>
          </cell>
        </row>
        <row r="416">
          <cell r="C416" t="str">
            <v>CesarGAMARRA</v>
          </cell>
          <cell r="D416" t="str">
            <v>Cesar</v>
          </cell>
          <cell r="E416" t="str">
            <v>GAMARRA</v>
          </cell>
          <cell r="F416" t="str">
            <v>20295</v>
          </cell>
        </row>
        <row r="417">
          <cell r="C417" t="str">
            <v>CesarGONZALEZ</v>
          </cell>
          <cell r="D417" t="str">
            <v>Cesar</v>
          </cell>
          <cell r="E417" t="str">
            <v>GONZALEZ</v>
          </cell>
          <cell r="F417" t="str">
            <v>20310</v>
          </cell>
        </row>
        <row r="418">
          <cell r="C418" t="str">
            <v>CesarLA GLORIA</v>
          </cell>
          <cell r="D418" t="str">
            <v>Cesar</v>
          </cell>
          <cell r="E418" t="str">
            <v>LA GLORIA</v>
          </cell>
          <cell r="F418" t="str">
            <v>20383</v>
          </cell>
        </row>
        <row r="419">
          <cell r="C419" t="str">
            <v>CesarLA JAGUA DE IBIRICO</v>
          </cell>
          <cell r="D419" t="str">
            <v>Cesar</v>
          </cell>
          <cell r="E419" t="str">
            <v>LA JAGUA DE IBIRICO</v>
          </cell>
          <cell r="F419" t="str">
            <v>20400</v>
          </cell>
        </row>
        <row r="420">
          <cell r="C420" t="str">
            <v>CesarMANAURE</v>
          </cell>
          <cell r="D420" t="str">
            <v>Cesar</v>
          </cell>
          <cell r="E420" t="str">
            <v>MANAURE</v>
          </cell>
          <cell r="F420" t="str">
            <v>20443</v>
          </cell>
        </row>
        <row r="421">
          <cell r="C421" t="str">
            <v>CesarPAILITAS</v>
          </cell>
          <cell r="D421" t="str">
            <v>Cesar</v>
          </cell>
          <cell r="E421" t="str">
            <v>PAILITAS</v>
          </cell>
          <cell r="F421" t="str">
            <v>20517</v>
          </cell>
        </row>
        <row r="422">
          <cell r="C422" t="str">
            <v>CesarPELAYA</v>
          </cell>
          <cell r="D422" t="str">
            <v>Cesar</v>
          </cell>
          <cell r="E422" t="str">
            <v>PELAYA</v>
          </cell>
          <cell r="F422" t="str">
            <v>20550</v>
          </cell>
        </row>
        <row r="423">
          <cell r="C423" t="str">
            <v>CesarPUEBLO BELLO</v>
          </cell>
          <cell r="D423" t="str">
            <v>Cesar</v>
          </cell>
          <cell r="E423" t="str">
            <v>PUEBLO BELLO</v>
          </cell>
          <cell r="F423" t="str">
            <v>20570</v>
          </cell>
        </row>
        <row r="424">
          <cell r="C424" t="str">
            <v>CesarRIO DE ORO</v>
          </cell>
          <cell r="D424" t="str">
            <v>Cesar</v>
          </cell>
          <cell r="E424" t="str">
            <v>RIO DE ORO</v>
          </cell>
          <cell r="F424" t="str">
            <v>20614</v>
          </cell>
        </row>
        <row r="425">
          <cell r="C425" t="str">
            <v>CesarLA PAZ</v>
          </cell>
          <cell r="D425" t="str">
            <v>Cesar</v>
          </cell>
          <cell r="E425" t="str">
            <v>LA PAZ</v>
          </cell>
          <cell r="F425" t="str">
            <v>20621</v>
          </cell>
        </row>
        <row r="426">
          <cell r="C426" t="str">
            <v>CesarSAN ALBERTO</v>
          </cell>
          <cell r="D426" t="str">
            <v>Cesar</v>
          </cell>
          <cell r="E426" t="str">
            <v>SAN ALBERTO</v>
          </cell>
          <cell r="F426" t="str">
            <v>20710</v>
          </cell>
        </row>
        <row r="427">
          <cell r="C427" t="str">
            <v>CesarSAN DIEGO</v>
          </cell>
          <cell r="D427" t="str">
            <v>Cesar</v>
          </cell>
          <cell r="E427" t="str">
            <v>SAN DIEGO</v>
          </cell>
          <cell r="F427" t="str">
            <v>20750</v>
          </cell>
        </row>
        <row r="428">
          <cell r="C428" t="str">
            <v>CesarSAN MARTIN</v>
          </cell>
          <cell r="D428" t="str">
            <v>Cesar</v>
          </cell>
          <cell r="E428" t="str">
            <v>SAN MARTIN</v>
          </cell>
          <cell r="F428" t="str">
            <v>20770</v>
          </cell>
        </row>
        <row r="429">
          <cell r="C429" t="str">
            <v>CesarTAMALAMEQUE</v>
          </cell>
          <cell r="D429" t="str">
            <v>Cesar</v>
          </cell>
          <cell r="E429" t="str">
            <v>TAMALAMEQUE</v>
          </cell>
          <cell r="F429" t="str">
            <v>20787</v>
          </cell>
        </row>
        <row r="430">
          <cell r="C430" t="str">
            <v>CordobaMONTERIA</v>
          </cell>
          <cell r="D430" t="str">
            <v>Cordoba</v>
          </cell>
          <cell r="E430" t="str">
            <v>MONTERIA</v>
          </cell>
          <cell r="F430" t="str">
            <v>23001</v>
          </cell>
        </row>
        <row r="431">
          <cell r="C431" t="str">
            <v>CordobaAYAPEL</v>
          </cell>
          <cell r="D431" t="str">
            <v>Cordoba</v>
          </cell>
          <cell r="E431" t="str">
            <v>AYAPEL</v>
          </cell>
          <cell r="F431" t="str">
            <v>23068</v>
          </cell>
        </row>
        <row r="432">
          <cell r="C432" t="str">
            <v>CordobaBUENAVISTA</v>
          </cell>
          <cell r="D432" t="str">
            <v>Cordoba</v>
          </cell>
          <cell r="E432" t="str">
            <v>BUENAVISTA</v>
          </cell>
          <cell r="F432" t="str">
            <v>23079</v>
          </cell>
        </row>
        <row r="433">
          <cell r="C433" t="str">
            <v>CordobaCANALETE</v>
          </cell>
          <cell r="D433" t="str">
            <v>Cordoba</v>
          </cell>
          <cell r="E433" t="str">
            <v>CANALETE</v>
          </cell>
          <cell r="F433" t="str">
            <v>23090</v>
          </cell>
        </row>
        <row r="434">
          <cell r="C434" t="str">
            <v>CordobaCERETE</v>
          </cell>
          <cell r="D434" t="str">
            <v>Cordoba</v>
          </cell>
          <cell r="E434" t="str">
            <v>CERETE</v>
          </cell>
          <cell r="F434" t="str">
            <v>23162</v>
          </cell>
        </row>
        <row r="435">
          <cell r="C435" t="str">
            <v>CordobaCHIMA</v>
          </cell>
          <cell r="D435" t="str">
            <v>Cordoba</v>
          </cell>
          <cell r="E435" t="str">
            <v>CHIMA</v>
          </cell>
          <cell r="F435" t="str">
            <v>23168</v>
          </cell>
        </row>
        <row r="436">
          <cell r="C436" t="str">
            <v>CordobaCHINU</v>
          </cell>
          <cell r="D436" t="str">
            <v>Cordoba</v>
          </cell>
          <cell r="E436" t="str">
            <v>CHINU</v>
          </cell>
          <cell r="F436" t="str">
            <v>23182</v>
          </cell>
        </row>
        <row r="437">
          <cell r="C437" t="str">
            <v>CordobaCIENAGA DE ORO</v>
          </cell>
          <cell r="D437" t="str">
            <v>Cordoba</v>
          </cell>
          <cell r="E437" t="str">
            <v>CIENAGA DE ORO</v>
          </cell>
          <cell r="F437" t="str">
            <v>23189</v>
          </cell>
        </row>
        <row r="438">
          <cell r="C438" t="str">
            <v>CordobaCOTORRA</v>
          </cell>
          <cell r="D438" t="str">
            <v>Cordoba</v>
          </cell>
          <cell r="E438" t="str">
            <v>COTORRA</v>
          </cell>
          <cell r="F438" t="str">
            <v>23300</v>
          </cell>
        </row>
        <row r="439">
          <cell r="C439" t="str">
            <v>CordobaLA APARTADA</v>
          </cell>
          <cell r="D439" t="str">
            <v>Cordoba</v>
          </cell>
          <cell r="E439" t="str">
            <v>LA APARTADA</v>
          </cell>
          <cell r="F439" t="str">
            <v>23350</v>
          </cell>
        </row>
        <row r="440">
          <cell r="C440" t="str">
            <v>CordobaLORICA</v>
          </cell>
          <cell r="D440" t="str">
            <v>Cordoba</v>
          </cell>
          <cell r="E440" t="str">
            <v>LORICA</v>
          </cell>
          <cell r="F440" t="str">
            <v>23417</v>
          </cell>
        </row>
        <row r="441">
          <cell r="C441" t="str">
            <v>CordobaLOS CORDOBAS</v>
          </cell>
          <cell r="D441" t="str">
            <v>Cordoba</v>
          </cell>
          <cell r="E441" t="str">
            <v>LOS CORDOBAS</v>
          </cell>
          <cell r="F441" t="str">
            <v>23419</v>
          </cell>
        </row>
        <row r="442">
          <cell r="C442" t="str">
            <v>CordobaMOMIL</v>
          </cell>
          <cell r="D442" t="str">
            <v>Cordoba</v>
          </cell>
          <cell r="E442" t="str">
            <v>MOMIL</v>
          </cell>
          <cell r="F442" t="str">
            <v>23464</v>
          </cell>
        </row>
        <row r="443">
          <cell r="C443" t="str">
            <v>CordobaMONTELIBANO</v>
          </cell>
          <cell r="D443" t="str">
            <v>Cordoba</v>
          </cell>
          <cell r="E443" t="str">
            <v>MONTELIBANO</v>
          </cell>
          <cell r="F443" t="str">
            <v>23466</v>
          </cell>
        </row>
        <row r="444">
          <cell r="C444" t="str">
            <v>CordobaMOÑITOS</v>
          </cell>
          <cell r="D444" t="str">
            <v>Cordoba</v>
          </cell>
          <cell r="E444" t="str">
            <v>MOÑITOS</v>
          </cell>
          <cell r="F444" t="str">
            <v>23500</v>
          </cell>
        </row>
        <row r="445">
          <cell r="C445" t="str">
            <v>CordobaPLANETA RICA</v>
          </cell>
          <cell r="D445" t="str">
            <v>Cordoba</v>
          </cell>
          <cell r="E445" t="str">
            <v>PLANETA RICA</v>
          </cell>
          <cell r="F445" t="str">
            <v>23555</v>
          </cell>
        </row>
        <row r="446">
          <cell r="C446" t="str">
            <v>CordobaPUEBLO NUEVO</v>
          </cell>
          <cell r="D446" t="str">
            <v>Cordoba</v>
          </cell>
          <cell r="E446" t="str">
            <v>PUEBLO NUEVO</v>
          </cell>
          <cell r="F446" t="str">
            <v>23570</v>
          </cell>
        </row>
        <row r="447">
          <cell r="C447" t="str">
            <v>CordobaPUERTO ESCONDIDO</v>
          </cell>
          <cell r="D447" t="str">
            <v>Cordoba</v>
          </cell>
          <cell r="E447" t="str">
            <v>PUERTO ESCONDIDO</v>
          </cell>
          <cell r="F447" t="str">
            <v>23574</v>
          </cell>
        </row>
        <row r="448">
          <cell r="C448" t="str">
            <v>CordobaPUERTO LIBERTADOR</v>
          </cell>
          <cell r="D448" t="str">
            <v>Cordoba</v>
          </cell>
          <cell r="E448" t="str">
            <v>PUERTO LIBERTADOR</v>
          </cell>
          <cell r="F448" t="str">
            <v>23580</v>
          </cell>
        </row>
        <row r="449">
          <cell r="C449" t="str">
            <v>CordobaPURISIMA</v>
          </cell>
          <cell r="D449" t="str">
            <v>Cordoba</v>
          </cell>
          <cell r="E449" t="str">
            <v>PURISIMA</v>
          </cell>
          <cell r="F449" t="str">
            <v>23586</v>
          </cell>
        </row>
        <row r="450">
          <cell r="C450" t="str">
            <v>CordobaSAHAGUN</v>
          </cell>
          <cell r="D450" t="str">
            <v>Cordoba</v>
          </cell>
          <cell r="E450" t="str">
            <v>SAHAGUN</v>
          </cell>
          <cell r="F450" t="str">
            <v>23660</v>
          </cell>
        </row>
        <row r="451">
          <cell r="C451" t="str">
            <v>CordobaSAN ANDRES SOTAVENTO</v>
          </cell>
          <cell r="D451" t="str">
            <v>Cordoba</v>
          </cell>
          <cell r="E451" t="str">
            <v>SAN ANDRES SOTAVENTO</v>
          </cell>
          <cell r="F451" t="str">
            <v>23670</v>
          </cell>
        </row>
        <row r="452">
          <cell r="C452" t="str">
            <v>CordobaSAN ANTERO</v>
          </cell>
          <cell r="D452" t="str">
            <v>Cordoba</v>
          </cell>
          <cell r="E452" t="str">
            <v>SAN ANTERO</v>
          </cell>
          <cell r="F452" t="str">
            <v>23672</v>
          </cell>
        </row>
        <row r="453">
          <cell r="C453" t="str">
            <v>CordobaSAN BERNARDO DEL VIENTO</v>
          </cell>
          <cell r="D453" t="str">
            <v>Cordoba</v>
          </cell>
          <cell r="E453" t="str">
            <v>SAN BERNARDO DEL VIENTO</v>
          </cell>
          <cell r="F453" t="str">
            <v>23675</v>
          </cell>
        </row>
        <row r="454">
          <cell r="C454" t="str">
            <v>CordobaSAN CARLOS</v>
          </cell>
          <cell r="D454" t="str">
            <v>Cordoba</v>
          </cell>
          <cell r="E454" t="str">
            <v>SAN CARLOS</v>
          </cell>
          <cell r="F454" t="str">
            <v>23678</v>
          </cell>
        </row>
        <row r="455">
          <cell r="C455" t="str">
            <v>CordobaSAN JOSE DE URE</v>
          </cell>
          <cell r="D455" t="str">
            <v>Cordoba</v>
          </cell>
          <cell r="E455" t="str">
            <v>SAN JOSE DE URE</v>
          </cell>
          <cell r="F455" t="str">
            <v>23682</v>
          </cell>
        </row>
        <row r="456">
          <cell r="C456" t="str">
            <v>CordobaSAN PELAYO</v>
          </cell>
          <cell r="D456" t="str">
            <v>Cordoba</v>
          </cell>
          <cell r="E456" t="str">
            <v>SAN PELAYO</v>
          </cell>
          <cell r="F456" t="str">
            <v>23686</v>
          </cell>
        </row>
        <row r="457">
          <cell r="C457" t="str">
            <v>CordobaTIERRALTA</v>
          </cell>
          <cell r="D457" t="str">
            <v>Cordoba</v>
          </cell>
          <cell r="E457" t="str">
            <v>TIERRALTA</v>
          </cell>
          <cell r="F457" t="str">
            <v>23807</v>
          </cell>
        </row>
        <row r="458">
          <cell r="C458" t="str">
            <v>CordobaTUCHIN</v>
          </cell>
          <cell r="D458" t="str">
            <v>Cordoba</v>
          </cell>
          <cell r="E458" t="str">
            <v>TUCHIN</v>
          </cell>
          <cell r="F458" t="str">
            <v>23815</v>
          </cell>
        </row>
        <row r="459">
          <cell r="C459" t="str">
            <v>CordobaVALENCIA</v>
          </cell>
          <cell r="D459" t="str">
            <v>Cordoba</v>
          </cell>
          <cell r="E459" t="str">
            <v>VALENCIA</v>
          </cell>
          <cell r="F459" t="str">
            <v>23855</v>
          </cell>
        </row>
        <row r="460">
          <cell r="C460" t="str">
            <v>CUNDINAMARCAAGUA DE DIOS</v>
          </cell>
          <cell r="D460" t="str">
            <v>CUNDINAMARCA</v>
          </cell>
          <cell r="E460" t="str">
            <v>AGUA DE DIOS</v>
          </cell>
          <cell r="F460" t="str">
            <v>25001</v>
          </cell>
        </row>
        <row r="461">
          <cell r="C461" t="str">
            <v>CUNDINAMARCAALBAN</v>
          </cell>
          <cell r="D461" t="str">
            <v>CUNDINAMARCA</v>
          </cell>
          <cell r="E461" t="str">
            <v>ALBAN</v>
          </cell>
          <cell r="F461" t="str">
            <v>25019</v>
          </cell>
        </row>
        <row r="462">
          <cell r="C462" t="str">
            <v>CUNDINAMARCAANAPOIMA</v>
          </cell>
          <cell r="D462" t="str">
            <v>CUNDINAMARCA</v>
          </cell>
          <cell r="E462" t="str">
            <v>ANAPOIMA</v>
          </cell>
          <cell r="F462" t="str">
            <v>25035</v>
          </cell>
        </row>
        <row r="463">
          <cell r="C463" t="str">
            <v>CUNDINAMARCAANOLAIMA</v>
          </cell>
          <cell r="D463" t="str">
            <v>CUNDINAMARCA</v>
          </cell>
          <cell r="E463" t="str">
            <v>ANOLAIMA</v>
          </cell>
          <cell r="F463" t="str">
            <v>25040</v>
          </cell>
        </row>
        <row r="464">
          <cell r="C464" t="str">
            <v>CUNDINAMARCAARBELAEZ</v>
          </cell>
          <cell r="D464" t="str">
            <v>CUNDINAMARCA</v>
          </cell>
          <cell r="E464" t="str">
            <v>ARBELAEZ</v>
          </cell>
          <cell r="F464" t="str">
            <v>25053</v>
          </cell>
        </row>
        <row r="465">
          <cell r="C465" t="str">
            <v>CUNDINAMARCABELTRAN</v>
          </cell>
          <cell r="D465" t="str">
            <v>CUNDINAMARCA</v>
          </cell>
          <cell r="E465" t="str">
            <v>BELTRAN</v>
          </cell>
          <cell r="F465" t="str">
            <v>25086</v>
          </cell>
        </row>
        <row r="466">
          <cell r="C466" t="str">
            <v>CUNDINAMARCABITUIMA</v>
          </cell>
          <cell r="D466" t="str">
            <v>CUNDINAMARCA</v>
          </cell>
          <cell r="E466" t="str">
            <v>BITUIMA</v>
          </cell>
          <cell r="F466" t="str">
            <v>25095</v>
          </cell>
        </row>
        <row r="467">
          <cell r="C467" t="str">
            <v>CUNDINAMARCABOJACA</v>
          </cell>
          <cell r="D467" t="str">
            <v>CUNDINAMARCA</v>
          </cell>
          <cell r="E467" t="str">
            <v>BOJACA</v>
          </cell>
          <cell r="F467" t="str">
            <v>25099</v>
          </cell>
        </row>
        <row r="468">
          <cell r="C468" t="str">
            <v>CUNDINAMARCACABRERA</v>
          </cell>
          <cell r="D468" t="str">
            <v>CUNDINAMARCA</v>
          </cell>
          <cell r="E468" t="str">
            <v>CABRERA</v>
          </cell>
          <cell r="F468" t="str">
            <v>25120</v>
          </cell>
        </row>
        <row r="469">
          <cell r="C469" t="str">
            <v>CUNDINAMARCACACHIPAY</v>
          </cell>
          <cell r="D469" t="str">
            <v>CUNDINAMARCA</v>
          </cell>
          <cell r="E469" t="str">
            <v>CACHIPAY</v>
          </cell>
          <cell r="F469" t="str">
            <v>25123</v>
          </cell>
        </row>
        <row r="470">
          <cell r="C470" t="str">
            <v>CUNDINAMARCACAJICA</v>
          </cell>
          <cell r="D470" t="str">
            <v>CUNDINAMARCA</v>
          </cell>
          <cell r="E470" t="str">
            <v>CAJICA</v>
          </cell>
          <cell r="F470" t="str">
            <v>25126</v>
          </cell>
        </row>
        <row r="471">
          <cell r="C471" t="str">
            <v>CUNDINAMARCACAPARRAPI</v>
          </cell>
          <cell r="D471" t="str">
            <v>CUNDINAMARCA</v>
          </cell>
          <cell r="E471" t="str">
            <v>CAPARRAPI</v>
          </cell>
          <cell r="F471" t="str">
            <v>25148</v>
          </cell>
        </row>
        <row r="472">
          <cell r="C472" t="str">
            <v>CUNDINAMARCACAQUEZA</v>
          </cell>
          <cell r="D472" t="str">
            <v>CUNDINAMARCA</v>
          </cell>
          <cell r="E472" t="str">
            <v>CAQUEZA</v>
          </cell>
          <cell r="F472" t="str">
            <v>25151</v>
          </cell>
        </row>
        <row r="473">
          <cell r="C473" t="str">
            <v>CUNDINAMARCACARMEN DE CARUPA</v>
          </cell>
          <cell r="D473" t="str">
            <v>CUNDINAMARCA</v>
          </cell>
          <cell r="E473" t="str">
            <v>CARMEN DE CARUPA</v>
          </cell>
          <cell r="F473" t="str">
            <v>25154</v>
          </cell>
        </row>
        <row r="474">
          <cell r="C474" t="str">
            <v>CUNDINAMARCACHAGUANI</v>
          </cell>
          <cell r="D474" t="str">
            <v>CUNDINAMARCA</v>
          </cell>
          <cell r="E474" t="str">
            <v>CHAGUANI</v>
          </cell>
          <cell r="F474" t="str">
            <v>25168</v>
          </cell>
        </row>
        <row r="475">
          <cell r="C475" t="str">
            <v>CUNDINAMARCACHIA</v>
          </cell>
          <cell r="D475" t="str">
            <v>CUNDINAMARCA</v>
          </cell>
          <cell r="E475" t="str">
            <v>CHIA</v>
          </cell>
          <cell r="F475" t="str">
            <v>25175</v>
          </cell>
        </row>
        <row r="476">
          <cell r="C476" t="str">
            <v>CUNDINAMARCACHIPAQUE</v>
          </cell>
          <cell r="D476" t="str">
            <v>CUNDINAMARCA</v>
          </cell>
          <cell r="E476" t="str">
            <v>CHIPAQUE</v>
          </cell>
          <cell r="F476" t="str">
            <v>25178</v>
          </cell>
        </row>
        <row r="477">
          <cell r="C477" t="str">
            <v>CUNDINAMARCACHOACHI</v>
          </cell>
          <cell r="D477" t="str">
            <v>CUNDINAMARCA</v>
          </cell>
          <cell r="E477" t="str">
            <v>CHOACHI</v>
          </cell>
          <cell r="F477" t="str">
            <v>25181</v>
          </cell>
        </row>
        <row r="478">
          <cell r="C478" t="str">
            <v>CUNDINAMARCACHOCONTA</v>
          </cell>
          <cell r="D478" t="str">
            <v>CUNDINAMARCA</v>
          </cell>
          <cell r="E478" t="str">
            <v>CHOCONTA</v>
          </cell>
          <cell r="F478" t="str">
            <v>25183</v>
          </cell>
        </row>
        <row r="479">
          <cell r="C479" t="str">
            <v>CUNDINAMARCACOGUA</v>
          </cell>
          <cell r="D479" t="str">
            <v>CUNDINAMARCA</v>
          </cell>
          <cell r="E479" t="str">
            <v>COGUA</v>
          </cell>
          <cell r="F479" t="str">
            <v>25200</v>
          </cell>
        </row>
        <row r="480">
          <cell r="C480" t="str">
            <v>CUNDINAMARCACOTA</v>
          </cell>
          <cell r="D480" t="str">
            <v>CUNDINAMARCA</v>
          </cell>
          <cell r="E480" t="str">
            <v>COTA</v>
          </cell>
          <cell r="F480" t="str">
            <v>25214</v>
          </cell>
        </row>
        <row r="481">
          <cell r="C481" t="str">
            <v>CUNDINAMARCACUCUNUBA</v>
          </cell>
          <cell r="D481" t="str">
            <v>CUNDINAMARCA</v>
          </cell>
          <cell r="E481" t="str">
            <v>CUCUNUBA</v>
          </cell>
          <cell r="F481" t="str">
            <v>25224</v>
          </cell>
        </row>
        <row r="482">
          <cell r="C482" t="str">
            <v>CUNDINAMARCAEL COLEGIO</v>
          </cell>
          <cell r="D482" t="str">
            <v>CUNDINAMARCA</v>
          </cell>
          <cell r="E482" t="str">
            <v>EL COLEGIO</v>
          </cell>
          <cell r="F482" t="str">
            <v>25245</v>
          </cell>
        </row>
        <row r="483">
          <cell r="C483" t="str">
            <v>CUNDINAMARCAEL PEÑON</v>
          </cell>
          <cell r="D483" t="str">
            <v>CUNDINAMARCA</v>
          </cell>
          <cell r="E483" t="str">
            <v>EL PEÑON</v>
          </cell>
          <cell r="F483" t="str">
            <v>25258</v>
          </cell>
        </row>
        <row r="484">
          <cell r="C484" t="str">
            <v>CUNDINAMARCAEL ROSAL</v>
          </cell>
          <cell r="D484" t="str">
            <v>CUNDINAMARCA</v>
          </cell>
          <cell r="E484" t="str">
            <v>EL ROSAL</v>
          </cell>
          <cell r="F484" t="str">
            <v>25260</v>
          </cell>
        </row>
        <row r="485">
          <cell r="C485" t="str">
            <v>CUNDINAMARCAFACATATIVA</v>
          </cell>
          <cell r="D485" t="str">
            <v>CUNDINAMARCA</v>
          </cell>
          <cell r="E485" t="str">
            <v>FACATATIVA</v>
          </cell>
          <cell r="F485" t="str">
            <v>25269</v>
          </cell>
        </row>
        <row r="486">
          <cell r="C486" t="str">
            <v>CUNDINAMARCAFOMEQUE</v>
          </cell>
          <cell r="D486" t="str">
            <v>CUNDINAMARCA</v>
          </cell>
          <cell r="E486" t="str">
            <v>FOMEQUE</v>
          </cell>
          <cell r="F486" t="str">
            <v>25279</v>
          </cell>
        </row>
        <row r="487">
          <cell r="C487" t="str">
            <v>CUNDINAMARCAFOSCA</v>
          </cell>
          <cell r="D487" t="str">
            <v>CUNDINAMARCA</v>
          </cell>
          <cell r="E487" t="str">
            <v>FOSCA</v>
          </cell>
          <cell r="F487" t="str">
            <v>25281</v>
          </cell>
        </row>
        <row r="488">
          <cell r="C488" t="str">
            <v>CUNDINAMARCAFUNZA</v>
          </cell>
          <cell r="D488" t="str">
            <v>CUNDINAMARCA</v>
          </cell>
          <cell r="E488" t="str">
            <v>FUNZA</v>
          </cell>
          <cell r="F488" t="str">
            <v>25286</v>
          </cell>
        </row>
        <row r="489">
          <cell r="C489" t="str">
            <v>CUNDINAMARCAFUQUENE</v>
          </cell>
          <cell r="D489" t="str">
            <v>CUNDINAMARCA</v>
          </cell>
          <cell r="E489" t="str">
            <v>FUQUENE</v>
          </cell>
          <cell r="F489" t="str">
            <v>25288</v>
          </cell>
        </row>
        <row r="490">
          <cell r="C490" t="str">
            <v>CUNDINAMARCAFUSAGASUGA</v>
          </cell>
          <cell r="D490" t="str">
            <v>CUNDINAMARCA</v>
          </cell>
          <cell r="E490" t="str">
            <v>FUSAGASUGA</v>
          </cell>
          <cell r="F490" t="str">
            <v>25290</v>
          </cell>
        </row>
        <row r="491">
          <cell r="C491" t="str">
            <v>CUNDINAMARCAGACHALA</v>
          </cell>
          <cell r="D491" t="str">
            <v>CUNDINAMARCA</v>
          </cell>
          <cell r="E491" t="str">
            <v>GACHALA</v>
          </cell>
          <cell r="F491" t="str">
            <v>25293</v>
          </cell>
        </row>
        <row r="492">
          <cell r="C492" t="str">
            <v>CUNDINAMARCAGACHANCIPA</v>
          </cell>
          <cell r="D492" t="str">
            <v>CUNDINAMARCA</v>
          </cell>
          <cell r="E492" t="str">
            <v>GACHANCIPA</v>
          </cell>
          <cell r="F492" t="str">
            <v>25295</v>
          </cell>
        </row>
        <row r="493">
          <cell r="C493" t="str">
            <v>CUNDINAMARCAGACHETA</v>
          </cell>
          <cell r="D493" t="str">
            <v>CUNDINAMARCA</v>
          </cell>
          <cell r="E493" t="str">
            <v>GACHETA</v>
          </cell>
          <cell r="F493" t="str">
            <v>25297</v>
          </cell>
        </row>
        <row r="494">
          <cell r="C494" t="str">
            <v>CUNDINAMARCAGAMA</v>
          </cell>
          <cell r="D494" t="str">
            <v>CUNDINAMARCA</v>
          </cell>
          <cell r="E494" t="str">
            <v>GAMA</v>
          </cell>
          <cell r="F494" t="str">
            <v>25299</v>
          </cell>
        </row>
        <row r="495">
          <cell r="C495" t="str">
            <v>CUNDINAMARCAGIRARDOT</v>
          </cell>
          <cell r="D495" t="str">
            <v>CUNDINAMARCA</v>
          </cell>
          <cell r="E495" t="str">
            <v>GIRARDOT</v>
          </cell>
          <cell r="F495" t="str">
            <v>25307</v>
          </cell>
        </row>
        <row r="496">
          <cell r="C496" t="str">
            <v>CUNDINAMARCAGRANADA</v>
          </cell>
          <cell r="D496" t="str">
            <v>CUNDINAMARCA</v>
          </cell>
          <cell r="E496" t="str">
            <v>GRANADA</v>
          </cell>
          <cell r="F496" t="str">
            <v>25312</v>
          </cell>
        </row>
        <row r="497">
          <cell r="C497" t="str">
            <v>CUNDINAMARCAGUACHETA</v>
          </cell>
          <cell r="D497" t="str">
            <v>CUNDINAMARCA</v>
          </cell>
          <cell r="E497" t="str">
            <v>GUACHETA</v>
          </cell>
          <cell r="F497" t="str">
            <v>25317</v>
          </cell>
        </row>
        <row r="498">
          <cell r="C498" t="str">
            <v>CUNDINAMARCAGUADUAS</v>
          </cell>
          <cell r="D498" t="str">
            <v>CUNDINAMARCA</v>
          </cell>
          <cell r="E498" t="str">
            <v>GUADUAS</v>
          </cell>
          <cell r="F498" t="str">
            <v>25320</v>
          </cell>
        </row>
        <row r="499">
          <cell r="C499" t="str">
            <v>CUNDINAMARCAGUASCA</v>
          </cell>
          <cell r="D499" t="str">
            <v>CUNDINAMARCA</v>
          </cell>
          <cell r="E499" t="str">
            <v>GUASCA</v>
          </cell>
          <cell r="F499" t="str">
            <v>25322</v>
          </cell>
        </row>
        <row r="500">
          <cell r="C500" t="str">
            <v>CUNDINAMARCAGUATAQUI</v>
          </cell>
          <cell r="D500" t="str">
            <v>CUNDINAMARCA</v>
          </cell>
          <cell r="E500" t="str">
            <v>GUATAQUI</v>
          </cell>
          <cell r="F500" t="str">
            <v>25324</v>
          </cell>
        </row>
        <row r="501">
          <cell r="C501" t="str">
            <v>CUNDINAMARCAGUATAVITA</v>
          </cell>
          <cell r="D501" t="str">
            <v>CUNDINAMARCA</v>
          </cell>
          <cell r="E501" t="str">
            <v>GUATAVITA</v>
          </cell>
          <cell r="F501" t="str">
            <v>25326</v>
          </cell>
        </row>
        <row r="502">
          <cell r="C502" t="str">
            <v>CUNDINAMARCAGUAYABAL DE SIQUIMA</v>
          </cell>
          <cell r="D502" t="str">
            <v>CUNDINAMARCA</v>
          </cell>
          <cell r="E502" t="str">
            <v>GUAYABAL DE SIQUIMA</v>
          </cell>
          <cell r="F502" t="str">
            <v>25328</v>
          </cell>
        </row>
        <row r="503">
          <cell r="C503" t="str">
            <v>CUNDINAMARCAGUAYABETAL</v>
          </cell>
          <cell r="D503" t="str">
            <v>CUNDINAMARCA</v>
          </cell>
          <cell r="E503" t="str">
            <v>GUAYABETAL</v>
          </cell>
          <cell r="F503" t="str">
            <v>25335</v>
          </cell>
        </row>
        <row r="504">
          <cell r="C504" t="str">
            <v>CUNDINAMARCAGUTIERREZ</v>
          </cell>
          <cell r="D504" t="str">
            <v>CUNDINAMARCA</v>
          </cell>
          <cell r="E504" t="str">
            <v>GUTIERREZ</v>
          </cell>
          <cell r="F504" t="str">
            <v>25339</v>
          </cell>
        </row>
        <row r="505">
          <cell r="C505" t="str">
            <v>CUNDINAMARCAJERUSALEN</v>
          </cell>
          <cell r="D505" t="str">
            <v>CUNDINAMARCA</v>
          </cell>
          <cell r="E505" t="str">
            <v>JERUSALEN</v>
          </cell>
          <cell r="F505" t="str">
            <v>25368</v>
          </cell>
        </row>
        <row r="506">
          <cell r="C506" t="str">
            <v>CUNDINAMARCAJUNIN</v>
          </cell>
          <cell r="D506" t="str">
            <v>CUNDINAMARCA</v>
          </cell>
          <cell r="E506" t="str">
            <v>JUNIN</v>
          </cell>
          <cell r="F506" t="str">
            <v>25372</v>
          </cell>
        </row>
        <row r="507">
          <cell r="C507" t="str">
            <v>CUNDINAMARCALA CALERA</v>
          </cell>
          <cell r="D507" t="str">
            <v>CUNDINAMARCA</v>
          </cell>
          <cell r="E507" t="str">
            <v>LA CALERA</v>
          </cell>
          <cell r="F507" t="str">
            <v>25377</v>
          </cell>
        </row>
        <row r="508">
          <cell r="C508" t="str">
            <v>CUNDINAMARCALA MESA</v>
          </cell>
          <cell r="D508" t="str">
            <v>CUNDINAMARCA</v>
          </cell>
          <cell r="E508" t="str">
            <v>LA MESA</v>
          </cell>
          <cell r="F508" t="str">
            <v>25386</v>
          </cell>
        </row>
        <row r="509">
          <cell r="C509" t="str">
            <v>CUNDINAMARCALA PALMA</v>
          </cell>
          <cell r="D509" t="str">
            <v>CUNDINAMARCA</v>
          </cell>
          <cell r="E509" t="str">
            <v>LA PALMA</v>
          </cell>
          <cell r="F509" t="str">
            <v>25394</v>
          </cell>
        </row>
        <row r="510">
          <cell r="C510" t="str">
            <v>CUNDINAMARCALA PEÑA</v>
          </cell>
          <cell r="D510" t="str">
            <v>CUNDINAMARCA</v>
          </cell>
          <cell r="E510" t="str">
            <v>LA PEÑA</v>
          </cell>
          <cell r="F510" t="str">
            <v>25398</v>
          </cell>
        </row>
        <row r="511">
          <cell r="C511" t="str">
            <v>CUNDINAMARCALA VEGA</v>
          </cell>
          <cell r="D511" t="str">
            <v>CUNDINAMARCA</v>
          </cell>
          <cell r="E511" t="str">
            <v>LA VEGA</v>
          </cell>
          <cell r="F511" t="str">
            <v>25402</v>
          </cell>
        </row>
        <row r="512">
          <cell r="C512" t="str">
            <v>CUNDINAMARCALENGUAZAQUE</v>
          </cell>
          <cell r="D512" t="str">
            <v>CUNDINAMARCA</v>
          </cell>
          <cell r="E512" t="str">
            <v>LENGUAZAQUE</v>
          </cell>
          <cell r="F512" t="str">
            <v>25407</v>
          </cell>
        </row>
        <row r="513">
          <cell r="C513" t="str">
            <v>CUNDINAMARCAMACHETA</v>
          </cell>
          <cell r="D513" t="str">
            <v>CUNDINAMARCA</v>
          </cell>
          <cell r="E513" t="str">
            <v>MACHETA</v>
          </cell>
          <cell r="F513" t="str">
            <v>25426</v>
          </cell>
        </row>
        <row r="514">
          <cell r="C514" t="str">
            <v>CUNDINAMARCAMADRID</v>
          </cell>
          <cell r="D514" t="str">
            <v>CUNDINAMARCA</v>
          </cell>
          <cell r="E514" t="str">
            <v>MADRID</v>
          </cell>
          <cell r="F514" t="str">
            <v>25430</v>
          </cell>
        </row>
        <row r="515">
          <cell r="C515" t="str">
            <v>CUNDINAMARCAMANTA</v>
          </cell>
          <cell r="D515" t="str">
            <v>CUNDINAMARCA</v>
          </cell>
          <cell r="E515" t="str">
            <v>MANTA</v>
          </cell>
          <cell r="F515" t="str">
            <v>25436</v>
          </cell>
        </row>
        <row r="516">
          <cell r="C516" t="str">
            <v>CUNDINAMARCAMEDINA</v>
          </cell>
          <cell r="D516" t="str">
            <v>CUNDINAMARCA</v>
          </cell>
          <cell r="E516" t="str">
            <v>MEDINA</v>
          </cell>
          <cell r="F516" t="str">
            <v>25438</v>
          </cell>
        </row>
        <row r="517">
          <cell r="C517" t="str">
            <v>CUNDINAMARCAMOSQUERA</v>
          </cell>
          <cell r="D517" t="str">
            <v>CUNDINAMARCA</v>
          </cell>
          <cell r="E517" t="str">
            <v>MOSQUERA</v>
          </cell>
          <cell r="F517" t="str">
            <v>25473</v>
          </cell>
        </row>
        <row r="518">
          <cell r="C518" t="str">
            <v>CUNDINAMARCANARIÑO</v>
          </cell>
          <cell r="D518" t="str">
            <v>CUNDINAMARCA</v>
          </cell>
          <cell r="E518" t="str">
            <v>NARIÑO</v>
          </cell>
          <cell r="F518" t="str">
            <v>25483</v>
          </cell>
        </row>
        <row r="519">
          <cell r="C519" t="str">
            <v>CUNDINAMARCANEMOCON</v>
          </cell>
          <cell r="D519" t="str">
            <v>CUNDINAMARCA</v>
          </cell>
          <cell r="E519" t="str">
            <v>NEMOCON</v>
          </cell>
          <cell r="F519" t="str">
            <v>25486</v>
          </cell>
        </row>
        <row r="520">
          <cell r="C520" t="str">
            <v>CUNDINAMARCANILO</v>
          </cell>
          <cell r="D520" t="str">
            <v>CUNDINAMARCA</v>
          </cell>
          <cell r="E520" t="str">
            <v>NILO</v>
          </cell>
          <cell r="F520" t="str">
            <v>25488</v>
          </cell>
        </row>
        <row r="521">
          <cell r="C521" t="str">
            <v>CUNDINAMARCANIMAIMA</v>
          </cell>
          <cell r="D521" t="str">
            <v>CUNDINAMARCA</v>
          </cell>
          <cell r="E521" t="str">
            <v>NIMAIMA</v>
          </cell>
          <cell r="F521" t="str">
            <v>25489</v>
          </cell>
        </row>
        <row r="522">
          <cell r="C522" t="str">
            <v>CUNDINAMARCANOCAIMA</v>
          </cell>
          <cell r="D522" t="str">
            <v>CUNDINAMARCA</v>
          </cell>
          <cell r="E522" t="str">
            <v>NOCAIMA</v>
          </cell>
          <cell r="F522" t="str">
            <v>25491</v>
          </cell>
        </row>
        <row r="523">
          <cell r="C523" t="str">
            <v>CUNDINAMARCAVENECIA</v>
          </cell>
          <cell r="D523" t="str">
            <v>CUNDINAMARCA</v>
          </cell>
          <cell r="E523" t="str">
            <v>VENECIA</v>
          </cell>
          <cell r="F523" t="str">
            <v>25506</v>
          </cell>
        </row>
        <row r="524">
          <cell r="C524" t="str">
            <v>CUNDINAMARCAPACHO</v>
          </cell>
          <cell r="D524" t="str">
            <v>CUNDINAMARCA</v>
          </cell>
          <cell r="E524" t="str">
            <v>PACHO</v>
          </cell>
          <cell r="F524" t="str">
            <v>25513</v>
          </cell>
        </row>
        <row r="525">
          <cell r="C525" t="str">
            <v>CUNDINAMARCAPAIME</v>
          </cell>
          <cell r="D525" t="str">
            <v>CUNDINAMARCA</v>
          </cell>
          <cell r="E525" t="str">
            <v>PAIME</v>
          </cell>
          <cell r="F525" t="str">
            <v>25518</v>
          </cell>
        </row>
        <row r="526">
          <cell r="C526" t="str">
            <v>CUNDINAMARCAPANDI</v>
          </cell>
          <cell r="D526" t="str">
            <v>CUNDINAMARCA</v>
          </cell>
          <cell r="E526" t="str">
            <v>PANDI</v>
          </cell>
          <cell r="F526" t="str">
            <v>25524</v>
          </cell>
        </row>
        <row r="527">
          <cell r="C527" t="str">
            <v>CUNDINAMARCAPARATEBUENO</v>
          </cell>
          <cell r="D527" t="str">
            <v>CUNDINAMARCA</v>
          </cell>
          <cell r="E527" t="str">
            <v>PARATEBUENO</v>
          </cell>
          <cell r="F527" t="str">
            <v>25530</v>
          </cell>
        </row>
        <row r="528">
          <cell r="C528" t="str">
            <v>CUNDINAMARCAPASCA</v>
          </cell>
          <cell r="D528" t="str">
            <v>CUNDINAMARCA</v>
          </cell>
          <cell r="E528" t="str">
            <v>PASCA</v>
          </cell>
          <cell r="F528" t="str">
            <v>25535</v>
          </cell>
        </row>
        <row r="529">
          <cell r="C529" t="str">
            <v>CUNDINAMARCAPUERTO SALGAR</v>
          </cell>
          <cell r="D529" t="str">
            <v>CUNDINAMARCA</v>
          </cell>
          <cell r="E529" t="str">
            <v>PUERTO SALGAR</v>
          </cell>
          <cell r="F529" t="str">
            <v>25572</v>
          </cell>
        </row>
        <row r="530">
          <cell r="C530" t="str">
            <v>CUNDINAMARCAPULI</v>
          </cell>
          <cell r="D530" t="str">
            <v>CUNDINAMARCA</v>
          </cell>
          <cell r="E530" t="str">
            <v>PULI</v>
          </cell>
          <cell r="F530" t="str">
            <v>25580</v>
          </cell>
        </row>
        <row r="531">
          <cell r="C531" t="str">
            <v>CUNDINAMARCAQUEBRADANEGRA</v>
          </cell>
          <cell r="D531" t="str">
            <v>CUNDINAMARCA</v>
          </cell>
          <cell r="E531" t="str">
            <v>QUEBRADANEGRA</v>
          </cell>
          <cell r="F531" t="str">
            <v>25592</v>
          </cell>
        </row>
        <row r="532">
          <cell r="C532" t="str">
            <v>CUNDINAMARCAQUETAME</v>
          </cell>
          <cell r="D532" t="str">
            <v>CUNDINAMARCA</v>
          </cell>
          <cell r="E532" t="str">
            <v>QUETAME</v>
          </cell>
          <cell r="F532" t="str">
            <v>25594</v>
          </cell>
        </row>
        <row r="533">
          <cell r="C533" t="str">
            <v>CUNDINAMARCAQUIPILE</v>
          </cell>
          <cell r="D533" t="str">
            <v>CUNDINAMARCA</v>
          </cell>
          <cell r="E533" t="str">
            <v>QUIPILE</v>
          </cell>
          <cell r="F533" t="str">
            <v>25596</v>
          </cell>
        </row>
        <row r="534">
          <cell r="C534" t="str">
            <v>CUNDINAMARCAAPULO</v>
          </cell>
          <cell r="D534" t="str">
            <v>CUNDINAMARCA</v>
          </cell>
          <cell r="E534" t="str">
            <v>APULO</v>
          </cell>
          <cell r="F534" t="str">
            <v>25599</v>
          </cell>
        </row>
        <row r="535">
          <cell r="C535" t="str">
            <v>CUNDINAMARCARICAURTE</v>
          </cell>
          <cell r="D535" t="str">
            <v>CUNDINAMARCA</v>
          </cell>
          <cell r="E535" t="str">
            <v>RICAURTE</v>
          </cell>
          <cell r="F535" t="str">
            <v>25612</v>
          </cell>
        </row>
        <row r="536">
          <cell r="C536" t="str">
            <v>CUNDINAMARCASAN ANTONIO DEL TEQUENDAMA</v>
          </cell>
          <cell r="D536" t="str">
            <v>CUNDINAMARCA</v>
          </cell>
          <cell r="E536" t="str">
            <v>SAN ANTONIO DEL TEQUENDAMA</v>
          </cell>
          <cell r="F536" t="str">
            <v>25645</v>
          </cell>
        </row>
        <row r="537">
          <cell r="C537" t="str">
            <v>CUNDINAMARCASAN BERNARDO</v>
          </cell>
          <cell r="D537" t="str">
            <v>CUNDINAMARCA</v>
          </cell>
          <cell r="E537" t="str">
            <v>SAN BERNARDO</v>
          </cell>
          <cell r="F537" t="str">
            <v>25649</v>
          </cell>
        </row>
        <row r="538">
          <cell r="C538" t="str">
            <v>CUNDINAMARCASAN CAYETANO</v>
          </cell>
          <cell r="D538" t="str">
            <v>CUNDINAMARCA</v>
          </cell>
          <cell r="E538" t="str">
            <v>SAN CAYETANO</v>
          </cell>
          <cell r="F538" t="str">
            <v>25653</v>
          </cell>
        </row>
        <row r="539">
          <cell r="C539" t="str">
            <v>CUNDINAMARCASAN FRANCISCO</v>
          </cell>
          <cell r="D539" t="str">
            <v>CUNDINAMARCA</v>
          </cell>
          <cell r="E539" t="str">
            <v>SAN FRANCISCO</v>
          </cell>
          <cell r="F539" t="str">
            <v>25658</v>
          </cell>
        </row>
        <row r="540">
          <cell r="C540" t="str">
            <v>CUNDINAMARCASAN JUAN DE RIO SECO</v>
          </cell>
          <cell r="D540" t="str">
            <v>CUNDINAMARCA</v>
          </cell>
          <cell r="E540" t="str">
            <v>SAN JUAN DE RIO SECO</v>
          </cell>
          <cell r="F540" t="str">
            <v>25662</v>
          </cell>
        </row>
        <row r="541">
          <cell r="C541" t="str">
            <v>CUNDINAMARCASASAIMA</v>
          </cell>
          <cell r="D541" t="str">
            <v>CUNDINAMARCA</v>
          </cell>
          <cell r="E541" t="str">
            <v>SASAIMA</v>
          </cell>
          <cell r="F541" t="str">
            <v>25718</v>
          </cell>
        </row>
        <row r="542">
          <cell r="C542" t="str">
            <v>CUNDINAMARCASESQUILE</v>
          </cell>
          <cell r="D542" t="str">
            <v>CUNDINAMARCA</v>
          </cell>
          <cell r="E542" t="str">
            <v>SESQUILE</v>
          </cell>
          <cell r="F542" t="str">
            <v>25736</v>
          </cell>
        </row>
        <row r="543">
          <cell r="C543" t="str">
            <v>CUNDINAMARCASIBATE</v>
          </cell>
          <cell r="D543" t="str">
            <v>CUNDINAMARCA</v>
          </cell>
          <cell r="E543" t="str">
            <v>SIBATE</v>
          </cell>
          <cell r="F543" t="str">
            <v>25740</v>
          </cell>
        </row>
        <row r="544">
          <cell r="C544" t="str">
            <v>CUNDINAMARCASILVANIA</v>
          </cell>
          <cell r="D544" t="str">
            <v>CUNDINAMARCA</v>
          </cell>
          <cell r="E544" t="str">
            <v>SILVANIA</v>
          </cell>
          <cell r="F544" t="str">
            <v>25743</v>
          </cell>
        </row>
        <row r="545">
          <cell r="C545" t="str">
            <v>CUNDINAMARCASIMIJACA</v>
          </cell>
          <cell r="D545" t="str">
            <v>CUNDINAMARCA</v>
          </cell>
          <cell r="E545" t="str">
            <v>SIMIJACA</v>
          </cell>
          <cell r="F545" t="str">
            <v>25745</v>
          </cell>
        </row>
        <row r="546">
          <cell r="C546" t="str">
            <v>CUNDINAMARCASOACHA</v>
          </cell>
          <cell r="D546" t="str">
            <v>CUNDINAMARCA</v>
          </cell>
          <cell r="E546" t="str">
            <v>SOACHA</v>
          </cell>
          <cell r="F546" t="str">
            <v>25754</v>
          </cell>
        </row>
        <row r="547">
          <cell r="C547" t="str">
            <v>CUNDINAMARCASOPO</v>
          </cell>
          <cell r="D547" t="str">
            <v>CUNDINAMARCA</v>
          </cell>
          <cell r="E547" t="str">
            <v>SOPO</v>
          </cell>
          <cell r="F547" t="str">
            <v>25758</v>
          </cell>
        </row>
        <row r="548">
          <cell r="C548" t="str">
            <v>CUNDINAMARCASUBACHOQUE</v>
          </cell>
          <cell r="D548" t="str">
            <v>CUNDINAMARCA</v>
          </cell>
          <cell r="E548" t="str">
            <v>SUBACHOQUE</v>
          </cell>
          <cell r="F548" t="str">
            <v>25769</v>
          </cell>
        </row>
        <row r="549">
          <cell r="C549" t="str">
            <v>CUNDINAMARCASUESCA</v>
          </cell>
          <cell r="D549" t="str">
            <v>CUNDINAMARCA</v>
          </cell>
          <cell r="E549" t="str">
            <v>SUESCA</v>
          </cell>
          <cell r="F549" t="str">
            <v>25772</v>
          </cell>
        </row>
        <row r="550">
          <cell r="C550" t="str">
            <v>CUNDINAMARCASUPATA</v>
          </cell>
          <cell r="D550" t="str">
            <v>CUNDINAMARCA</v>
          </cell>
          <cell r="E550" t="str">
            <v>SUPATA</v>
          </cell>
          <cell r="F550" t="str">
            <v>25777</v>
          </cell>
        </row>
        <row r="551">
          <cell r="C551" t="str">
            <v>CUNDINAMARCASUSA</v>
          </cell>
          <cell r="D551" t="str">
            <v>CUNDINAMARCA</v>
          </cell>
          <cell r="E551" t="str">
            <v>SUSA</v>
          </cell>
          <cell r="F551" t="str">
            <v>25779</v>
          </cell>
        </row>
        <row r="552">
          <cell r="C552" t="str">
            <v>CUNDINAMARCASUTATAUSA</v>
          </cell>
          <cell r="D552" t="str">
            <v>CUNDINAMARCA</v>
          </cell>
          <cell r="E552" t="str">
            <v>SUTATAUSA</v>
          </cell>
          <cell r="F552" t="str">
            <v>25781</v>
          </cell>
        </row>
        <row r="553">
          <cell r="C553" t="str">
            <v>CUNDINAMARCATABIO</v>
          </cell>
          <cell r="D553" t="str">
            <v>CUNDINAMARCA</v>
          </cell>
          <cell r="E553" t="str">
            <v>TABIO</v>
          </cell>
          <cell r="F553" t="str">
            <v>25785</v>
          </cell>
        </row>
        <row r="554">
          <cell r="C554" t="str">
            <v>CUNDINAMARCATAUSA</v>
          </cell>
          <cell r="D554" t="str">
            <v>CUNDINAMARCA</v>
          </cell>
          <cell r="E554" t="str">
            <v>TAUSA</v>
          </cell>
          <cell r="F554" t="str">
            <v>25793</v>
          </cell>
        </row>
        <row r="555">
          <cell r="C555" t="str">
            <v>CUNDINAMARCATENA</v>
          </cell>
          <cell r="D555" t="str">
            <v>CUNDINAMARCA</v>
          </cell>
          <cell r="E555" t="str">
            <v>TENA</v>
          </cell>
          <cell r="F555" t="str">
            <v>25797</v>
          </cell>
        </row>
        <row r="556">
          <cell r="C556" t="str">
            <v>CUNDINAMARCATENJO</v>
          </cell>
          <cell r="D556" t="str">
            <v>CUNDINAMARCA</v>
          </cell>
          <cell r="E556" t="str">
            <v>TENJO</v>
          </cell>
          <cell r="F556" t="str">
            <v>25799</v>
          </cell>
        </row>
        <row r="557">
          <cell r="C557" t="str">
            <v>CUNDINAMARCATIBACUY</v>
          </cell>
          <cell r="D557" t="str">
            <v>CUNDINAMARCA</v>
          </cell>
          <cell r="E557" t="str">
            <v>TIBACUY</v>
          </cell>
          <cell r="F557" t="str">
            <v>25805</v>
          </cell>
        </row>
        <row r="558">
          <cell r="C558" t="str">
            <v>CUNDINAMARCATIBIRITA</v>
          </cell>
          <cell r="D558" t="str">
            <v>CUNDINAMARCA</v>
          </cell>
          <cell r="E558" t="str">
            <v>TIBIRITA</v>
          </cell>
          <cell r="F558" t="str">
            <v>25807</v>
          </cell>
        </row>
        <row r="559">
          <cell r="C559" t="str">
            <v>CUNDINAMARCATOCAIMA</v>
          </cell>
          <cell r="D559" t="str">
            <v>CUNDINAMARCA</v>
          </cell>
          <cell r="E559" t="str">
            <v>TOCAIMA</v>
          </cell>
          <cell r="F559" t="str">
            <v>25815</v>
          </cell>
        </row>
        <row r="560">
          <cell r="C560" t="str">
            <v>CUNDINAMARCATOCANCIPA</v>
          </cell>
          <cell r="D560" t="str">
            <v>CUNDINAMARCA</v>
          </cell>
          <cell r="E560" t="str">
            <v>TOCANCIPA</v>
          </cell>
          <cell r="F560" t="str">
            <v>25817</v>
          </cell>
        </row>
        <row r="561">
          <cell r="C561" t="str">
            <v>CUNDINAMARCATOPAIPI</v>
          </cell>
          <cell r="D561" t="str">
            <v>CUNDINAMARCA</v>
          </cell>
          <cell r="E561" t="str">
            <v>TOPAIPI</v>
          </cell>
          <cell r="F561" t="str">
            <v>25823</v>
          </cell>
        </row>
        <row r="562">
          <cell r="C562" t="str">
            <v>CUNDINAMARCAUBALA</v>
          </cell>
          <cell r="D562" t="str">
            <v>CUNDINAMARCA</v>
          </cell>
          <cell r="E562" t="str">
            <v>UBALA</v>
          </cell>
          <cell r="F562" t="str">
            <v>25839</v>
          </cell>
        </row>
        <row r="563">
          <cell r="C563" t="str">
            <v>CUNDINAMARCAUBAQUE</v>
          </cell>
          <cell r="D563" t="str">
            <v>CUNDINAMARCA</v>
          </cell>
          <cell r="E563" t="str">
            <v>UBAQUE</v>
          </cell>
          <cell r="F563" t="str">
            <v>25841</v>
          </cell>
        </row>
        <row r="564">
          <cell r="C564" t="str">
            <v>CUNDINAMARCAUBATE</v>
          </cell>
          <cell r="D564" t="str">
            <v>CUNDINAMARCA</v>
          </cell>
          <cell r="E564" t="str">
            <v>UBATE</v>
          </cell>
          <cell r="F564" t="str">
            <v>25843</v>
          </cell>
        </row>
        <row r="565">
          <cell r="C565" t="str">
            <v>CUNDINAMARCAUNE</v>
          </cell>
          <cell r="D565" t="str">
            <v>CUNDINAMARCA</v>
          </cell>
          <cell r="E565" t="str">
            <v>UNE</v>
          </cell>
          <cell r="F565" t="str">
            <v>25845</v>
          </cell>
        </row>
        <row r="566">
          <cell r="C566" t="str">
            <v>CUNDINAMARCAUTICA</v>
          </cell>
          <cell r="D566" t="str">
            <v>CUNDINAMARCA</v>
          </cell>
          <cell r="E566" t="str">
            <v>UTICA</v>
          </cell>
          <cell r="F566" t="str">
            <v>25851</v>
          </cell>
        </row>
        <row r="567">
          <cell r="C567" t="str">
            <v>CUNDINAMARCAVERGARA</v>
          </cell>
          <cell r="D567" t="str">
            <v>CUNDINAMARCA</v>
          </cell>
          <cell r="E567" t="str">
            <v>VERGARA</v>
          </cell>
          <cell r="F567" t="str">
            <v>25862</v>
          </cell>
        </row>
        <row r="568">
          <cell r="C568" t="str">
            <v>CUNDINAMARCAVIANI</v>
          </cell>
          <cell r="D568" t="str">
            <v>CUNDINAMARCA</v>
          </cell>
          <cell r="E568" t="str">
            <v>VIANI</v>
          </cell>
          <cell r="F568" t="str">
            <v>25867</v>
          </cell>
        </row>
        <row r="569">
          <cell r="C569" t="str">
            <v>CUNDINAMARCAVILLAGOMEZ</v>
          </cell>
          <cell r="D569" t="str">
            <v>CUNDINAMARCA</v>
          </cell>
          <cell r="E569" t="str">
            <v>VILLAGOMEZ</v>
          </cell>
          <cell r="F569" t="str">
            <v>25871</v>
          </cell>
        </row>
        <row r="570">
          <cell r="C570" t="str">
            <v>CUNDINAMARCAVILLAPINZON</v>
          </cell>
          <cell r="D570" t="str">
            <v>CUNDINAMARCA</v>
          </cell>
          <cell r="E570" t="str">
            <v>VILLAPINZON</v>
          </cell>
          <cell r="F570" t="str">
            <v>25873</v>
          </cell>
        </row>
        <row r="571">
          <cell r="C571" t="str">
            <v>CUNDINAMARCAVILLETA</v>
          </cell>
          <cell r="D571" t="str">
            <v>CUNDINAMARCA</v>
          </cell>
          <cell r="E571" t="str">
            <v>VILLETA</v>
          </cell>
          <cell r="F571" t="str">
            <v>25875</v>
          </cell>
        </row>
        <row r="572">
          <cell r="C572" t="str">
            <v>CUNDINAMARCAVIOTA</v>
          </cell>
          <cell r="D572" t="str">
            <v>CUNDINAMARCA</v>
          </cell>
          <cell r="E572" t="str">
            <v>VIOTA</v>
          </cell>
          <cell r="F572" t="str">
            <v>25878</v>
          </cell>
        </row>
        <row r="573">
          <cell r="C573" t="str">
            <v>CUNDINAMARCAYACOPI</v>
          </cell>
          <cell r="D573" t="str">
            <v>CUNDINAMARCA</v>
          </cell>
          <cell r="E573" t="str">
            <v>YACOPI</v>
          </cell>
          <cell r="F573" t="str">
            <v>25885</v>
          </cell>
        </row>
        <row r="574">
          <cell r="C574" t="str">
            <v>CUNDINAMARCAZIPACON</v>
          </cell>
          <cell r="D574" t="str">
            <v>CUNDINAMARCA</v>
          </cell>
          <cell r="E574" t="str">
            <v>ZIPACON</v>
          </cell>
          <cell r="F574" t="str">
            <v>25898</v>
          </cell>
        </row>
        <row r="575">
          <cell r="C575" t="str">
            <v>CUNDINAMARCAZIPAQUIRA</v>
          </cell>
          <cell r="D575" t="str">
            <v>CUNDINAMARCA</v>
          </cell>
          <cell r="E575" t="str">
            <v>ZIPAQUIRA</v>
          </cell>
          <cell r="F575" t="str">
            <v>25899</v>
          </cell>
        </row>
        <row r="576">
          <cell r="C576" t="str">
            <v>ChocoQUIBDO</v>
          </cell>
          <cell r="D576" t="str">
            <v>Choco</v>
          </cell>
          <cell r="E576" t="str">
            <v>QUIBDO</v>
          </cell>
          <cell r="F576" t="str">
            <v>27001</v>
          </cell>
        </row>
        <row r="577">
          <cell r="C577" t="str">
            <v>ChocoACANDI</v>
          </cell>
          <cell r="D577" t="str">
            <v>Choco</v>
          </cell>
          <cell r="E577" t="str">
            <v>ACANDI</v>
          </cell>
          <cell r="F577" t="str">
            <v>27006</v>
          </cell>
        </row>
        <row r="578">
          <cell r="C578" t="str">
            <v>ChocoALTO BAUDO</v>
          </cell>
          <cell r="D578" t="str">
            <v>Choco</v>
          </cell>
          <cell r="E578" t="str">
            <v>ALTO BAUDO</v>
          </cell>
          <cell r="F578" t="str">
            <v>27025</v>
          </cell>
        </row>
        <row r="579">
          <cell r="C579" t="str">
            <v>ChocoATRATO</v>
          </cell>
          <cell r="D579" t="str">
            <v>Choco</v>
          </cell>
          <cell r="E579" t="str">
            <v>ATRATO</v>
          </cell>
          <cell r="F579" t="str">
            <v>27050</v>
          </cell>
        </row>
        <row r="580">
          <cell r="C580" t="str">
            <v>ChocoBAGADO</v>
          </cell>
          <cell r="D580" t="str">
            <v>Choco</v>
          </cell>
          <cell r="E580" t="str">
            <v>BAGADO</v>
          </cell>
          <cell r="F580" t="str">
            <v>27073</v>
          </cell>
        </row>
        <row r="581">
          <cell r="C581" t="str">
            <v>ChocoBAHIA SOLANO</v>
          </cell>
          <cell r="D581" t="str">
            <v>Choco</v>
          </cell>
          <cell r="E581" t="str">
            <v>BAHIA SOLANO</v>
          </cell>
          <cell r="F581" t="str">
            <v>27075</v>
          </cell>
        </row>
        <row r="582">
          <cell r="C582" t="str">
            <v>ChocoBAJO BAUDO</v>
          </cell>
          <cell r="D582" t="str">
            <v>Choco</v>
          </cell>
          <cell r="E582" t="str">
            <v>BAJO BAUDO</v>
          </cell>
          <cell r="F582" t="str">
            <v>27077</v>
          </cell>
        </row>
        <row r="583">
          <cell r="C583" t="str">
            <v>ChocoBELEN DE BAJIRA</v>
          </cell>
          <cell r="D583" t="str">
            <v>Choco</v>
          </cell>
          <cell r="E583" t="str">
            <v>BELEN DE BAJIRA</v>
          </cell>
          <cell r="F583" t="str">
            <v>27086</v>
          </cell>
        </row>
        <row r="584">
          <cell r="C584" t="str">
            <v>ChocoBOJAYA</v>
          </cell>
          <cell r="D584" t="str">
            <v>Choco</v>
          </cell>
          <cell r="E584" t="str">
            <v>BOJAYA</v>
          </cell>
          <cell r="F584" t="str">
            <v>27099</v>
          </cell>
        </row>
        <row r="585">
          <cell r="C585" t="str">
            <v>ChocoCANTON DE SAN PABLO</v>
          </cell>
          <cell r="D585" t="str">
            <v>Choco</v>
          </cell>
          <cell r="E585" t="str">
            <v>CANTON DE SAN PABLO</v>
          </cell>
          <cell r="F585" t="str">
            <v>27135</v>
          </cell>
        </row>
        <row r="586">
          <cell r="C586" t="str">
            <v>ChocoCARMEN DEL DARIEN</v>
          </cell>
          <cell r="D586" t="str">
            <v>Choco</v>
          </cell>
          <cell r="E586" t="str">
            <v>CARMEN DEL DARIEN</v>
          </cell>
          <cell r="F586" t="str">
            <v>27150</v>
          </cell>
        </row>
        <row r="587">
          <cell r="C587" t="str">
            <v>ChocoCERTEGUI</v>
          </cell>
          <cell r="D587" t="str">
            <v>Choco</v>
          </cell>
          <cell r="E587" t="str">
            <v>CERTEGUI</v>
          </cell>
          <cell r="F587" t="str">
            <v>27160</v>
          </cell>
        </row>
        <row r="588">
          <cell r="C588" t="str">
            <v>ChocoCONDOTO</v>
          </cell>
          <cell r="D588" t="str">
            <v>Choco</v>
          </cell>
          <cell r="E588" t="str">
            <v>CONDOTO</v>
          </cell>
          <cell r="F588" t="str">
            <v>27205</v>
          </cell>
        </row>
        <row r="589">
          <cell r="C589" t="str">
            <v>ChocoEL CARMEN DE ATRATO</v>
          </cell>
          <cell r="D589" t="str">
            <v>Choco</v>
          </cell>
          <cell r="E589" t="str">
            <v>EL CARMEN DE ATRATO</v>
          </cell>
          <cell r="F589" t="str">
            <v>27245</v>
          </cell>
        </row>
        <row r="590">
          <cell r="C590" t="str">
            <v>ChocoEL LITORAL DEL SAN JUAN</v>
          </cell>
          <cell r="D590" t="str">
            <v>Choco</v>
          </cell>
          <cell r="E590" t="str">
            <v>EL LITORAL DEL SAN JUAN</v>
          </cell>
          <cell r="F590" t="str">
            <v>27250</v>
          </cell>
        </row>
        <row r="591">
          <cell r="C591" t="str">
            <v>ChocoISTMINA</v>
          </cell>
          <cell r="D591" t="str">
            <v>Choco</v>
          </cell>
          <cell r="E591" t="str">
            <v>ISTMINA</v>
          </cell>
          <cell r="F591" t="str">
            <v>27361</v>
          </cell>
        </row>
        <row r="592">
          <cell r="C592" t="str">
            <v>ChocoJURADO</v>
          </cell>
          <cell r="D592" t="str">
            <v>Choco</v>
          </cell>
          <cell r="E592" t="str">
            <v>JURADO</v>
          </cell>
          <cell r="F592" t="str">
            <v>27372</v>
          </cell>
        </row>
        <row r="593">
          <cell r="C593" t="str">
            <v>ChocoLLORO</v>
          </cell>
          <cell r="D593" t="str">
            <v>Choco</v>
          </cell>
          <cell r="E593" t="str">
            <v>LLORO</v>
          </cell>
          <cell r="F593" t="str">
            <v>27413</v>
          </cell>
        </row>
        <row r="594">
          <cell r="C594" t="str">
            <v>ChocoMEDIO ATRATO</v>
          </cell>
          <cell r="D594" t="str">
            <v>Choco</v>
          </cell>
          <cell r="E594" t="str">
            <v>MEDIO ATRATO</v>
          </cell>
          <cell r="F594" t="str">
            <v>27425</v>
          </cell>
        </row>
        <row r="595">
          <cell r="C595" t="str">
            <v>ChocoMEDIO BAUDO</v>
          </cell>
          <cell r="D595" t="str">
            <v>Choco</v>
          </cell>
          <cell r="E595" t="str">
            <v>MEDIO BAUDO</v>
          </cell>
          <cell r="F595" t="str">
            <v>27430</v>
          </cell>
        </row>
        <row r="596">
          <cell r="C596" t="str">
            <v>ChocoMEDIO SAN JUAN</v>
          </cell>
          <cell r="D596" t="str">
            <v>Choco</v>
          </cell>
          <cell r="E596" t="str">
            <v>MEDIO SAN JUAN</v>
          </cell>
          <cell r="F596" t="str">
            <v>27450</v>
          </cell>
        </row>
        <row r="597">
          <cell r="C597" t="str">
            <v>ChocoNOVITA</v>
          </cell>
          <cell r="D597" t="str">
            <v>Choco</v>
          </cell>
          <cell r="E597" t="str">
            <v>NOVITA</v>
          </cell>
          <cell r="F597" t="str">
            <v>27491</v>
          </cell>
        </row>
        <row r="598">
          <cell r="C598" t="str">
            <v>ChocoNUQUI</v>
          </cell>
          <cell r="D598" t="str">
            <v>Choco</v>
          </cell>
          <cell r="E598" t="str">
            <v>NUQUI</v>
          </cell>
          <cell r="F598" t="str">
            <v>27495</v>
          </cell>
        </row>
        <row r="599">
          <cell r="C599" t="str">
            <v>ChocoRIO IRO</v>
          </cell>
          <cell r="D599" t="str">
            <v>Choco</v>
          </cell>
          <cell r="E599" t="str">
            <v>RIO IRO</v>
          </cell>
          <cell r="F599" t="str">
            <v>27580</v>
          </cell>
        </row>
        <row r="600">
          <cell r="C600" t="str">
            <v>ChocoRIO QUITO</v>
          </cell>
          <cell r="D600" t="str">
            <v>Choco</v>
          </cell>
          <cell r="E600" t="str">
            <v>RIO QUITO</v>
          </cell>
          <cell r="F600" t="str">
            <v>27600</v>
          </cell>
        </row>
        <row r="601">
          <cell r="C601" t="str">
            <v>ChocoRIOSUCIO</v>
          </cell>
          <cell r="D601" t="str">
            <v>Choco</v>
          </cell>
          <cell r="E601" t="str">
            <v>RIOSUCIO</v>
          </cell>
          <cell r="F601" t="str">
            <v>27615</v>
          </cell>
        </row>
        <row r="602">
          <cell r="C602" t="str">
            <v>ChocoSAN JOSE DEL PALMAR</v>
          </cell>
          <cell r="D602" t="str">
            <v>Choco</v>
          </cell>
          <cell r="E602" t="str">
            <v>SAN JOSE DEL PALMAR</v>
          </cell>
          <cell r="F602" t="str">
            <v>27660</v>
          </cell>
        </row>
        <row r="603">
          <cell r="C603" t="str">
            <v>ChocoSIPI</v>
          </cell>
          <cell r="D603" t="str">
            <v>Choco</v>
          </cell>
          <cell r="E603" t="str">
            <v>SIPI</v>
          </cell>
          <cell r="F603" t="str">
            <v>27745</v>
          </cell>
        </row>
        <row r="604">
          <cell r="C604" t="str">
            <v>ChocoTADO</v>
          </cell>
          <cell r="D604" t="str">
            <v>Choco</v>
          </cell>
          <cell r="E604" t="str">
            <v>TADO</v>
          </cell>
          <cell r="F604" t="str">
            <v>27787</v>
          </cell>
        </row>
        <row r="605">
          <cell r="C605" t="str">
            <v>ChocoUNGUIA</v>
          </cell>
          <cell r="D605" t="str">
            <v>Choco</v>
          </cell>
          <cell r="E605" t="str">
            <v>UNGUIA</v>
          </cell>
          <cell r="F605" t="str">
            <v>27800</v>
          </cell>
        </row>
        <row r="606">
          <cell r="C606" t="str">
            <v>ChocoUNION PANAMERICANA</v>
          </cell>
          <cell r="D606" t="str">
            <v>Choco</v>
          </cell>
          <cell r="E606" t="str">
            <v>UNION PANAMERICANA</v>
          </cell>
          <cell r="F606" t="str">
            <v>27810</v>
          </cell>
        </row>
        <row r="607">
          <cell r="C607" t="str">
            <v>HUILANEIVA</v>
          </cell>
          <cell r="D607" t="str">
            <v>HUILA</v>
          </cell>
          <cell r="E607" t="str">
            <v>NEIVA</v>
          </cell>
          <cell r="F607" t="str">
            <v>41001</v>
          </cell>
        </row>
        <row r="608">
          <cell r="C608" t="str">
            <v>HUILAACEVEDO</v>
          </cell>
          <cell r="D608" t="str">
            <v>HUILA</v>
          </cell>
          <cell r="E608" t="str">
            <v>ACEVEDO</v>
          </cell>
          <cell r="F608" t="str">
            <v>41006</v>
          </cell>
        </row>
        <row r="609">
          <cell r="C609" t="str">
            <v>HUILAAGRADO</v>
          </cell>
          <cell r="D609" t="str">
            <v>HUILA</v>
          </cell>
          <cell r="E609" t="str">
            <v>AGRADO</v>
          </cell>
          <cell r="F609" t="str">
            <v>41013</v>
          </cell>
        </row>
        <row r="610">
          <cell r="C610" t="str">
            <v>HUILAAIPE</v>
          </cell>
          <cell r="D610" t="str">
            <v>HUILA</v>
          </cell>
          <cell r="E610" t="str">
            <v>AIPE</v>
          </cell>
          <cell r="F610" t="str">
            <v>41016</v>
          </cell>
        </row>
        <row r="611">
          <cell r="C611" t="str">
            <v>HUILAALGECIRAS</v>
          </cell>
          <cell r="D611" t="str">
            <v>HUILA</v>
          </cell>
          <cell r="E611" t="str">
            <v>ALGECIRAS</v>
          </cell>
          <cell r="F611" t="str">
            <v>41020</v>
          </cell>
        </row>
        <row r="612">
          <cell r="C612" t="str">
            <v>HUILAALTAMIRA</v>
          </cell>
          <cell r="D612" t="str">
            <v>HUILA</v>
          </cell>
          <cell r="E612" t="str">
            <v>ALTAMIRA</v>
          </cell>
          <cell r="F612" t="str">
            <v>41026</v>
          </cell>
        </row>
        <row r="613">
          <cell r="C613" t="str">
            <v>HUILABARAYA</v>
          </cell>
          <cell r="D613" t="str">
            <v>HUILA</v>
          </cell>
          <cell r="E613" t="str">
            <v>BARAYA</v>
          </cell>
          <cell r="F613" t="str">
            <v>41078</v>
          </cell>
        </row>
        <row r="614">
          <cell r="C614" t="str">
            <v>HUILACAMPOALEGRE</v>
          </cell>
          <cell r="D614" t="str">
            <v>HUILA</v>
          </cell>
          <cell r="E614" t="str">
            <v>CAMPOALEGRE</v>
          </cell>
          <cell r="F614" t="str">
            <v>41132</v>
          </cell>
        </row>
        <row r="615">
          <cell r="C615" t="str">
            <v>HUILACOLOMBIA</v>
          </cell>
          <cell r="D615" t="str">
            <v>HUILA</v>
          </cell>
          <cell r="E615" t="str">
            <v>COLOMBIA</v>
          </cell>
          <cell r="F615" t="str">
            <v>41206</v>
          </cell>
        </row>
        <row r="616">
          <cell r="C616" t="str">
            <v>HUILAELIAS</v>
          </cell>
          <cell r="D616" t="str">
            <v>HUILA</v>
          </cell>
          <cell r="E616" t="str">
            <v>ELIAS</v>
          </cell>
          <cell r="F616" t="str">
            <v>41244</v>
          </cell>
        </row>
        <row r="617">
          <cell r="C617" t="str">
            <v>HUILAGARZON</v>
          </cell>
          <cell r="D617" t="str">
            <v>HUILA</v>
          </cell>
          <cell r="E617" t="str">
            <v>GARZON</v>
          </cell>
          <cell r="F617" t="str">
            <v>41298</v>
          </cell>
        </row>
        <row r="618">
          <cell r="C618" t="str">
            <v>HUILAGIGANTE</v>
          </cell>
          <cell r="D618" t="str">
            <v>HUILA</v>
          </cell>
          <cell r="E618" t="str">
            <v>GIGANTE</v>
          </cell>
          <cell r="F618" t="str">
            <v>41306</v>
          </cell>
        </row>
        <row r="619">
          <cell r="C619" t="str">
            <v>HUILAGUADALUPE</v>
          </cell>
          <cell r="D619" t="str">
            <v>HUILA</v>
          </cell>
          <cell r="E619" t="str">
            <v>GUADALUPE</v>
          </cell>
          <cell r="F619" t="str">
            <v>41319</v>
          </cell>
        </row>
        <row r="620">
          <cell r="C620" t="str">
            <v>HUILAHOBO</v>
          </cell>
          <cell r="D620" t="str">
            <v>HUILA</v>
          </cell>
          <cell r="E620" t="str">
            <v>HOBO</v>
          </cell>
          <cell r="F620" t="str">
            <v>41349</v>
          </cell>
        </row>
        <row r="621">
          <cell r="C621" t="str">
            <v>HUILAIQUIRA</v>
          </cell>
          <cell r="D621" t="str">
            <v>HUILA</v>
          </cell>
          <cell r="E621" t="str">
            <v>IQUIRA</v>
          </cell>
          <cell r="F621" t="str">
            <v>41357</v>
          </cell>
        </row>
        <row r="622">
          <cell r="C622" t="str">
            <v>HUILAISNOS</v>
          </cell>
          <cell r="D622" t="str">
            <v>HUILA</v>
          </cell>
          <cell r="E622" t="str">
            <v>ISNOS</v>
          </cell>
          <cell r="F622" t="str">
            <v>41359</v>
          </cell>
        </row>
        <row r="623">
          <cell r="C623" t="str">
            <v>HUILALA ARGENTINA</v>
          </cell>
          <cell r="D623" t="str">
            <v>HUILA</v>
          </cell>
          <cell r="E623" t="str">
            <v>LA ARGENTINA</v>
          </cell>
          <cell r="F623" t="str">
            <v>41378</v>
          </cell>
        </row>
        <row r="624">
          <cell r="C624" t="str">
            <v>HUILALA PLATA</v>
          </cell>
          <cell r="D624" t="str">
            <v>HUILA</v>
          </cell>
          <cell r="E624" t="str">
            <v>LA PLATA</v>
          </cell>
          <cell r="F624" t="str">
            <v>41396</v>
          </cell>
        </row>
        <row r="625">
          <cell r="C625" t="str">
            <v>HUILANATAGA</v>
          </cell>
          <cell r="D625" t="str">
            <v>HUILA</v>
          </cell>
          <cell r="E625" t="str">
            <v>NATAGA</v>
          </cell>
          <cell r="F625" t="str">
            <v>41483</v>
          </cell>
        </row>
        <row r="626">
          <cell r="C626" t="str">
            <v>HUILAOPORAPA</v>
          </cell>
          <cell r="D626" t="str">
            <v>HUILA</v>
          </cell>
          <cell r="E626" t="str">
            <v>OPORAPA</v>
          </cell>
          <cell r="F626" t="str">
            <v>41503</v>
          </cell>
        </row>
        <row r="627">
          <cell r="C627" t="str">
            <v>HUILAPAICOL</v>
          </cell>
          <cell r="D627" t="str">
            <v>HUILA</v>
          </cell>
          <cell r="E627" t="str">
            <v>PAICOL</v>
          </cell>
          <cell r="F627" t="str">
            <v>41518</v>
          </cell>
        </row>
        <row r="628">
          <cell r="C628" t="str">
            <v>HUILAPALERMO</v>
          </cell>
          <cell r="D628" t="str">
            <v>HUILA</v>
          </cell>
          <cell r="E628" t="str">
            <v>PALERMO</v>
          </cell>
          <cell r="F628" t="str">
            <v>41524</v>
          </cell>
        </row>
        <row r="629">
          <cell r="C629" t="str">
            <v>HUILAPALESTINA</v>
          </cell>
          <cell r="D629" t="str">
            <v>HUILA</v>
          </cell>
          <cell r="E629" t="str">
            <v>PALESTINA</v>
          </cell>
          <cell r="F629" t="str">
            <v>41530</v>
          </cell>
        </row>
        <row r="630">
          <cell r="C630" t="str">
            <v>HUILAPITAL</v>
          </cell>
          <cell r="D630" t="str">
            <v>HUILA</v>
          </cell>
          <cell r="E630" t="str">
            <v>PITAL</v>
          </cell>
          <cell r="F630" t="str">
            <v>41548</v>
          </cell>
        </row>
        <row r="631">
          <cell r="C631" t="str">
            <v>HUILAPITALITO</v>
          </cell>
          <cell r="D631" t="str">
            <v>HUILA</v>
          </cell>
          <cell r="E631" t="str">
            <v>PITALITO</v>
          </cell>
          <cell r="F631" t="str">
            <v>41551</v>
          </cell>
        </row>
        <row r="632">
          <cell r="C632" t="str">
            <v>HUILARIVERA</v>
          </cell>
          <cell r="D632" t="str">
            <v>HUILA</v>
          </cell>
          <cell r="E632" t="str">
            <v>RIVERA</v>
          </cell>
          <cell r="F632" t="str">
            <v>41615</v>
          </cell>
        </row>
        <row r="633">
          <cell r="C633" t="str">
            <v>HUILASALADOBLANCO</v>
          </cell>
          <cell r="D633" t="str">
            <v>HUILA</v>
          </cell>
          <cell r="E633" t="str">
            <v>SALADOBLANCO</v>
          </cell>
          <cell r="F633" t="str">
            <v>41660</v>
          </cell>
        </row>
        <row r="634">
          <cell r="C634" t="str">
            <v>HUILASAN AGUSTIN</v>
          </cell>
          <cell r="D634" t="str">
            <v>HUILA</v>
          </cell>
          <cell r="E634" t="str">
            <v>SAN AGUSTIN</v>
          </cell>
          <cell r="F634" t="str">
            <v>41668</v>
          </cell>
        </row>
        <row r="635">
          <cell r="C635" t="str">
            <v>HUILASANTA MARIA</v>
          </cell>
          <cell r="D635" t="str">
            <v>HUILA</v>
          </cell>
          <cell r="E635" t="str">
            <v>SANTA MARIA</v>
          </cell>
          <cell r="F635" t="str">
            <v>41676</v>
          </cell>
        </row>
        <row r="636">
          <cell r="C636" t="str">
            <v>HUILASUAZA</v>
          </cell>
          <cell r="D636" t="str">
            <v>HUILA</v>
          </cell>
          <cell r="E636" t="str">
            <v>SUAZA</v>
          </cell>
          <cell r="F636" t="str">
            <v>41770</v>
          </cell>
        </row>
        <row r="637">
          <cell r="C637" t="str">
            <v>HUILATARQUI</v>
          </cell>
          <cell r="D637" t="str">
            <v>HUILA</v>
          </cell>
          <cell r="E637" t="str">
            <v>TARQUI</v>
          </cell>
          <cell r="F637" t="str">
            <v>41791</v>
          </cell>
        </row>
        <row r="638">
          <cell r="C638" t="str">
            <v>HUILATESALIA</v>
          </cell>
          <cell r="D638" t="str">
            <v>HUILA</v>
          </cell>
          <cell r="E638" t="str">
            <v>TESALIA</v>
          </cell>
          <cell r="F638" t="str">
            <v>41797</v>
          </cell>
        </row>
        <row r="639">
          <cell r="C639" t="str">
            <v>HUILATELLO</v>
          </cell>
          <cell r="D639" t="str">
            <v>HUILA</v>
          </cell>
          <cell r="E639" t="str">
            <v>TELLO</v>
          </cell>
          <cell r="F639" t="str">
            <v>41799</v>
          </cell>
        </row>
        <row r="640">
          <cell r="C640" t="str">
            <v>HUILATERUEL</v>
          </cell>
          <cell r="D640" t="str">
            <v>HUILA</v>
          </cell>
          <cell r="E640" t="str">
            <v>TERUEL</v>
          </cell>
          <cell r="F640" t="str">
            <v>41801</v>
          </cell>
        </row>
        <row r="641">
          <cell r="C641" t="str">
            <v>HUILATIMANA</v>
          </cell>
          <cell r="D641" t="str">
            <v>HUILA</v>
          </cell>
          <cell r="E641" t="str">
            <v>TIMANA</v>
          </cell>
          <cell r="F641" t="str">
            <v>41807</v>
          </cell>
        </row>
        <row r="642">
          <cell r="C642" t="str">
            <v>HUILAVILLAVIEJA</v>
          </cell>
          <cell r="D642" t="str">
            <v>HUILA</v>
          </cell>
          <cell r="E642" t="str">
            <v>VILLAVIEJA</v>
          </cell>
          <cell r="F642" t="str">
            <v>41872</v>
          </cell>
        </row>
        <row r="643">
          <cell r="C643" t="str">
            <v>HUILAYAGUARA</v>
          </cell>
          <cell r="D643" t="str">
            <v>HUILA</v>
          </cell>
          <cell r="E643" t="str">
            <v>YAGUARA</v>
          </cell>
          <cell r="F643" t="str">
            <v>41885</v>
          </cell>
        </row>
        <row r="644">
          <cell r="C644" t="str">
            <v>La GuajiraRIOHACHA</v>
          </cell>
          <cell r="D644" t="str">
            <v>La Guajira</v>
          </cell>
          <cell r="E644" t="str">
            <v>RIOHACHA</v>
          </cell>
          <cell r="F644" t="str">
            <v>44001</v>
          </cell>
        </row>
        <row r="645">
          <cell r="C645" t="str">
            <v>La GuajiraALBANIA</v>
          </cell>
          <cell r="D645" t="str">
            <v>La Guajira</v>
          </cell>
          <cell r="E645" t="str">
            <v>ALBANIA</v>
          </cell>
          <cell r="F645" t="str">
            <v>44035</v>
          </cell>
        </row>
        <row r="646">
          <cell r="C646" t="str">
            <v>La GuajiraBARRANCAS</v>
          </cell>
          <cell r="D646" t="str">
            <v>La Guajira</v>
          </cell>
          <cell r="E646" t="str">
            <v>BARRANCAS</v>
          </cell>
          <cell r="F646" t="str">
            <v>44078</v>
          </cell>
        </row>
        <row r="647">
          <cell r="C647" t="str">
            <v>La GuajiraDIBULLA</v>
          </cell>
          <cell r="D647" t="str">
            <v>La Guajira</v>
          </cell>
          <cell r="E647" t="str">
            <v>DIBULLA</v>
          </cell>
          <cell r="F647" t="str">
            <v>44090</v>
          </cell>
        </row>
        <row r="648">
          <cell r="C648" t="str">
            <v>La GuajiraDISTRACCION</v>
          </cell>
          <cell r="D648" t="str">
            <v>La Guajira</v>
          </cell>
          <cell r="E648" t="str">
            <v>DISTRACCION</v>
          </cell>
          <cell r="F648" t="str">
            <v>44098</v>
          </cell>
        </row>
        <row r="649">
          <cell r="C649" t="str">
            <v>La GuajiraEL MOLINO</v>
          </cell>
          <cell r="D649" t="str">
            <v>La Guajira</v>
          </cell>
          <cell r="E649" t="str">
            <v>EL MOLINO</v>
          </cell>
          <cell r="F649" t="str">
            <v>44110</v>
          </cell>
        </row>
        <row r="650">
          <cell r="C650" t="str">
            <v>La GuajiraFONSECA</v>
          </cell>
          <cell r="D650" t="str">
            <v>La Guajira</v>
          </cell>
          <cell r="E650" t="str">
            <v>FONSECA</v>
          </cell>
          <cell r="F650" t="str">
            <v>44279</v>
          </cell>
        </row>
        <row r="651">
          <cell r="C651" t="str">
            <v>La GuajiraHATONUEVO</v>
          </cell>
          <cell r="D651" t="str">
            <v>La Guajira</v>
          </cell>
          <cell r="E651" t="str">
            <v>HATONUEVO</v>
          </cell>
          <cell r="F651" t="str">
            <v>44378</v>
          </cell>
        </row>
        <row r="652">
          <cell r="C652" t="str">
            <v>La GuajiraLA JAGUA DEL PILAR</v>
          </cell>
          <cell r="D652" t="str">
            <v>La Guajira</v>
          </cell>
          <cell r="E652" t="str">
            <v>LA JAGUA DEL PILAR</v>
          </cell>
          <cell r="F652" t="str">
            <v>44420</v>
          </cell>
        </row>
        <row r="653">
          <cell r="C653" t="str">
            <v>La GuajiraMAICAO</v>
          </cell>
          <cell r="D653" t="str">
            <v>La Guajira</v>
          </cell>
          <cell r="E653" t="str">
            <v>MAICAO</v>
          </cell>
          <cell r="F653" t="str">
            <v>44430</v>
          </cell>
        </row>
        <row r="654">
          <cell r="C654" t="str">
            <v>La GuajiraMANAURE</v>
          </cell>
          <cell r="D654" t="str">
            <v>La Guajira</v>
          </cell>
          <cell r="E654" t="str">
            <v>MANAURE</v>
          </cell>
          <cell r="F654" t="str">
            <v>44560</v>
          </cell>
        </row>
        <row r="655">
          <cell r="C655" t="str">
            <v>La GuajiraSAN JUAN DEL CESAR</v>
          </cell>
          <cell r="D655" t="str">
            <v>La Guajira</v>
          </cell>
          <cell r="E655" t="str">
            <v>SAN JUAN DEL CESAR</v>
          </cell>
          <cell r="F655" t="str">
            <v>44650</v>
          </cell>
        </row>
        <row r="656">
          <cell r="C656" t="str">
            <v>La GuajiraURIBIA</v>
          </cell>
          <cell r="D656" t="str">
            <v>La Guajira</v>
          </cell>
          <cell r="E656" t="str">
            <v>URIBIA</v>
          </cell>
          <cell r="F656" t="str">
            <v>44847</v>
          </cell>
        </row>
        <row r="657">
          <cell r="C657" t="str">
            <v>La GuajiraURUMITA</v>
          </cell>
          <cell r="D657" t="str">
            <v>La Guajira</v>
          </cell>
          <cell r="E657" t="str">
            <v>URUMITA</v>
          </cell>
          <cell r="F657" t="str">
            <v>44855</v>
          </cell>
        </row>
        <row r="658">
          <cell r="C658" t="str">
            <v>La GuajiraVILLANUEVA</v>
          </cell>
          <cell r="D658" t="str">
            <v>La Guajira</v>
          </cell>
          <cell r="E658" t="str">
            <v>VILLANUEVA</v>
          </cell>
          <cell r="F658" t="str">
            <v>44874</v>
          </cell>
        </row>
        <row r="659">
          <cell r="C659" t="str">
            <v>MagdalenaSANTA MARTA</v>
          </cell>
          <cell r="D659" t="str">
            <v>Magdalena</v>
          </cell>
          <cell r="E659" t="str">
            <v>SANTA MARTA</v>
          </cell>
          <cell r="F659" t="str">
            <v>47001</v>
          </cell>
        </row>
        <row r="660">
          <cell r="C660" t="str">
            <v>MagdalenaALGARROBO</v>
          </cell>
          <cell r="D660" t="str">
            <v>Magdalena</v>
          </cell>
          <cell r="E660" t="str">
            <v>ALGARROBO</v>
          </cell>
          <cell r="F660" t="str">
            <v>47030</v>
          </cell>
        </row>
        <row r="661">
          <cell r="C661" t="str">
            <v>MagdalenaARACATACA</v>
          </cell>
          <cell r="D661" t="str">
            <v>Magdalena</v>
          </cell>
          <cell r="E661" t="str">
            <v>ARACATACA</v>
          </cell>
          <cell r="F661" t="str">
            <v>47053</v>
          </cell>
        </row>
        <row r="662">
          <cell r="C662" t="str">
            <v>MagdalenaARIGUANI</v>
          </cell>
          <cell r="D662" t="str">
            <v>Magdalena</v>
          </cell>
          <cell r="E662" t="str">
            <v>ARIGUANI</v>
          </cell>
          <cell r="F662" t="str">
            <v>47058</v>
          </cell>
        </row>
        <row r="663">
          <cell r="C663" t="str">
            <v>MagdalenaCERRO SAN ANTONIO</v>
          </cell>
          <cell r="D663" t="str">
            <v>Magdalena</v>
          </cell>
          <cell r="E663" t="str">
            <v>CERRO SAN ANTONIO</v>
          </cell>
          <cell r="F663" t="str">
            <v>47161</v>
          </cell>
        </row>
        <row r="664">
          <cell r="C664" t="str">
            <v>MagdalenaCHIBOLO</v>
          </cell>
          <cell r="D664" t="str">
            <v>Magdalena</v>
          </cell>
          <cell r="E664" t="str">
            <v>CHIBOLO</v>
          </cell>
          <cell r="F664" t="str">
            <v>47170</v>
          </cell>
        </row>
        <row r="665">
          <cell r="C665" t="str">
            <v>MagdalenaCIENAGA</v>
          </cell>
          <cell r="D665" t="str">
            <v>Magdalena</v>
          </cell>
          <cell r="E665" t="str">
            <v>CIENAGA</v>
          </cell>
          <cell r="F665" t="str">
            <v>47189</v>
          </cell>
        </row>
        <row r="666">
          <cell r="C666" t="str">
            <v>MagdalenaCONCORDIA</v>
          </cell>
          <cell r="D666" t="str">
            <v>Magdalena</v>
          </cell>
          <cell r="E666" t="str">
            <v>CONCORDIA</v>
          </cell>
          <cell r="F666" t="str">
            <v>47205</v>
          </cell>
        </row>
        <row r="667">
          <cell r="C667" t="str">
            <v>MagdalenaEL BANCO</v>
          </cell>
          <cell r="D667" t="str">
            <v>Magdalena</v>
          </cell>
          <cell r="E667" t="str">
            <v>EL BANCO</v>
          </cell>
          <cell r="F667" t="str">
            <v>47245</v>
          </cell>
        </row>
        <row r="668">
          <cell r="C668" t="str">
            <v>MagdalenaEL PIÑON</v>
          </cell>
          <cell r="D668" t="str">
            <v>Magdalena</v>
          </cell>
          <cell r="E668" t="str">
            <v>EL PIÑON</v>
          </cell>
          <cell r="F668" t="str">
            <v>47258</v>
          </cell>
        </row>
        <row r="669">
          <cell r="C669" t="str">
            <v>MagdalenaEL RETEN</v>
          </cell>
          <cell r="D669" t="str">
            <v>Magdalena</v>
          </cell>
          <cell r="E669" t="str">
            <v>EL RETEN</v>
          </cell>
          <cell r="F669" t="str">
            <v>47268</v>
          </cell>
        </row>
        <row r="670">
          <cell r="C670" t="str">
            <v>MagdalenaFUNDACION</v>
          </cell>
          <cell r="D670" t="str">
            <v>Magdalena</v>
          </cell>
          <cell r="E670" t="str">
            <v>FUNDACION</v>
          </cell>
          <cell r="F670" t="str">
            <v>47288</v>
          </cell>
        </row>
        <row r="671">
          <cell r="C671" t="str">
            <v>MagdalenaGUAMAL</v>
          </cell>
          <cell r="D671" t="str">
            <v>Magdalena</v>
          </cell>
          <cell r="E671" t="str">
            <v>GUAMAL</v>
          </cell>
          <cell r="F671" t="str">
            <v>47318</v>
          </cell>
        </row>
        <row r="672">
          <cell r="C672" t="str">
            <v>MagdalenaNUEVA GRANADA</v>
          </cell>
          <cell r="D672" t="str">
            <v>Magdalena</v>
          </cell>
          <cell r="E672" t="str">
            <v>NUEVA GRANADA</v>
          </cell>
          <cell r="F672" t="str">
            <v>47460</v>
          </cell>
        </row>
        <row r="673">
          <cell r="C673" t="str">
            <v>MagdalenaPEDRAZA</v>
          </cell>
          <cell r="D673" t="str">
            <v>Magdalena</v>
          </cell>
          <cell r="E673" t="str">
            <v>PEDRAZA</v>
          </cell>
          <cell r="F673" t="str">
            <v>47541</v>
          </cell>
        </row>
        <row r="674">
          <cell r="C674" t="str">
            <v>MagdalenaPIJIÑO DEL CARMEN</v>
          </cell>
          <cell r="D674" t="str">
            <v>Magdalena</v>
          </cell>
          <cell r="E674" t="str">
            <v>PIJIÑO DEL CARMEN</v>
          </cell>
          <cell r="F674" t="str">
            <v>47545</v>
          </cell>
        </row>
        <row r="675">
          <cell r="C675" t="str">
            <v>MagdalenaPIVIJAY</v>
          </cell>
          <cell r="D675" t="str">
            <v>Magdalena</v>
          </cell>
          <cell r="E675" t="str">
            <v>PIVIJAY</v>
          </cell>
          <cell r="F675" t="str">
            <v>47551</v>
          </cell>
        </row>
        <row r="676">
          <cell r="C676" t="str">
            <v>MagdalenaPLATO</v>
          </cell>
          <cell r="D676" t="str">
            <v>Magdalena</v>
          </cell>
          <cell r="E676" t="str">
            <v>PLATO</v>
          </cell>
          <cell r="F676" t="str">
            <v>47555</v>
          </cell>
        </row>
        <row r="677">
          <cell r="C677" t="str">
            <v>MagdalenaPUEBLOVIEJO</v>
          </cell>
          <cell r="D677" t="str">
            <v>Magdalena</v>
          </cell>
          <cell r="E677" t="str">
            <v>PUEBLOVIEJO</v>
          </cell>
          <cell r="F677" t="str">
            <v>47570</v>
          </cell>
        </row>
        <row r="678">
          <cell r="C678" t="str">
            <v>MagdalenaREMOLINO</v>
          </cell>
          <cell r="D678" t="str">
            <v>Magdalena</v>
          </cell>
          <cell r="E678" t="str">
            <v>REMOLINO</v>
          </cell>
          <cell r="F678" t="str">
            <v>47605</v>
          </cell>
        </row>
        <row r="679">
          <cell r="C679" t="str">
            <v>MagdalenaSABANAS DE SAN ANGEL</v>
          </cell>
          <cell r="D679" t="str">
            <v>Magdalena</v>
          </cell>
          <cell r="E679" t="str">
            <v>SABANAS DE SAN ANGEL</v>
          </cell>
          <cell r="F679" t="str">
            <v>47660</v>
          </cell>
        </row>
        <row r="680">
          <cell r="C680" t="str">
            <v>MagdalenaSALAMINA</v>
          </cell>
          <cell r="D680" t="str">
            <v>Magdalena</v>
          </cell>
          <cell r="E680" t="str">
            <v>SALAMINA</v>
          </cell>
          <cell r="F680" t="str">
            <v>47675</v>
          </cell>
        </row>
        <row r="681">
          <cell r="C681" t="str">
            <v>MagdalenaSAN SEBASTIAN DE BUENAVISTA</v>
          </cell>
          <cell r="D681" t="str">
            <v>Magdalena</v>
          </cell>
          <cell r="E681" t="str">
            <v>SAN SEBASTIAN DE BUENAVISTA</v>
          </cell>
          <cell r="F681" t="str">
            <v>47692</v>
          </cell>
        </row>
        <row r="682">
          <cell r="C682" t="str">
            <v>MagdalenaSAN ZENON</v>
          </cell>
          <cell r="D682" t="str">
            <v>Magdalena</v>
          </cell>
          <cell r="E682" t="str">
            <v>SAN ZENON</v>
          </cell>
          <cell r="F682" t="str">
            <v>47703</v>
          </cell>
        </row>
        <row r="683">
          <cell r="C683" t="str">
            <v>MagdalenaSANTA ANA</v>
          </cell>
          <cell r="D683" t="str">
            <v>Magdalena</v>
          </cell>
          <cell r="E683" t="str">
            <v>SANTA ANA</v>
          </cell>
          <cell r="F683" t="str">
            <v>47707</v>
          </cell>
        </row>
        <row r="684">
          <cell r="C684" t="str">
            <v>MagdalenaSANTA BARBARA DE PINTO</v>
          </cell>
          <cell r="D684" t="str">
            <v>Magdalena</v>
          </cell>
          <cell r="E684" t="str">
            <v>SANTA BARBARA DE PINTO</v>
          </cell>
          <cell r="F684" t="str">
            <v>47720</v>
          </cell>
        </row>
        <row r="685">
          <cell r="C685" t="str">
            <v>MagdalenaSITIONUEVO</v>
          </cell>
          <cell r="D685" t="str">
            <v>Magdalena</v>
          </cell>
          <cell r="E685" t="str">
            <v>SITIONUEVO</v>
          </cell>
          <cell r="F685" t="str">
            <v>47745</v>
          </cell>
        </row>
        <row r="686">
          <cell r="C686" t="str">
            <v>MagdalenaTENERIFE</v>
          </cell>
          <cell r="D686" t="str">
            <v>Magdalena</v>
          </cell>
          <cell r="E686" t="str">
            <v>TENERIFE</v>
          </cell>
          <cell r="F686" t="str">
            <v>47798</v>
          </cell>
        </row>
        <row r="687">
          <cell r="C687" t="str">
            <v>MagdalenaZAPAYAN</v>
          </cell>
          <cell r="D687" t="str">
            <v>Magdalena</v>
          </cell>
          <cell r="E687" t="str">
            <v>ZAPAYAN</v>
          </cell>
          <cell r="F687" t="str">
            <v>47960</v>
          </cell>
        </row>
        <row r="688">
          <cell r="C688" t="str">
            <v>MagdalenaZONA BANANERA</v>
          </cell>
          <cell r="D688" t="str">
            <v>Magdalena</v>
          </cell>
          <cell r="E688" t="str">
            <v>ZONA BANANERA</v>
          </cell>
          <cell r="F688" t="str">
            <v>47980</v>
          </cell>
        </row>
        <row r="689">
          <cell r="C689" t="str">
            <v>METAVILLAVICENCIO</v>
          </cell>
          <cell r="D689" t="str">
            <v>META</v>
          </cell>
          <cell r="E689" t="str">
            <v>VILLAVICENCIO</v>
          </cell>
          <cell r="F689" t="str">
            <v>50001</v>
          </cell>
        </row>
        <row r="690">
          <cell r="C690" t="str">
            <v>METAACACIAS</v>
          </cell>
          <cell r="D690" t="str">
            <v>META</v>
          </cell>
          <cell r="E690" t="str">
            <v>ACACIAS</v>
          </cell>
          <cell r="F690" t="str">
            <v>50006</v>
          </cell>
        </row>
        <row r="691">
          <cell r="C691" t="str">
            <v>METABARRANCA DE UPIA</v>
          </cell>
          <cell r="D691" t="str">
            <v>META</v>
          </cell>
          <cell r="E691" t="str">
            <v>BARRANCA DE UPIA</v>
          </cell>
          <cell r="F691" t="str">
            <v>50110</v>
          </cell>
        </row>
        <row r="692">
          <cell r="C692" t="str">
            <v>METACABUYARO</v>
          </cell>
          <cell r="D692" t="str">
            <v>META</v>
          </cell>
          <cell r="E692" t="str">
            <v>CABUYARO</v>
          </cell>
          <cell r="F692" t="str">
            <v>50124</v>
          </cell>
        </row>
        <row r="693">
          <cell r="C693" t="str">
            <v>METACASTILLA LA NUEVA</v>
          </cell>
          <cell r="D693" t="str">
            <v>META</v>
          </cell>
          <cell r="E693" t="str">
            <v>CASTILLA LA NUEVA</v>
          </cell>
          <cell r="F693" t="str">
            <v>50150</v>
          </cell>
        </row>
        <row r="694">
          <cell r="C694" t="str">
            <v>METACUBARRAL</v>
          </cell>
          <cell r="D694" t="str">
            <v>META</v>
          </cell>
          <cell r="E694" t="str">
            <v>CUBARRAL</v>
          </cell>
          <cell r="F694" t="str">
            <v>50223</v>
          </cell>
        </row>
        <row r="695">
          <cell r="C695" t="str">
            <v>METACUMARAL</v>
          </cell>
          <cell r="D695" t="str">
            <v>META</v>
          </cell>
          <cell r="E695" t="str">
            <v>CUMARAL</v>
          </cell>
          <cell r="F695" t="str">
            <v>50226</v>
          </cell>
        </row>
        <row r="696">
          <cell r="C696" t="str">
            <v>METAEL CALVARIO</v>
          </cell>
          <cell r="D696" t="str">
            <v>META</v>
          </cell>
          <cell r="E696" t="str">
            <v>EL CALVARIO</v>
          </cell>
          <cell r="F696" t="str">
            <v>50245</v>
          </cell>
        </row>
        <row r="697">
          <cell r="C697" t="str">
            <v>METAEL CASTILLO</v>
          </cell>
          <cell r="D697" t="str">
            <v>META</v>
          </cell>
          <cell r="E697" t="str">
            <v>EL CASTILLO</v>
          </cell>
          <cell r="F697" t="str">
            <v>50251</v>
          </cell>
        </row>
        <row r="698">
          <cell r="C698" t="str">
            <v>METAEL DORADO</v>
          </cell>
          <cell r="D698" t="str">
            <v>META</v>
          </cell>
          <cell r="E698" t="str">
            <v>EL DORADO</v>
          </cell>
          <cell r="F698" t="str">
            <v>50270</v>
          </cell>
        </row>
        <row r="699">
          <cell r="C699" t="str">
            <v>METAFUENTE DE ORO</v>
          </cell>
          <cell r="D699" t="str">
            <v>META</v>
          </cell>
          <cell r="E699" t="str">
            <v>FUENTE DE ORO</v>
          </cell>
          <cell r="F699" t="str">
            <v>50287</v>
          </cell>
        </row>
        <row r="700">
          <cell r="C700" t="str">
            <v>METAGRANADA</v>
          </cell>
          <cell r="D700" t="str">
            <v>META</v>
          </cell>
          <cell r="E700" t="str">
            <v>GRANADA</v>
          </cell>
          <cell r="F700" t="str">
            <v>50313</v>
          </cell>
        </row>
        <row r="701">
          <cell r="C701" t="str">
            <v>METAGUAMAL</v>
          </cell>
          <cell r="D701" t="str">
            <v>META</v>
          </cell>
          <cell r="E701" t="str">
            <v>GUAMAL</v>
          </cell>
          <cell r="F701" t="str">
            <v>50318</v>
          </cell>
        </row>
        <row r="702">
          <cell r="C702" t="str">
            <v>METAMAPIRIPAN</v>
          </cell>
          <cell r="D702" t="str">
            <v>META</v>
          </cell>
          <cell r="E702" t="str">
            <v>MAPIRIPAN</v>
          </cell>
          <cell r="F702" t="str">
            <v>50325</v>
          </cell>
        </row>
        <row r="703">
          <cell r="C703" t="str">
            <v>METAMESETAS</v>
          </cell>
          <cell r="D703" t="str">
            <v>META</v>
          </cell>
          <cell r="E703" t="str">
            <v>MESETAS</v>
          </cell>
          <cell r="F703" t="str">
            <v>50330</v>
          </cell>
        </row>
        <row r="704">
          <cell r="C704" t="str">
            <v>METALA MACARENA</v>
          </cell>
          <cell r="D704" t="str">
            <v>META</v>
          </cell>
          <cell r="E704" t="str">
            <v>LA MACARENA</v>
          </cell>
          <cell r="F704" t="str">
            <v>50350</v>
          </cell>
        </row>
        <row r="705">
          <cell r="C705" t="str">
            <v>METALA URIBE</v>
          </cell>
          <cell r="D705" t="str">
            <v>META</v>
          </cell>
          <cell r="E705" t="str">
            <v>LA URIBE</v>
          </cell>
          <cell r="F705" t="str">
            <v>50370</v>
          </cell>
        </row>
        <row r="706">
          <cell r="C706" t="str">
            <v>METALEJANIAS</v>
          </cell>
          <cell r="D706" t="str">
            <v>META</v>
          </cell>
          <cell r="E706" t="str">
            <v>LEJANIAS</v>
          </cell>
          <cell r="F706" t="str">
            <v>50400</v>
          </cell>
        </row>
        <row r="707">
          <cell r="C707" t="str">
            <v>METAPUERTO CONCORDIA</v>
          </cell>
          <cell r="D707" t="str">
            <v>META</v>
          </cell>
          <cell r="E707" t="str">
            <v>PUERTO CONCORDIA</v>
          </cell>
          <cell r="F707" t="str">
            <v>50450</v>
          </cell>
        </row>
        <row r="708">
          <cell r="C708" t="str">
            <v>METAPUERTO GAITAN</v>
          </cell>
          <cell r="D708" t="str">
            <v>META</v>
          </cell>
          <cell r="E708" t="str">
            <v>PUERTO GAITAN</v>
          </cell>
          <cell r="F708" t="str">
            <v>50568</v>
          </cell>
        </row>
        <row r="709">
          <cell r="C709" t="str">
            <v>METAPUERTO LOPEZ</v>
          </cell>
          <cell r="D709" t="str">
            <v>META</v>
          </cell>
          <cell r="E709" t="str">
            <v>PUERTO LOPEZ</v>
          </cell>
          <cell r="F709" t="str">
            <v>50573</v>
          </cell>
        </row>
        <row r="710">
          <cell r="C710" t="str">
            <v>METAPUERTO LLERAS</v>
          </cell>
          <cell r="D710" t="str">
            <v>META</v>
          </cell>
          <cell r="E710" t="str">
            <v>PUERTO LLERAS</v>
          </cell>
          <cell r="F710" t="str">
            <v>50577</v>
          </cell>
        </row>
        <row r="711">
          <cell r="C711" t="str">
            <v>METAPUERTO RICO</v>
          </cell>
          <cell r="D711" t="str">
            <v>META</v>
          </cell>
          <cell r="E711" t="str">
            <v>PUERTO RICO</v>
          </cell>
          <cell r="F711" t="str">
            <v>50590</v>
          </cell>
        </row>
        <row r="712">
          <cell r="C712" t="str">
            <v>METARESTREPO</v>
          </cell>
          <cell r="D712" t="str">
            <v>META</v>
          </cell>
          <cell r="E712" t="str">
            <v>RESTREPO</v>
          </cell>
          <cell r="F712" t="str">
            <v>50606</v>
          </cell>
        </row>
        <row r="713">
          <cell r="C713" t="str">
            <v>METASAN CARLOS DE GUAROA</v>
          </cell>
          <cell r="D713" t="str">
            <v>META</v>
          </cell>
          <cell r="E713" t="str">
            <v>SAN CARLOS DE GUAROA</v>
          </cell>
          <cell r="F713" t="str">
            <v>50680</v>
          </cell>
        </row>
        <row r="714">
          <cell r="C714" t="str">
            <v>METASAN JUAN DE ARAMA</v>
          </cell>
          <cell r="D714" t="str">
            <v>META</v>
          </cell>
          <cell r="E714" t="str">
            <v>SAN JUAN DE ARAMA</v>
          </cell>
          <cell r="F714" t="str">
            <v>50683</v>
          </cell>
        </row>
        <row r="715">
          <cell r="C715" t="str">
            <v>METASAN JUANITO</v>
          </cell>
          <cell r="D715" t="str">
            <v>META</v>
          </cell>
          <cell r="E715" t="str">
            <v>SAN JUANITO</v>
          </cell>
          <cell r="F715" t="str">
            <v>50686</v>
          </cell>
        </row>
        <row r="716">
          <cell r="C716" t="str">
            <v>METASAN MARTIN</v>
          </cell>
          <cell r="D716" t="str">
            <v>META</v>
          </cell>
          <cell r="E716" t="str">
            <v>SAN MARTIN</v>
          </cell>
          <cell r="F716" t="str">
            <v>50689</v>
          </cell>
        </row>
        <row r="717">
          <cell r="C717" t="str">
            <v>METAVISTAHERMOSA</v>
          </cell>
          <cell r="D717" t="str">
            <v>META</v>
          </cell>
          <cell r="E717" t="str">
            <v>VISTAHERMOSA</v>
          </cell>
          <cell r="F717" t="str">
            <v>50711</v>
          </cell>
        </row>
        <row r="718">
          <cell r="C718" t="str">
            <v>NariñoPASTO</v>
          </cell>
          <cell r="D718" t="str">
            <v>Nariño</v>
          </cell>
          <cell r="E718" t="str">
            <v>PASTO</v>
          </cell>
          <cell r="F718" t="str">
            <v>52001</v>
          </cell>
        </row>
        <row r="719">
          <cell r="C719" t="str">
            <v>NariñoALBAN</v>
          </cell>
          <cell r="D719" t="str">
            <v>Nariño</v>
          </cell>
          <cell r="E719" t="str">
            <v>ALBAN</v>
          </cell>
          <cell r="F719" t="str">
            <v>52019</v>
          </cell>
        </row>
        <row r="720">
          <cell r="C720" t="str">
            <v>NariñoALDANA</v>
          </cell>
          <cell r="D720" t="str">
            <v>Nariño</v>
          </cell>
          <cell r="E720" t="str">
            <v>ALDANA</v>
          </cell>
          <cell r="F720" t="str">
            <v>52022</v>
          </cell>
        </row>
        <row r="721">
          <cell r="C721" t="str">
            <v>NariñoANCUYA</v>
          </cell>
          <cell r="D721" t="str">
            <v>Nariño</v>
          </cell>
          <cell r="E721" t="str">
            <v>ANCUYA</v>
          </cell>
          <cell r="F721" t="str">
            <v>52036</v>
          </cell>
        </row>
        <row r="722">
          <cell r="C722" t="str">
            <v>NariñoARBOLEDA</v>
          </cell>
          <cell r="D722" t="str">
            <v>Nariño</v>
          </cell>
          <cell r="E722" t="str">
            <v>ARBOLEDA</v>
          </cell>
          <cell r="F722" t="str">
            <v>52051</v>
          </cell>
        </row>
        <row r="723">
          <cell r="C723" t="str">
            <v>NariñoBARBACOAS</v>
          </cell>
          <cell r="D723" t="str">
            <v>Nariño</v>
          </cell>
          <cell r="E723" t="str">
            <v>BARBACOAS</v>
          </cell>
          <cell r="F723" t="str">
            <v>52079</v>
          </cell>
        </row>
        <row r="724">
          <cell r="C724" t="str">
            <v>NariñoBELEN</v>
          </cell>
          <cell r="D724" t="str">
            <v>Nariño</v>
          </cell>
          <cell r="E724" t="str">
            <v>BELEN</v>
          </cell>
          <cell r="F724" t="str">
            <v>52083</v>
          </cell>
        </row>
        <row r="725">
          <cell r="C725" t="str">
            <v>NariñoBUESACO</v>
          </cell>
          <cell r="D725" t="str">
            <v>Nariño</v>
          </cell>
          <cell r="E725" t="str">
            <v>BUESACO</v>
          </cell>
          <cell r="F725" t="str">
            <v>52110</v>
          </cell>
        </row>
        <row r="726">
          <cell r="C726" t="str">
            <v>NariñoCOLON</v>
          </cell>
          <cell r="D726" t="str">
            <v>Nariño</v>
          </cell>
          <cell r="E726" t="str">
            <v>COLON</v>
          </cell>
          <cell r="F726" t="str">
            <v>52203</v>
          </cell>
        </row>
        <row r="727">
          <cell r="C727" t="str">
            <v>NariñoCONSACA</v>
          </cell>
          <cell r="D727" t="str">
            <v>Nariño</v>
          </cell>
          <cell r="E727" t="str">
            <v>CONSACA</v>
          </cell>
          <cell r="F727" t="str">
            <v>52207</v>
          </cell>
        </row>
        <row r="728">
          <cell r="C728" t="str">
            <v>NariñoEL CONTADERO</v>
          </cell>
          <cell r="D728" t="str">
            <v>Nariño</v>
          </cell>
          <cell r="E728" t="str">
            <v>EL CONTADERO</v>
          </cell>
          <cell r="F728" t="str">
            <v>52210</v>
          </cell>
        </row>
        <row r="729">
          <cell r="C729" t="str">
            <v>NariñoCORDOBA</v>
          </cell>
          <cell r="D729" t="str">
            <v>Nariño</v>
          </cell>
          <cell r="E729" t="str">
            <v>CORDOBA</v>
          </cell>
          <cell r="F729" t="str">
            <v>52215</v>
          </cell>
        </row>
        <row r="730">
          <cell r="C730" t="str">
            <v>NariñoCUASPUD</v>
          </cell>
          <cell r="D730" t="str">
            <v>Nariño</v>
          </cell>
          <cell r="E730" t="str">
            <v>CUASPUD</v>
          </cell>
          <cell r="F730" t="str">
            <v>52224</v>
          </cell>
        </row>
        <row r="731">
          <cell r="C731" t="str">
            <v>NariñoCUMBAL</v>
          </cell>
          <cell r="D731" t="str">
            <v>Nariño</v>
          </cell>
          <cell r="E731" t="str">
            <v>CUMBAL</v>
          </cell>
          <cell r="F731" t="str">
            <v>52227</v>
          </cell>
        </row>
        <row r="732">
          <cell r="C732" t="str">
            <v>NariñoCUMBITARA</v>
          </cell>
          <cell r="D732" t="str">
            <v>Nariño</v>
          </cell>
          <cell r="E732" t="str">
            <v>CUMBITARA</v>
          </cell>
          <cell r="F732" t="str">
            <v>52233</v>
          </cell>
        </row>
        <row r="733">
          <cell r="C733" t="str">
            <v>NariñoCHACHAGUI</v>
          </cell>
          <cell r="D733" t="str">
            <v>Nariño</v>
          </cell>
          <cell r="E733" t="str">
            <v>CHACHAGUI</v>
          </cell>
          <cell r="F733" t="str">
            <v>52240</v>
          </cell>
        </row>
        <row r="734">
          <cell r="C734" t="str">
            <v>NariñoEL CHARCO</v>
          </cell>
          <cell r="D734" t="str">
            <v>Nariño</v>
          </cell>
          <cell r="E734" t="str">
            <v>EL CHARCO</v>
          </cell>
          <cell r="F734" t="str">
            <v>52250</v>
          </cell>
        </row>
        <row r="735">
          <cell r="C735" t="str">
            <v>NariñoEL PEÑOL</v>
          </cell>
          <cell r="D735" t="str">
            <v>Nariño</v>
          </cell>
          <cell r="E735" t="str">
            <v>EL PEÑOL</v>
          </cell>
          <cell r="F735" t="str">
            <v>52254</v>
          </cell>
        </row>
        <row r="736">
          <cell r="C736" t="str">
            <v>NariñoEL ROSARIO</v>
          </cell>
          <cell r="D736" t="str">
            <v>Nariño</v>
          </cell>
          <cell r="E736" t="str">
            <v>EL ROSARIO</v>
          </cell>
          <cell r="F736" t="str">
            <v>52256</v>
          </cell>
        </row>
        <row r="737">
          <cell r="C737" t="str">
            <v>NariñoEL TABLON DE GOMEZ</v>
          </cell>
          <cell r="D737" t="str">
            <v>Nariño</v>
          </cell>
          <cell r="E737" t="str">
            <v>EL TABLON DE GOMEZ</v>
          </cell>
          <cell r="F737" t="str">
            <v>52258</v>
          </cell>
        </row>
        <row r="738">
          <cell r="C738" t="str">
            <v>NariñoEL TAMBO</v>
          </cell>
          <cell r="D738" t="str">
            <v>Nariño</v>
          </cell>
          <cell r="E738" t="str">
            <v>EL TAMBO</v>
          </cell>
          <cell r="F738" t="str">
            <v>52260</v>
          </cell>
        </row>
        <row r="739">
          <cell r="C739" t="str">
            <v>NariñoFUNES</v>
          </cell>
          <cell r="D739" t="str">
            <v>Nariño</v>
          </cell>
          <cell r="E739" t="str">
            <v>FUNES</v>
          </cell>
          <cell r="F739" t="str">
            <v>52287</v>
          </cell>
        </row>
        <row r="740">
          <cell r="C740" t="str">
            <v>NariñoGUACHUCAL</v>
          </cell>
          <cell r="D740" t="str">
            <v>Nariño</v>
          </cell>
          <cell r="E740" t="str">
            <v>GUACHUCAL</v>
          </cell>
          <cell r="F740" t="str">
            <v>52317</v>
          </cell>
        </row>
        <row r="741">
          <cell r="C741" t="str">
            <v>NariñoGUAITARILLA</v>
          </cell>
          <cell r="D741" t="str">
            <v>Nariño</v>
          </cell>
          <cell r="E741" t="str">
            <v>GUAITARILLA</v>
          </cell>
          <cell r="F741" t="str">
            <v>52320</v>
          </cell>
        </row>
        <row r="742">
          <cell r="C742" t="str">
            <v>NariñoGUALMATAN</v>
          </cell>
          <cell r="D742" t="str">
            <v>Nariño</v>
          </cell>
          <cell r="E742" t="str">
            <v>GUALMATAN</v>
          </cell>
          <cell r="F742" t="str">
            <v>52323</v>
          </cell>
        </row>
        <row r="743">
          <cell r="C743" t="str">
            <v>NariñoILES</v>
          </cell>
          <cell r="D743" t="str">
            <v>Nariño</v>
          </cell>
          <cell r="E743" t="str">
            <v>ILES</v>
          </cell>
          <cell r="F743" t="str">
            <v>52352</v>
          </cell>
        </row>
        <row r="744">
          <cell r="C744" t="str">
            <v>NariñoIMUES</v>
          </cell>
          <cell r="D744" t="str">
            <v>Nariño</v>
          </cell>
          <cell r="E744" t="str">
            <v>IMUES</v>
          </cell>
          <cell r="F744" t="str">
            <v>52354</v>
          </cell>
        </row>
        <row r="745">
          <cell r="C745" t="str">
            <v>NariñoIPIALES</v>
          </cell>
          <cell r="D745" t="str">
            <v>Nariño</v>
          </cell>
          <cell r="E745" t="str">
            <v>IPIALES</v>
          </cell>
          <cell r="F745" t="str">
            <v>52356</v>
          </cell>
        </row>
        <row r="746">
          <cell r="C746" t="str">
            <v>NariñoLA CRUZ</v>
          </cell>
          <cell r="D746" t="str">
            <v>Nariño</v>
          </cell>
          <cell r="E746" t="str">
            <v>LA CRUZ</v>
          </cell>
          <cell r="F746" t="str">
            <v>52378</v>
          </cell>
        </row>
        <row r="747">
          <cell r="C747" t="str">
            <v>NariñoLA FLORIDA</v>
          </cell>
          <cell r="D747" t="str">
            <v>Nariño</v>
          </cell>
          <cell r="E747" t="str">
            <v>LA FLORIDA</v>
          </cell>
          <cell r="F747" t="str">
            <v>52381</v>
          </cell>
        </row>
        <row r="748">
          <cell r="C748" t="str">
            <v>NariñoLA LLANADA</v>
          </cell>
          <cell r="D748" t="str">
            <v>Nariño</v>
          </cell>
          <cell r="E748" t="str">
            <v>LA LLANADA</v>
          </cell>
          <cell r="F748" t="str">
            <v>52385</v>
          </cell>
        </row>
        <row r="749">
          <cell r="C749" t="str">
            <v>NariñoLA TOLA</v>
          </cell>
          <cell r="D749" t="str">
            <v>Nariño</v>
          </cell>
          <cell r="E749" t="str">
            <v>LA TOLA</v>
          </cell>
          <cell r="F749" t="str">
            <v>52390</v>
          </cell>
        </row>
        <row r="750">
          <cell r="C750" t="str">
            <v>NariñoLA UNION</v>
          </cell>
          <cell r="D750" t="str">
            <v>Nariño</v>
          </cell>
          <cell r="E750" t="str">
            <v>LA UNION</v>
          </cell>
          <cell r="F750" t="str">
            <v>52399</v>
          </cell>
        </row>
        <row r="751">
          <cell r="C751" t="str">
            <v>NariñoLEIVA</v>
          </cell>
          <cell r="D751" t="str">
            <v>Nariño</v>
          </cell>
          <cell r="E751" t="str">
            <v>LEIVA</v>
          </cell>
          <cell r="F751" t="str">
            <v>52405</v>
          </cell>
        </row>
        <row r="752">
          <cell r="C752" t="str">
            <v>NariñoLINARES</v>
          </cell>
          <cell r="D752" t="str">
            <v>Nariño</v>
          </cell>
          <cell r="E752" t="str">
            <v>LINARES</v>
          </cell>
          <cell r="F752" t="str">
            <v>52411</v>
          </cell>
        </row>
        <row r="753">
          <cell r="C753" t="str">
            <v>NariñoLOS ANDES</v>
          </cell>
          <cell r="D753" t="str">
            <v>Nariño</v>
          </cell>
          <cell r="E753" t="str">
            <v>LOS ANDES</v>
          </cell>
          <cell r="F753" t="str">
            <v>52418</v>
          </cell>
        </row>
        <row r="754">
          <cell r="C754" t="str">
            <v>NariñoMAGUI PAYAN</v>
          </cell>
          <cell r="D754" t="str">
            <v>Nariño</v>
          </cell>
          <cell r="E754" t="str">
            <v>MAGUI PAYAN</v>
          </cell>
          <cell r="F754" t="str">
            <v>52427</v>
          </cell>
        </row>
        <row r="755">
          <cell r="C755" t="str">
            <v>NariñoMALLAMA</v>
          </cell>
          <cell r="D755" t="str">
            <v>Nariño</v>
          </cell>
          <cell r="E755" t="str">
            <v>MALLAMA</v>
          </cell>
          <cell r="F755" t="str">
            <v>52435</v>
          </cell>
        </row>
        <row r="756">
          <cell r="C756" t="str">
            <v>NariñoMOSQUERA</v>
          </cell>
          <cell r="D756" t="str">
            <v>Nariño</v>
          </cell>
          <cell r="E756" t="str">
            <v>MOSQUERA</v>
          </cell>
          <cell r="F756" t="str">
            <v>52473</v>
          </cell>
        </row>
        <row r="757">
          <cell r="C757" t="str">
            <v>NariñoNARIÑO</v>
          </cell>
          <cell r="D757" t="str">
            <v>Nariño</v>
          </cell>
          <cell r="E757" t="str">
            <v>NARIÑO</v>
          </cell>
          <cell r="F757" t="str">
            <v>52480</v>
          </cell>
        </row>
        <row r="758">
          <cell r="C758" t="str">
            <v>NariñoOLAYA HERRERA</v>
          </cell>
          <cell r="D758" t="str">
            <v>Nariño</v>
          </cell>
          <cell r="E758" t="str">
            <v>OLAYA HERRERA</v>
          </cell>
          <cell r="F758" t="str">
            <v>52490</v>
          </cell>
        </row>
        <row r="759">
          <cell r="C759" t="str">
            <v>NariñoOSPINA</v>
          </cell>
          <cell r="D759" t="str">
            <v>Nariño</v>
          </cell>
          <cell r="E759" t="str">
            <v>OSPINA</v>
          </cell>
          <cell r="F759" t="str">
            <v>52506</v>
          </cell>
        </row>
        <row r="760">
          <cell r="C760" t="str">
            <v>NariñoFRANCISCO PIZARRO</v>
          </cell>
          <cell r="D760" t="str">
            <v>Nariño</v>
          </cell>
          <cell r="E760" t="str">
            <v>FRANCISCO PIZARRO</v>
          </cell>
          <cell r="F760" t="str">
            <v>52520</v>
          </cell>
        </row>
        <row r="761">
          <cell r="C761" t="str">
            <v>NariñoPOLICARPA</v>
          </cell>
          <cell r="D761" t="str">
            <v>Nariño</v>
          </cell>
          <cell r="E761" t="str">
            <v>POLICARPA</v>
          </cell>
          <cell r="F761" t="str">
            <v>52540</v>
          </cell>
        </row>
        <row r="762">
          <cell r="C762" t="str">
            <v>NariñoPOTOSI</v>
          </cell>
          <cell r="D762" t="str">
            <v>Nariño</v>
          </cell>
          <cell r="E762" t="str">
            <v>POTOSI</v>
          </cell>
          <cell r="F762" t="str">
            <v>52560</v>
          </cell>
        </row>
        <row r="763">
          <cell r="C763" t="str">
            <v>NariñoPROVIDENCIA</v>
          </cell>
          <cell r="D763" t="str">
            <v>Nariño</v>
          </cell>
          <cell r="E763" t="str">
            <v>PROVIDENCIA</v>
          </cell>
          <cell r="F763" t="str">
            <v>52565</v>
          </cell>
        </row>
        <row r="764">
          <cell r="C764" t="str">
            <v>NariñoPUERRES</v>
          </cell>
          <cell r="D764" t="str">
            <v>Nariño</v>
          </cell>
          <cell r="E764" t="str">
            <v>PUERRES</v>
          </cell>
          <cell r="F764" t="str">
            <v>52573</v>
          </cell>
        </row>
        <row r="765">
          <cell r="C765" t="str">
            <v>NariñoPUPIALES</v>
          </cell>
          <cell r="D765" t="str">
            <v>Nariño</v>
          </cell>
          <cell r="E765" t="str">
            <v>PUPIALES</v>
          </cell>
          <cell r="F765" t="str">
            <v>52585</v>
          </cell>
        </row>
        <row r="766">
          <cell r="C766" t="str">
            <v>NariñoRICAURTE</v>
          </cell>
          <cell r="D766" t="str">
            <v>Nariño</v>
          </cell>
          <cell r="E766" t="str">
            <v>RICAURTE</v>
          </cell>
          <cell r="F766" t="str">
            <v>52612</v>
          </cell>
        </row>
        <row r="767">
          <cell r="C767" t="str">
            <v>NariñoROBERTO PAYAN</v>
          </cell>
          <cell r="D767" t="str">
            <v>Nariño</v>
          </cell>
          <cell r="E767" t="str">
            <v>ROBERTO PAYAN</v>
          </cell>
          <cell r="F767" t="str">
            <v>52621</v>
          </cell>
        </row>
        <row r="768">
          <cell r="C768" t="str">
            <v>NariñoSAMANIEGO</v>
          </cell>
          <cell r="D768" t="str">
            <v>Nariño</v>
          </cell>
          <cell r="E768" t="str">
            <v>SAMANIEGO</v>
          </cell>
          <cell r="F768" t="str">
            <v>52678</v>
          </cell>
        </row>
        <row r="769">
          <cell r="C769" t="str">
            <v>NariñoSANDONA</v>
          </cell>
          <cell r="D769" t="str">
            <v>Nariño</v>
          </cell>
          <cell r="E769" t="str">
            <v>SANDONA</v>
          </cell>
          <cell r="F769" t="str">
            <v>52683</v>
          </cell>
        </row>
        <row r="770">
          <cell r="C770" t="str">
            <v>NariñoSAN BERNARDO</v>
          </cell>
          <cell r="D770" t="str">
            <v>Nariño</v>
          </cell>
          <cell r="E770" t="str">
            <v>SAN BERNARDO</v>
          </cell>
          <cell r="F770" t="str">
            <v>52685</v>
          </cell>
        </row>
        <row r="771">
          <cell r="C771" t="str">
            <v>NariñoSAN LORENZO</v>
          </cell>
          <cell r="D771" t="str">
            <v>Nariño</v>
          </cell>
          <cell r="E771" t="str">
            <v>SAN LORENZO</v>
          </cell>
          <cell r="F771" t="str">
            <v>52687</v>
          </cell>
        </row>
        <row r="772">
          <cell r="C772" t="str">
            <v>NariñoSAN PABLO</v>
          </cell>
          <cell r="D772" t="str">
            <v>Nariño</v>
          </cell>
          <cell r="E772" t="str">
            <v>SAN PABLO</v>
          </cell>
          <cell r="F772" t="str">
            <v>52693</v>
          </cell>
        </row>
        <row r="773">
          <cell r="C773" t="str">
            <v>NariñoSAN PEDRO DE CARTAGO</v>
          </cell>
          <cell r="D773" t="str">
            <v>Nariño</v>
          </cell>
          <cell r="E773" t="str">
            <v>SAN PEDRO DE CARTAGO</v>
          </cell>
          <cell r="F773" t="str">
            <v>52694</v>
          </cell>
        </row>
        <row r="774">
          <cell r="C774" t="str">
            <v>NariñoSANTA BARBARA</v>
          </cell>
          <cell r="D774" t="str">
            <v>Nariño</v>
          </cell>
          <cell r="E774" t="str">
            <v>SANTA BARBARA</v>
          </cell>
          <cell r="F774" t="str">
            <v>52696</v>
          </cell>
        </row>
        <row r="775">
          <cell r="C775" t="str">
            <v>NariñoSANTACRUZ</v>
          </cell>
          <cell r="D775" t="str">
            <v>Nariño</v>
          </cell>
          <cell r="E775" t="str">
            <v>SANTACRUZ</v>
          </cell>
          <cell r="F775" t="str">
            <v>52699</v>
          </cell>
        </row>
        <row r="776">
          <cell r="C776" t="str">
            <v>NariñoSAPUYES</v>
          </cell>
          <cell r="D776" t="str">
            <v>Nariño</v>
          </cell>
          <cell r="E776" t="str">
            <v>SAPUYES</v>
          </cell>
          <cell r="F776" t="str">
            <v>52720</v>
          </cell>
        </row>
        <row r="777">
          <cell r="C777" t="str">
            <v>NariñoTAMINANGO</v>
          </cell>
          <cell r="D777" t="str">
            <v>Nariño</v>
          </cell>
          <cell r="E777" t="str">
            <v>TAMINANGO</v>
          </cell>
          <cell r="F777" t="str">
            <v>52786</v>
          </cell>
        </row>
        <row r="778">
          <cell r="C778" t="str">
            <v>NariñoTANGUA</v>
          </cell>
          <cell r="D778" t="str">
            <v>Nariño</v>
          </cell>
          <cell r="E778" t="str">
            <v>TANGUA</v>
          </cell>
          <cell r="F778" t="str">
            <v>52788</v>
          </cell>
        </row>
        <row r="779">
          <cell r="C779" t="str">
            <v>NariñoSAN ANDRES DE TUMACO</v>
          </cell>
          <cell r="D779" t="str">
            <v>Nariño</v>
          </cell>
          <cell r="E779" t="str">
            <v>SAN ANDRES DE TUMACO</v>
          </cell>
          <cell r="F779" t="str">
            <v>52835</v>
          </cell>
        </row>
        <row r="780">
          <cell r="C780" t="str">
            <v>NariñoTUQUERRES</v>
          </cell>
          <cell r="D780" t="str">
            <v>Nariño</v>
          </cell>
          <cell r="E780" t="str">
            <v>TUQUERRES</v>
          </cell>
          <cell r="F780" t="str">
            <v>52838</v>
          </cell>
        </row>
        <row r="781">
          <cell r="C781" t="str">
            <v>NariñoYACUANQUER</v>
          </cell>
          <cell r="D781" t="str">
            <v>Nariño</v>
          </cell>
          <cell r="E781" t="str">
            <v>YACUANQUER</v>
          </cell>
          <cell r="F781" t="str">
            <v>52885</v>
          </cell>
        </row>
        <row r="782">
          <cell r="C782" t="str">
            <v>Norte de SantanderCUCUTA</v>
          </cell>
          <cell r="D782" t="str">
            <v>Norte de Santander</v>
          </cell>
          <cell r="E782" t="str">
            <v>CUCUTA</v>
          </cell>
          <cell r="F782" t="str">
            <v>54001</v>
          </cell>
        </row>
        <row r="783">
          <cell r="C783" t="str">
            <v>Norte de SantanderABREGO</v>
          </cell>
          <cell r="D783" t="str">
            <v>Norte de Santander</v>
          </cell>
          <cell r="E783" t="str">
            <v>ABREGO</v>
          </cell>
          <cell r="F783" t="str">
            <v>54003</v>
          </cell>
        </row>
        <row r="784">
          <cell r="C784" t="str">
            <v>Norte de SantanderARBOLEDAS</v>
          </cell>
          <cell r="D784" t="str">
            <v>Norte de Santander</v>
          </cell>
          <cell r="E784" t="str">
            <v>ARBOLEDAS</v>
          </cell>
          <cell r="F784" t="str">
            <v>54051</v>
          </cell>
        </row>
        <row r="785">
          <cell r="C785" t="str">
            <v>Norte de SantanderBOCHALEMA</v>
          </cell>
          <cell r="D785" t="str">
            <v>Norte de Santander</v>
          </cell>
          <cell r="E785" t="str">
            <v>BOCHALEMA</v>
          </cell>
          <cell r="F785" t="str">
            <v>54099</v>
          </cell>
        </row>
        <row r="786">
          <cell r="C786" t="str">
            <v>Norte de SantanderBUCARASICA</v>
          </cell>
          <cell r="D786" t="str">
            <v>Norte de Santander</v>
          </cell>
          <cell r="E786" t="str">
            <v>BUCARASICA</v>
          </cell>
          <cell r="F786" t="str">
            <v>54109</v>
          </cell>
        </row>
        <row r="787">
          <cell r="C787" t="str">
            <v>Norte de SantanderCACOTA</v>
          </cell>
          <cell r="D787" t="str">
            <v>Norte de Santander</v>
          </cell>
          <cell r="E787" t="str">
            <v>CACOTA</v>
          </cell>
          <cell r="F787" t="str">
            <v>54125</v>
          </cell>
        </row>
        <row r="788">
          <cell r="C788" t="str">
            <v>Norte de SantanderCACHIRA</v>
          </cell>
          <cell r="D788" t="str">
            <v>Norte de Santander</v>
          </cell>
          <cell r="E788" t="str">
            <v>CACHIRA</v>
          </cell>
          <cell r="F788" t="str">
            <v>54128</v>
          </cell>
        </row>
        <row r="789">
          <cell r="C789" t="str">
            <v>Norte de SantanderCHINACOTA</v>
          </cell>
          <cell r="D789" t="str">
            <v>Norte de Santander</v>
          </cell>
          <cell r="E789" t="str">
            <v>CHINACOTA</v>
          </cell>
          <cell r="F789" t="str">
            <v>54172</v>
          </cell>
        </row>
        <row r="790">
          <cell r="C790" t="str">
            <v>Norte de SantanderCHITAGA</v>
          </cell>
          <cell r="D790" t="str">
            <v>Norte de Santander</v>
          </cell>
          <cell r="E790" t="str">
            <v>CHITAGA</v>
          </cell>
          <cell r="F790" t="str">
            <v>54174</v>
          </cell>
        </row>
        <row r="791">
          <cell r="C791" t="str">
            <v>Norte de SantanderCONVENCION</v>
          </cell>
          <cell r="D791" t="str">
            <v>Norte de Santander</v>
          </cell>
          <cell r="E791" t="str">
            <v>CONVENCION</v>
          </cell>
          <cell r="F791" t="str">
            <v>54206</v>
          </cell>
        </row>
        <row r="792">
          <cell r="C792" t="str">
            <v>Norte de SantanderCUCUTILLA</v>
          </cell>
          <cell r="D792" t="str">
            <v>Norte de Santander</v>
          </cell>
          <cell r="E792" t="str">
            <v>CUCUTILLA</v>
          </cell>
          <cell r="F792" t="str">
            <v>54223</v>
          </cell>
        </row>
        <row r="793">
          <cell r="C793" t="str">
            <v>Norte de SantanderDURANIA</v>
          </cell>
          <cell r="D793" t="str">
            <v>Norte de Santander</v>
          </cell>
          <cell r="E793" t="str">
            <v>DURANIA</v>
          </cell>
          <cell r="F793" t="str">
            <v>54239</v>
          </cell>
        </row>
        <row r="794">
          <cell r="C794" t="str">
            <v>Norte de SantanderEL CARMEN</v>
          </cell>
          <cell r="D794" t="str">
            <v>Norte de Santander</v>
          </cell>
          <cell r="E794" t="str">
            <v>EL CARMEN</v>
          </cell>
          <cell r="F794" t="str">
            <v>54245</v>
          </cell>
        </row>
        <row r="795">
          <cell r="C795" t="str">
            <v>Norte de SantanderEL TARRA</v>
          </cell>
          <cell r="D795" t="str">
            <v>Norte de Santander</v>
          </cell>
          <cell r="E795" t="str">
            <v>EL TARRA</v>
          </cell>
          <cell r="F795" t="str">
            <v>54250</v>
          </cell>
        </row>
        <row r="796">
          <cell r="C796" t="str">
            <v>Norte de SantanderEL ZULIA</v>
          </cell>
          <cell r="D796" t="str">
            <v>Norte de Santander</v>
          </cell>
          <cell r="E796" t="str">
            <v>EL ZULIA</v>
          </cell>
          <cell r="F796" t="str">
            <v>54261</v>
          </cell>
        </row>
        <row r="797">
          <cell r="C797" t="str">
            <v>Norte de SantanderGRAMALOTE</v>
          </cell>
          <cell r="D797" t="str">
            <v>Norte de Santander</v>
          </cell>
          <cell r="E797" t="str">
            <v>GRAMALOTE</v>
          </cell>
          <cell r="F797" t="str">
            <v>54313</v>
          </cell>
        </row>
        <row r="798">
          <cell r="C798" t="str">
            <v>Norte de SantanderHACARI</v>
          </cell>
          <cell r="D798" t="str">
            <v>Norte de Santander</v>
          </cell>
          <cell r="E798" t="str">
            <v>HACARI</v>
          </cell>
          <cell r="F798" t="str">
            <v>54344</v>
          </cell>
        </row>
        <row r="799">
          <cell r="C799" t="str">
            <v>Norte de SantanderHERRAN</v>
          </cell>
          <cell r="D799" t="str">
            <v>Norte de Santander</v>
          </cell>
          <cell r="E799" t="str">
            <v>HERRAN</v>
          </cell>
          <cell r="F799" t="str">
            <v>54347</v>
          </cell>
        </row>
        <row r="800">
          <cell r="C800" t="str">
            <v>Norte de SantanderLABATECA</v>
          </cell>
          <cell r="D800" t="str">
            <v>Norte de Santander</v>
          </cell>
          <cell r="E800" t="str">
            <v>LABATECA</v>
          </cell>
          <cell r="F800" t="str">
            <v>54377</v>
          </cell>
        </row>
        <row r="801">
          <cell r="C801" t="str">
            <v>Norte de SantanderLA ESPERANZA</v>
          </cell>
          <cell r="D801" t="str">
            <v>Norte de Santander</v>
          </cell>
          <cell r="E801" t="str">
            <v>LA ESPERANZA</v>
          </cell>
          <cell r="F801" t="str">
            <v>54385</v>
          </cell>
        </row>
        <row r="802">
          <cell r="C802" t="str">
            <v>Norte de SantanderLA PLAYA</v>
          </cell>
          <cell r="D802" t="str">
            <v>Norte de Santander</v>
          </cell>
          <cell r="E802" t="str">
            <v>LA PLAYA</v>
          </cell>
          <cell r="F802" t="str">
            <v>54398</v>
          </cell>
        </row>
        <row r="803">
          <cell r="C803" t="str">
            <v>Norte de SantanderLOS PATIOS</v>
          </cell>
          <cell r="D803" t="str">
            <v>Norte de Santander</v>
          </cell>
          <cell r="E803" t="str">
            <v>LOS PATIOS</v>
          </cell>
          <cell r="F803" t="str">
            <v>54405</v>
          </cell>
        </row>
        <row r="804">
          <cell r="C804" t="str">
            <v>Norte de SantanderLOURDES</v>
          </cell>
          <cell r="D804" t="str">
            <v>Norte de Santander</v>
          </cell>
          <cell r="E804" t="str">
            <v>LOURDES</v>
          </cell>
          <cell r="F804" t="str">
            <v>54418</v>
          </cell>
        </row>
        <row r="805">
          <cell r="C805" t="str">
            <v>Norte de SantanderMUTISCUA</v>
          </cell>
          <cell r="D805" t="str">
            <v>Norte de Santander</v>
          </cell>
          <cell r="E805" t="str">
            <v>MUTISCUA</v>
          </cell>
          <cell r="F805" t="str">
            <v>54480</v>
          </cell>
        </row>
        <row r="806">
          <cell r="C806" t="str">
            <v>Norte de SantanderOCAÑA</v>
          </cell>
          <cell r="D806" t="str">
            <v>Norte de Santander</v>
          </cell>
          <cell r="E806" t="str">
            <v>OCAÑA</v>
          </cell>
          <cell r="F806" t="str">
            <v>54498</v>
          </cell>
        </row>
        <row r="807">
          <cell r="C807" t="str">
            <v>Norte de SantanderPAMPLONA</v>
          </cell>
          <cell r="D807" t="str">
            <v>Norte de Santander</v>
          </cell>
          <cell r="E807" t="str">
            <v>PAMPLONA</v>
          </cell>
          <cell r="F807" t="str">
            <v>54518</v>
          </cell>
        </row>
        <row r="808">
          <cell r="C808" t="str">
            <v>Norte de SantanderPAMPLONITA</v>
          </cell>
          <cell r="D808" t="str">
            <v>Norte de Santander</v>
          </cell>
          <cell r="E808" t="str">
            <v>PAMPLONITA</v>
          </cell>
          <cell r="F808" t="str">
            <v>54520</v>
          </cell>
        </row>
        <row r="809">
          <cell r="C809" t="str">
            <v>Norte de SantanderPUERTO SANTANDER</v>
          </cell>
          <cell r="D809" t="str">
            <v>Norte de Santander</v>
          </cell>
          <cell r="E809" t="str">
            <v>PUERTO SANTANDER</v>
          </cell>
          <cell r="F809" t="str">
            <v>54553</v>
          </cell>
        </row>
        <row r="810">
          <cell r="C810" t="str">
            <v>Norte de SantanderRAGONVALIA</v>
          </cell>
          <cell r="D810" t="str">
            <v>Norte de Santander</v>
          </cell>
          <cell r="E810" t="str">
            <v>RAGONVALIA</v>
          </cell>
          <cell r="F810" t="str">
            <v>54599</v>
          </cell>
        </row>
        <row r="811">
          <cell r="C811" t="str">
            <v>Norte de SantanderSALAZAR</v>
          </cell>
          <cell r="D811" t="str">
            <v>Norte de Santander</v>
          </cell>
          <cell r="E811" t="str">
            <v>SALAZAR</v>
          </cell>
          <cell r="F811" t="str">
            <v>54660</v>
          </cell>
        </row>
        <row r="812">
          <cell r="C812" t="str">
            <v>Norte de SantanderSAN CALIXTO</v>
          </cell>
          <cell r="D812" t="str">
            <v>Norte de Santander</v>
          </cell>
          <cell r="E812" t="str">
            <v>SAN CALIXTO</v>
          </cell>
          <cell r="F812" t="str">
            <v>54670</v>
          </cell>
        </row>
        <row r="813">
          <cell r="C813" t="str">
            <v>Norte de SantanderSAN CAYETANO</v>
          </cell>
          <cell r="D813" t="str">
            <v>Norte de Santander</v>
          </cell>
          <cell r="E813" t="str">
            <v>SAN CAYETANO</v>
          </cell>
          <cell r="F813" t="str">
            <v>54673</v>
          </cell>
        </row>
        <row r="814">
          <cell r="C814" t="str">
            <v>Norte de SantanderSANTIAGO</v>
          </cell>
          <cell r="D814" t="str">
            <v>Norte de Santander</v>
          </cell>
          <cell r="E814" t="str">
            <v>SANTIAGO</v>
          </cell>
          <cell r="F814" t="str">
            <v>54680</v>
          </cell>
        </row>
        <row r="815">
          <cell r="C815" t="str">
            <v>Norte de SantanderSARDINATA</v>
          </cell>
          <cell r="D815" t="str">
            <v>Norte de Santander</v>
          </cell>
          <cell r="E815" t="str">
            <v>SARDINATA</v>
          </cell>
          <cell r="F815" t="str">
            <v>54720</v>
          </cell>
        </row>
        <row r="816">
          <cell r="C816" t="str">
            <v>Norte de SantanderSILOS</v>
          </cell>
          <cell r="D816" t="str">
            <v>Norte de Santander</v>
          </cell>
          <cell r="E816" t="str">
            <v>SILOS</v>
          </cell>
          <cell r="F816" t="str">
            <v>54743</v>
          </cell>
        </row>
        <row r="817">
          <cell r="C817" t="str">
            <v>Norte de SantanderTEORAMA</v>
          </cell>
          <cell r="D817" t="str">
            <v>Norte de Santander</v>
          </cell>
          <cell r="E817" t="str">
            <v>TEORAMA</v>
          </cell>
          <cell r="F817" t="str">
            <v>54800</v>
          </cell>
        </row>
        <row r="818">
          <cell r="C818" t="str">
            <v>Norte de SantanderTIBU</v>
          </cell>
          <cell r="D818" t="str">
            <v>Norte de Santander</v>
          </cell>
          <cell r="E818" t="str">
            <v>TIBU</v>
          </cell>
          <cell r="F818" t="str">
            <v>54810</v>
          </cell>
        </row>
        <row r="819">
          <cell r="C819" t="str">
            <v>Norte de SantanderTOLEDO</v>
          </cell>
          <cell r="D819" t="str">
            <v>Norte de Santander</v>
          </cell>
          <cell r="E819" t="str">
            <v>TOLEDO</v>
          </cell>
          <cell r="F819" t="str">
            <v>54820</v>
          </cell>
        </row>
        <row r="820">
          <cell r="C820" t="str">
            <v>Norte de SantanderVILLA CARO</v>
          </cell>
          <cell r="D820" t="str">
            <v>Norte de Santander</v>
          </cell>
          <cell r="E820" t="str">
            <v>VILLA CARO</v>
          </cell>
          <cell r="F820" t="str">
            <v>54871</v>
          </cell>
        </row>
        <row r="821">
          <cell r="C821" t="str">
            <v>Norte de SantanderVILLA DEL ROSARIO</v>
          </cell>
          <cell r="D821" t="str">
            <v>Norte de Santander</v>
          </cell>
          <cell r="E821" t="str">
            <v>VILLA DEL ROSARIO</v>
          </cell>
          <cell r="F821" t="str">
            <v>54874</v>
          </cell>
        </row>
        <row r="822">
          <cell r="C822" t="str">
            <v>QuindioARMENIA</v>
          </cell>
          <cell r="D822" t="str">
            <v>Quindio</v>
          </cell>
          <cell r="E822" t="str">
            <v>ARMENIA</v>
          </cell>
          <cell r="F822" t="str">
            <v>63001</v>
          </cell>
        </row>
        <row r="823">
          <cell r="C823" t="str">
            <v>QuindioBUENAVISTA</v>
          </cell>
          <cell r="D823" t="str">
            <v>Quindio</v>
          </cell>
          <cell r="E823" t="str">
            <v>BUENAVISTA</v>
          </cell>
          <cell r="F823" t="str">
            <v>63111</v>
          </cell>
        </row>
        <row r="824">
          <cell r="C824" t="str">
            <v>QuindioCALARCA</v>
          </cell>
          <cell r="D824" t="str">
            <v>Quindio</v>
          </cell>
          <cell r="E824" t="str">
            <v>CALARCA</v>
          </cell>
          <cell r="F824" t="str">
            <v>63130</v>
          </cell>
        </row>
        <row r="825">
          <cell r="C825" t="str">
            <v>QuindioCIRCASIA</v>
          </cell>
          <cell r="D825" t="str">
            <v>Quindio</v>
          </cell>
          <cell r="E825" t="str">
            <v>CIRCASIA</v>
          </cell>
          <cell r="F825" t="str">
            <v>63190</v>
          </cell>
        </row>
        <row r="826">
          <cell r="C826" t="str">
            <v>QuindioCORDOBA</v>
          </cell>
          <cell r="D826" t="str">
            <v>Quindio</v>
          </cell>
          <cell r="E826" t="str">
            <v>CORDOBA</v>
          </cell>
          <cell r="F826" t="str">
            <v>63212</v>
          </cell>
        </row>
        <row r="827">
          <cell r="C827" t="str">
            <v>QuindioFILANDIA</v>
          </cell>
          <cell r="D827" t="str">
            <v>Quindio</v>
          </cell>
          <cell r="E827" t="str">
            <v>FILANDIA</v>
          </cell>
          <cell r="F827" t="str">
            <v>63272</v>
          </cell>
        </row>
        <row r="828">
          <cell r="C828" t="str">
            <v>QuindioGENOVA</v>
          </cell>
          <cell r="D828" t="str">
            <v>Quindio</v>
          </cell>
          <cell r="E828" t="str">
            <v>GENOVA</v>
          </cell>
          <cell r="F828" t="str">
            <v>63302</v>
          </cell>
        </row>
        <row r="829">
          <cell r="C829" t="str">
            <v>QuindioLA TEBAIDA</v>
          </cell>
          <cell r="D829" t="str">
            <v>Quindio</v>
          </cell>
          <cell r="E829" t="str">
            <v>LA TEBAIDA</v>
          </cell>
          <cell r="F829" t="str">
            <v>63401</v>
          </cell>
        </row>
        <row r="830">
          <cell r="C830" t="str">
            <v>QuindioMONTENEGRO</v>
          </cell>
          <cell r="D830" t="str">
            <v>Quindio</v>
          </cell>
          <cell r="E830" t="str">
            <v>MONTENEGRO</v>
          </cell>
          <cell r="F830" t="str">
            <v>63470</v>
          </cell>
        </row>
        <row r="831">
          <cell r="C831" t="str">
            <v>QuindioPIJAO</v>
          </cell>
          <cell r="D831" t="str">
            <v>Quindio</v>
          </cell>
          <cell r="E831" t="str">
            <v>PIJAO</v>
          </cell>
          <cell r="F831" t="str">
            <v>63548</v>
          </cell>
        </row>
        <row r="832">
          <cell r="C832" t="str">
            <v>QuindioQUIMBAYA</v>
          </cell>
          <cell r="D832" t="str">
            <v>Quindio</v>
          </cell>
          <cell r="E832" t="str">
            <v>QUIMBAYA</v>
          </cell>
          <cell r="F832" t="str">
            <v>63594</v>
          </cell>
        </row>
        <row r="833">
          <cell r="C833" t="str">
            <v>QuindioSALENTO</v>
          </cell>
          <cell r="D833" t="str">
            <v>Quindio</v>
          </cell>
          <cell r="E833" t="str">
            <v>SALENTO</v>
          </cell>
          <cell r="F833" t="str">
            <v>63690</v>
          </cell>
        </row>
        <row r="834">
          <cell r="C834" t="str">
            <v>RisaraldaPEREIRA</v>
          </cell>
          <cell r="D834" t="str">
            <v>Risaralda</v>
          </cell>
          <cell r="E834" t="str">
            <v>PEREIRA</v>
          </cell>
          <cell r="F834" t="str">
            <v>66001</v>
          </cell>
        </row>
        <row r="835">
          <cell r="C835" t="str">
            <v>RisaraldaAPIA</v>
          </cell>
          <cell r="D835" t="str">
            <v>Risaralda</v>
          </cell>
          <cell r="E835" t="str">
            <v>APIA</v>
          </cell>
          <cell r="F835" t="str">
            <v>66045</v>
          </cell>
        </row>
        <row r="836">
          <cell r="C836" t="str">
            <v>RisaraldaBALBOA</v>
          </cell>
          <cell r="D836" t="str">
            <v>Risaralda</v>
          </cell>
          <cell r="E836" t="str">
            <v>BALBOA</v>
          </cell>
          <cell r="F836" t="str">
            <v>66075</v>
          </cell>
        </row>
        <row r="837">
          <cell r="C837" t="str">
            <v>RisaraldaBELEN DE UMBRIA</v>
          </cell>
          <cell r="D837" t="str">
            <v>Risaralda</v>
          </cell>
          <cell r="E837" t="str">
            <v>BELEN DE UMBRIA</v>
          </cell>
          <cell r="F837" t="str">
            <v>66088</v>
          </cell>
        </row>
        <row r="838">
          <cell r="C838" t="str">
            <v>RisaraldaDOSQUEBRADAS</v>
          </cell>
          <cell r="D838" t="str">
            <v>Risaralda</v>
          </cell>
          <cell r="E838" t="str">
            <v>DOSQUEBRADAS</v>
          </cell>
          <cell r="F838" t="str">
            <v>66170</v>
          </cell>
        </row>
        <row r="839">
          <cell r="C839" t="str">
            <v>RisaraldaGUATICA</v>
          </cell>
          <cell r="D839" t="str">
            <v>Risaralda</v>
          </cell>
          <cell r="E839" t="str">
            <v>GUATICA</v>
          </cell>
          <cell r="F839" t="str">
            <v>66318</v>
          </cell>
        </row>
        <row r="840">
          <cell r="C840" t="str">
            <v>RisaraldaLA CELIA</v>
          </cell>
          <cell r="D840" t="str">
            <v>Risaralda</v>
          </cell>
          <cell r="E840" t="str">
            <v>LA CELIA</v>
          </cell>
          <cell r="F840" t="str">
            <v>66383</v>
          </cell>
        </row>
        <row r="841">
          <cell r="C841" t="str">
            <v>RisaraldaLA VIRGINIA</v>
          </cell>
          <cell r="D841" t="str">
            <v>Risaralda</v>
          </cell>
          <cell r="E841" t="str">
            <v>LA VIRGINIA</v>
          </cell>
          <cell r="F841" t="str">
            <v>66400</v>
          </cell>
        </row>
        <row r="842">
          <cell r="C842" t="str">
            <v>RisaraldaMARSELLA</v>
          </cell>
          <cell r="D842" t="str">
            <v>Risaralda</v>
          </cell>
          <cell r="E842" t="str">
            <v>MARSELLA</v>
          </cell>
          <cell r="F842" t="str">
            <v>66440</v>
          </cell>
        </row>
        <row r="843">
          <cell r="C843" t="str">
            <v>RisaraldaMISTRATO</v>
          </cell>
          <cell r="D843" t="str">
            <v>Risaralda</v>
          </cell>
          <cell r="E843" t="str">
            <v>MISTRATO</v>
          </cell>
          <cell r="F843" t="str">
            <v>66456</v>
          </cell>
        </row>
        <row r="844">
          <cell r="C844" t="str">
            <v>RisaraldaPUEBLO RICO</v>
          </cell>
          <cell r="D844" t="str">
            <v>Risaralda</v>
          </cell>
          <cell r="E844" t="str">
            <v>PUEBLO RICO</v>
          </cell>
          <cell r="F844" t="str">
            <v>66572</v>
          </cell>
        </row>
        <row r="845">
          <cell r="C845" t="str">
            <v>RisaraldaQUINCHIA</v>
          </cell>
          <cell r="D845" t="str">
            <v>Risaralda</v>
          </cell>
          <cell r="E845" t="str">
            <v>QUINCHIA</v>
          </cell>
          <cell r="F845" t="str">
            <v>66594</v>
          </cell>
        </row>
        <row r="846">
          <cell r="C846" t="str">
            <v>RisaraldaSANTA ROSA DE CABAL</v>
          </cell>
          <cell r="D846" t="str">
            <v>Risaralda</v>
          </cell>
          <cell r="E846" t="str">
            <v>SANTA ROSA DE CABAL</v>
          </cell>
          <cell r="F846" t="str">
            <v>66682</v>
          </cell>
        </row>
        <row r="847">
          <cell r="C847" t="str">
            <v>RisaraldaSANTUARIO</v>
          </cell>
          <cell r="D847" t="str">
            <v>Risaralda</v>
          </cell>
          <cell r="E847" t="str">
            <v>SANTUARIO</v>
          </cell>
          <cell r="F847" t="str">
            <v>66687</v>
          </cell>
        </row>
        <row r="848">
          <cell r="C848" t="str">
            <v>SantanderBUCARAMANGA</v>
          </cell>
          <cell r="D848" t="str">
            <v>Santander</v>
          </cell>
          <cell r="E848" t="str">
            <v>BUCARAMANGA</v>
          </cell>
          <cell r="F848" t="str">
            <v>68001</v>
          </cell>
        </row>
        <row r="849">
          <cell r="C849" t="str">
            <v>SantanderAGUADA</v>
          </cell>
          <cell r="D849" t="str">
            <v>Santander</v>
          </cell>
          <cell r="E849" t="str">
            <v>AGUADA</v>
          </cell>
          <cell r="F849" t="str">
            <v>68013</v>
          </cell>
        </row>
        <row r="850">
          <cell r="C850" t="str">
            <v>SantanderALBANIA</v>
          </cell>
          <cell r="D850" t="str">
            <v>Santander</v>
          </cell>
          <cell r="E850" t="str">
            <v>ALBANIA</v>
          </cell>
          <cell r="F850" t="str">
            <v>68020</v>
          </cell>
        </row>
        <row r="851">
          <cell r="C851" t="str">
            <v>SantanderARATOCA</v>
          </cell>
          <cell r="D851" t="str">
            <v>Santander</v>
          </cell>
          <cell r="E851" t="str">
            <v>ARATOCA</v>
          </cell>
          <cell r="F851" t="str">
            <v>68051</v>
          </cell>
        </row>
        <row r="852">
          <cell r="C852" t="str">
            <v>SantanderBARBOSA</v>
          </cell>
          <cell r="D852" t="str">
            <v>Santander</v>
          </cell>
          <cell r="E852" t="str">
            <v>BARBOSA</v>
          </cell>
          <cell r="F852" t="str">
            <v>68077</v>
          </cell>
        </row>
        <row r="853">
          <cell r="C853" t="str">
            <v>SantanderBARICHARA</v>
          </cell>
          <cell r="D853" t="str">
            <v>Santander</v>
          </cell>
          <cell r="E853" t="str">
            <v>BARICHARA</v>
          </cell>
          <cell r="F853" t="str">
            <v>68079</v>
          </cell>
        </row>
        <row r="854">
          <cell r="C854" t="str">
            <v>SantanderBARRANCABERMEJA</v>
          </cell>
          <cell r="D854" t="str">
            <v>Santander</v>
          </cell>
          <cell r="E854" t="str">
            <v>BARRANCABERMEJA</v>
          </cell>
          <cell r="F854" t="str">
            <v>68081</v>
          </cell>
        </row>
        <row r="855">
          <cell r="C855" t="str">
            <v>SantanderBETULIA</v>
          </cell>
          <cell r="D855" t="str">
            <v>Santander</v>
          </cell>
          <cell r="E855" t="str">
            <v>BETULIA</v>
          </cell>
          <cell r="F855" t="str">
            <v>68092</v>
          </cell>
        </row>
        <row r="856">
          <cell r="C856" t="str">
            <v>SantanderBOLIVAR</v>
          </cell>
          <cell r="D856" t="str">
            <v>Santander</v>
          </cell>
          <cell r="E856" t="str">
            <v>BOLIVAR</v>
          </cell>
          <cell r="F856" t="str">
            <v>68101</v>
          </cell>
        </row>
        <row r="857">
          <cell r="C857" t="str">
            <v>SantanderCABRERA</v>
          </cell>
          <cell r="D857" t="str">
            <v>Santander</v>
          </cell>
          <cell r="E857" t="str">
            <v>CABRERA</v>
          </cell>
          <cell r="F857" t="str">
            <v>68121</v>
          </cell>
        </row>
        <row r="858">
          <cell r="C858" t="str">
            <v>SantanderCALIFORNIA</v>
          </cell>
          <cell r="D858" t="str">
            <v>Santander</v>
          </cell>
          <cell r="E858" t="str">
            <v>CALIFORNIA</v>
          </cell>
          <cell r="F858" t="str">
            <v>68132</v>
          </cell>
        </row>
        <row r="859">
          <cell r="C859" t="str">
            <v>SantanderCAPITANEJO</v>
          </cell>
          <cell r="D859" t="str">
            <v>Santander</v>
          </cell>
          <cell r="E859" t="str">
            <v>CAPITANEJO</v>
          </cell>
          <cell r="F859" t="str">
            <v>68147</v>
          </cell>
        </row>
        <row r="860">
          <cell r="C860" t="str">
            <v>SantanderCARCASI</v>
          </cell>
          <cell r="D860" t="str">
            <v>Santander</v>
          </cell>
          <cell r="E860" t="str">
            <v>CARCASI</v>
          </cell>
          <cell r="F860" t="str">
            <v>68152</v>
          </cell>
        </row>
        <row r="861">
          <cell r="C861" t="str">
            <v>SantanderCEPITA</v>
          </cell>
          <cell r="D861" t="str">
            <v>Santander</v>
          </cell>
          <cell r="E861" t="str">
            <v>CEPITA</v>
          </cell>
          <cell r="F861" t="str">
            <v>68160</v>
          </cell>
        </row>
        <row r="862">
          <cell r="C862" t="str">
            <v>SantanderCERRITO</v>
          </cell>
          <cell r="D862" t="str">
            <v>Santander</v>
          </cell>
          <cell r="E862" t="str">
            <v>CERRITO</v>
          </cell>
          <cell r="F862" t="str">
            <v>68162</v>
          </cell>
        </row>
        <row r="863">
          <cell r="C863" t="str">
            <v>SantanderCHARALA</v>
          </cell>
          <cell r="D863" t="str">
            <v>Santander</v>
          </cell>
          <cell r="E863" t="str">
            <v>CHARALA</v>
          </cell>
          <cell r="F863" t="str">
            <v>68167</v>
          </cell>
        </row>
        <row r="864">
          <cell r="C864" t="str">
            <v>SantanderCHARTA</v>
          </cell>
          <cell r="D864" t="str">
            <v>Santander</v>
          </cell>
          <cell r="E864" t="str">
            <v>CHARTA</v>
          </cell>
          <cell r="F864" t="str">
            <v>68169</v>
          </cell>
        </row>
        <row r="865">
          <cell r="C865" t="str">
            <v>SantanderCHIMA</v>
          </cell>
          <cell r="D865" t="str">
            <v>Santander</v>
          </cell>
          <cell r="E865" t="str">
            <v>CHIMA</v>
          </cell>
          <cell r="F865" t="str">
            <v>68176</v>
          </cell>
        </row>
        <row r="866">
          <cell r="C866" t="str">
            <v>SantanderCHIPATA</v>
          </cell>
          <cell r="D866" t="str">
            <v>Santander</v>
          </cell>
          <cell r="E866" t="str">
            <v>CHIPATA</v>
          </cell>
          <cell r="F866" t="str">
            <v>68179</v>
          </cell>
        </row>
        <row r="867">
          <cell r="C867" t="str">
            <v>SantanderCIMITARRA</v>
          </cell>
          <cell r="D867" t="str">
            <v>Santander</v>
          </cell>
          <cell r="E867" t="str">
            <v>CIMITARRA</v>
          </cell>
          <cell r="F867" t="str">
            <v>68190</v>
          </cell>
        </row>
        <row r="868">
          <cell r="C868" t="str">
            <v>SantanderCONCEPCION</v>
          </cell>
          <cell r="D868" t="str">
            <v>Santander</v>
          </cell>
          <cell r="E868" t="str">
            <v>CONCEPCION</v>
          </cell>
          <cell r="F868" t="str">
            <v>68207</v>
          </cell>
        </row>
        <row r="869">
          <cell r="C869" t="str">
            <v>SantanderCONFINES</v>
          </cell>
          <cell r="D869" t="str">
            <v>Santander</v>
          </cell>
          <cell r="E869" t="str">
            <v>CONFINES</v>
          </cell>
          <cell r="F869" t="str">
            <v>68209</v>
          </cell>
        </row>
        <row r="870">
          <cell r="C870" t="str">
            <v>SantanderCONTRATACION</v>
          </cell>
          <cell r="D870" t="str">
            <v>Santander</v>
          </cell>
          <cell r="E870" t="str">
            <v>CONTRATACION</v>
          </cell>
          <cell r="F870" t="str">
            <v>68211</v>
          </cell>
        </row>
        <row r="871">
          <cell r="C871" t="str">
            <v>SantanderCOROMORO</v>
          </cell>
          <cell r="D871" t="str">
            <v>Santander</v>
          </cell>
          <cell r="E871" t="str">
            <v>COROMORO</v>
          </cell>
          <cell r="F871" t="str">
            <v>68217</v>
          </cell>
        </row>
        <row r="872">
          <cell r="C872" t="str">
            <v>SantanderCURITI</v>
          </cell>
          <cell r="D872" t="str">
            <v>Santander</v>
          </cell>
          <cell r="E872" t="str">
            <v>CURITI</v>
          </cell>
          <cell r="F872" t="str">
            <v>68229</v>
          </cell>
        </row>
        <row r="873">
          <cell r="C873" t="str">
            <v>SantanderEL CARMEN DE CHUCURI</v>
          </cell>
          <cell r="D873" t="str">
            <v>Santander</v>
          </cell>
          <cell r="E873" t="str">
            <v>EL CARMEN DE CHUCURI</v>
          </cell>
          <cell r="F873" t="str">
            <v>68235</v>
          </cell>
        </row>
        <row r="874">
          <cell r="C874" t="str">
            <v>SantanderEL GUACAMAYO</v>
          </cell>
          <cell r="D874" t="str">
            <v>Santander</v>
          </cell>
          <cell r="E874" t="str">
            <v>EL GUACAMAYO</v>
          </cell>
          <cell r="F874" t="str">
            <v>68245</v>
          </cell>
        </row>
        <row r="875">
          <cell r="C875" t="str">
            <v>SantanderEL PEÑON</v>
          </cell>
          <cell r="D875" t="str">
            <v>Santander</v>
          </cell>
          <cell r="E875" t="str">
            <v>EL PEÑON</v>
          </cell>
          <cell r="F875" t="str">
            <v>68250</v>
          </cell>
        </row>
        <row r="876">
          <cell r="C876" t="str">
            <v>SantanderEL PLAYON</v>
          </cell>
          <cell r="D876" t="str">
            <v>Santander</v>
          </cell>
          <cell r="E876" t="str">
            <v>EL PLAYON</v>
          </cell>
          <cell r="F876" t="str">
            <v>68255</v>
          </cell>
        </row>
        <row r="877">
          <cell r="C877" t="str">
            <v>SantanderENCINO</v>
          </cell>
          <cell r="D877" t="str">
            <v>Santander</v>
          </cell>
          <cell r="E877" t="str">
            <v>ENCINO</v>
          </cell>
          <cell r="F877" t="str">
            <v>68264</v>
          </cell>
        </row>
        <row r="878">
          <cell r="C878" t="str">
            <v>SantanderENCISO</v>
          </cell>
          <cell r="D878" t="str">
            <v>Santander</v>
          </cell>
          <cell r="E878" t="str">
            <v>ENCISO</v>
          </cell>
          <cell r="F878" t="str">
            <v>68266</v>
          </cell>
        </row>
        <row r="879">
          <cell r="C879" t="str">
            <v>SantanderFLORIAN</v>
          </cell>
          <cell r="D879" t="str">
            <v>Santander</v>
          </cell>
          <cell r="E879" t="str">
            <v>FLORIAN</v>
          </cell>
          <cell r="F879" t="str">
            <v>68271</v>
          </cell>
        </row>
        <row r="880">
          <cell r="C880" t="str">
            <v>SantanderFLORIDABLANCA</v>
          </cell>
          <cell r="D880" t="str">
            <v>Santander</v>
          </cell>
          <cell r="E880" t="str">
            <v>FLORIDABLANCA</v>
          </cell>
          <cell r="F880" t="str">
            <v>68276</v>
          </cell>
        </row>
        <row r="881">
          <cell r="C881" t="str">
            <v>SantanderGALAN</v>
          </cell>
          <cell r="D881" t="str">
            <v>Santander</v>
          </cell>
          <cell r="E881" t="str">
            <v>GALAN</v>
          </cell>
          <cell r="F881" t="str">
            <v>68296</v>
          </cell>
        </row>
        <row r="882">
          <cell r="C882" t="str">
            <v>SantanderGAMBITA</v>
          </cell>
          <cell r="D882" t="str">
            <v>Santander</v>
          </cell>
          <cell r="E882" t="str">
            <v>GAMBITA</v>
          </cell>
          <cell r="F882" t="str">
            <v>68298</v>
          </cell>
        </row>
        <row r="883">
          <cell r="C883" t="str">
            <v>SantanderGIRON</v>
          </cell>
          <cell r="D883" t="str">
            <v>Santander</v>
          </cell>
          <cell r="E883" t="str">
            <v>GIRON</v>
          </cell>
          <cell r="F883" t="str">
            <v>68307</v>
          </cell>
        </row>
        <row r="884">
          <cell r="C884" t="str">
            <v>SantanderGUACA</v>
          </cell>
          <cell r="D884" t="str">
            <v>Santander</v>
          </cell>
          <cell r="E884" t="str">
            <v>GUACA</v>
          </cell>
          <cell r="F884" t="str">
            <v>68318</v>
          </cell>
        </row>
        <row r="885">
          <cell r="C885" t="str">
            <v>SantanderGUADALUPE</v>
          </cell>
          <cell r="D885" t="str">
            <v>Santander</v>
          </cell>
          <cell r="E885" t="str">
            <v>GUADALUPE</v>
          </cell>
          <cell r="F885" t="str">
            <v>68320</v>
          </cell>
        </row>
        <row r="886">
          <cell r="C886" t="str">
            <v>SantanderGUAPOTA</v>
          </cell>
          <cell r="D886" t="str">
            <v>Santander</v>
          </cell>
          <cell r="E886" t="str">
            <v>GUAPOTA</v>
          </cell>
          <cell r="F886" t="str">
            <v>68322</v>
          </cell>
        </row>
        <row r="887">
          <cell r="C887" t="str">
            <v>SantanderGUAVATA</v>
          </cell>
          <cell r="D887" t="str">
            <v>Santander</v>
          </cell>
          <cell r="E887" t="str">
            <v>GUAVATA</v>
          </cell>
          <cell r="F887" t="str">
            <v>68324</v>
          </cell>
        </row>
        <row r="888">
          <cell r="C888" t="str">
            <v>SantanderGUEPSA</v>
          </cell>
          <cell r="D888" t="str">
            <v>Santander</v>
          </cell>
          <cell r="E888" t="str">
            <v>GUEPSA</v>
          </cell>
          <cell r="F888" t="str">
            <v>68327</v>
          </cell>
        </row>
        <row r="889">
          <cell r="C889" t="str">
            <v>SantanderHATO</v>
          </cell>
          <cell r="D889" t="str">
            <v>Santander</v>
          </cell>
          <cell r="E889" t="str">
            <v>HATO</v>
          </cell>
          <cell r="F889" t="str">
            <v>68344</v>
          </cell>
        </row>
        <row r="890">
          <cell r="C890" t="str">
            <v>SantanderJESUS MARIA</v>
          </cell>
          <cell r="D890" t="str">
            <v>Santander</v>
          </cell>
          <cell r="E890" t="str">
            <v>JESUS MARIA</v>
          </cell>
          <cell r="F890" t="str">
            <v>68368</v>
          </cell>
        </row>
        <row r="891">
          <cell r="C891" t="str">
            <v>SantanderJORDAN</v>
          </cell>
          <cell r="D891" t="str">
            <v>Santander</v>
          </cell>
          <cell r="E891" t="str">
            <v>JORDAN</v>
          </cell>
          <cell r="F891" t="str">
            <v>68370</v>
          </cell>
        </row>
        <row r="892">
          <cell r="C892" t="str">
            <v>SantanderLA BELLEZA</v>
          </cell>
          <cell r="D892" t="str">
            <v>Santander</v>
          </cell>
          <cell r="E892" t="str">
            <v>LA BELLEZA</v>
          </cell>
          <cell r="F892" t="str">
            <v>68377</v>
          </cell>
        </row>
        <row r="893">
          <cell r="C893" t="str">
            <v>SantanderLANDAZURI</v>
          </cell>
          <cell r="D893" t="str">
            <v>Santander</v>
          </cell>
          <cell r="E893" t="str">
            <v>LANDAZURI</v>
          </cell>
          <cell r="F893" t="str">
            <v>68385</v>
          </cell>
        </row>
        <row r="894">
          <cell r="C894" t="str">
            <v>SantanderLA PAZ</v>
          </cell>
          <cell r="D894" t="str">
            <v>Santander</v>
          </cell>
          <cell r="E894" t="str">
            <v>LA PAZ</v>
          </cell>
          <cell r="F894" t="str">
            <v>68397</v>
          </cell>
        </row>
        <row r="895">
          <cell r="C895" t="str">
            <v>SantanderLEBRIJA</v>
          </cell>
          <cell r="D895" t="str">
            <v>Santander</v>
          </cell>
          <cell r="E895" t="str">
            <v>LEBRIJA</v>
          </cell>
          <cell r="F895" t="str">
            <v>68406</v>
          </cell>
        </row>
        <row r="896">
          <cell r="C896" t="str">
            <v>SantanderLOS SANTOS</v>
          </cell>
          <cell r="D896" t="str">
            <v>Santander</v>
          </cell>
          <cell r="E896" t="str">
            <v>LOS SANTOS</v>
          </cell>
          <cell r="F896" t="str">
            <v>68418</v>
          </cell>
        </row>
        <row r="897">
          <cell r="C897" t="str">
            <v>SantanderMACARAVITA</v>
          </cell>
          <cell r="D897" t="str">
            <v>Santander</v>
          </cell>
          <cell r="E897" t="str">
            <v>MACARAVITA</v>
          </cell>
          <cell r="F897" t="str">
            <v>68425</v>
          </cell>
        </row>
        <row r="898">
          <cell r="C898" t="str">
            <v>SantanderMALAGA</v>
          </cell>
          <cell r="D898" t="str">
            <v>Santander</v>
          </cell>
          <cell r="E898" t="str">
            <v>MALAGA</v>
          </cell>
          <cell r="F898" t="str">
            <v>68432</v>
          </cell>
        </row>
        <row r="899">
          <cell r="C899" t="str">
            <v>SantanderMATANZA</v>
          </cell>
          <cell r="D899" t="str">
            <v>Santander</v>
          </cell>
          <cell r="E899" t="str">
            <v>MATANZA</v>
          </cell>
          <cell r="F899" t="str">
            <v>68444</v>
          </cell>
        </row>
        <row r="900">
          <cell r="C900" t="str">
            <v>SantanderMOGOTES</v>
          </cell>
          <cell r="D900" t="str">
            <v>Santander</v>
          </cell>
          <cell r="E900" t="str">
            <v>MOGOTES</v>
          </cell>
          <cell r="F900" t="str">
            <v>68464</v>
          </cell>
        </row>
        <row r="901">
          <cell r="C901" t="str">
            <v>SantanderMOLAGAVITA</v>
          </cell>
          <cell r="D901" t="str">
            <v>Santander</v>
          </cell>
          <cell r="E901" t="str">
            <v>MOLAGAVITA</v>
          </cell>
          <cell r="F901" t="str">
            <v>68468</v>
          </cell>
        </row>
        <row r="902">
          <cell r="C902" t="str">
            <v>SantanderOCAMONTE</v>
          </cell>
          <cell r="D902" t="str">
            <v>Santander</v>
          </cell>
          <cell r="E902" t="str">
            <v>OCAMONTE</v>
          </cell>
          <cell r="F902" t="str">
            <v>68498</v>
          </cell>
        </row>
        <row r="903">
          <cell r="C903" t="str">
            <v>SantanderOIBA</v>
          </cell>
          <cell r="D903" t="str">
            <v>Santander</v>
          </cell>
          <cell r="E903" t="str">
            <v>OIBA</v>
          </cell>
          <cell r="F903" t="str">
            <v>68500</v>
          </cell>
        </row>
        <row r="904">
          <cell r="C904" t="str">
            <v>SantanderONZAGA</v>
          </cell>
          <cell r="D904" t="str">
            <v>Santander</v>
          </cell>
          <cell r="E904" t="str">
            <v>ONZAGA</v>
          </cell>
          <cell r="F904" t="str">
            <v>68502</v>
          </cell>
        </row>
        <row r="905">
          <cell r="C905" t="str">
            <v>SantanderPALMAR</v>
          </cell>
          <cell r="D905" t="str">
            <v>Santander</v>
          </cell>
          <cell r="E905" t="str">
            <v>PALMAR</v>
          </cell>
          <cell r="F905" t="str">
            <v>68522</v>
          </cell>
        </row>
        <row r="906">
          <cell r="C906" t="str">
            <v>SantanderPALMAS DEL SOCORRO</v>
          </cell>
          <cell r="D906" t="str">
            <v>Santander</v>
          </cell>
          <cell r="E906" t="str">
            <v>PALMAS DEL SOCORRO</v>
          </cell>
          <cell r="F906" t="str">
            <v>68524</v>
          </cell>
        </row>
        <row r="907">
          <cell r="C907" t="str">
            <v>SantanderPARAMO</v>
          </cell>
          <cell r="D907" t="str">
            <v>Santander</v>
          </cell>
          <cell r="E907" t="str">
            <v>PARAMO</v>
          </cell>
          <cell r="F907" t="str">
            <v>68533</v>
          </cell>
        </row>
        <row r="908">
          <cell r="C908" t="str">
            <v>SantanderPIEDECUESTA</v>
          </cell>
          <cell r="D908" t="str">
            <v>Santander</v>
          </cell>
          <cell r="E908" t="str">
            <v>PIEDECUESTA</v>
          </cell>
          <cell r="F908" t="str">
            <v>68547</v>
          </cell>
        </row>
        <row r="909">
          <cell r="C909" t="str">
            <v>SantanderPINCHOTE</v>
          </cell>
          <cell r="D909" t="str">
            <v>Santander</v>
          </cell>
          <cell r="E909" t="str">
            <v>PINCHOTE</v>
          </cell>
          <cell r="F909" t="str">
            <v>68549</v>
          </cell>
        </row>
        <row r="910">
          <cell r="C910" t="str">
            <v>SantanderPUENTE NACIONAL</v>
          </cell>
          <cell r="D910" t="str">
            <v>Santander</v>
          </cell>
          <cell r="E910" t="str">
            <v>PUENTE NACIONAL</v>
          </cell>
          <cell r="F910" t="str">
            <v>68572</v>
          </cell>
        </row>
        <row r="911">
          <cell r="C911" t="str">
            <v>SantanderPUERTO PARRA</v>
          </cell>
          <cell r="D911" t="str">
            <v>Santander</v>
          </cell>
          <cell r="E911" t="str">
            <v>PUERTO PARRA</v>
          </cell>
          <cell r="F911" t="str">
            <v>68573</v>
          </cell>
        </row>
        <row r="912">
          <cell r="C912" t="str">
            <v>SantanderPUERTO WILCHES</v>
          </cell>
          <cell r="D912" t="str">
            <v>Santander</v>
          </cell>
          <cell r="E912" t="str">
            <v>PUERTO WILCHES</v>
          </cell>
          <cell r="F912" t="str">
            <v>68575</v>
          </cell>
        </row>
        <row r="913">
          <cell r="C913" t="str">
            <v>SantanderRIONEGRO</v>
          </cell>
          <cell r="D913" t="str">
            <v>Santander</v>
          </cell>
          <cell r="E913" t="str">
            <v>RIONEGRO</v>
          </cell>
          <cell r="F913" t="str">
            <v>68615</v>
          </cell>
        </row>
        <row r="914">
          <cell r="C914" t="str">
            <v>SantanderSABANA DE TORRES</v>
          </cell>
          <cell r="D914" t="str">
            <v>Santander</v>
          </cell>
          <cell r="E914" t="str">
            <v>SABANA DE TORRES</v>
          </cell>
          <cell r="F914" t="str">
            <v>68655</v>
          </cell>
        </row>
        <row r="915">
          <cell r="C915" t="str">
            <v>SantanderSAN ANDRES</v>
          </cell>
          <cell r="D915" t="str">
            <v>Santander</v>
          </cell>
          <cell r="E915" t="str">
            <v>SAN ANDRES</v>
          </cell>
          <cell r="F915" t="str">
            <v>68669</v>
          </cell>
        </row>
        <row r="916">
          <cell r="C916" t="str">
            <v>SantanderSAN BENITO</v>
          </cell>
          <cell r="D916" t="str">
            <v>Santander</v>
          </cell>
          <cell r="E916" t="str">
            <v>SAN BENITO</v>
          </cell>
          <cell r="F916" t="str">
            <v>68673</v>
          </cell>
        </row>
        <row r="917">
          <cell r="C917" t="str">
            <v>SantanderSAN GIL</v>
          </cell>
          <cell r="D917" t="str">
            <v>Santander</v>
          </cell>
          <cell r="E917" t="str">
            <v>SAN GIL</v>
          </cell>
          <cell r="F917" t="str">
            <v>68679</v>
          </cell>
        </row>
        <row r="918">
          <cell r="C918" t="str">
            <v>SantanderSAN JOAQUIN</v>
          </cell>
          <cell r="D918" t="str">
            <v>Santander</v>
          </cell>
          <cell r="E918" t="str">
            <v>SAN JOAQUIN</v>
          </cell>
          <cell r="F918" t="str">
            <v>68682</v>
          </cell>
        </row>
        <row r="919">
          <cell r="C919" t="str">
            <v>SantanderSAN JOSE DE MIRANDA</v>
          </cell>
          <cell r="D919" t="str">
            <v>Santander</v>
          </cell>
          <cell r="E919" t="str">
            <v>SAN JOSE DE MIRANDA</v>
          </cell>
          <cell r="F919" t="str">
            <v>68684</v>
          </cell>
        </row>
        <row r="920">
          <cell r="C920" t="str">
            <v>SantanderSAN MIGUEL</v>
          </cell>
          <cell r="D920" t="str">
            <v>Santander</v>
          </cell>
          <cell r="E920" t="str">
            <v>SAN MIGUEL</v>
          </cell>
          <cell r="F920" t="str">
            <v>68686</v>
          </cell>
        </row>
        <row r="921">
          <cell r="C921" t="str">
            <v>SantanderSAN VICENTE DE CHUCURI</v>
          </cell>
          <cell r="D921" t="str">
            <v>Santander</v>
          </cell>
          <cell r="E921" t="str">
            <v>SAN VICENTE DE CHUCURI</v>
          </cell>
          <cell r="F921" t="str">
            <v>68689</v>
          </cell>
        </row>
        <row r="922">
          <cell r="C922" t="str">
            <v>SantanderSANTA BARBARA</v>
          </cell>
          <cell r="D922" t="str">
            <v>Santander</v>
          </cell>
          <cell r="E922" t="str">
            <v>SANTA BARBARA</v>
          </cell>
          <cell r="F922" t="str">
            <v>68705</v>
          </cell>
        </row>
        <row r="923">
          <cell r="C923" t="str">
            <v>SantanderSANTA HELENA DEL OPON</v>
          </cell>
          <cell r="D923" t="str">
            <v>Santander</v>
          </cell>
          <cell r="E923" t="str">
            <v>SANTA HELENA DEL OPON</v>
          </cell>
          <cell r="F923" t="str">
            <v>68720</v>
          </cell>
        </row>
        <row r="924">
          <cell r="C924" t="str">
            <v>SantanderSIMACOTA</v>
          </cell>
          <cell r="D924" t="str">
            <v>Santander</v>
          </cell>
          <cell r="E924" t="str">
            <v>SIMACOTA</v>
          </cell>
          <cell r="F924" t="str">
            <v>68745</v>
          </cell>
        </row>
        <row r="925">
          <cell r="C925" t="str">
            <v>SantanderSOCORRO</v>
          </cell>
          <cell r="D925" t="str">
            <v>Santander</v>
          </cell>
          <cell r="E925" t="str">
            <v>SOCORRO</v>
          </cell>
          <cell r="F925" t="str">
            <v>68755</v>
          </cell>
        </row>
        <row r="926">
          <cell r="C926" t="str">
            <v>SantanderSUAITA</v>
          </cell>
          <cell r="D926" t="str">
            <v>Santander</v>
          </cell>
          <cell r="E926" t="str">
            <v>SUAITA</v>
          </cell>
          <cell r="F926" t="str">
            <v>68770</v>
          </cell>
        </row>
        <row r="927">
          <cell r="C927" t="str">
            <v>SantanderSUCRE</v>
          </cell>
          <cell r="D927" t="str">
            <v>Santander</v>
          </cell>
          <cell r="E927" t="str">
            <v>SUCRE</v>
          </cell>
          <cell r="F927" t="str">
            <v>68773</v>
          </cell>
        </row>
        <row r="928">
          <cell r="C928" t="str">
            <v>SantanderSURATA</v>
          </cell>
          <cell r="D928" t="str">
            <v>Santander</v>
          </cell>
          <cell r="E928" t="str">
            <v>SURATA</v>
          </cell>
          <cell r="F928" t="str">
            <v>68780</v>
          </cell>
        </row>
        <row r="929">
          <cell r="C929" t="str">
            <v>SantanderTONA</v>
          </cell>
          <cell r="D929" t="str">
            <v>Santander</v>
          </cell>
          <cell r="E929" t="str">
            <v>TONA</v>
          </cell>
          <cell r="F929" t="str">
            <v>68820</v>
          </cell>
        </row>
        <row r="930">
          <cell r="C930" t="str">
            <v>SantanderVALLE DE SAN JOSE</v>
          </cell>
          <cell r="D930" t="str">
            <v>Santander</v>
          </cell>
          <cell r="E930" t="str">
            <v>VALLE DE SAN JOSE</v>
          </cell>
          <cell r="F930" t="str">
            <v>68855</v>
          </cell>
        </row>
        <row r="931">
          <cell r="C931" t="str">
            <v>SantanderVELEZ</v>
          </cell>
          <cell r="D931" t="str">
            <v>Santander</v>
          </cell>
          <cell r="E931" t="str">
            <v>VELEZ</v>
          </cell>
          <cell r="F931" t="str">
            <v>68861</v>
          </cell>
        </row>
        <row r="932">
          <cell r="C932" t="str">
            <v>SantanderVETAS</v>
          </cell>
          <cell r="D932" t="str">
            <v>Santander</v>
          </cell>
          <cell r="E932" t="str">
            <v>VETAS</v>
          </cell>
          <cell r="F932" t="str">
            <v>68867</v>
          </cell>
        </row>
        <row r="933">
          <cell r="C933" t="str">
            <v>SantanderVILLANUEVA</v>
          </cell>
          <cell r="D933" t="str">
            <v>Santander</v>
          </cell>
          <cell r="E933" t="str">
            <v>VILLANUEVA</v>
          </cell>
          <cell r="F933" t="str">
            <v>68872</v>
          </cell>
        </row>
        <row r="934">
          <cell r="C934" t="str">
            <v>SantanderZAPATOCA</v>
          </cell>
          <cell r="D934" t="str">
            <v>Santander</v>
          </cell>
          <cell r="E934" t="str">
            <v>ZAPATOCA</v>
          </cell>
          <cell r="F934" t="str">
            <v>68895</v>
          </cell>
        </row>
        <row r="935">
          <cell r="C935" t="str">
            <v>SucreSINCELEJO</v>
          </cell>
          <cell r="D935" t="str">
            <v>Sucre</v>
          </cell>
          <cell r="E935" t="str">
            <v>SINCELEJO</v>
          </cell>
          <cell r="F935" t="str">
            <v>70001</v>
          </cell>
        </row>
        <row r="936">
          <cell r="C936" t="str">
            <v>SucreBUENAVISTA</v>
          </cell>
          <cell r="D936" t="str">
            <v>Sucre</v>
          </cell>
          <cell r="E936" t="str">
            <v>BUENAVISTA</v>
          </cell>
          <cell r="F936" t="str">
            <v>70110</v>
          </cell>
        </row>
        <row r="937">
          <cell r="C937" t="str">
            <v>SucreCAIMITO</v>
          </cell>
          <cell r="D937" t="str">
            <v>Sucre</v>
          </cell>
          <cell r="E937" t="str">
            <v>CAIMITO</v>
          </cell>
          <cell r="F937" t="str">
            <v>70124</v>
          </cell>
        </row>
        <row r="938">
          <cell r="C938" t="str">
            <v>SucreCOLOSO</v>
          </cell>
          <cell r="D938" t="str">
            <v>Sucre</v>
          </cell>
          <cell r="E938" t="str">
            <v>COLOSO</v>
          </cell>
          <cell r="F938" t="str">
            <v>70204</v>
          </cell>
        </row>
        <row r="939">
          <cell r="C939" t="str">
            <v>SucreCOROZAL</v>
          </cell>
          <cell r="D939" t="str">
            <v>Sucre</v>
          </cell>
          <cell r="E939" t="str">
            <v>COROZAL</v>
          </cell>
          <cell r="F939" t="str">
            <v>70215</v>
          </cell>
        </row>
        <row r="940">
          <cell r="C940" t="str">
            <v>SucreCOVEÑAS</v>
          </cell>
          <cell r="D940" t="str">
            <v>Sucre</v>
          </cell>
          <cell r="E940" t="str">
            <v>COVEÑAS</v>
          </cell>
          <cell r="F940" t="str">
            <v>70221</v>
          </cell>
        </row>
        <row r="941">
          <cell r="C941" t="str">
            <v>SucreCHALAN</v>
          </cell>
          <cell r="D941" t="str">
            <v>Sucre</v>
          </cell>
          <cell r="E941" t="str">
            <v>CHALAN</v>
          </cell>
          <cell r="F941" t="str">
            <v>70230</v>
          </cell>
        </row>
        <row r="942">
          <cell r="C942" t="str">
            <v>SucreEL ROBLE</v>
          </cell>
          <cell r="D942" t="str">
            <v>Sucre</v>
          </cell>
          <cell r="E942" t="str">
            <v>EL ROBLE</v>
          </cell>
          <cell r="F942" t="str">
            <v>70233</v>
          </cell>
        </row>
        <row r="943">
          <cell r="C943" t="str">
            <v>SucreGALERAS</v>
          </cell>
          <cell r="D943" t="str">
            <v>Sucre</v>
          </cell>
          <cell r="E943" t="str">
            <v>GALERAS</v>
          </cell>
          <cell r="F943" t="str">
            <v>70235</v>
          </cell>
        </row>
        <row r="944">
          <cell r="C944" t="str">
            <v>SucreGUARANDA</v>
          </cell>
          <cell r="D944" t="str">
            <v>Sucre</v>
          </cell>
          <cell r="E944" t="str">
            <v>GUARANDA</v>
          </cell>
          <cell r="F944" t="str">
            <v>70265</v>
          </cell>
        </row>
        <row r="945">
          <cell r="C945" t="str">
            <v>SucreLA UNION</v>
          </cell>
          <cell r="D945" t="str">
            <v>Sucre</v>
          </cell>
          <cell r="E945" t="str">
            <v>LA UNION</v>
          </cell>
          <cell r="F945" t="str">
            <v>70400</v>
          </cell>
        </row>
        <row r="946">
          <cell r="C946" t="str">
            <v>SucreLOS PALMITOS</v>
          </cell>
          <cell r="D946" t="str">
            <v>Sucre</v>
          </cell>
          <cell r="E946" t="str">
            <v>LOS PALMITOS</v>
          </cell>
          <cell r="F946" t="str">
            <v>70418</v>
          </cell>
        </row>
        <row r="947">
          <cell r="C947" t="str">
            <v>SucreMAJAGUAL</v>
          </cell>
          <cell r="D947" t="str">
            <v>Sucre</v>
          </cell>
          <cell r="E947" t="str">
            <v>MAJAGUAL</v>
          </cell>
          <cell r="F947" t="str">
            <v>70429</v>
          </cell>
        </row>
        <row r="948">
          <cell r="C948" t="str">
            <v>SucreMORROA</v>
          </cell>
          <cell r="D948" t="str">
            <v>Sucre</v>
          </cell>
          <cell r="E948" t="str">
            <v>MORROA</v>
          </cell>
          <cell r="F948" t="str">
            <v>70473</v>
          </cell>
        </row>
        <row r="949">
          <cell r="C949" t="str">
            <v>SucreOVEJAS</v>
          </cell>
          <cell r="D949" t="str">
            <v>Sucre</v>
          </cell>
          <cell r="E949" t="str">
            <v>OVEJAS</v>
          </cell>
          <cell r="F949" t="str">
            <v>70508</v>
          </cell>
        </row>
        <row r="950">
          <cell r="C950" t="str">
            <v>SucrePALMITO</v>
          </cell>
          <cell r="D950" t="str">
            <v>Sucre</v>
          </cell>
          <cell r="E950" t="str">
            <v>PALMITO</v>
          </cell>
          <cell r="F950" t="str">
            <v>70523</v>
          </cell>
        </row>
        <row r="951">
          <cell r="C951" t="str">
            <v>SucreSAMPUES</v>
          </cell>
          <cell r="D951" t="str">
            <v>Sucre</v>
          </cell>
          <cell r="E951" t="str">
            <v>SAMPUES</v>
          </cell>
          <cell r="F951" t="str">
            <v>70670</v>
          </cell>
        </row>
        <row r="952">
          <cell r="C952" t="str">
            <v>SucreSAN BENITO ABAD</v>
          </cell>
          <cell r="D952" t="str">
            <v>Sucre</v>
          </cell>
          <cell r="E952" t="str">
            <v>SAN BENITO ABAD</v>
          </cell>
          <cell r="F952" t="str">
            <v>70678</v>
          </cell>
        </row>
        <row r="953">
          <cell r="C953" t="str">
            <v>SucreSAN JUAN DE BETULIA</v>
          </cell>
          <cell r="D953" t="str">
            <v>Sucre</v>
          </cell>
          <cell r="E953" t="str">
            <v>SAN JUAN DE BETULIA</v>
          </cell>
          <cell r="F953" t="str">
            <v>70702</v>
          </cell>
        </row>
        <row r="954">
          <cell r="C954" t="str">
            <v>SucreSAN MARCOS</v>
          </cell>
          <cell r="D954" t="str">
            <v>Sucre</v>
          </cell>
          <cell r="E954" t="str">
            <v>SAN MARCOS</v>
          </cell>
          <cell r="F954" t="str">
            <v>70708</v>
          </cell>
        </row>
        <row r="955">
          <cell r="C955" t="str">
            <v>SucreSAN ONOFRE</v>
          </cell>
          <cell r="D955" t="str">
            <v>Sucre</v>
          </cell>
          <cell r="E955" t="str">
            <v>SAN ONOFRE</v>
          </cell>
          <cell r="F955" t="str">
            <v>70713</v>
          </cell>
        </row>
        <row r="956">
          <cell r="C956" t="str">
            <v>SucreSAN PEDRO</v>
          </cell>
          <cell r="D956" t="str">
            <v>Sucre</v>
          </cell>
          <cell r="E956" t="str">
            <v>SAN PEDRO</v>
          </cell>
          <cell r="F956" t="str">
            <v>70717</v>
          </cell>
        </row>
        <row r="957">
          <cell r="C957" t="str">
            <v>SucreSAN LUIS DE SINCE</v>
          </cell>
          <cell r="D957" t="str">
            <v>Sucre</v>
          </cell>
          <cell r="E957" t="str">
            <v>SAN LUIS DE SINCE</v>
          </cell>
          <cell r="F957" t="str">
            <v>70742</v>
          </cell>
        </row>
        <row r="958">
          <cell r="C958" t="str">
            <v>SucreSUCRE</v>
          </cell>
          <cell r="D958" t="str">
            <v>Sucre</v>
          </cell>
          <cell r="E958" t="str">
            <v>SUCRE</v>
          </cell>
          <cell r="F958" t="str">
            <v>70771</v>
          </cell>
        </row>
        <row r="959">
          <cell r="C959" t="str">
            <v>SucreSANTIAGO DE TOLU</v>
          </cell>
          <cell r="D959" t="str">
            <v>Sucre</v>
          </cell>
          <cell r="E959" t="str">
            <v>SANTIAGO DE TOLU</v>
          </cell>
          <cell r="F959" t="str">
            <v>70820</v>
          </cell>
        </row>
        <row r="960">
          <cell r="C960" t="str">
            <v>SucreTOLU VIEJO</v>
          </cell>
          <cell r="D960" t="str">
            <v>Sucre</v>
          </cell>
          <cell r="E960" t="str">
            <v>TOLU VIEJO</v>
          </cell>
          <cell r="F960" t="str">
            <v>70823</v>
          </cell>
        </row>
        <row r="961">
          <cell r="C961" t="str">
            <v>TolimaIBAGUE</v>
          </cell>
          <cell r="D961" t="str">
            <v>Tolima</v>
          </cell>
          <cell r="E961" t="str">
            <v>IBAGUE</v>
          </cell>
          <cell r="F961" t="str">
            <v>73001</v>
          </cell>
        </row>
        <row r="962">
          <cell r="C962" t="str">
            <v>TolimaALPUJARRA</v>
          </cell>
          <cell r="D962" t="str">
            <v>Tolima</v>
          </cell>
          <cell r="E962" t="str">
            <v>ALPUJARRA</v>
          </cell>
          <cell r="F962" t="str">
            <v>73024</v>
          </cell>
        </row>
        <row r="963">
          <cell r="C963" t="str">
            <v>TolimaALVARADO</v>
          </cell>
          <cell r="D963" t="str">
            <v>Tolima</v>
          </cell>
          <cell r="E963" t="str">
            <v>ALVARADO</v>
          </cell>
          <cell r="F963" t="str">
            <v>73026</v>
          </cell>
        </row>
        <row r="964">
          <cell r="C964" t="str">
            <v>TolimaAMBALEMA</v>
          </cell>
          <cell r="D964" t="str">
            <v>Tolima</v>
          </cell>
          <cell r="E964" t="str">
            <v>AMBALEMA</v>
          </cell>
          <cell r="F964" t="str">
            <v>73030</v>
          </cell>
        </row>
        <row r="965">
          <cell r="C965" t="str">
            <v>TolimaANZOATEGUI</v>
          </cell>
          <cell r="D965" t="str">
            <v>Tolima</v>
          </cell>
          <cell r="E965" t="str">
            <v>ANZOATEGUI</v>
          </cell>
          <cell r="F965" t="str">
            <v>73043</v>
          </cell>
        </row>
        <row r="966">
          <cell r="C966" t="str">
            <v>TolimaARMERO</v>
          </cell>
          <cell r="D966" t="str">
            <v>Tolima</v>
          </cell>
          <cell r="E966" t="str">
            <v>ARMERO</v>
          </cell>
          <cell r="F966" t="str">
            <v>73055</v>
          </cell>
        </row>
        <row r="967">
          <cell r="C967" t="str">
            <v>TolimaATACO</v>
          </cell>
          <cell r="D967" t="str">
            <v>Tolima</v>
          </cell>
          <cell r="E967" t="str">
            <v>ATACO</v>
          </cell>
          <cell r="F967" t="str">
            <v>73067</v>
          </cell>
        </row>
        <row r="968">
          <cell r="C968" t="str">
            <v>TolimaCAJAMARCA</v>
          </cell>
          <cell r="D968" t="str">
            <v>Tolima</v>
          </cell>
          <cell r="E968" t="str">
            <v>CAJAMARCA</v>
          </cell>
          <cell r="F968" t="str">
            <v>73124</v>
          </cell>
        </row>
        <row r="969">
          <cell r="C969" t="str">
            <v>TolimaCARMEN DE APICALA</v>
          </cell>
          <cell r="D969" t="str">
            <v>Tolima</v>
          </cell>
          <cell r="E969" t="str">
            <v>CARMEN DE APICALA</v>
          </cell>
          <cell r="F969" t="str">
            <v>73148</v>
          </cell>
        </row>
        <row r="970">
          <cell r="C970" t="str">
            <v>TolimaCASABIANCA</v>
          </cell>
          <cell r="D970" t="str">
            <v>Tolima</v>
          </cell>
          <cell r="E970" t="str">
            <v>CASABIANCA</v>
          </cell>
          <cell r="F970" t="str">
            <v>73152</v>
          </cell>
        </row>
        <row r="971">
          <cell r="C971" t="str">
            <v>TolimaCHAPARRAL</v>
          </cell>
          <cell r="D971" t="str">
            <v>Tolima</v>
          </cell>
          <cell r="E971" t="str">
            <v>CHAPARRAL</v>
          </cell>
          <cell r="F971" t="str">
            <v>73168</v>
          </cell>
        </row>
        <row r="972">
          <cell r="C972" t="str">
            <v>TolimaCOELLO</v>
          </cell>
          <cell r="D972" t="str">
            <v>Tolima</v>
          </cell>
          <cell r="E972" t="str">
            <v>COELLO</v>
          </cell>
          <cell r="F972" t="str">
            <v>73200</v>
          </cell>
        </row>
        <row r="973">
          <cell r="C973" t="str">
            <v>TolimaCOYAIMA</v>
          </cell>
          <cell r="D973" t="str">
            <v>Tolima</v>
          </cell>
          <cell r="E973" t="str">
            <v>COYAIMA</v>
          </cell>
          <cell r="F973" t="str">
            <v>73217</v>
          </cell>
        </row>
        <row r="974">
          <cell r="C974" t="str">
            <v>TolimaCUNDAY</v>
          </cell>
          <cell r="D974" t="str">
            <v>Tolima</v>
          </cell>
          <cell r="E974" t="str">
            <v>CUNDAY</v>
          </cell>
          <cell r="F974" t="str">
            <v>73226</v>
          </cell>
        </row>
        <row r="975">
          <cell r="C975" t="str">
            <v>TolimaDOLORES</v>
          </cell>
          <cell r="D975" t="str">
            <v>Tolima</v>
          </cell>
          <cell r="E975" t="str">
            <v>DOLORES</v>
          </cell>
          <cell r="F975" t="str">
            <v>73236</v>
          </cell>
        </row>
        <row r="976">
          <cell r="C976" t="str">
            <v>TolimaESPINAL</v>
          </cell>
          <cell r="D976" t="str">
            <v>Tolima</v>
          </cell>
          <cell r="E976" t="str">
            <v>ESPINAL</v>
          </cell>
          <cell r="F976" t="str">
            <v>73268</v>
          </cell>
        </row>
        <row r="977">
          <cell r="C977" t="str">
            <v>TolimaFALAN</v>
          </cell>
          <cell r="D977" t="str">
            <v>Tolima</v>
          </cell>
          <cell r="E977" t="str">
            <v>FALAN</v>
          </cell>
          <cell r="F977" t="str">
            <v>73270</v>
          </cell>
        </row>
        <row r="978">
          <cell r="C978" t="str">
            <v>TolimaFLANDES</v>
          </cell>
          <cell r="D978" t="str">
            <v>Tolima</v>
          </cell>
          <cell r="E978" t="str">
            <v>FLANDES</v>
          </cell>
          <cell r="F978" t="str">
            <v>73275</v>
          </cell>
        </row>
        <row r="979">
          <cell r="C979" t="str">
            <v>TolimaFRESNO</v>
          </cell>
          <cell r="D979" t="str">
            <v>Tolima</v>
          </cell>
          <cell r="E979" t="str">
            <v>FRESNO</v>
          </cell>
          <cell r="F979" t="str">
            <v>73283</v>
          </cell>
        </row>
        <row r="980">
          <cell r="C980" t="str">
            <v>TolimaGUAMO</v>
          </cell>
          <cell r="D980" t="str">
            <v>Tolima</v>
          </cell>
          <cell r="E980" t="str">
            <v>GUAMO</v>
          </cell>
          <cell r="F980" t="str">
            <v>73319</v>
          </cell>
        </row>
        <row r="981">
          <cell r="C981" t="str">
            <v>TolimaHERVEO</v>
          </cell>
          <cell r="D981" t="str">
            <v>Tolima</v>
          </cell>
          <cell r="E981" t="str">
            <v>HERVEO</v>
          </cell>
          <cell r="F981" t="str">
            <v>73347</v>
          </cell>
        </row>
        <row r="982">
          <cell r="C982" t="str">
            <v>TolimaHONDA</v>
          </cell>
          <cell r="D982" t="str">
            <v>Tolima</v>
          </cell>
          <cell r="E982" t="str">
            <v>HONDA</v>
          </cell>
          <cell r="F982" t="str">
            <v>73349</v>
          </cell>
        </row>
        <row r="983">
          <cell r="C983" t="str">
            <v>TolimaICONONZO</v>
          </cell>
          <cell r="D983" t="str">
            <v>Tolima</v>
          </cell>
          <cell r="E983" t="str">
            <v>ICONONZO</v>
          </cell>
          <cell r="F983" t="str">
            <v>73352</v>
          </cell>
        </row>
        <row r="984">
          <cell r="C984" t="str">
            <v>TolimaLERIDA</v>
          </cell>
          <cell r="D984" t="str">
            <v>Tolima</v>
          </cell>
          <cell r="E984" t="str">
            <v>LERIDA</v>
          </cell>
          <cell r="F984" t="str">
            <v>73408</v>
          </cell>
        </row>
        <row r="985">
          <cell r="C985" t="str">
            <v>TolimaLIBANO</v>
          </cell>
          <cell r="D985" t="str">
            <v>Tolima</v>
          </cell>
          <cell r="E985" t="str">
            <v>LIBANO</v>
          </cell>
          <cell r="F985" t="str">
            <v>73411</v>
          </cell>
        </row>
        <row r="986">
          <cell r="C986" t="str">
            <v>TolimaMARIQUITA</v>
          </cell>
          <cell r="D986" t="str">
            <v>Tolima</v>
          </cell>
          <cell r="E986" t="str">
            <v>MARIQUITA</v>
          </cell>
          <cell r="F986" t="str">
            <v>73443</v>
          </cell>
        </row>
        <row r="987">
          <cell r="C987" t="str">
            <v>TolimaMELGAR</v>
          </cell>
          <cell r="D987" t="str">
            <v>Tolima</v>
          </cell>
          <cell r="E987" t="str">
            <v>MELGAR</v>
          </cell>
          <cell r="F987" t="str">
            <v>73449</v>
          </cell>
        </row>
        <row r="988">
          <cell r="C988" t="str">
            <v>TolimaMURILLO</v>
          </cell>
          <cell r="D988" t="str">
            <v>Tolima</v>
          </cell>
          <cell r="E988" t="str">
            <v>MURILLO</v>
          </cell>
          <cell r="F988" t="str">
            <v>73461</v>
          </cell>
        </row>
        <row r="989">
          <cell r="C989" t="str">
            <v>TolimaNATAGAIMA</v>
          </cell>
          <cell r="D989" t="str">
            <v>Tolima</v>
          </cell>
          <cell r="E989" t="str">
            <v>NATAGAIMA</v>
          </cell>
          <cell r="F989" t="str">
            <v>73483</v>
          </cell>
        </row>
        <row r="990">
          <cell r="C990" t="str">
            <v>TolimaORTEGA</v>
          </cell>
          <cell r="D990" t="str">
            <v>Tolima</v>
          </cell>
          <cell r="E990" t="str">
            <v>ORTEGA</v>
          </cell>
          <cell r="F990" t="str">
            <v>73504</v>
          </cell>
        </row>
        <row r="991">
          <cell r="C991" t="str">
            <v>TolimaPALOCABILDO</v>
          </cell>
          <cell r="D991" t="str">
            <v>Tolima</v>
          </cell>
          <cell r="E991" t="str">
            <v>PALOCABILDO</v>
          </cell>
          <cell r="F991" t="str">
            <v>73520</v>
          </cell>
        </row>
        <row r="992">
          <cell r="C992" t="str">
            <v>TolimaPIEDRAS</v>
          </cell>
          <cell r="D992" t="str">
            <v>Tolima</v>
          </cell>
          <cell r="E992" t="str">
            <v>PIEDRAS</v>
          </cell>
          <cell r="F992" t="str">
            <v>73547</v>
          </cell>
        </row>
        <row r="993">
          <cell r="C993" t="str">
            <v>TolimaPLANADAS</v>
          </cell>
          <cell r="D993" t="str">
            <v>Tolima</v>
          </cell>
          <cell r="E993" t="str">
            <v>PLANADAS</v>
          </cell>
          <cell r="F993" t="str">
            <v>73555</v>
          </cell>
        </row>
        <row r="994">
          <cell r="C994" t="str">
            <v>TolimaPRADO</v>
          </cell>
          <cell r="D994" t="str">
            <v>Tolima</v>
          </cell>
          <cell r="E994" t="str">
            <v>PRADO</v>
          </cell>
          <cell r="F994" t="str">
            <v>73563</v>
          </cell>
        </row>
        <row r="995">
          <cell r="C995" t="str">
            <v>TolimaPURIFICACION</v>
          </cell>
          <cell r="D995" t="str">
            <v>Tolima</v>
          </cell>
          <cell r="E995" t="str">
            <v>PURIFICACION</v>
          </cell>
          <cell r="F995" t="str">
            <v>73585</v>
          </cell>
        </row>
        <row r="996">
          <cell r="C996" t="str">
            <v>TolimaRIOBLANCO</v>
          </cell>
          <cell r="D996" t="str">
            <v>Tolima</v>
          </cell>
          <cell r="E996" t="str">
            <v>RIOBLANCO</v>
          </cell>
          <cell r="F996" t="str">
            <v>73616</v>
          </cell>
        </row>
        <row r="997">
          <cell r="C997" t="str">
            <v>TolimaRONCESVALLES</v>
          </cell>
          <cell r="D997" t="str">
            <v>Tolima</v>
          </cell>
          <cell r="E997" t="str">
            <v>RONCESVALLES</v>
          </cell>
          <cell r="F997" t="str">
            <v>73622</v>
          </cell>
        </row>
        <row r="998">
          <cell r="C998" t="str">
            <v>TolimaROVIRA</v>
          </cell>
          <cell r="D998" t="str">
            <v>Tolima</v>
          </cell>
          <cell r="E998" t="str">
            <v>ROVIRA</v>
          </cell>
          <cell r="F998" t="str">
            <v>73624</v>
          </cell>
        </row>
        <row r="999">
          <cell r="C999" t="str">
            <v>TolimaSALDAÑA</v>
          </cell>
          <cell r="D999" t="str">
            <v>Tolima</v>
          </cell>
          <cell r="E999" t="str">
            <v>SALDAÑA</v>
          </cell>
          <cell r="F999" t="str">
            <v>73671</v>
          </cell>
        </row>
        <row r="1000">
          <cell r="C1000" t="str">
            <v>TolimaSAN ANTONIO</v>
          </cell>
          <cell r="D1000" t="str">
            <v>Tolima</v>
          </cell>
          <cell r="E1000" t="str">
            <v>SAN ANTONIO</v>
          </cell>
          <cell r="F1000" t="str">
            <v>73675</v>
          </cell>
        </row>
        <row r="1001">
          <cell r="C1001" t="str">
            <v>TolimaSAN LUIS</v>
          </cell>
          <cell r="D1001" t="str">
            <v>Tolima</v>
          </cell>
          <cell r="E1001" t="str">
            <v>SAN LUIS</v>
          </cell>
          <cell r="F1001" t="str">
            <v>73678</v>
          </cell>
        </row>
        <row r="1002">
          <cell r="C1002" t="str">
            <v>TolimaSANTA ISABEL</v>
          </cell>
          <cell r="D1002" t="str">
            <v>Tolima</v>
          </cell>
          <cell r="E1002" t="str">
            <v>SANTA ISABEL</v>
          </cell>
          <cell r="F1002" t="str">
            <v>73686</v>
          </cell>
        </row>
        <row r="1003">
          <cell r="C1003" t="str">
            <v>TolimaSUAREZ</v>
          </cell>
          <cell r="D1003" t="str">
            <v>Tolima</v>
          </cell>
          <cell r="E1003" t="str">
            <v>SUAREZ</v>
          </cell>
          <cell r="F1003" t="str">
            <v>73770</v>
          </cell>
        </row>
        <row r="1004">
          <cell r="C1004" t="str">
            <v>TolimaVALLE DE SAN JUAN</v>
          </cell>
          <cell r="D1004" t="str">
            <v>Tolima</v>
          </cell>
          <cell r="E1004" t="str">
            <v>VALLE DE SAN JUAN</v>
          </cell>
          <cell r="F1004" t="str">
            <v>73854</v>
          </cell>
        </row>
        <row r="1005">
          <cell r="C1005" t="str">
            <v>TolimaVENADILLO</v>
          </cell>
          <cell r="D1005" t="str">
            <v>Tolima</v>
          </cell>
          <cell r="E1005" t="str">
            <v>VENADILLO</v>
          </cell>
          <cell r="F1005" t="str">
            <v>73861</v>
          </cell>
        </row>
        <row r="1006">
          <cell r="C1006" t="str">
            <v>TolimaVILLAHERMOSA</v>
          </cell>
          <cell r="D1006" t="str">
            <v>Tolima</v>
          </cell>
          <cell r="E1006" t="str">
            <v>VILLAHERMOSA</v>
          </cell>
          <cell r="F1006" t="str">
            <v>73870</v>
          </cell>
        </row>
        <row r="1007">
          <cell r="C1007" t="str">
            <v>TolimaVILLARRICA</v>
          </cell>
          <cell r="D1007" t="str">
            <v>Tolima</v>
          </cell>
          <cell r="E1007" t="str">
            <v>VILLARRICA</v>
          </cell>
          <cell r="F1007" t="str">
            <v>73873</v>
          </cell>
        </row>
        <row r="1008">
          <cell r="C1008" t="str">
            <v>Valle del CaucaCALI</v>
          </cell>
          <cell r="D1008" t="str">
            <v>Valle del Cauca</v>
          </cell>
          <cell r="E1008" t="str">
            <v>CALI</v>
          </cell>
          <cell r="F1008" t="str">
            <v>76001</v>
          </cell>
        </row>
        <row r="1009">
          <cell r="C1009" t="str">
            <v>Valle del CaucaALCALA</v>
          </cell>
          <cell r="D1009" t="str">
            <v>Valle del Cauca</v>
          </cell>
          <cell r="E1009" t="str">
            <v>ALCALA</v>
          </cell>
          <cell r="F1009" t="str">
            <v>76020</v>
          </cell>
        </row>
        <row r="1010">
          <cell r="C1010" t="str">
            <v>Valle del CaucaANDALUCIA</v>
          </cell>
          <cell r="D1010" t="str">
            <v>Valle del Cauca</v>
          </cell>
          <cell r="E1010" t="str">
            <v>ANDALUCIA</v>
          </cell>
          <cell r="F1010" t="str">
            <v>76036</v>
          </cell>
        </row>
        <row r="1011">
          <cell r="C1011" t="str">
            <v>Valle del CaucaANSERMANUEVO</v>
          </cell>
          <cell r="D1011" t="str">
            <v>Valle del Cauca</v>
          </cell>
          <cell r="E1011" t="str">
            <v>ANSERMANUEVO</v>
          </cell>
          <cell r="F1011" t="str">
            <v>76041</v>
          </cell>
        </row>
        <row r="1012">
          <cell r="C1012" t="str">
            <v>Valle del CaucaARGELIA</v>
          </cell>
          <cell r="D1012" t="str">
            <v>Valle del Cauca</v>
          </cell>
          <cell r="E1012" t="str">
            <v>ARGELIA</v>
          </cell>
          <cell r="F1012" t="str">
            <v>76054</v>
          </cell>
        </row>
        <row r="1013">
          <cell r="C1013" t="str">
            <v>Valle del CaucaBOLIVAR</v>
          </cell>
          <cell r="D1013" t="str">
            <v>Valle del Cauca</v>
          </cell>
          <cell r="E1013" t="str">
            <v>BOLIVAR</v>
          </cell>
          <cell r="F1013" t="str">
            <v>76100</v>
          </cell>
        </row>
        <row r="1014">
          <cell r="C1014" t="str">
            <v>Valle del CaucaBUENAVENTURA</v>
          </cell>
          <cell r="D1014" t="str">
            <v>Valle del Cauca</v>
          </cell>
          <cell r="E1014" t="str">
            <v>BUENAVENTURA</v>
          </cell>
          <cell r="F1014" t="str">
            <v>76109</v>
          </cell>
        </row>
        <row r="1015">
          <cell r="C1015" t="str">
            <v>Valle del CaucaGUADALAJARA DE BUGA</v>
          </cell>
          <cell r="D1015" t="str">
            <v>Valle del Cauca</v>
          </cell>
          <cell r="E1015" t="str">
            <v>GUADALAJARA DE BUGA</v>
          </cell>
          <cell r="F1015" t="str">
            <v>76111</v>
          </cell>
        </row>
        <row r="1016">
          <cell r="C1016" t="str">
            <v>Valle del CaucaBUGALAGRANDE</v>
          </cell>
          <cell r="D1016" t="str">
            <v>Valle del Cauca</v>
          </cell>
          <cell r="E1016" t="str">
            <v>BUGALAGRANDE</v>
          </cell>
          <cell r="F1016" t="str">
            <v>76113</v>
          </cell>
        </row>
        <row r="1017">
          <cell r="C1017" t="str">
            <v>Valle del CaucaCAICEDONIA</v>
          </cell>
          <cell r="D1017" t="str">
            <v>Valle del Cauca</v>
          </cell>
          <cell r="E1017" t="str">
            <v>CAICEDONIA</v>
          </cell>
          <cell r="F1017" t="str">
            <v>76122</v>
          </cell>
        </row>
        <row r="1018">
          <cell r="C1018" t="str">
            <v>Valle del CaucaCALIMA</v>
          </cell>
          <cell r="D1018" t="str">
            <v>Valle del Cauca</v>
          </cell>
          <cell r="E1018" t="str">
            <v>CALIMA</v>
          </cell>
          <cell r="F1018" t="str">
            <v>76126</v>
          </cell>
        </row>
        <row r="1019">
          <cell r="C1019" t="str">
            <v>Valle del CaucaCANDELARIA</v>
          </cell>
          <cell r="D1019" t="str">
            <v>Valle del Cauca</v>
          </cell>
          <cell r="E1019" t="str">
            <v>CANDELARIA</v>
          </cell>
          <cell r="F1019" t="str">
            <v>76130</v>
          </cell>
        </row>
        <row r="1020">
          <cell r="C1020" t="str">
            <v>Valle del CaucaCARTAGO</v>
          </cell>
          <cell r="D1020" t="str">
            <v>Valle del Cauca</v>
          </cell>
          <cell r="E1020" t="str">
            <v>CARTAGO</v>
          </cell>
          <cell r="F1020" t="str">
            <v>76147</v>
          </cell>
        </row>
        <row r="1021">
          <cell r="C1021" t="str">
            <v>Valle del CaucaDAGUA</v>
          </cell>
          <cell r="D1021" t="str">
            <v>Valle del Cauca</v>
          </cell>
          <cell r="E1021" t="str">
            <v>DAGUA</v>
          </cell>
          <cell r="F1021" t="str">
            <v>76233</v>
          </cell>
        </row>
        <row r="1022">
          <cell r="C1022" t="str">
            <v>Valle del CaucaEL AGUILA</v>
          </cell>
          <cell r="D1022" t="str">
            <v>Valle del Cauca</v>
          </cell>
          <cell r="E1022" t="str">
            <v>EL AGUILA</v>
          </cell>
          <cell r="F1022" t="str">
            <v>76243</v>
          </cell>
        </row>
        <row r="1023">
          <cell r="C1023" t="str">
            <v>Valle del CaucaEL CAIRO</v>
          </cell>
          <cell r="D1023" t="str">
            <v>Valle del Cauca</v>
          </cell>
          <cell r="E1023" t="str">
            <v>EL CAIRO</v>
          </cell>
          <cell r="F1023" t="str">
            <v>76246</v>
          </cell>
        </row>
        <row r="1024">
          <cell r="C1024" t="str">
            <v>Valle del CaucaEL CERRITO</v>
          </cell>
          <cell r="D1024" t="str">
            <v>Valle del Cauca</v>
          </cell>
          <cell r="E1024" t="str">
            <v>EL CERRITO</v>
          </cell>
          <cell r="F1024" t="str">
            <v>76248</v>
          </cell>
        </row>
        <row r="1025">
          <cell r="C1025" t="str">
            <v>Valle del CaucaEL DOVIO</v>
          </cell>
          <cell r="D1025" t="str">
            <v>Valle del Cauca</v>
          </cell>
          <cell r="E1025" t="str">
            <v>EL DOVIO</v>
          </cell>
          <cell r="F1025" t="str">
            <v>76250</v>
          </cell>
        </row>
        <row r="1026">
          <cell r="C1026" t="str">
            <v>Valle del CaucaFLORIDA</v>
          </cell>
          <cell r="D1026" t="str">
            <v>Valle del Cauca</v>
          </cell>
          <cell r="E1026" t="str">
            <v>FLORIDA</v>
          </cell>
          <cell r="F1026" t="str">
            <v>76275</v>
          </cell>
        </row>
        <row r="1027">
          <cell r="C1027" t="str">
            <v>Valle del CaucaGINEBRA</v>
          </cell>
          <cell r="D1027" t="str">
            <v>Valle del Cauca</v>
          </cell>
          <cell r="E1027" t="str">
            <v>GINEBRA</v>
          </cell>
          <cell r="F1027" t="str">
            <v>76306</v>
          </cell>
        </row>
        <row r="1028">
          <cell r="C1028" t="str">
            <v>Valle del CaucaGUACARI</v>
          </cell>
          <cell r="D1028" t="str">
            <v>Valle del Cauca</v>
          </cell>
          <cell r="E1028" t="str">
            <v>GUACARI</v>
          </cell>
          <cell r="F1028" t="str">
            <v>76318</v>
          </cell>
        </row>
        <row r="1029">
          <cell r="C1029" t="str">
            <v>Valle del CaucaJAMUNDI</v>
          </cell>
          <cell r="D1029" t="str">
            <v>Valle del Cauca</v>
          </cell>
          <cell r="E1029" t="str">
            <v>JAMUNDI</v>
          </cell>
          <cell r="F1029" t="str">
            <v>76364</v>
          </cell>
        </row>
        <row r="1030">
          <cell r="C1030" t="str">
            <v>Valle del CaucaLA CUMBRE</v>
          </cell>
          <cell r="D1030" t="str">
            <v>Valle del Cauca</v>
          </cell>
          <cell r="E1030" t="str">
            <v>LA CUMBRE</v>
          </cell>
          <cell r="F1030" t="str">
            <v>76377</v>
          </cell>
        </row>
        <row r="1031">
          <cell r="C1031" t="str">
            <v>Valle del CaucaLA UNION</v>
          </cell>
          <cell r="D1031" t="str">
            <v>Valle del Cauca</v>
          </cell>
          <cell r="E1031" t="str">
            <v>LA UNION</v>
          </cell>
          <cell r="F1031" t="str">
            <v>76400</v>
          </cell>
        </row>
        <row r="1032">
          <cell r="C1032" t="str">
            <v>Valle del CaucaLA VICTORIA</v>
          </cell>
          <cell r="D1032" t="str">
            <v>Valle del Cauca</v>
          </cell>
          <cell r="E1032" t="str">
            <v>LA VICTORIA</v>
          </cell>
          <cell r="F1032" t="str">
            <v>76403</v>
          </cell>
        </row>
        <row r="1033">
          <cell r="C1033" t="str">
            <v>Valle del CaucaOBANDO</v>
          </cell>
          <cell r="D1033" t="str">
            <v>Valle del Cauca</v>
          </cell>
          <cell r="E1033" t="str">
            <v>OBANDO</v>
          </cell>
          <cell r="F1033" t="str">
            <v>76497</v>
          </cell>
        </row>
        <row r="1034">
          <cell r="C1034" t="str">
            <v>Valle del CaucaPALMIRA</v>
          </cell>
          <cell r="D1034" t="str">
            <v>Valle del Cauca</v>
          </cell>
          <cell r="E1034" t="str">
            <v>PALMIRA</v>
          </cell>
          <cell r="F1034" t="str">
            <v>76520</v>
          </cell>
        </row>
        <row r="1035">
          <cell r="C1035" t="str">
            <v>Valle del CaucaPRADERA</v>
          </cell>
          <cell r="D1035" t="str">
            <v>Valle del Cauca</v>
          </cell>
          <cell r="E1035" t="str">
            <v>PRADERA</v>
          </cell>
          <cell r="F1035" t="str">
            <v>76563</v>
          </cell>
        </row>
        <row r="1036">
          <cell r="C1036" t="str">
            <v>Valle del CaucaRESTREPO</v>
          </cell>
          <cell r="D1036" t="str">
            <v>Valle del Cauca</v>
          </cell>
          <cell r="E1036" t="str">
            <v>RESTREPO</v>
          </cell>
          <cell r="F1036" t="str">
            <v>76606</v>
          </cell>
        </row>
        <row r="1037">
          <cell r="C1037" t="str">
            <v>Valle del CaucaRIOFRIO</v>
          </cell>
          <cell r="D1037" t="str">
            <v>Valle del Cauca</v>
          </cell>
          <cell r="E1037" t="str">
            <v>RIOFRIO</v>
          </cell>
          <cell r="F1037" t="str">
            <v>76616</v>
          </cell>
        </row>
        <row r="1038">
          <cell r="C1038" t="str">
            <v>Valle del CaucaROLDANILLO</v>
          </cell>
          <cell r="D1038" t="str">
            <v>Valle del Cauca</v>
          </cell>
          <cell r="E1038" t="str">
            <v>ROLDANILLO</v>
          </cell>
          <cell r="F1038" t="str">
            <v>76622</v>
          </cell>
        </row>
        <row r="1039">
          <cell r="C1039" t="str">
            <v>Valle del CaucaSAN PEDRO</v>
          </cell>
          <cell r="D1039" t="str">
            <v>Valle del Cauca</v>
          </cell>
          <cell r="E1039" t="str">
            <v>SAN PEDRO</v>
          </cell>
          <cell r="F1039" t="str">
            <v>76670</v>
          </cell>
        </row>
        <row r="1040">
          <cell r="C1040" t="str">
            <v>Valle del CaucaSEVILLA</v>
          </cell>
          <cell r="D1040" t="str">
            <v>Valle del Cauca</v>
          </cell>
          <cell r="E1040" t="str">
            <v>SEVILLA</v>
          </cell>
          <cell r="F1040" t="str">
            <v>76736</v>
          </cell>
        </row>
        <row r="1041">
          <cell r="C1041" t="str">
            <v>Valle del CaucaTORO</v>
          </cell>
          <cell r="D1041" t="str">
            <v>Valle del Cauca</v>
          </cell>
          <cell r="E1041" t="str">
            <v>TORO</v>
          </cell>
          <cell r="F1041" t="str">
            <v>76823</v>
          </cell>
        </row>
        <row r="1042">
          <cell r="C1042" t="str">
            <v>Valle del CaucaTRUJILLO</v>
          </cell>
          <cell r="D1042" t="str">
            <v>Valle del Cauca</v>
          </cell>
          <cell r="E1042" t="str">
            <v>TRUJILLO</v>
          </cell>
          <cell r="F1042" t="str">
            <v>76828</v>
          </cell>
        </row>
        <row r="1043">
          <cell r="C1043" t="str">
            <v>Valle del CaucaTULUA</v>
          </cell>
          <cell r="D1043" t="str">
            <v>Valle del Cauca</v>
          </cell>
          <cell r="E1043" t="str">
            <v>TULUA</v>
          </cell>
          <cell r="F1043" t="str">
            <v>76834</v>
          </cell>
        </row>
        <row r="1044">
          <cell r="C1044" t="str">
            <v>Valle del CaucaULLOA</v>
          </cell>
          <cell r="D1044" t="str">
            <v>Valle del Cauca</v>
          </cell>
          <cell r="E1044" t="str">
            <v>ULLOA</v>
          </cell>
          <cell r="F1044" t="str">
            <v>76845</v>
          </cell>
        </row>
        <row r="1045">
          <cell r="C1045" t="str">
            <v>Valle del CaucaVERSALLES</v>
          </cell>
          <cell r="D1045" t="str">
            <v>Valle del Cauca</v>
          </cell>
          <cell r="E1045" t="str">
            <v>VERSALLES</v>
          </cell>
          <cell r="F1045" t="str">
            <v>76863</v>
          </cell>
        </row>
        <row r="1046">
          <cell r="C1046" t="str">
            <v>Valle del CaucaVIJES</v>
          </cell>
          <cell r="D1046" t="str">
            <v>Valle del Cauca</v>
          </cell>
          <cell r="E1046" t="str">
            <v>VIJES</v>
          </cell>
          <cell r="F1046" t="str">
            <v>76869</v>
          </cell>
        </row>
        <row r="1047">
          <cell r="C1047" t="str">
            <v>Valle del CaucaYOTOCO</v>
          </cell>
          <cell r="D1047" t="str">
            <v>Valle del Cauca</v>
          </cell>
          <cell r="E1047" t="str">
            <v>YOTOCO</v>
          </cell>
          <cell r="F1047" t="str">
            <v>76890</v>
          </cell>
        </row>
        <row r="1048">
          <cell r="C1048" t="str">
            <v>Valle del CaucaYUMBO</v>
          </cell>
          <cell r="D1048" t="str">
            <v>Valle del Cauca</v>
          </cell>
          <cell r="E1048" t="str">
            <v>YUMBO</v>
          </cell>
          <cell r="F1048" t="str">
            <v>76892</v>
          </cell>
        </row>
        <row r="1049">
          <cell r="C1049" t="str">
            <v>Valle del CaucaZARZAL</v>
          </cell>
          <cell r="D1049" t="str">
            <v>Valle del Cauca</v>
          </cell>
          <cell r="E1049" t="str">
            <v>ZARZAL</v>
          </cell>
          <cell r="F1049" t="str">
            <v>76895</v>
          </cell>
        </row>
        <row r="1050">
          <cell r="C1050" t="str">
            <v>AraucaARAUCA</v>
          </cell>
          <cell r="D1050" t="str">
            <v>Arauca</v>
          </cell>
          <cell r="E1050" t="str">
            <v>ARAUCA</v>
          </cell>
          <cell r="F1050" t="str">
            <v>81001</v>
          </cell>
        </row>
        <row r="1051">
          <cell r="C1051" t="str">
            <v>AraucaARAUQUITA</v>
          </cell>
          <cell r="D1051" t="str">
            <v>Arauca</v>
          </cell>
          <cell r="E1051" t="str">
            <v>ARAUQUITA</v>
          </cell>
          <cell r="F1051" t="str">
            <v>81065</v>
          </cell>
        </row>
        <row r="1052">
          <cell r="C1052" t="str">
            <v>AraucaCRAVO NORTE</v>
          </cell>
          <cell r="D1052" t="str">
            <v>Arauca</v>
          </cell>
          <cell r="E1052" t="str">
            <v>CRAVO NORTE</v>
          </cell>
          <cell r="F1052" t="str">
            <v>81220</v>
          </cell>
        </row>
        <row r="1053">
          <cell r="C1053" t="str">
            <v>AraucaFORTUL</v>
          </cell>
          <cell r="D1053" t="str">
            <v>Arauca</v>
          </cell>
          <cell r="E1053" t="str">
            <v>FORTUL</v>
          </cell>
          <cell r="F1053" t="str">
            <v>81300</v>
          </cell>
        </row>
        <row r="1054">
          <cell r="C1054" t="str">
            <v>AraucaPUERTO RONDON</v>
          </cell>
          <cell r="D1054" t="str">
            <v>Arauca</v>
          </cell>
          <cell r="E1054" t="str">
            <v>PUERTO RONDON</v>
          </cell>
          <cell r="F1054" t="str">
            <v>81591</v>
          </cell>
        </row>
        <row r="1055">
          <cell r="C1055" t="str">
            <v>AraucaSARAVENA</v>
          </cell>
          <cell r="D1055" t="str">
            <v>Arauca</v>
          </cell>
          <cell r="E1055" t="str">
            <v>SARAVENA</v>
          </cell>
          <cell r="F1055" t="str">
            <v>81736</v>
          </cell>
        </row>
        <row r="1056">
          <cell r="C1056" t="str">
            <v>AraucaTAME</v>
          </cell>
          <cell r="D1056" t="str">
            <v>Arauca</v>
          </cell>
          <cell r="E1056" t="str">
            <v>TAME</v>
          </cell>
          <cell r="F1056" t="str">
            <v>81794</v>
          </cell>
        </row>
        <row r="1057">
          <cell r="C1057" t="str">
            <v>CASANAREYOPAL</v>
          </cell>
          <cell r="D1057" t="str">
            <v>CASANARE</v>
          </cell>
          <cell r="E1057" t="str">
            <v>YOPAL</v>
          </cell>
          <cell r="F1057" t="str">
            <v>85001</v>
          </cell>
        </row>
        <row r="1058">
          <cell r="C1058" t="str">
            <v>CASANAREAGUAZUL</v>
          </cell>
          <cell r="D1058" t="str">
            <v>CASANARE</v>
          </cell>
          <cell r="E1058" t="str">
            <v>AGUAZUL</v>
          </cell>
          <cell r="F1058" t="str">
            <v>85010</v>
          </cell>
        </row>
        <row r="1059">
          <cell r="C1059" t="str">
            <v>CASANARECHAMEZA</v>
          </cell>
          <cell r="D1059" t="str">
            <v>CASANARE</v>
          </cell>
          <cell r="E1059" t="str">
            <v>CHAMEZA</v>
          </cell>
          <cell r="F1059" t="str">
            <v>85015</v>
          </cell>
        </row>
        <row r="1060">
          <cell r="C1060" t="str">
            <v>CASANAREHATO COROZAL</v>
          </cell>
          <cell r="D1060" t="str">
            <v>CASANARE</v>
          </cell>
          <cell r="E1060" t="str">
            <v>HATO COROZAL</v>
          </cell>
          <cell r="F1060" t="str">
            <v>85125</v>
          </cell>
        </row>
        <row r="1061">
          <cell r="C1061" t="str">
            <v>CASANARELA SALINA</v>
          </cell>
          <cell r="D1061" t="str">
            <v>CASANARE</v>
          </cell>
          <cell r="E1061" t="str">
            <v>LA SALINA</v>
          </cell>
          <cell r="F1061" t="str">
            <v>85136</v>
          </cell>
        </row>
        <row r="1062">
          <cell r="C1062" t="str">
            <v>CASANAREMANI</v>
          </cell>
          <cell r="D1062" t="str">
            <v>CASANARE</v>
          </cell>
          <cell r="E1062" t="str">
            <v>MANI</v>
          </cell>
          <cell r="F1062" t="str">
            <v>85139</v>
          </cell>
        </row>
        <row r="1063">
          <cell r="C1063" t="str">
            <v>CASANAREMONTERREY</v>
          </cell>
          <cell r="D1063" t="str">
            <v>CASANARE</v>
          </cell>
          <cell r="E1063" t="str">
            <v>MONTERREY</v>
          </cell>
          <cell r="F1063" t="str">
            <v>85162</v>
          </cell>
        </row>
        <row r="1064">
          <cell r="C1064" t="str">
            <v>CASANARENUNCHIA</v>
          </cell>
          <cell r="D1064" t="str">
            <v>CASANARE</v>
          </cell>
          <cell r="E1064" t="str">
            <v>NUNCHIA</v>
          </cell>
          <cell r="F1064" t="str">
            <v>85225</v>
          </cell>
        </row>
        <row r="1065">
          <cell r="C1065" t="str">
            <v>CASANAREOROCUE</v>
          </cell>
          <cell r="D1065" t="str">
            <v>CASANARE</v>
          </cell>
          <cell r="E1065" t="str">
            <v>OROCUE</v>
          </cell>
          <cell r="F1065" t="str">
            <v>85230</v>
          </cell>
        </row>
        <row r="1066">
          <cell r="C1066" t="str">
            <v>CASANAREPAZ DE ARIPORO</v>
          </cell>
          <cell r="D1066" t="str">
            <v>CASANARE</v>
          </cell>
          <cell r="E1066" t="str">
            <v>PAZ DE ARIPORO</v>
          </cell>
          <cell r="F1066" t="str">
            <v>85250</v>
          </cell>
        </row>
        <row r="1067">
          <cell r="C1067" t="str">
            <v>CASANAREPORE</v>
          </cell>
          <cell r="D1067" t="str">
            <v>CASANARE</v>
          </cell>
          <cell r="E1067" t="str">
            <v>PORE</v>
          </cell>
          <cell r="F1067" t="str">
            <v>85263</v>
          </cell>
        </row>
        <row r="1068">
          <cell r="C1068" t="str">
            <v>CASANARERECETOR</v>
          </cell>
          <cell r="D1068" t="str">
            <v>CASANARE</v>
          </cell>
          <cell r="E1068" t="str">
            <v>RECETOR</v>
          </cell>
          <cell r="F1068" t="str">
            <v>85279</v>
          </cell>
        </row>
        <row r="1069">
          <cell r="C1069" t="str">
            <v>CASANARESABANALARGA</v>
          </cell>
          <cell r="D1069" t="str">
            <v>CASANARE</v>
          </cell>
          <cell r="E1069" t="str">
            <v>SABANALARGA</v>
          </cell>
          <cell r="F1069" t="str">
            <v>85300</v>
          </cell>
        </row>
        <row r="1070">
          <cell r="C1070" t="str">
            <v>CASANARESACAMA</v>
          </cell>
          <cell r="D1070" t="str">
            <v>CASANARE</v>
          </cell>
          <cell r="E1070" t="str">
            <v>SACAMA</v>
          </cell>
          <cell r="F1070" t="str">
            <v>85315</v>
          </cell>
        </row>
        <row r="1071">
          <cell r="C1071" t="str">
            <v>CASANARESAN LUIS DE PALENQUE</v>
          </cell>
          <cell r="D1071" t="str">
            <v>CASANARE</v>
          </cell>
          <cell r="E1071" t="str">
            <v>SAN LUIS DE PALENQUE</v>
          </cell>
          <cell r="F1071" t="str">
            <v>85325</v>
          </cell>
        </row>
        <row r="1072">
          <cell r="C1072" t="str">
            <v>CASANARETAMARA</v>
          </cell>
          <cell r="D1072" t="str">
            <v>CASANARE</v>
          </cell>
          <cell r="E1072" t="str">
            <v>TAMARA</v>
          </cell>
          <cell r="F1072" t="str">
            <v>85400</v>
          </cell>
        </row>
        <row r="1073">
          <cell r="C1073" t="str">
            <v>CASANARETAURAMENA</v>
          </cell>
          <cell r="D1073" t="str">
            <v>CASANARE</v>
          </cell>
          <cell r="E1073" t="str">
            <v>TAURAMENA</v>
          </cell>
          <cell r="F1073" t="str">
            <v>85410</v>
          </cell>
        </row>
        <row r="1074">
          <cell r="C1074" t="str">
            <v>CASANARETRINIDAD</v>
          </cell>
          <cell r="D1074" t="str">
            <v>CASANARE</v>
          </cell>
          <cell r="E1074" t="str">
            <v>TRINIDAD</v>
          </cell>
          <cell r="F1074" t="str">
            <v>85430</v>
          </cell>
        </row>
        <row r="1075">
          <cell r="C1075" t="str">
            <v>CASANAREVILLANUEVA</v>
          </cell>
          <cell r="D1075" t="str">
            <v>CASANARE</v>
          </cell>
          <cell r="E1075" t="str">
            <v>VILLANUEVA</v>
          </cell>
          <cell r="F1075" t="str">
            <v>85440</v>
          </cell>
        </row>
        <row r="1076">
          <cell r="C1076" t="str">
            <v>PutumayoMOCOA</v>
          </cell>
          <cell r="D1076" t="str">
            <v>Putumayo</v>
          </cell>
          <cell r="E1076" t="str">
            <v>MOCOA</v>
          </cell>
          <cell r="F1076" t="str">
            <v>86001</v>
          </cell>
        </row>
        <row r="1077">
          <cell r="C1077" t="str">
            <v>PutumayoCOLON</v>
          </cell>
          <cell r="D1077" t="str">
            <v>Putumayo</v>
          </cell>
          <cell r="E1077" t="str">
            <v>COLON</v>
          </cell>
          <cell r="F1077" t="str">
            <v>86219</v>
          </cell>
        </row>
        <row r="1078">
          <cell r="C1078" t="str">
            <v>PutumayoORITO</v>
          </cell>
          <cell r="D1078" t="str">
            <v>Putumayo</v>
          </cell>
          <cell r="E1078" t="str">
            <v>ORITO</v>
          </cell>
          <cell r="F1078" t="str">
            <v>86320</v>
          </cell>
        </row>
        <row r="1079">
          <cell r="C1079" t="str">
            <v>PutumayoPUERTO ASIS</v>
          </cell>
          <cell r="D1079" t="str">
            <v>Putumayo</v>
          </cell>
          <cell r="E1079" t="str">
            <v>PUERTO ASIS</v>
          </cell>
          <cell r="F1079" t="str">
            <v>86568</v>
          </cell>
        </row>
        <row r="1080">
          <cell r="C1080" t="str">
            <v>PutumayoPUERTO CAICEDO</v>
          </cell>
          <cell r="D1080" t="str">
            <v>Putumayo</v>
          </cell>
          <cell r="E1080" t="str">
            <v>PUERTO CAICEDO</v>
          </cell>
          <cell r="F1080" t="str">
            <v>86569</v>
          </cell>
        </row>
        <row r="1081">
          <cell r="C1081" t="str">
            <v>PutumayoPUERTO GUZMAN</v>
          </cell>
          <cell r="D1081" t="str">
            <v>Putumayo</v>
          </cell>
          <cell r="E1081" t="str">
            <v>PUERTO GUZMAN</v>
          </cell>
          <cell r="F1081" t="str">
            <v>86571</v>
          </cell>
        </row>
        <row r="1082">
          <cell r="C1082" t="str">
            <v>PutumayoPUERTO LEGUIZAMO</v>
          </cell>
          <cell r="D1082" t="str">
            <v>Putumayo</v>
          </cell>
          <cell r="E1082" t="str">
            <v>PUERTO LEGUIZAMO</v>
          </cell>
          <cell r="F1082" t="str">
            <v>86573</v>
          </cell>
        </row>
        <row r="1083">
          <cell r="C1083" t="str">
            <v>PutumayoSIBUNDOY</v>
          </cell>
          <cell r="D1083" t="str">
            <v>Putumayo</v>
          </cell>
          <cell r="E1083" t="str">
            <v>SIBUNDOY</v>
          </cell>
          <cell r="F1083" t="str">
            <v>86749</v>
          </cell>
        </row>
        <row r="1084">
          <cell r="C1084" t="str">
            <v>PutumayoSAN FRANCISCO</v>
          </cell>
          <cell r="D1084" t="str">
            <v>Putumayo</v>
          </cell>
          <cell r="E1084" t="str">
            <v>SAN FRANCISCO</v>
          </cell>
          <cell r="F1084" t="str">
            <v>86755</v>
          </cell>
        </row>
        <row r="1085">
          <cell r="C1085" t="str">
            <v>PutumayoSAN MIGUEL</v>
          </cell>
          <cell r="D1085" t="str">
            <v>Putumayo</v>
          </cell>
          <cell r="E1085" t="str">
            <v>SAN MIGUEL</v>
          </cell>
          <cell r="F1085" t="str">
            <v>86757</v>
          </cell>
        </row>
        <row r="1086">
          <cell r="C1086" t="str">
            <v>PutumayoSANTIAGO</v>
          </cell>
          <cell r="D1086" t="str">
            <v>Putumayo</v>
          </cell>
          <cell r="E1086" t="str">
            <v>SANTIAGO</v>
          </cell>
          <cell r="F1086" t="str">
            <v>86760</v>
          </cell>
        </row>
        <row r="1087">
          <cell r="C1087" t="str">
            <v>PutumayoVALLE DEL GUAMUEZ</v>
          </cell>
          <cell r="D1087" t="str">
            <v>Putumayo</v>
          </cell>
          <cell r="E1087" t="str">
            <v>VALLE DEL GUAMUEZ</v>
          </cell>
          <cell r="F1087" t="str">
            <v>86865</v>
          </cell>
        </row>
        <row r="1088">
          <cell r="C1088" t="str">
            <v>PutumayoVILLAGARZON</v>
          </cell>
          <cell r="D1088" t="str">
            <v>Putumayo</v>
          </cell>
          <cell r="E1088" t="str">
            <v>VILLAGARZON</v>
          </cell>
          <cell r="F1088" t="str">
            <v>86885</v>
          </cell>
        </row>
        <row r="1089">
          <cell r="C1089" t="str">
            <v>SAN ANDRESSAN ANDRES</v>
          </cell>
          <cell r="D1089" t="str">
            <v>SAN ANDRES</v>
          </cell>
          <cell r="E1089" t="str">
            <v>SAN ANDRES</v>
          </cell>
          <cell r="F1089" t="str">
            <v>88001</v>
          </cell>
        </row>
        <row r="1090">
          <cell r="C1090" t="str">
            <v>SAN ANDRESPROVIDENCIA</v>
          </cell>
          <cell r="D1090" t="str">
            <v>SAN ANDRES</v>
          </cell>
          <cell r="E1090" t="str">
            <v>PROVIDENCIA</v>
          </cell>
          <cell r="F1090" t="str">
            <v>88564</v>
          </cell>
        </row>
        <row r="1091">
          <cell r="C1091" t="str">
            <v>AMAZONASLETICIA</v>
          </cell>
          <cell r="D1091" t="str">
            <v>AMAZONAS</v>
          </cell>
          <cell r="E1091" t="str">
            <v>LETICIA</v>
          </cell>
          <cell r="F1091" t="str">
            <v>91001</v>
          </cell>
        </row>
        <row r="1092">
          <cell r="C1092" t="str">
            <v>AMAZONASPUERTO NARIÑO</v>
          </cell>
          <cell r="D1092" t="str">
            <v>AMAZONAS</v>
          </cell>
          <cell r="E1092" t="str">
            <v>PUERTO NARIÑO</v>
          </cell>
          <cell r="F1092" t="str">
            <v>91540</v>
          </cell>
        </row>
        <row r="1093">
          <cell r="C1093" t="str">
            <v>GUAINIAINIRIDA</v>
          </cell>
          <cell r="D1093" t="str">
            <v>GUAINIA</v>
          </cell>
          <cell r="E1093" t="str">
            <v>INIRIDA</v>
          </cell>
          <cell r="F1093" t="str">
            <v>94001</v>
          </cell>
        </row>
        <row r="1094">
          <cell r="C1094" t="str">
            <v>GUAVIARESAN JOSE DEL GUAVIARE</v>
          </cell>
          <cell r="D1094" t="str">
            <v>GUAVIARE</v>
          </cell>
          <cell r="E1094" t="str">
            <v>SAN JOSE DEL GUAVIARE</v>
          </cell>
          <cell r="F1094" t="str">
            <v>95001</v>
          </cell>
        </row>
        <row r="1095">
          <cell r="C1095" t="str">
            <v>GUAVIARECALAMAR</v>
          </cell>
          <cell r="D1095" t="str">
            <v>GUAVIARE</v>
          </cell>
          <cell r="E1095" t="str">
            <v>CALAMAR</v>
          </cell>
          <cell r="F1095" t="str">
            <v>95015</v>
          </cell>
        </row>
        <row r="1096">
          <cell r="C1096" t="str">
            <v>GUAVIAREEL RETORNO</v>
          </cell>
          <cell r="D1096" t="str">
            <v>GUAVIARE</v>
          </cell>
          <cell r="E1096" t="str">
            <v>EL RETORNO</v>
          </cell>
          <cell r="F1096" t="str">
            <v>95025</v>
          </cell>
        </row>
        <row r="1097">
          <cell r="C1097" t="str">
            <v>GUAVIAREMIRAFLORES</v>
          </cell>
          <cell r="D1097" t="str">
            <v>GUAVIARE</v>
          </cell>
          <cell r="E1097" t="str">
            <v>MIRAFLORES</v>
          </cell>
          <cell r="F1097" t="str">
            <v>95200</v>
          </cell>
        </row>
        <row r="1098">
          <cell r="C1098" t="str">
            <v>VAUPESMITU</v>
          </cell>
          <cell r="D1098" t="str">
            <v>VAUPES</v>
          </cell>
          <cell r="E1098" t="str">
            <v>MITU</v>
          </cell>
          <cell r="F1098" t="str">
            <v>97001</v>
          </cell>
        </row>
        <row r="1099">
          <cell r="C1099" t="str">
            <v>VAUPESCARURU</v>
          </cell>
          <cell r="D1099" t="str">
            <v>VAUPES</v>
          </cell>
          <cell r="E1099" t="str">
            <v>CARURU</v>
          </cell>
          <cell r="F1099" t="str">
            <v>97161</v>
          </cell>
        </row>
        <row r="1100">
          <cell r="C1100" t="str">
            <v>VAUPESTARAIRA</v>
          </cell>
          <cell r="D1100" t="str">
            <v>VAUPES</v>
          </cell>
          <cell r="E1100" t="str">
            <v>TARAIRA</v>
          </cell>
          <cell r="F1100" t="str">
            <v>97666</v>
          </cell>
        </row>
        <row r="1101">
          <cell r="C1101" t="str">
            <v>VICHADAPUERTO CARREÑO</v>
          </cell>
          <cell r="D1101" t="str">
            <v>VICHADA</v>
          </cell>
          <cell r="E1101" t="str">
            <v>PUERTO CARREÑO</v>
          </cell>
          <cell r="F1101" t="str">
            <v>99001</v>
          </cell>
        </row>
        <row r="1102">
          <cell r="C1102" t="str">
            <v>VICHADALA PRIMAVERA</v>
          </cell>
          <cell r="D1102" t="str">
            <v>VICHADA</v>
          </cell>
          <cell r="E1102" t="str">
            <v>LA PRIMAVERA</v>
          </cell>
          <cell r="F1102" t="str">
            <v>99524</v>
          </cell>
        </row>
        <row r="1103">
          <cell r="C1103" t="str">
            <v>VICHADASANTA ROSALIA</v>
          </cell>
          <cell r="D1103" t="str">
            <v>VICHADA</v>
          </cell>
          <cell r="E1103" t="str">
            <v>SANTA ROSALIA</v>
          </cell>
          <cell r="F1103" t="str">
            <v>99624</v>
          </cell>
        </row>
        <row r="1104">
          <cell r="C1104" t="str">
            <v>VICHADACUMARIBO</v>
          </cell>
          <cell r="D1104" t="str">
            <v>VICHADA</v>
          </cell>
          <cell r="E1104" t="str">
            <v>CUMARIBO</v>
          </cell>
          <cell r="F1104" t="str">
            <v>99773</v>
          </cell>
        </row>
        <row r="1105">
          <cell r="C1105" t="str">
            <v>NACIONNACION</v>
          </cell>
          <cell r="D1105" t="str">
            <v>NACION</v>
          </cell>
          <cell r="E1105" t="str">
            <v>NACION</v>
          </cell>
          <cell r="F1105" t="str">
            <v>00000</v>
          </cell>
        </row>
        <row r="1106">
          <cell r="C1106" t="str">
            <v>AntioquiaDEPARTAMENTO</v>
          </cell>
          <cell r="D1106" t="str">
            <v>Antioquia</v>
          </cell>
          <cell r="E1106" t="str">
            <v>DEPARTAMENTO</v>
          </cell>
          <cell r="F1106">
            <v>5</v>
          </cell>
        </row>
        <row r="1107">
          <cell r="C1107" t="str">
            <v>AtlanticoDEPARTAMENTO</v>
          </cell>
          <cell r="D1107" t="str">
            <v>Atlantico</v>
          </cell>
          <cell r="E1107" t="str">
            <v>DEPARTAMENTO</v>
          </cell>
          <cell r="F1107">
            <v>8</v>
          </cell>
        </row>
        <row r="1108">
          <cell r="C1108" t="str">
            <v>BOGOTA D.C.DEPARTAMENTO</v>
          </cell>
          <cell r="D1108" t="str">
            <v>BOGOTA D.C.</v>
          </cell>
          <cell r="E1108" t="str">
            <v>DEPARTAMENTO</v>
          </cell>
          <cell r="F1108">
            <v>11</v>
          </cell>
        </row>
        <row r="1109">
          <cell r="C1109" t="str">
            <v>BolivarDEPARTAMENTO</v>
          </cell>
          <cell r="D1109" t="str">
            <v>Bolivar</v>
          </cell>
          <cell r="E1109" t="str">
            <v>DEPARTAMENTO</v>
          </cell>
          <cell r="F1109">
            <v>13</v>
          </cell>
        </row>
        <row r="1110">
          <cell r="C1110" t="str">
            <v>BOYACADEPARTAMENTO</v>
          </cell>
          <cell r="D1110" t="str">
            <v>BOYACA</v>
          </cell>
          <cell r="E1110" t="str">
            <v>DEPARTAMENTO</v>
          </cell>
          <cell r="F1110">
            <v>15</v>
          </cell>
        </row>
        <row r="1111">
          <cell r="C1111" t="str">
            <v>CaldasDEPARTAMENTO</v>
          </cell>
          <cell r="D1111" t="str">
            <v>Caldas</v>
          </cell>
          <cell r="E1111" t="str">
            <v>DEPARTAMENTO</v>
          </cell>
          <cell r="F1111">
            <v>17</v>
          </cell>
        </row>
        <row r="1112">
          <cell r="C1112" t="str">
            <v>CAQUETADEPARTAMENTO</v>
          </cell>
          <cell r="D1112" t="str">
            <v>CAQUETA</v>
          </cell>
          <cell r="E1112" t="str">
            <v>DEPARTAMENTO</v>
          </cell>
          <cell r="F1112">
            <v>18</v>
          </cell>
        </row>
        <row r="1113">
          <cell r="C1113" t="str">
            <v>CaucaDEPARTAMENTO</v>
          </cell>
          <cell r="D1113" t="str">
            <v>Cauca</v>
          </cell>
          <cell r="E1113" t="str">
            <v>DEPARTAMENTO</v>
          </cell>
          <cell r="F1113">
            <v>19</v>
          </cell>
        </row>
        <row r="1114">
          <cell r="C1114" t="str">
            <v>CesarDEPARTAMENTO</v>
          </cell>
          <cell r="D1114" t="str">
            <v>Cesar</v>
          </cell>
          <cell r="E1114" t="str">
            <v>DEPARTAMENTO</v>
          </cell>
          <cell r="F1114">
            <v>20</v>
          </cell>
        </row>
        <row r="1115">
          <cell r="C1115" t="str">
            <v>CordobaDEPARTAMENTO</v>
          </cell>
          <cell r="D1115" t="str">
            <v>Cordoba</v>
          </cell>
          <cell r="E1115" t="str">
            <v>DEPARTAMENTO</v>
          </cell>
          <cell r="F1115">
            <v>23</v>
          </cell>
        </row>
        <row r="1116">
          <cell r="C1116" t="str">
            <v>CUNDINAMARCADEPARTAMENTO</v>
          </cell>
          <cell r="D1116" t="str">
            <v>CUNDINAMARCA</v>
          </cell>
          <cell r="E1116" t="str">
            <v>DEPARTAMENTO</v>
          </cell>
          <cell r="F1116">
            <v>25</v>
          </cell>
        </row>
        <row r="1117">
          <cell r="C1117" t="str">
            <v>ChocoDEPARTAMENTO</v>
          </cell>
          <cell r="D1117" t="str">
            <v>Choco</v>
          </cell>
          <cell r="E1117" t="str">
            <v>DEPARTAMENTO</v>
          </cell>
          <cell r="F1117">
            <v>27</v>
          </cell>
        </row>
        <row r="1118">
          <cell r="C1118" t="str">
            <v>HUILADEPARTAMENTO</v>
          </cell>
          <cell r="D1118" t="str">
            <v>HUILA</v>
          </cell>
          <cell r="E1118" t="str">
            <v>DEPARTAMENTO</v>
          </cell>
          <cell r="F1118">
            <v>41</v>
          </cell>
        </row>
        <row r="1119">
          <cell r="C1119" t="str">
            <v>La GuajiraDEPARTAMENTO</v>
          </cell>
          <cell r="D1119" t="str">
            <v>La Guajira</v>
          </cell>
          <cell r="E1119" t="str">
            <v>DEPARTAMENTO</v>
          </cell>
          <cell r="F1119">
            <v>44</v>
          </cell>
        </row>
        <row r="1120">
          <cell r="C1120" t="str">
            <v>MagdalenaDEPARTAMENTO</v>
          </cell>
          <cell r="D1120" t="str">
            <v>Magdalena</v>
          </cell>
          <cell r="E1120" t="str">
            <v>DEPARTAMENTO</v>
          </cell>
          <cell r="F1120">
            <v>47</v>
          </cell>
        </row>
        <row r="1121">
          <cell r="C1121" t="str">
            <v>METADEPARTAMENTO</v>
          </cell>
          <cell r="D1121" t="str">
            <v>META</v>
          </cell>
          <cell r="E1121" t="str">
            <v>DEPARTAMENTO</v>
          </cell>
          <cell r="F1121">
            <v>50</v>
          </cell>
        </row>
        <row r="1122">
          <cell r="C1122" t="str">
            <v>NariñoDEPARTAMENTO</v>
          </cell>
          <cell r="D1122" t="str">
            <v>Nariño</v>
          </cell>
          <cell r="E1122" t="str">
            <v>DEPARTAMENTO</v>
          </cell>
          <cell r="F1122">
            <v>52</v>
          </cell>
        </row>
        <row r="1123">
          <cell r="C1123" t="str">
            <v>Norte de SantanderDEPARTAMENTO</v>
          </cell>
          <cell r="D1123" t="str">
            <v>Norte de Santander</v>
          </cell>
          <cell r="E1123" t="str">
            <v>DEPARTAMENTO</v>
          </cell>
          <cell r="F1123">
            <v>54</v>
          </cell>
        </row>
        <row r="1124">
          <cell r="C1124" t="str">
            <v>QuindioDEPARTAMENTO</v>
          </cell>
          <cell r="D1124" t="str">
            <v>Quindio</v>
          </cell>
          <cell r="E1124" t="str">
            <v>DEPARTAMENTO</v>
          </cell>
          <cell r="F1124">
            <v>63</v>
          </cell>
        </row>
        <row r="1125">
          <cell r="C1125" t="str">
            <v>RisaraldaDEPARTAMENTO</v>
          </cell>
          <cell r="D1125" t="str">
            <v>Risaralda</v>
          </cell>
          <cell r="E1125" t="str">
            <v>DEPARTAMENTO</v>
          </cell>
          <cell r="F1125">
            <v>66</v>
          </cell>
        </row>
        <row r="1126">
          <cell r="C1126" t="str">
            <v>SantanderDEPARTAMENTO</v>
          </cell>
          <cell r="D1126" t="str">
            <v>Santander</v>
          </cell>
          <cell r="E1126" t="str">
            <v>DEPARTAMENTO</v>
          </cell>
          <cell r="F1126">
            <v>68</v>
          </cell>
        </row>
        <row r="1127">
          <cell r="C1127" t="str">
            <v>SucreDEPARTAMENTO</v>
          </cell>
          <cell r="D1127" t="str">
            <v>Sucre</v>
          </cell>
          <cell r="E1127" t="str">
            <v>DEPARTAMENTO</v>
          </cell>
          <cell r="F1127">
            <v>70</v>
          </cell>
        </row>
        <row r="1128">
          <cell r="C1128" t="str">
            <v>TolimaDEPARTAMENTO</v>
          </cell>
          <cell r="D1128" t="str">
            <v>Tolima</v>
          </cell>
          <cell r="E1128" t="str">
            <v>DEPARTAMENTO</v>
          </cell>
          <cell r="F1128">
            <v>73</v>
          </cell>
        </row>
        <row r="1129">
          <cell r="C1129" t="str">
            <v>Valle del CaucaDEPARTAMENTO</v>
          </cell>
          <cell r="D1129" t="str">
            <v>Valle del Cauca</v>
          </cell>
          <cell r="E1129" t="str">
            <v>DEPARTAMENTO</v>
          </cell>
          <cell r="F1129">
            <v>76</v>
          </cell>
        </row>
        <row r="1130">
          <cell r="C1130" t="str">
            <v>AraucaDEPARTAMENTO</v>
          </cell>
          <cell r="D1130" t="str">
            <v>Arauca</v>
          </cell>
          <cell r="E1130" t="str">
            <v>DEPARTAMENTO</v>
          </cell>
          <cell r="F1130">
            <v>81</v>
          </cell>
        </row>
        <row r="1131">
          <cell r="C1131" t="str">
            <v>CASANAREDEPARTAMENTO</v>
          </cell>
          <cell r="D1131" t="str">
            <v>CASANARE</v>
          </cell>
          <cell r="E1131" t="str">
            <v>DEPARTAMENTO</v>
          </cell>
          <cell r="F1131">
            <v>85</v>
          </cell>
        </row>
        <row r="1132">
          <cell r="C1132" t="str">
            <v>PutumayoDEPARTAMENTO</v>
          </cell>
          <cell r="D1132" t="str">
            <v>Putumayo</v>
          </cell>
          <cell r="E1132" t="str">
            <v>DEPARTAMENTO</v>
          </cell>
          <cell r="F1132">
            <v>86</v>
          </cell>
        </row>
        <row r="1133">
          <cell r="C1133" t="str">
            <v>SAN ANDRESDEPARTAMENTO</v>
          </cell>
          <cell r="D1133" t="str">
            <v>SAN ANDRES</v>
          </cell>
          <cell r="E1133" t="str">
            <v>DEPARTAMENTO</v>
          </cell>
          <cell r="F1133">
            <v>88</v>
          </cell>
        </row>
        <row r="1134">
          <cell r="C1134" t="str">
            <v>AMAZONASDEPARTAMENTO</v>
          </cell>
          <cell r="D1134" t="str">
            <v>AMAZONAS</v>
          </cell>
          <cell r="E1134" t="str">
            <v>DEPARTAMENTO</v>
          </cell>
          <cell r="F1134">
            <v>91</v>
          </cell>
        </row>
        <row r="1135">
          <cell r="C1135" t="str">
            <v>GUAINIADEPARTAMENTO</v>
          </cell>
          <cell r="D1135" t="str">
            <v>GUAINIA</v>
          </cell>
          <cell r="E1135" t="str">
            <v>DEPARTAMENTO</v>
          </cell>
          <cell r="F1135">
            <v>94</v>
          </cell>
        </row>
        <row r="1136">
          <cell r="C1136" t="str">
            <v>GUAVIAREDEPARTAMENTO</v>
          </cell>
          <cell r="D1136" t="str">
            <v>GUAVIARE</v>
          </cell>
          <cell r="E1136" t="str">
            <v>DEPARTAMENTO</v>
          </cell>
          <cell r="F1136">
            <v>95</v>
          </cell>
        </row>
        <row r="1137">
          <cell r="C1137" t="str">
            <v>VAUPESDEPARTAMENTO</v>
          </cell>
          <cell r="D1137" t="str">
            <v>VAUPES</v>
          </cell>
          <cell r="E1137" t="str">
            <v>DEPARTAMENTO</v>
          </cell>
          <cell r="F1137">
            <v>97</v>
          </cell>
        </row>
        <row r="1138">
          <cell r="C1138" t="str">
            <v>VICHADADEPARTAMENTO</v>
          </cell>
          <cell r="D1138" t="str">
            <v>VICHADA</v>
          </cell>
          <cell r="E1138" t="str">
            <v>DEPARTAMENTO</v>
          </cell>
          <cell r="F1138">
            <v>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59BE-6EF7-451F-9BB2-9E21F9EB987F}">
  <dimension ref="A1:DM2186"/>
  <sheetViews>
    <sheetView tabSelected="1" workbookViewId="0">
      <selection activeCell="A3" sqref="A3"/>
    </sheetView>
  </sheetViews>
  <sheetFormatPr baseColWidth="10" defaultRowHeight="14.4" x14ac:dyDescent="0.3"/>
  <sheetData>
    <row r="1" spans="1:97" x14ac:dyDescent="0.3">
      <c r="A1" s="4" t="s">
        <v>0</v>
      </c>
      <c r="B1" s="2"/>
      <c r="C1" s="11"/>
      <c r="D1" s="11"/>
      <c r="E1" s="3" t="s">
        <v>269</v>
      </c>
      <c r="F1" s="1"/>
      <c r="G1" s="7"/>
      <c r="H1" s="7"/>
      <c r="I1" s="7"/>
      <c r="J1" s="7"/>
      <c r="K1" s="7"/>
      <c r="L1" s="7"/>
      <c r="M1" s="5"/>
      <c r="N1" s="7"/>
      <c r="O1" s="7"/>
      <c r="P1" s="7"/>
      <c r="Q1" s="7"/>
      <c r="R1" s="7"/>
      <c r="S1" s="7"/>
      <c r="T1" s="7"/>
      <c r="U1" s="7" t="s">
        <v>270</v>
      </c>
      <c r="V1" s="6"/>
      <c r="W1" s="10"/>
      <c r="X1" s="8"/>
      <c r="Y1" s="9"/>
      <c r="Z1" s="9"/>
      <c r="AA1" s="9"/>
      <c r="AB1" s="9"/>
      <c r="AC1" s="9" t="s">
        <v>271</v>
      </c>
      <c r="AD1" s="9"/>
      <c r="AE1" s="9" t="s">
        <v>272</v>
      </c>
      <c r="AF1" s="9"/>
      <c r="AG1" s="9" t="s">
        <v>273</v>
      </c>
      <c r="AH1" s="9"/>
      <c r="AI1" s="9" t="s">
        <v>274</v>
      </c>
      <c r="AK1" t="s">
        <v>275</v>
      </c>
      <c r="AM1" t="s">
        <v>276</v>
      </c>
      <c r="AO1" t="s">
        <v>277</v>
      </c>
      <c r="AQ1" t="s">
        <v>278</v>
      </c>
      <c r="AS1" t="s">
        <v>279</v>
      </c>
      <c r="AU1" t="s">
        <v>280</v>
      </c>
      <c r="AW1" t="s">
        <v>281</v>
      </c>
      <c r="AY1" t="s">
        <v>282</v>
      </c>
      <c r="BA1" t="s">
        <v>283</v>
      </c>
      <c r="BC1" t="s">
        <v>284</v>
      </c>
      <c r="BE1" t="s">
        <v>285</v>
      </c>
      <c r="BG1" t="s">
        <v>286</v>
      </c>
      <c r="BI1" t="s">
        <v>287</v>
      </c>
      <c r="BK1" t="s">
        <v>288</v>
      </c>
      <c r="BM1" t="s">
        <v>289</v>
      </c>
      <c r="BO1" t="s">
        <v>290</v>
      </c>
      <c r="BQ1" t="s">
        <v>291</v>
      </c>
      <c r="BS1" t="s">
        <v>292</v>
      </c>
      <c r="BU1" t="s">
        <v>293</v>
      </c>
      <c r="BW1" t="s">
        <v>294</v>
      </c>
      <c r="BY1" t="s">
        <v>295</v>
      </c>
      <c r="CA1" t="s">
        <v>296</v>
      </c>
      <c r="CC1" t="s">
        <v>297</v>
      </c>
      <c r="CE1" t="s">
        <v>298</v>
      </c>
      <c r="CG1" t="s">
        <v>299</v>
      </c>
      <c r="CI1" t="s">
        <v>300</v>
      </c>
      <c r="CK1" t="s">
        <v>301</v>
      </c>
      <c r="CM1" t="s">
        <v>302</v>
      </c>
      <c r="CN1" t="s">
        <v>303</v>
      </c>
      <c r="CP1" t="s">
        <v>304</v>
      </c>
      <c r="CR1" t="s">
        <v>305</v>
      </c>
    </row>
    <row r="2" spans="1:97" x14ac:dyDescent="0.3">
      <c r="A2" s="4" t="s">
        <v>1</v>
      </c>
      <c r="B2" s="2" t="s">
        <v>2</v>
      </c>
      <c r="C2" s="11" t="s">
        <v>3</v>
      </c>
      <c r="D2" s="11" t="s">
        <v>4</v>
      </c>
      <c r="E2" s="3" t="s">
        <v>306</v>
      </c>
      <c r="F2" s="1" t="s">
        <v>307</v>
      </c>
      <c r="G2" s="7" t="s">
        <v>308</v>
      </c>
      <c r="H2" s="7" t="s">
        <v>309</v>
      </c>
      <c r="I2" s="7" t="s">
        <v>310</v>
      </c>
      <c r="J2" s="7" t="s">
        <v>311</v>
      </c>
      <c r="K2" s="7" t="s">
        <v>312</v>
      </c>
      <c r="L2" s="7" t="s">
        <v>313</v>
      </c>
      <c r="M2" s="5" t="s">
        <v>314</v>
      </c>
      <c r="N2" s="7" t="s">
        <v>315</v>
      </c>
      <c r="O2" s="7" t="s">
        <v>316</v>
      </c>
      <c r="P2" s="7" t="s">
        <v>317</v>
      </c>
      <c r="Q2" s="7" t="s">
        <v>318</v>
      </c>
      <c r="R2" s="7" t="s">
        <v>319</v>
      </c>
      <c r="S2" s="7" t="s">
        <v>320</v>
      </c>
      <c r="T2" s="7" t="s">
        <v>321</v>
      </c>
      <c r="U2" s="7" t="s">
        <v>322</v>
      </c>
      <c r="V2" s="6" t="s">
        <v>323</v>
      </c>
      <c r="W2" s="10" t="s">
        <v>324</v>
      </c>
      <c r="X2" s="8" t="s">
        <v>305</v>
      </c>
      <c r="Y2" s="9" t="s">
        <v>303</v>
      </c>
      <c r="Z2" s="9" t="s">
        <v>321</v>
      </c>
      <c r="AA2" s="9" t="s">
        <v>325</v>
      </c>
      <c r="AB2" s="9" t="s">
        <v>326</v>
      </c>
      <c r="AC2" s="9" t="s">
        <v>327</v>
      </c>
      <c r="AD2" s="9" t="s">
        <v>328</v>
      </c>
      <c r="AE2" s="9" t="s">
        <v>329</v>
      </c>
      <c r="AF2" s="9" t="s">
        <v>330</v>
      </c>
      <c r="AG2" s="9"/>
      <c r="AH2" s="9" t="s">
        <v>330</v>
      </c>
      <c r="AI2" s="9" t="s">
        <v>329</v>
      </c>
      <c r="AJ2" t="s">
        <v>330</v>
      </c>
      <c r="AK2" t="s">
        <v>329</v>
      </c>
      <c r="AL2" t="s">
        <v>330</v>
      </c>
      <c r="AM2" t="s">
        <v>329</v>
      </c>
      <c r="AN2" t="s">
        <v>330</v>
      </c>
      <c r="AO2" t="s">
        <v>329</v>
      </c>
      <c r="AP2" t="s">
        <v>330</v>
      </c>
      <c r="AQ2" t="s">
        <v>329</v>
      </c>
      <c r="AR2" t="s">
        <v>330</v>
      </c>
      <c r="AS2" t="s">
        <v>329</v>
      </c>
      <c r="AT2" t="s">
        <v>330</v>
      </c>
      <c r="AU2" t="s">
        <v>329</v>
      </c>
      <c r="AV2" t="s">
        <v>330</v>
      </c>
      <c r="AW2" t="s">
        <v>329</v>
      </c>
      <c r="AX2" t="s">
        <v>330</v>
      </c>
      <c r="AY2" t="s">
        <v>329</v>
      </c>
      <c r="AZ2" t="s">
        <v>330</v>
      </c>
      <c r="BA2" t="s">
        <v>329</v>
      </c>
      <c r="BB2" t="s">
        <v>330</v>
      </c>
      <c r="BC2" t="s">
        <v>329</v>
      </c>
      <c r="BD2" t="s">
        <v>330</v>
      </c>
      <c r="BE2" t="s">
        <v>329</v>
      </c>
      <c r="BF2" t="s">
        <v>330</v>
      </c>
      <c r="BG2" t="s">
        <v>329</v>
      </c>
      <c r="BH2" t="s">
        <v>330</v>
      </c>
      <c r="BI2" t="s">
        <v>329</v>
      </c>
      <c r="BJ2" t="s">
        <v>330</v>
      </c>
      <c r="BK2" t="s">
        <v>329</v>
      </c>
      <c r="BL2" t="s">
        <v>330</v>
      </c>
      <c r="BM2" t="s">
        <v>329</v>
      </c>
      <c r="BN2" t="s">
        <v>330</v>
      </c>
      <c r="BO2" t="s">
        <v>329</v>
      </c>
      <c r="BP2" t="s">
        <v>330</v>
      </c>
      <c r="BQ2" t="s">
        <v>329</v>
      </c>
      <c r="BR2" t="s">
        <v>330</v>
      </c>
      <c r="BS2" t="s">
        <v>329</v>
      </c>
      <c r="BT2" t="s">
        <v>330</v>
      </c>
      <c r="BU2" t="s">
        <v>329</v>
      </c>
      <c r="BV2" t="s">
        <v>330</v>
      </c>
      <c r="BW2" t="s">
        <v>329</v>
      </c>
      <c r="BX2" t="s">
        <v>330</v>
      </c>
      <c r="BY2" t="s">
        <v>329</v>
      </c>
      <c r="BZ2" t="s">
        <v>330</v>
      </c>
      <c r="CA2" t="s">
        <v>329</v>
      </c>
      <c r="CB2" t="s">
        <v>330</v>
      </c>
      <c r="CC2" t="s">
        <v>329</v>
      </c>
      <c r="CD2" t="s">
        <v>330</v>
      </c>
      <c r="CE2" t="s">
        <v>329</v>
      </c>
      <c r="CF2" t="s">
        <v>330</v>
      </c>
      <c r="CG2" t="s">
        <v>329</v>
      </c>
      <c r="CH2" t="s">
        <v>330</v>
      </c>
      <c r="CI2" t="s">
        <v>329</v>
      </c>
      <c r="CJ2" t="s">
        <v>330</v>
      </c>
      <c r="CK2" t="s">
        <v>329</v>
      </c>
      <c r="CL2" t="s">
        <v>330</v>
      </c>
      <c r="CM2" t="s">
        <v>326</v>
      </c>
      <c r="CN2" t="s">
        <v>329</v>
      </c>
      <c r="CO2" t="s">
        <v>330</v>
      </c>
      <c r="CP2" t="s">
        <v>329</v>
      </c>
      <c r="CQ2" t="s">
        <v>330</v>
      </c>
      <c r="CR2" t="s">
        <v>329</v>
      </c>
      <c r="CS2" t="s">
        <v>330</v>
      </c>
    </row>
    <row r="3" spans="1:97" x14ac:dyDescent="0.3">
      <c r="A3" s="4">
        <v>36682</v>
      </c>
      <c r="B3" s="2" t="s">
        <v>199</v>
      </c>
      <c r="C3" s="11" t="s">
        <v>200</v>
      </c>
      <c r="D3" s="11" t="s">
        <v>11</v>
      </c>
      <c r="E3" s="3"/>
      <c r="F3" s="1"/>
      <c r="G3" s="7"/>
      <c r="H3" s="7">
        <v>2500</v>
      </c>
      <c r="I3" s="7">
        <v>500</v>
      </c>
      <c r="J3" s="7"/>
      <c r="K3" s="7"/>
      <c r="L3" s="7"/>
      <c r="M3" s="5"/>
      <c r="N3" s="7"/>
      <c r="O3" s="7"/>
      <c r="P3" s="7"/>
      <c r="Q3" s="7"/>
      <c r="R3" s="7"/>
      <c r="S3" s="7"/>
      <c r="T3" s="7"/>
      <c r="U3" s="7"/>
      <c r="V3" s="6">
        <f t="shared" ref="V3:V5" si="0">CM3</f>
        <v>0</v>
      </c>
      <c r="W3" s="10">
        <f t="shared" ref="W3:W5" si="1">CQ3</f>
        <v>0</v>
      </c>
      <c r="X3" s="8">
        <f t="shared" ref="X3:X5" si="2">CS3</f>
        <v>0</v>
      </c>
      <c r="Y3" s="9">
        <f t="shared" ref="Y3:Y5" si="3">CO3</f>
        <v>0</v>
      </c>
      <c r="Z3" s="9"/>
      <c r="AA3" s="9"/>
      <c r="AB3" s="9">
        <f t="shared" ref="AB3:AB5" si="4">V3+W3+X3+Y3+Z3+AA3</f>
        <v>0</v>
      </c>
      <c r="AC3" s="9"/>
      <c r="AD3" s="9" t="s">
        <v>332</v>
      </c>
      <c r="AE3" s="9"/>
      <c r="AF3" s="9">
        <f t="shared" ref="AF3:AF5" si="5">+AE3*394.4</f>
        <v>0</v>
      </c>
      <c r="AG3" s="9"/>
      <c r="AH3" s="9">
        <f t="shared" ref="AH3:AH5" si="6">+AG3*487.2</f>
        <v>0</v>
      </c>
      <c r="AI3" s="9"/>
      <c r="AJ3">
        <f t="shared" ref="AJ3:AJ5" si="7">+AI3*4454.4</f>
        <v>0</v>
      </c>
      <c r="AL3">
        <f t="shared" ref="AL3:AL5" si="8">+AK3*4080</f>
        <v>0</v>
      </c>
      <c r="AN3">
        <f t="shared" ref="AN3:AN5" si="9">+AM3*7666</f>
        <v>0</v>
      </c>
      <c r="AP3">
        <f t="shared" ref="AP3:AP5" si="10">+AO3*20822</f>
        <v>0</v>
      </c>
      <c r="AR3">
        <f>+AQ3*28420</f>
        <v>0</v>
      </c>
      <c r="AT3">
        <f t="shared" ref="AT3:AT5" si="11">+AS3*1682</f>
        <v>0</v>
      </c>
      <c r="AV3">
        <f t="shared" ref="AV3:AV5" si="12">+AU3*1577.6</f>
        <v>0</v>
      </c>
      <c r="AX3">
        <f t="shared" ref="AX3:AX5" si="13">+AW3*730.8</f>
        <v>0</v>
      </c>
      <c r="AZ3">
        <f t="shared" ref="AZ3:AZ5" si="14">+AY3*626.4</f>
        <v>0</v>
      </c>
      <c r="BB3">
        <f t="shared" ref="BB3:BB5" si="15">+BA3*5887</f>
        <v>0</v>
      </c>
      <c r="BD3">
        <f t="shared" ref="BD3:BD5" si="16">+BC3*15618.2</f>
        <v>0</v>
      </c>
      <c r="BF3">
        <f t="shared" ref="BF3:BF5" si="17">+BE3*649.6</f>
        <v>0</v>
      </c>
      <c r="BH3">
        <f t="shared" ref="BH3:BH5" si="18">367*BG3</f>
        <v>0</v>
      </c>
      <c r="BJ3">
        <f t="shared" ref="BJ3:BJ5" si="19">+BI3*5440.4</f>
        <v>0</v>
      </c>
      <c r="BL3">
        <f t="shared" ref="BL3:BL5" si="20">+BK3*6008.8</f>
        <v>0</v>
      </c>
      <c r="BN3">
        <f t="shared" ref="BN3:BN5" si="21">+BM3*174</f>
        <v>0</v>
      </c>
      <c r="BP3">
        <f t="shared" ref="BP3:BP5" si="22">+BO3*58</f>
        <v>0</v>
      </c>
      <c r="BR3">
        <f>+BQ3*185020</f>
        <v>0</v>
      </c>
      <c r="BT3">
        <f t="shared" ref="BT3:BT5" si="23">+BS3*515</f>
        <v>0</v>
      </c>
      <c r="BV3">
        <f t="shared" ref="BV3:BV5" si="24">+BU3*324.8</f>
        <v>0</v>
      </c>
      <c r="BX3">
        <f t="shared" ref="BX3:BX5" si="25">+BW3*324.8</f>
        <v>0</v>
      </c>
      <c r="BZ3">
        <f t="shared" ref="BZ3:BZ5" si="26">+BY3*9802</f>
        <v>0</v>
      </c>
      <c r="CB3">
        <f t="shared" ref="CB3:CB5" si="27">+CA3*11252</f>
        <v>0</v>
      </c>
      <c r="CD3">
        <f t="shared" ref="CD3:CD5" si="28">+CC3*3229.53</f>
        <v>0</v>
      </c>
      <c r="CF3">
        <f>+CE3*7540</f>
        <v>0</v>
      </c>
      <c r="CM3">
        <f t="shared" ref="CM3:CM5" si="29">AF3+AH3+AJ3+AL3+AN3+AP3+AR3+AT3+AV3+AX3+AZ3+BB3+BD3+BF3+BH3+BJ3+BL3+BN3+BP3+BR3+BT3+BV3+BX3+BZ3+CB3+CD3+CF3+CH3+CJ3+CL3</f>
        <v>0</v>
      </c>
    </row>
    <row r="4" spans="1:97" x14ac:dyDescent="0.3">
      <c r="A4" s="4">
        <v>36682</v>
      </c>
      <c r="B4" s="2" t="s">
        <v>199</v>
      </c>
      <c r="C4" s="11" t="s">
        <v>201</v>
      </c>
      <c r="D4" s="11" t="s">
        <v>11</v>
      </c>
      <c r="E4" s="3"/>
      <c r="F4" s="1"/>
      <c r="G4" s="7"/>
      <c r="H4" s="7">
        <v>1500</v>
      </c>
      <c r="I4" s="7">
        <v>300</v>
      </c>
      <c r="J4" s="7"/>
      <c r="K4" s="7"/>
      <c r="L4" s="7"/>
      <c r="M4" s="5"/>
      <c r="N4" s="7"/>
      <c r="O4" s="7"/>
      <c r="P4" s="7"/>
      <c r="Q4" s="7"/>
      <c r="R4" s="7"/>
      <c r="S4" s="7"/>
      <c r="T4" s="7"/>
      <c r="U4" s="7"/>
      <c r="V4" s="6">
        <f t="shared" si="0"/>
        <v>0</v>
      </c>
      <c r="W4" s="10">
        <f t="shared" si="1"/>
        <v>0</v>
      </c>
      <c r="X4" s="8">
        <f t="shared" si="2"/>
        <v>0</v>
      </c>
      <c r="Y4" s="9">
        <f t="shared" si="3"/>
        <v>0</v>
      </c>
      <c r="Z4" s="9"/>
      <c r="AA4" s="9"/>
      <c r="AB4" s="9">
        <f t="shared" si="4"/>
        <v>0</v>
      </c>
      <c r="AC4" s="9"/>
      <c r="AD4" s="9" t="s">
        <v>332</v>
      </c>
      <c r="AE4" s="9"/>
      <c r="AF4" s="9">
        <f t="shared" si="5"/>
        <v>0</v>
      </c>
      <c r="AG4" s="9"/>
      <c r="AH4" s="9">
        <f t="shared" si="6"/>
        <v>0</v>
      </c>
      <c r="AI4" s="9"/>
      <c r="AJ4">
        <f t="shared" si="7"/>
        <v>0</v>
      </c>
      <c r="AL4">
        <f t="shared" si="8"/>
        <v>0</v>
      </c>
      <c r="AN4">
        <f t="shared" si="9"/>
        <v>0</v>
      </c>
      <c r="AP4">
        <f t="shared" si="10"/>
        <v>0</v>
      </c>
      <c r="AR4">
        <f>+AQ4*28420</f>
        <v>0</v>
      </c>
      <c r="AT4">
        <f t="shared" si="11"/>
        <v>0</v>
      </c>
      <c r="AV4">
        <f t="shared" si="12"/>
        <v>0</v>
      </c>
      <c r="AX4">
        <f t="shared" si="13"/>
        <v>0</v>
      </c>
      <c r="AZ4">
        <f t="shared" si="14"/>
        <v>0</v>
      </c>
      <c r="BB4">
        <f t="shared" si="15"/>
        <v>0</v>
      </c>
      <c r="BD4">
        <f t="shared" si="16"/>
        <v>0</v>
      </c>
      <c r="BF4">
        <f t="shared" si="17"/>
        <v>0</v>
      </c>
      <c r="BH4">
        <f t="shared" si="18"/>
        <v>0</v>
      </c>
      <c r="BJ4">
        <f t="shared" si="19"/>
        <v>0</v>
      </c>
      <c r="BL4">
        <f t="shared" si="20"/>
        <v>0</v>
      </c>
      <c r="BN4">
        <f t="shared" si="21"/>
        <v>0</v>
      </c>
      <c r="BP4">
        <f t="shared" si="22"/>
        <v>0</v>
      </c>
      <c r="BR4">
        <f>+BQ4*185020</f>
        <v>0</v>
      </c>
      <c r="BT4">
        <f t="shared" si="23"/>
        <v>0</v>
      </c>
      <c r="BV4">
        <f t="shared" si="24"/>
        <v>0</v>
      </c>
      <c r="BX4">
        <f t="shared" si="25"/>
        <v>0</v>
      </c>
      <c r="BZ4">
        <f t="shared" si="26"/>
        <v>0</v>
      </c>
      <c r="CB4">
        <f t="shared" si="27"/>
        <v>0</v>
      </c>
      <c r="CD4">
        <f t="shared" si="28"/>
        <v>0</v>
      </c>
      <c r="CF4">
        <f>+CE4*7540</f>
        <v>0</v>
      </c>
      <c r="CM4">
        <f t="shared" si="29"/>
        <v>0</v>
      </c>
    </row>
    <row r="5" spans="1:97" x14ac:dyDescent="0.3">
      <c r="A5" s="4">
        <v>36682</v>
      </c>
      <c r="B5" s="2" t="s">
        <v>199</v>
      </c>
      <c r="C5" s="11" t="s">
        <v>199</v>
      </c>
      <c r="D5" s="11" t="s">
        <v>11</v>
      </c>
      <c r="E5" s="3"/>
      <c r="F5" s="1"/>
      <c r="G5" s="7"/>
      <c r="H5" s="7">
        <v>1760</v>
      </c>
      <c r="I5" s="7">
        <v>353</v>
      </c>
      <c r="J5" s="7"/>
      <c r="K5" s="7"/>
      <c r="L5" s="7"/>
      <c r="M5" s="5"/>
      <c r="N5" s="7"/>
      <c r="O5" s="7"/>
      <c r="P5" s="7"/>
      <c r="Q5" s="7"/>
      <c r="R5" s="7"/>
      <c r="S5" s="7"/>
      <c r="T5" s="7"/>
      <c r="U5" s="7">
        <v>36732</v>
      </c>
      <c r="V5" s="6">
        <f t="shared" si="0"/>
        <v>0</v>
      </c>
      <c r="W5" s="10">
        <f t="shared" si="1"/>
        <v>5625000</v>
      </c>
      <c r="X5" s="8">
        <f t="shared" si="2"/>
        <v>0</v>
      </c>
      <c r="Y5" s="9">
        <f t="shared" si="3"/>
        <v>0</v>
      </c>
      <c r="Z5" s="9">
        <v>2000000</v>
      </c>
      <c r="AA5" s="9"/>
      <c r="AB5" s="9">
        <f t="shared" si="4"/>
        <v>7625000</v>
      </c>
      <c r="AC5" s="9"/>
      <c r="AD5" s="9" t="s">
        <v>333</v>
      </c>
      <c r="AE5" s="9"/>
      <c r="AF5" s="9">
        <f t="shared" si="5"/>
        <v>0</v>
      </c>
      <c r="AG5" s="9"/>
      <c r="AH5" s="9">
        <f t="shared" si="6"/>
        <v>0</v>
      </c>
      <c r="AI5" s="9"/>
      <c r="AJ5">
        <f t="shared" si="7"/>
        <v>0</v>
      </c>
      <c r="AL5">
        <f t="shared" si="8"/>
        <v>0</v>
      </c>
      <c r="AN5">
        <f t="shared" si="9"/>
        <v>0</v>
      </c>
      <c r="AP5">
        <f t="shared" si="10"/>
        <v>0</v>
      </c>
      <c r="AR5">
        <f>+AQ5*28420</f>
        <v>0</v>
      </c>
      <c r="AT5">
        <f t="shared" si="11"/>
        <v>0</v>
      </c>
      <c r="AV5">
        <f t="shared" si="12"/>
        <v>0</v>
      </c>
      <c r="AX5">
        <f t="shared" si="13"/>
        <v>0</v>
      </c>
      <c r="AZ5">
        <f t="shared" si="14"/>
        <v>0</v>
      </c>
      <c r="BB5">
        <f t="shared" si="15"/>
        <v>0</v>
      </c>
      <c r="BD5">
        <f t="shared" si="16"/>
        <v>0</v>
      </c>
      <c r="BF5">
        <f t="shared" si="17"/>
        <v>0</v>
      </c>
      <c r="BH5">
        <f t="shared" si="18"/>
        <v>0</v>
      </c>
      <c r="BJ5">
        <f t="shared" si="19"/>
        <v>0</v>
      </c>
      <c r="BL5">
        <f t="shared" si="20"/>
        <v>0</v>
      </c>
      <c r="BN5">
        <f t="shared" si="21"/>
        <v>0</v>
      </c>
      <c r="BP5">
        <f t="shared" si="22"/>
        <v>0</v>
      </c>
      <c r="BR5">
        <f>+BQ5*185020</f>
        <v>0</v>
      </c>
      <c r="BT5">
        <f t="shared" si="23"/>
        <v>0</v>
      </c>
      <c r="BV5">
        <f t="shared" si="24"/>
        <v>0</v>
      </c>
      <c r="BX5">
        <f t="shared" si="25"/>
        <v>0</v>
      </c>
      <c r="BZ5">
        <f t="shared" si="26"/>
        <v>0</v>
      </c>
      <c r="CB5">
        <f t="shared" si="27"/>
        <v>0</v>
      </c>
      <c r="CD5">
        <f t="shared" si="28"/>
        <v>0</v>
      </c>
      <c r="CF5">
        <f>+CE5*7540</f>
        <v>0</v>
      </c>
      <c r="CM5">
        <f t="shared" si="29"/>
        <v>0</v>
      </c>
      <c r="CP5">
        <v>250</v>
      </c>
      <c r="CQ5">
        <v>5625000</v>
      </c>
    </row>
    <row r="6" spans="1:97" x14ac:dyDescent="0.3">
      <c r="A6" s="4">
        <v>36775</v>
      </c>
      <c r="B6" s="2" t="s">
        <v>199</v>
      </c>
      <c r="C6" s="11" t="s">
        <v>200</v>
      </c>
      <c r="D6" s="11" t="s">
        <v>11</v>
      </c>
      <c r="E6" s="3"/>
      <c r="F6" s="1"/>
      <c r="G6" s="7"/>
      <c r="H6" s="7">
        <v>1387</v>
      </c>
      <c r="I6" s="7">
        <v>311</v>
      </c>
      <c r="J6" s="7"/>
      <c r="K6" s="7"/>
      <c r="L6" s="7"/>
      <c r="M6" s="5"/>
      <c r="N6" s="7"/>
      <c r="O6" s="7"/>
      <c r="P6" s="7"/>
      <c r="Q6" s="7"/>
      <c r="R6" s="7"/>
      <c r="S6" s="7"/>
      <c r="T6" s="7"/>
      <c r="U6" s="7"/>
      <c r="V6" s="6">
        <f t="shared" ref="V6" si="30">CM6</f>
        <v>0</v>
      </c>
      <c r="W6" s="10">
        <f t="shared" ref="W6" si="31">CQ6</f>
        <v>0</v>
      </c>
      <c r="X6" s="8">
        <f t="shared" ref="X6" si="32">CS6</f>
        <v>0</v>
      </c>
      <c r="Y6" s="9">
        <f t="shared" ref="Y6" si="33">CO6</f>
        <v>0</v>
      </c>
      <c r="Z6" s="9"/>
      <c r="AA6" s="9"/>
      <c r="AB6" s="9">
        <f t="shared" ref="AB6" si="34">V6+W6+X6+Y6+Z6+AA6</f>
        <v>0</v>
      </c>
      <c r="AC6" s="9"/>
      <c r="AD6" s="9" t="s">
        <v>336</v>
      </c>
      <c r="AE6" s="9"/>
      <c r="AF6" s="9">
        <f t="shared" ref="AF6" si="35">+AE6*394.4</f>
        <v>0</v>
      </c>
      <c r="AG6" s="9"/>
      <c r="AH6" s="9">
        <f t="shared" ref="AH6" si="36">+AG6*487.2</f>
        <v>0</v>
      </c>
      <c r="AI6" s="9"/>
      <c r="AJ6">
        <f t="shared" ref="AJ6" si="37">+AI6*4454.4</f>
        <v>0</v>
      </c>
      <c r="AL6">
        <f t="shared" ref="AL6" si="38">+AK6*4080</f>
        <v>0</v>
      </c>
      <c r="AN6">
        <f t="shared" ref="AN6" si="39">+AM6*7666</f>
        <v>0</v>
      </c>
      <c r="AP6">
        <f t="shared" ref="AP6" si="40">+AO6*20822</f>
        <v>0</v>
      </c>
      <c r="AR6">
        <f t="shared" ref="AR6" si="41">+AQ6*28420</f>
        <v>0</v>
      </c>
      <c r="AT6">
        <f t="shared" ref="AT6" si="42">+AS6*1682</f>
        <v>0</v>
      </c>
      <c r="AV6">
        <f t="shared" ref="AV6" si="43">+AU6*1577.6</f>
        <v>0</v>
      </c>
      <c r="AX6">
        <f t="shared" ref="AX6" si="44">+AW6*730.8</f>
        <v>0</v>
      </c>
      <c r="AZ6">
        <f t="shared" ref="AZ6" si="45">+AY6*626.4</f>
        <v>0</v>
      </c>
      <c r="BB6">
        <f t="shared" ref="BB6" si="46">+BA6*5887</f>
        <v>0</v>
      </c>
      <c r="BD6">
        <f t="shared" ref="BD6" si="47">+BC6*15618.2</f>
        <v>0</v>
      </c>
      <c r="BF6">
        <f t="shared" ref="BF6" si="48">+BE6*649.6</f>
        <v>0</v>
      </c>
      <c r="BH6">
        <f t="shared" ref="BH6" si="49">367*BG6</f>
        <v>0</v>
      </c>
      <c r="BJ6">
        <f t="shared" ref="BJ6" si="50">+BI6*5440.4</f>
        <v>0</v>
      </c>
      <c r="BL6">
        <f t="shared" ref="BL6" si="51">+BK6*6008.8</f>
        <v>0</v>
      </c>
      <c r="BN6">
        <f t="shared" ref="BN6" si="52">+BM6*174</f>
        <v>0</v>
      </c>
      <c r="BP6">
        <f t="shared" ref="BP6" si="53">+BO6*58</f>
        <v>0</v>
      </c>
      <c r="BR6">
        <f t="shared" ref="BR6" si="54">+BQ6*185020</f>
        <v>0</v>
      </c>
      <c r="BT6">
        <f t="shared" ref="BT6" si="55">+BS6*515</f>
        <v>0</v>
      </c>
      <c r="BV6">
        <f t="shared" ref="BV6" si="56">+BU6*324.8</f>
        <v>0</v>
      </c>
      <c r="BX6">
        <f t="shared" ref="BX6" si="57">+BW6*324.8</f>
        <v>0</v>
      </c>
      <c r="BZ6">
        <f t="shared" ref="BZ6" si="58">+BY6*9802</f>
        <v>0</v>
      </c>
      <c r="CB6">
        <f t="shared" ref="CB6" si="59">+CA6*11252</f>
        <v>0</v>
      </c>
      <c r="CD6">
        <f t="shared" ref="CD6" si="60">+CC6*3229.53</f>
        <v>0</v>
      </c>
      <c r="CF6">
        <f t="shared" ref="CF6" si="61">+CE6*7540</f>
        <v>0</v>
      </c>
      <c r="CM6">
        <f t="shared" ref="CM6" si="62">AF6+AH6+AJ6+AL6+AN6+AP6+AR6+AT6+AV6+AX6+AZ6+BB6+BD6+BF6+BH6+BJ6+BL6+BN6+BP6+BR6+BT6+BV6+BX6+BZ6+CB6+CD6+CF6+CH6+CJ6+CL6</f>
        <v>0</v>
      </c>
    </row>
    <row r="7" spans="1:97" x14ac:dyDescent="0.3">
      <c r="A7" s="4">
        <v>37067</v>
      </c>
      <c r="B7" s="2" t="s">
        <v>199</v>
      </c>
      <c r="C7" s="11" t="s">
        <v>199</v>
      </c>
      <c r="D7" s="11" t="s">
        <v>11</v>
      </c>
      <c r="E7" s="3"/>
      <c r="F7" s="1"/>
      <c r="G7" s="7"/>
      <c r="H7" s="7"/>
      <c r="I7" s="7"/>
      <c r="J7" s="7"/>
      <c r="K7" s="7"/>
      <c r="L7" s="7"/>
      <c r="M7" s="5"/>
      <c r="N7" s="7"/>
      <c r="O7" s="7"/>
      <c r="P7" s="7"/>
      <c r="Q7" s="7"/>
      <c r="R7" s="7"/>
      <c r="S7" s="7"/>
      <c r="T7" s="7"/>
      <c r="U7" s="7"/>
      <c r="V7" s="6"/>
      <c r="W7" s="10">
        <v>0</v>
      </c>
      <c r="X7" s="8">
        <v>0</v>
      </c>
      <c r="Y7" s="9">
        <v>0</v>
      </c>
      <c r="Z7" s="9">
        <v>0</v>
      </c>
      <c r="AA7" s="9"/>
      <c r="AB7" s="9"/>
      <c r="AC7" s="9">
        <v>0</v>
      </c>
      <c r="AD7" s="9">
        <v>37072</v>
      </c>
      <c r="AE7" s="9" t="s">
        <v>394</v>
      </c>
      <c r="AF7" s="9"/>
      <c r="AG7" s="9">
        <v>0</v>
      </c>
      <c r="AH7" s="9"/>
      <c r="AI7" s="9">
        <v>0</v>
      </c>
      <c r="AK7">
        <v>0</v>
      </c>
      <c r="AM7">
        <v>0</v>
      </c>
      <c r="AO7">
        <v>0</v>
      </c>
      <c r="AQ7">
        <v>0</v>
      </c>
      <c r="AS7">
        <v>0</v>
      </c>
      <c r="AU7">
        <v>0</v>
      </c>
      <c r="AW7">
        <v>0</v>
      </c>
      <c r="AY7">
        <v>0</v>
      </c>
      <c r="BA7">
        <v>0</v>
      </c>
      <c r="BC7">
        <v>0</v>
      </c>
      <c r="BE7">
        <v>0</v>
      </c>
      <c r="BG7">
        <v>0</v>
      </c>
      <c r="BI7">
        <v>0</v>
      </c>
      <c r="BK7">
        <v>0</v>
      </c>
      <c r="BM7">
        <v>0</v>
      </c>
      <c r="BO7">
        <v>0</v>
      </c>
      <c r="BQ7">
        <v>0</v>
      </c>
      <c r="BS7">
        <v>0</v>
      </c>
      <c r="BU7">
        <v>0</v>
      </c>
      <c r="BW7">
        <v>0</v>
      </c>
      <c r="BY7">
        <v>0</v>
      </c>
      <c r="CA7">
        <v>0</v>
      </c>
      <c r="CC7">
        <v>0</v>
      </c>
      <c r="CE7">
        <v>0</v>
      </c>
      <c r="CG7">
        <v>0</v>
      </c>
      <c r="CN7">
        <v>0</v>
      </c>
    </row>
    <row r="8" spans="1:97" x14ac:dyDescent="0.3">
      <c r="A8" s="4">
        <v>37390</v>
      </c>
      <c r="B8" s="2" t="s">
        <v>199</v>
      </c>
      <c r="C8" s="11" t="s">
        <v>476</v>
      </c>
      <c r="D8" s="11" t="s">
        <v>11</v>
      </c>
      <c r="E8" s="3"/>
      <c r="F8" s="1"/>
      <c r="G8" s="7"/>
      <c r="H8" s="7"/>
      <c r="I8" s="7"/>
      <c r="J8" s="7"/>
      <c r="K8" s="7"/>
      <c r="L8" s="7"/>
      <c r="M8" s="5"/>
      <c r="N8" s="7"/>
      <c r="O8" s="7"/>
      <c r="P8" s="7"/>
      <c r="Q8" s="7"/>
      <c r="R8" s="7"/>
      <c r="S8" s="7"/>
      <c r="T8" s="7"/>
      <c r="U8" s="7"/>
      <c r="V8" s="6"/>
      <c r="W8" s="10">
        <v>0</v>
      </c>
      <c r="X8" s="8">
        <v>0</v>
      </c>
      <c r="Y8" s="9">
        <v>0</v>
      </c>
      <c r="Z8" s="9">
        <v>0</v>
      </c>
      <c r="AA8" s="9"/>
      <c r="AB8" s="9"/>
      <c r="AC8" s="9">
        <v>0</v>
      </c>
      <c r="AD8" s="9">
        <v>37390</v>
      </c>
      <c r="AE8" s="9" t="s">
        <v>477</v>
      </c>
      <c r="AF8" s="9"/>
      <c r="AG8" s="9">
        <v>0</v>
      </c>
      <c r="AH8" s="9"/>
      <c r="AI8" s="9">
        <v>0</v>
      </c>
      <c r="AK8">
        <v>0</v>
      </c>
      <c r="AM8">
        <v>0</v>
      </c>
      <c r="AO8">
        <v>0</v>
      </c>
      <c r="AQ8">
        <v>0</v>
      </c>
      <c r="AS8">
        <v>0</v>
      </c>
      <c r="AU8">
        <v>0</v>
      </c>
      <c r="AW8">
        <v>0</v>
      </c>
      <c r="AY8">
        <v>0</v>
      </c>
      <c r="BA8">
        <v>0</v>
      </c>
      <c r="BC8">
        <v>0</v>
      </c>
      <c r="BE8">
        <v>0</v>
      </c>
      <c r="BG8">
        <v>0</v>
      </c>
      <c r="BI8">
        <v>0</v>
      </c>
      <c r="BK8">
        <v>0</v>
      </c>
      <c r="BM8">
        <v>0</v>
      </c>
      <c r="BO8">
        <v>0</v>
      </c>
      <c r="BQ8">
        <v>0</v>
      </c>
      <c r="BS8">
        <v>0</v>
      </c>
      <c r="BU8">
        <v>0</v>
      </c>
      <c r="BW8">
        <v>0</v>
      </c>
      <c r="BY8">
        <v>0</v>
      </c>
      <c r="CA8">
        <v>0</v>
      </c>
      <c r="CC8">
        <v>0</v>
      </c>
      <c r="CE8">
        <v>0</v>
      </c>
      <c r="CG8">
        <v>0</v>
      </c>
      <c r="CN8">
        <v>0</v>
      </c>
    </row>
    <row r="9" spans="1:97" x14ac:dyDescent="0.3">
      <c r="A9" s="4">
        <v>37404</v>
      </c>
      <c r="B9" s="2" t="s">
        <v>199</v>
      </c>
      <c r="C9" s="11" t="s">
        <v>199</v>
      </c>
      <c r="D9" s="11" t="s">
        <v>11</v>
      </c>
      <c r="E9" s="3"/>
      <c r="F9" s="1"/>
      <c r="G9" s="7"/>
      <c r="H9" s="7">
        <v>4201</v>
      </c>
      <c r="I9" s="7">
        <v>875</v>
      </c>
      <c r="J9" s="7"/>
      <c r="K9" s="7">
        <v>6</v>
      </c>
      <c r="L9" s="7">
        <v>4</v>
      </c>
      <c r="M9" s="5"/>
      <c r="N9" s="7"/>
      <c r="O9" s="7"/>
      <c r="P9" s="7"/>
      <c r="Q9" s="7"/>
      <c r="R9" s="7"/>
      <c r="S9" s="7"/>
      <c r="T9" s="7"/>
      <c r="U9" s="7"/>
      <c r="V9" s="6"/>
      <c r="W9" s="10">
        <v>0</v>
      </c>
      <c r="X9" s="8">
        <v>0</v>
      </c>
      <c r="Y9" s="9">
        <v>0</v>
      </c>
      <c r="Z9" s="9">
        <v>0</v>
      </c>
      <c r="AA9" s="9"/>
      <c r="AB9" s="9"/>
      <c r="AC9" s="9">
        <v>0</v>
      </c>
      <c r="AD9" s="9">
        <v>37407</v>
      </c>
      <c r="AE9" s="9" t="s">
        <v>479</v>
      </c>
      <c r="AF9" s="9"/>
      <c r="AG9" s="9">
        <v>0</v>
      </c>
      <c r="AH9" s="9"/>
      <c r="AI9" s="9">
        <v>0</v>
      </c>
      <c r="AK9">
        <v>0</v>
      </c>
      <c r="AM9">
        <v>0</v>
      </c>
      <c r="AO9">
        <v>0</v>
      </c>
      <c r="AQ9">
        <v>0</v>
      </c>
      <c r="AS9">
        <v>0</v>
      </c>
      <c r="AU9">
        <v>0</v>
      </c>
      <c r="AW9">
        <v>0</v>
      </c>
      <c r="AY9">
        <v>0</v>
      </c>
      <c r="BA9">
        <v>0</v>
      </c>
      <c r="BC9">
        <v>0</v>
      </c>
      <c r="BE9">
        <v>0</v>
      </c>
      <c r="BG9">
        <v>0</v>
      </c>
      <c r="BI9">
        <v>0</v>
      </c>
      <c r="BK9">
        <v>0</v>
      </c>
      <c r="BM9">
        <v>0</v>
      </c>
      <c r="BO9">
        <v>0</v>
      </c>
      <c r="BQ9">
        <v>0</v>
      </c>
      <c r="BS9">
        <v>0</v>
      </c>
      <c r="BU9">
        <v>0</v>
      </c>
      <c r="BW9">
        <v>0</v>
      </c>
      <c r="BY9">
        <v>0</v>
      </c>
      <c r="CA9">
        <v>0</v>
      </c>
      <c r="CC9">
        <v>0</v>
      </c>
      <c r="CE9">
        <v>0</v>
      </c>
      <c r="CG9">
        <v>0</v>
      </c>
      <c r="CN9">
        <v>0</v>
      </c>
    </row>
    <row r="10" spans="1:97" x14ac:dyDescent="0.3">
      <c r="A10" s="4">
        <v>37407</v>
      </c>
      <c r="B10" s="2" t="s">
        <v>199</v>
      </c>
      <c r="C10" s="11" t="s">
        <v>483</v>
      </c>
      <c r="D10" s="11" t="s">
        <v>11</v>
      </c>
      <c r="E10" s="3"/>
      <c r="F10" s="1"/>
      <c r="G10" s="7"/>
      <c r="H10" s="7">
        <v>6875</v>
      </c>
      <c r="I10" s="7">
        <v>1210</v>
      </c>
      <c r="J10" s="7"/>
      <c r="K10" s="7"/>
      <c r="L10" s="7"/>
      <c r="M10" s="5"/>
      <c r="N10" s="7"/>
      <c r="O10" s="7"/>
      <c r="P10" s="7"/>
      <c r="Q10" s="7"/>
      <c r="R10" s="7"/>
      <c r="S10" s="7"/>
      <c r="T10" s="7"/>
      <c r="U10" s="7"/>
      <c r="V10" s="6"/>
      <c r="W10" s="10">
        <v>0</v>
      </c>
      <c r="X10" s="8">
        <v>0</v>
      </c>
      <c r="Y10" s="9">
        <v>0</v>
      </c>
      <c r="Z10" s="9">
        <v>0</v>
      </c>
      <c r="AA10" s="9"/>
      <c r="AB10" s="9"/>
      <c r="AC10" s="9">
        <v>0</v>
      </c>
      <c r="AD10" s="9">
        <v>37407</v>
      </c>
      <c r="AE10" s="9" t="s">
        <v>484</v>
      </c>
      <c r="AF10" s="9"/>
      <c r="AG10" s="9">
        <v>0</v>
      </c>
      <c r="AH10" s="9"/>
      <c r="AI10" s="9">
        <v>0</v>
      </c>
      <c r="AK10">
        <v>0</v>
      </c>
      <c r="AM10">
        <v>0</v>
      </c>
      <c r="AO10">
        <v>0</v>
      </c>
      <c r="AQ10">
        <v>0</v>
      </c>
      <c r="AS10">
        <v>0</v>
      </c>
      <c r="AU10">
        <v>0</v>
      </c>
      <c r="AW10">
        <v>0</v>
      </c>
      <c r="AY10">
        <v>0</v>
      </c>
      <c r="BA10">
        <v>0</v>
      </c>
      <c r="BC10">
        <v>0</v>
      </c>
      <c r="BE10">
        <v>0</v>
      </c>
      <c r="BG10">
        <v>0</v>
      </c>
      <c r="BI10">
        <v>0</v>
      </c>
      <c r="BK10">
        <v>0</v>
      </c>
      <c r="BM10">
        <v>0</v>
      </c>
      <c r="BO10">
        <v>0</v>
      </c>
      <c r="BQ10">
        <v>0</v>
      </c>
      <c r="BS10">
        <v>0</v>
      </c>
      <c r="BU10">
        <v>0</v>
      </c>
      <c r="BW10">
        <v>0</v>
      </c>
      <c r="BY10">
        <v>0</v>
      </c>
      <c r="CA10">
        <v>0</v>
      </c>
      <c r="CC10">
        <v>0</v>
      </c>
      <c r="CE10">
        <v>0</v>
      </c>
      <c r="CG10">
        <v>0</v>
      </c>
      <c r="CN10">
        <v>0</v>
      </c>
    </row>
    <row r="11" spans="1:97" x14ac:dyDescent="0.3">
      <c r="A11" s="4">
        <v>37407</v>
      </c>
      <c r="B11" s="2" t="s">
        <v>199</v>
      </c>
      <c r="C11" s="11" t="s">
        <v>201</v>
      </c>
      <c r="D11" s="11" t="s">
        <v>11</v>
      </c>
      <c r="E11" s="3"/>
      <c r="F11" s="1"/>
      <c r="G11" s="7"/>
      <c r="H11" s="7">
        <v>6930</v>
      </c>
      <c r="I11" s="7">
        <v>1386</v>
      </c>
      <c r="J11" s="7"/>
      <c r="K11" s="7"/>
      <c r="L11" s="7"/>
      <c r="M11" s="5"/>
      <c r="N11" s="7"/>
      <c r="O11" s="7"/>
      <c r="P11" s="7"/>
      <c r="Q11" s="7"/>
      <c r="R11" s="7"/>
      <c r="S11" s="7"/>
      <c r="T11" s="7"/>
      <c r="U11" s="7"/>
      <c r="V11" s="6"/>
      <c r="W11" s="10">
        <v>0</v>
      </c>
      <c r="X11" s="8">
        <v>0</v>
      </c>
      <c r="Y11" s="9">
        <v>0</v>
      </c>
      <c r="Z11" s="9">
        <v>0</v>
      </c>
      <c r="AA11" s="9"/>
      <c r="AB11" s="9"/>
      <c r="AC11" s="9">
        <v>0</v>
      </c>
      <c r="AD11" s="9">
        <v>37430</v>
      </c>
      <c r="AE11" s="9" t="s">
        <v>486</v>
      </c>
      <c r="AF11" s="9"/>
      <c r="AG11" s="9">
        <v>0</v>
      </c>
      <c r="AH11" s="9"/>
      <c r="AI11" s="9">
        <v>0</v>
      </c>
      <c r="AK11">
        <v>0</v>
      </c>
      <c r="AM11">
        <v>0</v>
      </c>
      <c r="AO11">
        <v>0</v>
      </c>
      <c r="AQ11">
        <v>0</v>
      </c>
      <c r="AS11">
        <v>0</v>
      </c>
      <c r="AU11">
        <v>0</v>
      </c>
      <c r="AW11">
        <v>0</v>
      </c>
      <c r="AY11">
        <v>0</v>
      </c>
      <c r="BA11">
        <v>0</v>
      </c>
      <c r="BC11">
        <v>0</v>
      </c>
      <c r="BE11">
        <v>0</v>
      </c>
      <c r="BG11">
        <v>0</v>
      </c>
      <c r="BI11">
        <v>0</v>
      </c>
      <c r="BK11">
        <v>0</v>
      </c>
      <c r="BM11">
        <v>0</v>
      </c>
      <c r="BO11">
        <v>0</v>
      </c>
      <c r="BQ11">
        <v>0</v>
      </c>
      <c r="BS11">
        <v>0</v>
      </c>
      <c r="BU11">
        <v>0</v>
      </c>
      <c r="BW11">
        <v>0</v>
      </c>
      <c r="BY11">
        <v>0</v>
      </c>
      <c r="CA11">
        <v>0</v>
      </c>
      <c r="CC11">
        <v>0</v>
      </c>
      <c r="CE11">
        <v>0</v>
      </c>
      <c r="CG11">
        <v>0</v>
      </c>
      <c r="CN11">
        <v>0</v>
      </c>
    </row>
    <row r="12" spans="1:97" x14ac:dyDescent="0.3">
      <c r="A12" s="4">
        <v>37427</v>
      </c>
      <c r="B12" s="2" t="s">
        <v>199</v>
      </c>
      <c r="C12" s="11" t="s">
        <v>200</v>
      </c>
      <c r="D12" s="11" t="s">
        <v>11</v>
      </c>
      <c r="E12" s="3"/>
      <c r="F12" s="1"/>
      <c r="G12" s="7"/>
      <c r="H12" s="7">
        <v>600</v>
      </c>
      <c r="I12" s="7">
        <v>120</v>
      </c>
      <c r="J12" s="7"/>
      <c r="K12" s="7"/>
      <c r="L12" s="7"/>
      <c r="M12" s="5"/>
      <c r="N12" s="7"/>
      <c r="O12" s="7"/>
      <c r="P12" s="7"/>
      <c r="Q12" s="7"/>
      <c r="R12" s="7"/>
      <c r="S12" s="7"/>
      <c r="T12" s="7"/>
      <c r="U12" s="7"/>
      <c r="V12" s="6"/>
      <c r="W12" s="10">
        <v>0</v>
      </c>
      <c r="X12" s="8">
        <v>0</v>
      </c>
      <c r="Y12" s="9">
        <v>0</v>
      </c>
      <c r="Z12" s="9">
        <v>0</v>
      </c>
      <c r="AA12" s="9"/>
      <c r="AB12" s="9"/>
      <c r="AC12" s="9">
        <v>0</v>
      </c>
      <c r="AD12" s="9">
        <v>37442</v>
      </c>
      <c r="AE12" s="9"/>
      <c r="AF12" s="9"/>
      <c r="AG12" s="9">
        <v>0</v>
      </c>
      <c r="AH12" s="9"/>
      <c r="AI12" s="9">
        <v>0</v>
      </c>
      <c r="AK12">
        <v>0</v>
      </c>
      <c r="AM12">
        <v>0</v>
      </c>
      <c r="AO12">
        <v>0</v>
      </c>
      <c r="AQ12">
        <v>0</v>
      </c>
      <c r="AS12">
        <v>0</v>
      </c>
      <c r="AU12">
        <v>0</v>
      </c>
      <c r="AW12">
        <v>0</v>
      </c>
      <c r="AY12">
        <v>0</v>
      </c>
      <c r="BA12">
        <v>0</v>
      </c>
      <c r="BC12">
        <v>0</v>
      </c>
      <c r="BE12">
        <v>0</v>
      </c>
      <c r="BG12">
        <v>0</v>
      </c>
      <c r="BI12">
        <v>0</v>
      </c>
      <c r="BK12">
        <v>0</v>
      </c>
      <c r="BM12">
        <v>0</v>
      </c>
      <c r="BO12">
        <v>0</v>
      </c>
      <c r="BQ12">
        <v>0</v>
      </c>
      <c r="BS12">
        <v>0</v>
      </c>
      <c r="BU12">
        <v>0</v>
      </c>
      <c r="BW12">
        <v>0</v>
      </c>
      <c r="BY12">
        <v>0</v>
      </c>
      <c r="CA12">
        <v>0</v>
      </c>
      <c r="CC12">
        <v>0</v>
      </c>
      <c r="CE12">
        <v>0</v>
      </c>
      <c r="CG12">
        <v>0</v>
      </c>
      <c r="CN12">
        <v>0</v>
      </c>
    </row>
    <row r="13" spans="1:97" x14ac:dyDescent="0.3">
      <c r="A13" s="4">
        <v>37427</v>
      </c>
      <c r="B13" s="2" t="s">
        <v>199</v>
      </c>
      <c r="C13" s="11" t="s">
        <v>20</v>
      </c>
      <c r="D13" s="11" t="s">
        <v>11</v>
      </c>
      <c r="E13" s="3"/>
      <c r="F13" s="1"/>
      <c r="G13" s="7"/>
      <c r="H13" s="7"/>
      <c r="I13" s="7"/>
      <c r="J13" s="7"/>
      <c r="K13" s="7"/>
      <c r="L13" s="7"/>
      <c r="M13" s="5"/>
      <c r="N13" s="7"/>
      <c r="O13" s="7"/>
      <c r="P13" s="7"/>
      <c r="Q13" s="7"/>
      <c r="R13" s="7"/>
      <c r="S13" s="7"/>
      <c r="T13" s="7"/>
      <c r="U13" s="7"/>
      <c r="V13" s="6">
        <v>37445</v>
      </c>
      <c r="W13" s="10">
        <v>0</v>
      </c>
      <c r="X13" s="8">
        <v>0</v>
      </c>
      <c r="Y13" s="9">
        <v>0</v>
      </c>
      <c r="Z13" s="9">
        <v>3758399.9999999995</v>
      </c>
      <c r="AA13" s="9"/>
      <c r="AB13" s="9">
        <v>40000000</v>
      </c>
      <c r="AC13" s="9">
        <v>43758400</v>
      </c>
      <c r="AD13" s="9"/>
      <c r="AE13" s="9" t="s">
        <v>497</v>
      </c>
      <c r="AF13" s="9"/>
      <c r="AG13" s="9">
        <v>0</v>
      </c>
      <c r="AH13" s="9"/>
      <c r="AI13" s="9">
        <v>0</v>
      </c>
      <c r="AK13">
        <v>0</v>
      </c>
      <c r="AM13">
        <v>0</v>
      </c>
      <c r="AO13">
        <v>0</v>
      </c>
      <c r="AQ13">
        <v>0</v>
      </c>
      <c r="AS13">
        <v>0</v>
      </c>
      <c r="AU13">
        <v>0</v>
      </c>
      <c r="AW13">
        <v>0</v>
      </c>
      <c r="AY13">
        <v>0</v>
      </c>
      <c r="BA13">
        <v>0</v>
      </c>
      <c r="BC13">
        <v>0</v>
      </c>
      <c r="BE13">
        <v>0</v>
      </c>
      <c r="BG13">
        <v>0</v>
      </c>
      <c r="BI13">
        <v>0</v>
      </c>
      <c r="BK13">
        <v>0</v>
      </c>
      <c r="BM13">
        <v>0</v>
      </c>
      <c r="BO13">
        <v>0</v>
      </c>
      <c r="BQ13">
        <v>0</v>
      </c>
      <c r="BS13">
        <v>0</v>
      </c>
      <c r="BU13">
        <v>0</v>
      </c>
      <c r="BW13">
        <v>0</v>
      </c>
      <c r="BY13">
        <v>0</v>
      </c>
      <c r="CA13">
        <v>0</v>
      </c>
      <c r="CC13">
        <v>0</v>
      </c>
      <c r="CE13">
        <v>0</v>
      </c>
      <c r="CG13">
        <v>0</v>
      </c>
      <c r="CN13">
        <v>0</v>
      </c>
      <c r="CO13">
        <v>10000</v>
      </c>
      <c r="CP13">
        <v>3758399.9999999995</v>
      </c>
    </row>
    <row r="14" spans="1:97" x14ac:dyDescent="0.3">
      <c r="A14" s="4">
        <v>37767</v>
      </c>
      <c r="B14" s="2" t="s">
        <v>199</v>
      </c>
      <c r="C14" s="11" t="s">
        <v>199</v>
      </c>
      <c r="D14" s="11" t="s">
        <v>11</v>
      </c>
      <c r="E14" s="3"/>
      <c r="F14" s="1"/>
      <c r="G14" s="7"/>
      <c r="H14" s="7">
        <v>2160</v>
      </c>
      <c r="I14" s="7">
        <v>432</v>
      </c>
      <c r="J14" s="7"/>
      <c r="K14" s="7">
        <v>13</v>
      </c>
      <c r="L14" s="7">
        <v>9</v>
      </c>
      <c r="M14" s="5"/>
      <c r="N14" s="7"/>
      <c r="O14" s="7"/>
      <c r="P14" s="7"/>
      <c r="Q14" s="7"/>
      <c r="R14" s="7"/>
      <c r="S14" s="7">
        <v>6</v>
      </c>
      <c r="T14" s="7"/>
      <c r="U14" s="7"/>
      <c r="V14" s="6">
        <v>37784</v>
      </c>
      <c r="W14" s="10">
        <v>0</v>
      </c>
      <c r="X14" s="8">
        <v>0</v>
      </c>
      <c r="Y14" s="9">
        <v>0</v>
      </c>
      <c r="Z14" s="9">
        <v>0</v>
      </c>
      <c r="AA14" s="9"/>
      <c r="AB14" s="9">
        <v>14997500</v>
      </c>
      <c r="AC14" s="9">
        <v>14997500</v>
      </c>
      <c r="AD14" s="9">
        <v>37776</v>
      </c>
      <c r="AE14" s="9" t="s">
        <v>519</v>
      </c>
      <c r="AF14" s="9" t="s">
        <v>534</v>
      </c>
      <c r="AG14" s="9"/>
      <c r="AH14" s="9">
        <v>0</v>
      </c>
      <c r="AI14" s="9"/>
      <c r="AJ14">
        <v>0</v>
      </c>
      <c r="AL14">
        <v>0</v>
      </c>
      <c r="AN14">
        <v>0</v>
      </c>
      <c r="AP14">
        <v>0</v>
      </c>
      <c r="AR14">
        <v>0</v>
      </c>
      <c r="AT14">
        <v>0</v>
      </c>
      <c r="AV14">
        <v>0</v>
      </c>
      <c r="AX14">
        <v>0</v>
      </c>
      <c r="AZ14">
        <v>0</v>
      </c>
      <c r="BB14">
        <v>0</v>
      </c>
      <c r="BD14">
        <v>0</v>
      </c>
      <c r="BF14">
        <v>0</v>
      </c>
      <c r="BH14">
        <v>0</v>
      </c>
      <c r="BJ14">
        <v>0</v>
      </c>
      <c r="BL14">
        <v>0</v>
      </c>
      <c r="BN14">
        <v>0</v>
      </c>
      <c r="BP14">
        <v>0</v>
      </c>
      <c r="BR14">
        <v>0</v>
      </c>
      <c r="BT14">
        <v>0</v>
      </c>
      <c r="BV14">
        <v>0</v>
      </c>
      <c r="BX14">
        <v>0</v>
      </c>
      <c r="BZ14">
        <v>0</v>
      </c>
      <c r="CB14">
        <v>0</v>
      </c>
      <c r="CD14">
        <v>0</v>
      </c>
      <c r="CF14">
        <v>0</v>
      </c>
      <c r="CH14">
        <v>0</v>
      </c>
      <c r="CO14">
        <v>0</v>
      </c>
    </row>
    <row r="15" spans="1:97" x14ac:dyDescent="0.3">
      <c r="A15" s="4">
        <v>37776</v>
      </c>
      <c r="B15" s="2" t="s">
        <v>199</v>
      </c>
      <c r="C15" s="11" t="s">
        <v>529</v>
      </c>
      <c r="D15" s="11" t="s">
        <v>11</v>
      </c>
      <c r="E15" s="3"/>
      <c r="F15" s="1"/>
      <c r="G15" s="7"/>
      <c r="H15" s="7"/>
      <c r="I15" s="7"/>
      <c r="J15" s="7"/>
      <c r="K15" s="7"/>
      <c r="L15" s="7"/>
      <c r="M15" s="5"/>
      <c r="N15" s="7"/>
      <c r="O15" s="7"/>
      <c r="P15" s="7"/>
      <c r="Q15" s="7"/>
      <c r="R15" s="7"/>
      <c r="S15" s="7"/>
      <c r="T15" s="7"/>
      <c r="U15" s="7"/>
      <c r="V15" s="6">
        <v>37847</v>
      </c>
      <c r="W15" s="10">
        <v>0</v>
      </c>
      <c r="X15" s="8">
        <v>0</v>
      </c>
      <c r="Y15" s="9">
        <v>0</v>
      </c>
      <c r="Z15" s="9">
        <v>2644800</v>
      </c>
      <c r="AA15" s="9"/>
      <c r="AB15" s="9"/>
      <c r="AC15" s="9">
        <v>2644800</v>
      </c>
      <c r="AD15" s="9">
        <v>37776</v>
      </c>
      <c r="AE15" s="9" t="s">
        <v>519</v>
      </c>
      <c r="AF15" s="9"/>
      <c r="AG15" s="9"/>
      <c r="AH15" s="9">
        <v>0</v>
      </c>
      <c r="AI15" s="9"/>
      <c r="AJ15">
        <v>0</v>
      </c>
      <c r="AL15">
        <v>0</v>
      </c>
      <c r="AN15">
        <v>0</v>
      </c>
      <c r="AP15">
        <v>0</v>
      </c>
      <c r="AR15">
        <v>0</v>
      </c>
      <c r="AT15">
        <v>0</v>
      </c>
      <c r="AV15">
        <v>0</v>
      </c>
      <c r="AX15">
        <v>0</v>
      </c>
      <c r="AZ15">
        <v>0</v>
      </c>
      <c r="BB15">
        <v>0</v>
      </c>
      <c r="BD15">
        <v>0</v>
      </c>
      <c r="BF15">
        <v>0</v>
      </c>
      <c r="BH15">
        <v>0</v>
      </c>
      <c r="BJ15">
        <v>0</v>
      </c>
      <c r="BL15">
        <v>0</v>
      </c>
      <c r="BN15">
        <v>0</v>
      </c>
      <c r="BP15">
        <v>0</v>
      </c>
      <c r="BR15">
        <v>0</v>
      </c>
      <c r="BT15">
        <v>0</v>
      </c>
      <c r="BV15">
        <v>0</v>
      </c>
      <c r="BX15">
        <v>0</v>
      </c>
      <c r="BZ15">
        <v>0</v>
      </c>
      <c r="CB15">
        <v>0</v>
      </c>
      <c r="CD15">
        <v>0</v>
      </c>
      <c r="CF15">
        <v>0</v>
      </c>
      <c r="CH15">
        <v>0</v>
      </c>
      <c r="CO15">
        <v>0</v>
      </c>
      <c r="CP15">
        <v>5000</v>
      </c>
      <c r="CQ15">
        <v>2644800</v>
      </c>
    </row>
    <row r="16" spans="1:97" x14ac:dyDescent="0.3">
      <c r="A16" s="4">
        <v>37813</v>
      </c>
      <c r="B16" s="2" t="s">
        <v>199</v>
      </c>
      <c r="C16" s="11" t="s">
        <v>201</v>
      </c>
      <c r="D16" s="11" t="s">
        <v>11</v>
      </c>
      <c r="E16" s="3"/>
      <c r="F16" s="1"/>
      <c r="G16" s="7"/>
      <c r="H16" s="7">
        <v>940</v>
      </c>
      <c r="I16" s="7">
        <v>188</v>
      </c>
      <c r="J16" s="7">
        <v>22</v>
      </c>
      <c r="K16" s="7">
        <v>41</v>
      </c>
      <c r="L16" s="7"/>
      <c r="M16" s="5"/>
      <c r="N16" s="7"/>
      <c r="O16" s="7"/>
      <c r="P16" s="7"/>
      <c r="Q16" s="7"/>
      <c r="R16" s="7"/>
      <c r="S16" s="7"/>
      <c r="T16" s="7"/>
      <c r="U16" s="7"/>
      <c r="V16" s="6"/>
      <c r="W16" s="10">
        <v>0</v>
      </c>
      <c r="X16" s="8">
        <v>0</v>
      </c>
      <c r="Y16" s="9">
        <v>0</v>
      </c>
      <c r="Z16" s="9">
        <v>0</v>
      </c>
      <c r="AA16" s="9"/>
      <c r="AB16" s="9"/>
      <c r="AC16" s="9">
        <v>0</v>
      </c>
      <c r="AD16" s="9">
        <v>37826</v>
      </c>
      <c r="AE16" s="9" t="s">
        <v>519</v>
      </c>
      <c r="AF16" s="9" t="s">
        <v>539</v>
      </c>
      <c r="AG16" s="9"/>
      <c r="AH16" s="9">
        <v>0</v>
      </c>
      <c r="AI16" s="9"/>
      <c r="AJ16">
        <v>0</v>
      </c>
      <c r="AL16">
        <v>0</v>
      </c>
      <c r="AN16">
        <v>0</v>
      </c>
      <c r="AP16">
        <v>0</v>
      </c>
      <c r="AR16">
        <v>0</v>
      </c>
      <c r="AT16">
        <v>0</v>
      </c>
      <c r="AV16">
        <v>0</v>
      </c>
      <c r="AX16">
        <v>0</v>
      </c>
      <c r="AZ16">
        <v>0</v>
      </c>
      <c r="BB16">
        <v>0</v>
      </c>
      <c r="BD16">
        <v>0</v>
      </c>
      <c r="BF16">
        <v>0</v>
      </c>
      <c r="BH16">
        <v>0</v>
      </c>
      <c r="BJ16">
        <v>0</v>
      </c>
      <c r="BL16">
        <v>0</v>
      </c>
      <c r="BN16">
        <v>0</v>
      </c>
      <c r="BP16">
        <v>0</v>
      </c>
      <c r="BR16">
        <v>0</v>
      </c>
      <c r="BT16">
        <v>0</v>
      </c>
      <c r="BV16">
        <v>0</v>
      </c>
      <c r="BX16">
        <v>0</v>
      </c>
      <c r="BZ16">
        <v>0</v>
      </c>
      <c r="CB16">
        <v>0</v>
      </c>
      <c r="CD16">
        <v>0</v>
      </c>
      <c r="CF16">
        <v>0</v>
      </c>
      <c r="CH16">
        <v>0</v>
      </c>
      <c r="CO16">
        <v>0</v>
      </c>
    </row>
    <row r="17" spans="1:99" x14ac:dyDescent="0.3">
      <c r="A17" s="4">
        <v>37813</v>
      </c>
      <c r="B17" s="2" t="s">
        <v>199</v>
      </c>
      <c r="C17" s="11" t="s">
        <v>540</v>
      </c>
      <c r="D17" s="11" t="s">
        <v>11</v>
      </c>
      <c r="E17" s="3"/>
      <c r="F17" s="1"/>
      <c r="G17" s="7"/>
      <c r="H17" s="7"/>
      <c r="I17" s="7"/>
      <c r="J17" s="7"/>
      <c r="K17" s="7"/>
      <c r="L17" s="7"/>
      <c r="M17" s="5"/>
      <c r="N17" s="7"/>
      <c r="O17" s="7"/>
      <c r="P17" s="7"/>
      <c r="Q17" s="7"/>
      <c r="R17" s="7"/>
      <c r="S17" s="7"/>
      <c r="T17" s="7"/>
      <c r="U17" s="7"/>
      <c r="V17" s="6">
        <v>37847</v>
      </c>
      <c r="W17" s="10">
        <v>11400000</v>
      </c>
      <c r="X17" s="8">
        <v>10200000</v>
      </c>
      <c r="Y17" s="9">
        <v>2755500</v>
      </c>
      <c r="Z17" s="9">
        <v>0</v>
      </c>
      <c r="AA17" s="9"/>
      <c r="AB17" s="9"/>
      <c r="AC17" s="9">
        <v>24355500</v>
      </c>
      <c r="AD17" s="9"/>
      <c r="AE17" s="9" t="s">
        <v>519</v>
      </c>
      <c r="AF17" s="9"/>
      <c r="AG17" s="9"/>
      <c r="AH17" s="9">
        <v>0</v>
      </c>
      <c r="AI17" s="9"/>
      <c r="AJ17">
        <v>0</v>
      </c>
      <c r="AL17">
        <v>0</v>
      </c>
      <c r="AN17">
        <v>0</v>
      </c>
      <c r="AP17">
        <v>0</v>
      </c>
      <c r="AR17">
        <v>0</v>
      </c>
      <c r="AT17">
        <v>0</v>
      </c>
      <c r="AV17">
        <v>0</v>
      </c>
      <c r="AX17">
        <v>0</v>
      </c>
      <c r="AZ17">
        <v>0</v>
      </c>
      <c r="BB17">
        <v>0</v>
      </c>
      <c r="BD17">
        <v>0</v>
      </c>
      <c r="BF17">
        <v>0</v>
      </c>
      <c r="BH17">
        <v>0</v>
      </c>
      <c r="BJ17">
        <v>0</v>
      </c>
      <c r="BL17">
        <v>0</v>
      </c>
      <c r="BN17">
        <v>0</v>
      </c>
      <c r="BP17">
        <v>0</v>
      </c>
      <c r="BR17">
        <v>0</v>
      </c>
      <c r="BT17">
        <v>0</v>
      </c>
      <c r="BV17">
        <v>0</v>
      </c>
      <c r="BX17">
        <v>0</v>
      </c>
      <c r="BZ17">
        <v>0</v>
      </c>
      <c r="CB17">
        <v>0</v>
      </c>
      <c r="CD17">
        <v>0</v>
      </c>
      <c r="CF17">
        <v>0</v>
      </c>
      <c r="CH17">
        <v>0</v>
      </c>
      <c r="CI17">
        <v>200</v>
      </c>
      <c r="CJ17">
        <v>5000000</v>
      </c>
      <c r="CK17">
        <v>200</v>
      </c>
      <c r="CL17">
        <v>6400000</v>
      </c>
      <c r="CO17">
        <v>11400000</v>
      </c>
      <c r="CR17">
        <v>300</v>
      </c>
      <c r="CS17">
        <v>10200000</v>
      </c>
      <c r="CT17">
        <v>300</v>
      </c>
      <c r="CU17">
        <v>2755500</v>
      </c>
    </row>
    <row r="18" spans="1:99" x14ac:dyDescent="0.3">
      <c r="A18" s="4">
        <v>37925</v>
      </c>
      <c r="B18" s="2" t="s">
        <v>199</v>
      </c>
      <c r="C18" s="11" t="s">
        <v>201</v>
      </c>
      <c r="D18" s="11" t="s">
        <v>11</v>
      </c>
      <c r="E18" s="3"/>
      <c r="F18" s="1"/>
      <c r="G18" s="7"/>
      <c r="H18" s="7">
        <v>55</v>
      </c>
      <c r="I18" s="7">
        <v>11</v>
      </c>
      <c r="J18" s="7"/>
      <c r="K18" s="7"/>
      <c r="L18" s="7"/>
      <c r="M18" s="5"/>
      <c r="N18" s="7"/>
      <c r="O18" s="7"/>
      <c r="P18" s="7"/>
      <c r="Q18" s="7"/>
      <c r="R18" s="7"/>
      <c r="S18" s="7"/>
      <c r="T18" s="7"/>
      <c r="U18" s="7"/>
      <c r="V18" s="6"/>
      <c r="W18" s="10">
        <v>0</v>
      </c>
      <c r="X18" s="8">
        <v>0</v>
      </c>
      <c r="Y18" s="9">
        <v>0</v>
      </c>
      <c r="Z18" s="9">
        <v>0</v>
      </c>
      <c r="AA18" s="9"/>
      <c r="AB18" s="9"/>
      <c r="AC18" s="9">
        <v>0</v>
      </c>
      <c r="AD18" s="9">
        <v>37931</v>
      </c>
      <c r="AE18" s="9" t="s">
        <v>520</v>
      </c>
      <c r="AF18" s="9" t="s">
        <v>553</v>
      </c>
      <c r="AG18" s="9"/>
      <c r="AH18" s="9">
        <v>0</v>
      </c>
      <c r="AI18" s="9"/>
      <c r="AJ18">
        <v>0</v>
      </c>
      <c r="AL18">
        <v>0</v>
      </c>
      <c r="AN18">
        <v>0</v>
      </c>
      <c r="AP18">
        <v>0</v>
      </c>
      <c r="AR18">
        <v>0</v>
      </c>
      <c r="AT18">
        <v>0</v>
      </c>
      <c r="AV18">
        <v>0</v>
      </c>
      <c r="AX18">
        <v>0</v>
      </c>
      <c r="AZ18">
        <v>0</v>
      </c>
      <c r="BB18">
        <v>0</v>
      </c>
      <c r="BD18">
        <v>0</v>
      </c>
      <c r="BF18">
        <v>0</v>
      </c>
      <c r="BH18">
        <v>0</v>
      </c>
      <c r="BJ18">
        <v>0</v>
      </c>
      <c r="BL18">
        <v>0</v>
      </c>
      <c r="BN18">
        <v>0</v>
      </c>
      <c r="BP18">
        <v>0</v>
      </c>
      <c r="BR18">
        <v>0</v>
      </c>
      <c r="BT18">
        <v>0</v>
      </c>
      <c r="BV18">
        <v>0</v>
      </c>
      <c r="BX18">
        <v>0</v>
      </c>
      <c r="BZ18">
        <v>0</v>
      </c>
      <c r="CB18">
        <v>0</v>
      </c>
      <c r="CD18">
        <v>0</v>
      </c>
      <c r="CF18">
        <v>0</v>
      </c>
      <c r="CH18">
        <v>0</v>
      </c>
      <c r="CO18">
        <v>0</v>
      </c>
    </row>
    <row r="19" spans="1:99" x14ac:dyDescent="0.3">
      <c r="A19" s="4">
        <v>38137</v>
      </c>
      <c r="B19" s="2" t="s">
        <v>199</v>
      </c>
      <c r="C19" s="11" t="s">
        <v>199</v>
      </c>
      <c r="D19" s="11" t="s">
        <v>11</v>
      </c>
      <c r="E19" s="3"/>
      <c r="F19" s="1"/>
      <c r="G19" s="7"/>
      <c r="H19" s="7">
        <v>1830</v>
      </c>
      <c r="I19" s="7">
        <v>365</v>
      </c>
      <c r="J19" s="7"/>
      <c r="K19" s="7"/>
      <c r="L19" s="7">
        <v>2</v>
      </c>
      <c r="M19" s="5"/>
      <c r="N19" s="7"/>
      <c r="O19" s="7"/>
      <c r="P19" s="7"/>
      <c r="Q19" s="7"/>
      <c r="R19" s="7">
        <v>3</v>
      </c>
      <c r="S19" s="7"/>
      <c r="T19" s="7"/>
      <c r="U19" s="7" t="s">
        <v>591</v>
      </c>
      <c r="V19" s="6"/>
      <c r="W19" s="10">
        <v>0</v>
      </c>
      <c r="X19" s="8">
        <v>0</v>
      </c>
      <c r="Y19" s="9">
        <v>0</v>
      </c>
      <c r="Z19" s="9">
        <v>0</v>
      </c>
      <c r="AA19" s="9"/>
      <c r="AB19" s="9"/>
      <c r="AC19" s="9">
        <v>0</v>
      </c>
      <c r="AD19" s="9">
        <v>38139</v>
      </c>
      <c r="AE19" s="9" t="s">
        <v>519</v>
      </c>
      <c r="AF19" s="9" t="s">
        <v>592</v>
      </c>
      <c r="AG19" s="9"/>
      <c r="AH19" s="9">
        <v>0</v>
      </c>
      <c r="AI19" s="9"/>
      <c r="AJ19">
        <v>0</v>
      </c>
      <c r="AL19">
        <v>0</v>
      </c>
      <c r="AN19">
        <v>0</v>
      </c>
      <c r="AP19">
        <v>0</v>
      </c>
      <c r="AR19">
        <v>0</v>
      </c>
      <c r="AT19">
        <v>0</v>
      </c>
      <c r="AV19">
        <v>0</v>
      </c>
      <c r="AX19">
        <v>0</v>
      </c>
      <c r="AZ19">
        <v>0</v>
      </c>
      <c r="BB19">
        <v>0</v>
      </c>
      <c r="BD19">
        <v>0</v>
      </c>
      <c r="BF19">
        <v>0</v>
      </c>
      <c r="BH19">
        <v>0</v>
      </c>
      <c r="BJ19">
        <v>0</v>
      </c>
      <c r="BL19">
        <v>0</v>
      </c>
      <c r="BN19">
        <v>0</v>
      </c>
      <c r="BP19">
        <v>0</v>
      </c>
      <c r="BR19">
        <v>0</v>
      </c>
      <c r="BT19">
        <v>0</v>
      </c>
      <c r="BV19">
        <v>0</v>
      </c>
      <c r="BX19">
        <v>0</v>
      </c>
      <c r="BZ19">
        <v>0</v>
      </c>
      <c r="CB19">
        <v>0</v>
      </c>
      <c r="CD19">
        <v>0</v>
      </c>
      <c r="CF19">
        <v>0</v>
      </c>
      <c r="CH19">
        <v>0</v>
      </c>
      <c r="CO19">
        <v>0</v>
      </c>
    </row>
    <row r="20" spans="1:99" x14ac:dyDescent="0.3">
      <c r="A20" s="4">
        <v>38137</v>
      </c>
      <c r="B20" s="2" t="s">
        <v>199</v>
      </c>
      <c r="C20" s="11" t="s">
        <v>201</v>
      </c>
      <c r="D20" s="11" t="s">
        <v>11</v>
      </c>
      <c r="E20" s="3"/>
      <c r="F20" s="1"/>
      <c r="G20" s="7"/>
      <c r="H20" s="7">
        <v>5673</v>
      </c>
      <c r="I20" s="7">
        <v>1135</v>
      </c>
      <c r="J20" s="7">
        <v>5</v>
      </c>
      <c r="K20" s="7">
        <v>13</v>
      </c>
      <c r="L20" s="7">
        <v>3</v>
      </c>
      <c r="M20" s="5"/>
      <c r="N20" s="7"/>
      <c r="O20" s="7"/>
      <c r="P20" s="7"/>
      <c r="Q20" s="7"/>
      <c r="R20" s="7">
        <v>3</v>
      </c>
      <c r="S20" s="7">
        <v>3</v>
      </c>
      <c r="T20" s="7"/>
      <c r="U20" s="7" t="s">
        <v>593</v>
      </c>
      <c r="V20" s="6">
        <v>38154</v>
      </c>
      <c r="W20" s="10">
        <v>0</v>
      </c>
      <c r="X20" s="8">
        <v>0</v>
      </c>
      <c r="Y20" s="9">
        <v>0</v>
      </c>
      <c r="Z20" s="9">
        <v>0</v>
      </c>
      <c r="AA20" s="9"/>
      <c r="AB20" s="9">
        <v>7000000</v>
      </c>
      <c r="AC20" s="9">
        <v>7000000</v>
      </c>
      <c r="AD20" s="9">
        <v>38139</v>
      </c>
      <c r="AE20" s="9" t="s">
        <v>519</v>
      </c>
      <c r="AF20" s="9" t="s">
        <v>594</v>
      </c>
      <c r="AG20" s="9"/>
      <c r="AH20" s="9">
        <v>0</v>
      </c>
      <c r="AI20" s="9"/>
      <c r="AJ20">
        <v>0</v>
      </c>
      <c r="AL20">
        <v>0</v>
      </c>
      <c r="AN20">
        <v>0</v>
      </c>
      <c r="AP20">
        <v>0</v>
      </c>
      <c r="AR20">
        <v>0</v>
      </c>
      <c r="AT20">
        <v>0</v>
      </c>
      <c r="AV20">
        <v>0</v>
      </c>
      <c r="AX20">
        <v>0</v>
      </c>
      <c r="AZ20">
        <v>0</v>
      </c>
      <c r="BB20">
        <v>0</v>
      </c>
      <c r="BD20">
        <v>0</v>
      </c>
      <c r="BF20">
        <v>0</v>
      </c>
      <c r="BH20">
        <v>0</v>
      </c>
      <c r="BJ20">
        <v>0</v>
      </c>
      <c r="BL20">
        <v>0</v>
      </c>
      <c r="BN20">
        <v>0</v>
      </c>
      <c r="BP20">
        <v>0</v>
      </c>
      <c r="BR20">
        <v>0</v>
      </c>
      <c r="BT20">
        <v>0</v>
      </c>
      <c r="BV20">
        <v>0</v>
      </c>
      <c r="BX20">
        <v>0</v>
      </c>
      <c r="BZ20">
        <v>0</v>
      </c>
      <c r="CB20">
        <v>0</v>
      </c>
      <c r="CD20">
        <v>0</v>
      </c>
      <c r="CF20">
        <v>0</v>
      </c>
      <c r="CH20">
        <v>0</v>
      </c>
      <c r="CO20">
        <v>0</v>
      </c>
    </row>
    <row r="21" spans="1:99" x14ac:dyDescent="0.3">
      <c r="A21" s="4">
        <v>38137</v>
      </c>
      <c r="B21" s="2" t="s">
        <v>199</v>
      </c>
      <c r="C21" s="11" t="s">
        <v>200</v>
      </c>
      <c r="D21" s="11" t="s">
        <v>11</v>
      </c>
      <c r="E21" s="3"/>
      <c r="F21" s="1"/>
      <c r="G21" s="7"/>
      <c r="H21" s="7">
        <v>973</v>
      </c>
      <c r="I21" s="7">
        <v>194</v>
      </c>
      <c r="J21" s="7">
        <v>14</v>
      </c>
      <c r="K21" s="7"/>
      <c r="L21" s="7">
        <v>3</v>
      </c>
      <c r="M21" s="5"/>
      <c r="N21" s="7"/>
      <c r="O21" s="7"/>
      <c r="P21" s="7"/>
      <c r="Q21" s="7"/>
      <c r="R21" s="7"/>
      <c r="S21" s="7"/>
      <c r="T21" s="7"/>
      <c r="U21" s="7" t="s">
        <v>334</v>
      </c>
      <c r="V21" s="6"/>
      <c r="W21" s="10">
        <v>0</v>
      </c>
      <c r="X21" s="8">
        <v>0</v>
      </c>
      <c r="Y21" s="9">
        <v>0</v>
      </c>
      <c r="Z21" s="9">
        <v>0</v>
      </c>
      <c r="AA21" s="9"/>
      <c r="AB21" s="9"/>
      <c r="AC21" s="9">
        <v>0</v>
      </c>
      <c r="AD21" s="9">
        <v>38139</v>
      </c>
      <c r="AE21" s="9" t="s">
        <v>519</v>
      </c>
      <c r="AF21" s="9" t="s">
        <v>595</v>
      </c>
      <c r="AG21" s="9"/>
      <c r="AH21" s="9">
        <v>0</v>
      </c>
      <c r="AI21" s="9"/>
      <c r="AJ21">
        <v>0</v>
      </c>
      <c r="AL21">
        <v>0</v>
      </c>
      <c r="AN21">
        <v>0</v>
      </c>
      <c r="AP21">
        <v>0</v>
      </c>
      <c r="AR21">
        <v>0</v>
      </c>
      <c r="AT21">
        <v>0</v>
      </c>
      <c r="AV21">
        <v>0</v>
      </c>
      <c r="AX21">
        <v>0</v>
      </c>
      <c r="AZ21">
        <v>0</v>
      </c>
      <c r="BB21">
        <v>0</v>
      </c>
      <c r="BD21">
        <v>0</v>
      </c>
      <c r="BF21">
        <v>0</v>
      </c>
      <c r="BH21">
        <v>0</v>
      </c>
      <c r="BJ21">
        <v>0</v>
      </c>
      <c r="BL21">
        <v>0</v>
      </c>
      <c r="BN21">
        <v>0</v>
      </c>
      <c r="BP21">
        <v>0</v>
      </c>
      <c r="BR21">
        <v>0</v>
      </c>
      <c r="BT21">
        <v>0</v>
      </c>
      <c r="BV21">
        <v>0</v>
      </c>
      <c r="BX21">
        <v>0</v>
      </c>
      <c r="BZ21">
        <v>0</v>
      </c>
      <c r="CB21">
        <v>0</v>
      </c>
      <c r="CD21">
        <v>0</v>
      </c>
      <c r="CF21">
        <v>0</v>
      </c>
      <c r="CH21">
        <v>0</v>
      </c>
      <c r="CO21">
        <v>0</v>
      </c>
    </row>
    <row r="22" spans="1:99" x14ac:dyDescent="0.3">
      <c r="A22" s="4">
        <v>38137</v>
      </c>
      <c r="B22" s="2" t="s">
        <v>199</v>
      </c>
      <c r="C22" s="11" t="s">
        <v>483</v>
      </c>
      <c r="D22" s="11" t="s">
        <v>11</v>
      </c>
      <c r="E22" s="3"/>
      <c r="F22" s="1"/>
      <c r="G22" s="7"/>
      <c r="H22" s="7">
        <v>500</v>
      </c>
      <c r="I22" s="7">
        <v>100</v>
      </c>
      <c r="J22" s="7"/>
      <c r="K22" s="7"/>
      <c r="L22" s="7"/>
      <c r="M22" s="5"/>
      <c r="N22" s="7"/>
      <c r="O22" s="7"/>
      <c r="P22" s="7"/>
      <c r="Q22" s="7"/>
      <c r="R22" s="7"/>
      <c r="S22" s="7"/>
      <c r="T22" s="7"/>
      <c r="U22" s="7" t="s">
        <v>334</v>
      </c>
      <c r="V22" s="6"/>
      <c r="W22" s="10">
        <v>0</v>
      </c>
      <c r="X22" s="8">
        <v>0</v>
      </c>
      <c r="Y22" s="9">
        <v>0</v>
      </c>
      <c r="Z22" s="9">
        <v>0</v>
      </c>
      <c r="AA22" s="9"/>
      <c r="AB22" s="9"/>
      <c r="AC22" s="9">
        <v>0</v>
      </c>
      <c r="AD22" s="9">
        <v>38139</v>
      </c>
      <c r="AE22" s="9" t="s">
        <v>519</v>
      </c>
      <c r="AF22" s="9" t="s">
        <v>596</v>
      </c>
      <c r="AG22" s="9"/>
      <c r="AH22" s="9">
        <v>0</v>
      </c>
      <c r="AI22" s="9"/>
      <c r="AJ22">
        <v>0</v>
      </c>
      <c r="AL22">
        <v>0</v>
      </c>
      <c r="AN22">
        <v>0</v>
      </c>
      <c r="AP22">
        <v>0</v>
      </c>
      <c r="AR22">
        <v>0</v>
      </c>
      <c r="AT22">
        <v>0</v>
      </c>
      <c r="AV22">
        <v>0</v>
      </c>
      <c r="AX22">
        <v>0</v>
      </c>
      <c r="AZ22">
        <v>0</v>
      </c>
      <c r="BB22">
        <v>0</v>
      </c>
      <c r="BD22">
        <v>0</v>
      </c>
      <c r="BF22">
        <v>0</v>
      </c>
      <c r="BH22">
        <v>0</v>
      </c>
      <c r="BJ22">
        <v>0</v>
      </c>
      <c r="BL22">
        <v>0</v>
      </c>
      <c r="BN22">
        <v>0</v>
      </c>
      <c r="BP22">
        <v>0</v>
      </c>
      <c r="BR22">
        <v>0</v>
      </c>
      <c r="BT22">
        <v>0</v>
      </c>
      <c r="BV22">
        <v>0</v>
      </c>
      <c r="BX22">
        <v>0</v>
      </c>
      <c r="BZ22">
        <v>0</v>
      </c>
      <c r="CB22">
        <v>0</v>
      </c>
      <c r="CD22">
        <v>0</v>
      </c>
      <c r="CF22">
        <v>0</v>
      </c>
      <c r="CH22">
        <v>0</v>
      </c>
      <c r="CO22">
        <v>0</v>
      </c>
    </row>
    <row r="23" spans="1:99" x14ac:dyDescent="0.3">
      <c r="A23" s="4">
        <v>38137</v>
      </c>
      <c r="B23" s="2" t="s">
        <v>199</v>
      </c>
      <c r="C23" s="11" t="s">
        <v>597</v>
      </c>
      <c r="D23" s="11" t="s">
        <v>11</v>
      </c>
      <c r="E23" s="3"/>
      <c r="F23" s="1"/>
      <c r="G23" s="7"/>
      <c r="H23" s="7"/>
      <c r="I23" s="7"/>
      <c r="J23" s="7"/>
      <c r="K23" s="7"/>
      <c r="L23" s="7"/>
      <c r="M23" s="5"/>
      <c r="N23" s="7"/>
      <c r="O23" s="7"/>
      <c r="P23" s="7"/>
      <c r="Q23" s="7"/>
      <c r="R23" s="7"/>
      <c r="S23" s="7"/>
      <c r="T23" s="7"/>
      <c r="U23" s="7"/>
      <c r="V23" s="6">
        <v>38142</v>
      </c>
      <c r="W23" s="10">
        <v>0</v>
      </c>
      <c r="X23" s="8">
        <v>0</v>
      </c>
      <c r="Y23" s="9">
        <v>0</v>
      </c>
      <c r="Z23" s="9">
        <v>0</v>
      </c>
      <c r="AA23" s="9"/>
      <c r="AB23" s="9">
        <v>25000000</v>
      </c>
      <c r="AC23" s="9">
        <v>25000000</v>
      </c>
      <c r="AD23" s="9">
        <v>38133</v>
      </c>
      <c r="AE23" s="9" t="s">
        <v>519</v>
      </c>
      <c r="AF23" s="9" t="s">
        <v>598</v>
      </c>
      <c r="AG23" s="9"/>
      <c r="AH23" s="9">
        <v>0</v>
      </c>
      <c r="AI23" s="9"/>
      <c r="AJ23">
        <v>0</v>
      </c>
      <c r="AL23">
        <v>0</v>
      </c>
      <c r="AN23">
        <v>0</v>
      </c>
      <c r="AP23">
        <v>0</v>
      </c>
      <c r="AR23">
        <v>0</v>
      </c>
      <c r="AT23">
        <v>0</v>
      </c>
      <c r="AV23">
        <v>0</v>
      </c>
      <c r="AX23">
        <v>0</v>
      </c>
      <c r="AZ23">
        <v>0</v>
      </c>
      <c r="BB23">
        <v>0</v>
      </c>
      <c r="BD23">
        <v>0</v>
      </c>
      <c r="BF23">
        <v>0</v>
      </c>
      <c r="BH23">
        <v>0</v>
      </c>
      <c r="BJ23">
        <v>0</v>
      </c>
      <c r="BL23">
        <v>0</v>
      </c>
      <c r="BN23">
        <v>0</v>
      </c>
      <c r="BP23">
        <v>0</v>
      </c>
      <c r="BR23">
        <v>0</v>
      </c>
      <c r="BT23">
        <v>0</v>
      </c>
      <c r="BV23">
        <v>0</v>
      </c>
      <c r="BX23">
        <v>0</v>
      </c>
      <c r="BZ23">
        <v>0</v>
      </c>
      <c r="CB23">
        <v>0</v>
      </c>
      <c r="CD23">
        <v>0</v>
      </c>
      <c r="CF23">
        <v>0</v>
      </c>
      <c r="CH23">
        <v>0</v>
      </c>
      <c r="CO23">
        <v>0</v>
      </c>
    </row>
    <row r="24" spans="1:99" x14ac:dyDescent="0.3">
      <c r="A24" s="4">
        <v>38146</v>
      </c>
      <c r="B24" s="2" t="s">
        <v>199</v>
      </c>
      <c r="C24" s="11" t="s">
        <v>529</v>
      </c>
      <c r="D24" s="11" t="s">
        <v>11</v>
      </c>
      <c r="E24" s="3"/>
      <c r="F24" s="1"/>
      <c r="G24" s="7"/>
      <c r="H24" s="7"/>
      <c r="I24" s="7"/>
      <c r="J24" s="7"/>
      <c r="K24" s="7"/>
      <c r="L24" s="7"/>
      <c r="M24" s="5"/>
      <c r="N24" s="7"/>
      <c r="O24" s="7"/>
      <c r="P24" s="7"/>
      <c r="Q24" s="7"/>
      <c r="R24" s="7"/>
      <c r="S24" s="7"/>
      <c r="T24" s="7"/>
      <c r="U24" s="7"/>
      <c r="V24" s="6">
        <v>38146</v>
      </c>
      <c r="W24" s="10">
        <v>0</v>
      </c>
      <c r="X24" s="8">
        <v>0</v>
      </c>
      <c r="Y24" s="9">
        <v>0</v>
      </c>
      <c r="Z24" s="9">
        <v>4141200.0000000005</v>
      </c>
      <c r="AA24" s="9"/>
      <c r="AB24" s="9"/>
      <c r="AC24" s="9">
        <v>4141200.0000000005</v>
      </c>
      <c r="AD24" s="9">
        <v>38141</v>
      </c>
      <c r="AE24" s="9" t="s">
        <v>519</v>
      </c>
      <c r="AF24" s="9"/>
      <c r="AG24" s="9"/>
      <c r="AH24" s="9">
        <v>0</v>
      </c>
      <c r="AI24" s="9"/>
      <c r="AJ24">
        <v>0</v>
      </c>
      <c r="AL24">
        <v>0</v>
      </c>
      <c r="AN24">
        <v>0</v>
      </c>
      <c r="AP24">
        <v>0</v>
      </c>
      <c r="AR24">
        <v>0</v>
      </c>
      <c r="AT24">
        <v>0</v>
      </c>
      <c r="AV24">
        <v>0</v>
      </c>
      <c r="AX24">
        <v>0</v>
      </c>
      <c r="AZ24">
        <v>0</v>
      </c>
      <c r="BB24">
        <v>0</v>
      </c>
      <c r="BD24">
        <v>0</v>
      </c>
      <c r="BF24">
        <v>0</v>
      </c>
      <c r="BH24">
        <v>0</v>
      </c>
      <c r="BJ24">
        <v>0</v>
      </c>
      <c r="BL24">
        <v>0</v>
      </c>
      <c r="BN24">
        <v>0</v>
      </c>
      <c r="BP24">
        <v>0</v>
      </c>
      <c r="BR24">
        <v>0</v>
      </c>
      <c r="BT24">
        <v>0</v>
      </c>
      <c r="BV24">
        <v>0</v>
      </c>
      <c r="BX24">
        <v>0</v>
      </c>
      <c r="BZ24">
        <v>0</v>
      </c>
      <c r="CB24">
        <v>0</v>
      </c>
      <c r="CD24">
        <v>0</v>
      </c>
      <c r="CF24">
        <v>0</v>
      </c>
      <c r="CH24">
        <v>0</v>
      </c>
      <c r="CO24">
        <v>0</v>
      </c>
      <c r="CP24">
        <v>6000</v>
      </c>
      <c r="CQ24">
        <v>4141200.0000000005</v>
      </c>
    </row>
    <row r="25" spans="1:99" x14ac:dyDescent="0.3">
      <c r="A25" s="4">
        <v>38167</v>
      </c>
      <c r="B25" s="2" t="s">
        <v>199</v>
      </c>
      <c r="C25" s="11" t="s">
        <v>200</v>
      </c>
      <c r="D25" s="11" t="s">
        <v>11</v>
      </c>
      <c r="E25" s="3"/>
      <c r="F25" s="1"/>
      <c r="G25" s="7"/>
      <c r="H25" s="7">
        <v>2400</v>
      </c>
      <c r="I25" s="7">
        <v>480</v>
      </c>
      <c r="J25" s="7"/>
      <c r="K25" s="7"/>
      <c r="L25" s="7"/>
      <c r="M25" s="5"/>
      <c r="N25" s="7"/>
      <c r="O25" s="7"/>
      <c r="P25" s="7"/>
      <c r="Q25" s="7"/>
      <c r="R25" s="7"/>
      <c r="S25" s="7"/>
      <c r="T25" s="7"/>
      <c r="U25" s="7"/>
      <c r="V25" s="6">
        <v>38167</v>
      </c>
      <c r="W25" s="10">
        <v>0</v>
      </c>
      <c r="X25" s="8">
        <v>0</v>
      </c>
      <c r="Y25" s="9">
        <v>0</v>
      </c>
      <c r="Z25" s="9">
        <v>0</v>
      </c>
      <c r="AA25" s="9"/>
      <c r="AB25" s="9">
        <v>5000000</v>
      </c>
      <c r="AC25" s="9">
        <v>5000000</v>
      </c>
      <c r="AD25" s="9">
        <v>38167</v>
      </c>
      <c r="AE25" s="9" t="s">
        <v>519</v>
      </c>
      <c r="AF25" s="9" t="s">
        <v>605</v>
      </c>
      <c r="AG25" s="9"/>
      <c r="AH25" s="9">
        <v>0</v>
      </c>
      <c r="AI25" s="9"/>
      <c r="AJ25">
        <v>0</v>
      </c>
      <c r="AL25">
        <v>0</v>
      </c>
      <c r="AN25">
        <v>0</v>
      </c>
      <c r="AP25">
        <v>0</v>
      </c>
      <c r="AR25">
        <v>0</v>
      </c>
      <c r="AT25">
        <v>0</v>
      </c>
      <c r="AV25">
        <v>0</v>
      </c>
      <c r="AX25">
        <v>0</v>
      </c>
      <c r="AZ25">
        <v>0</v>
      </c>
      <c r="BB25">
        <v>0</v>
      </c>
      <c r="BD25">
        <v>0</v>
      </c>
      <c r="BF25">
        <v>0</v>
      </c>
      <c r="BH25">
        <v>0</v>
      </c>
      <c r="BJ25">
        <v>0</v>
      </c>
      <c r="BL25">
        <v>0</v>
      </c>
      <c r="BN25">
        <v>0</v>
      </c>
      <c r="BP25">
        <v>0</v>
      </c>
      <c r="BR25">
        <v>0</v>
      </c>
      <c r="BT25">
        <v>0</v>
      </c>
      <c r="BV25">
        <v>0</v>
      </c>
      <c r="BX25">
        <v>0</v>
      </c>
      <c r="BZ25">
        <v>0</v>
      </c>
      <c r="CB25">
        <v>0</v>
      </c>
      <c r="CD25">
        <v>0</v>
      </c>
      <c r="CF25">
        <v>0</v>
      </c>
      <c r="CH25">
        <v>0</v>
      </c>
      <c r="CO25">
        <v>0</v>
      </c>
    </row>
    <row r="26" spans="1:99" x14ac:dyDescent="0.3">
      <c r="A26" s="4">
        <v>38359</v>
      </c>
      <c r="B26" s="2" t="s">
        <v>199</v>
      </c>
      <c r="C26" s="11" t="s">
        <v>200</v>
      </c>
      <c r="D26" s="11" t="s">
        <v>11</v>
      </c>
      <c r="E26" s="3"/>
      <c r="F26" s="1"/>
      <c r="G26" s="7"/>
      <c r="H26" s="7">
        <v>150</v>
      </c>
      <c r="I26" s="7">
        <v>30</v>
      </c>
      <c r="J26" s="7"/>
      <c r="K26" s="7">
        <v>30</v>
      </c>
      <c r="L26" s="7"/>
      <c r="M26" s="5"/>
      <c r="N26" s="7"/>
      <c r="O26" s="7"/>
      <c r="P26" s="7"/>
      <c r="Q26" s="7"/>
      <c r="R26" s="7"/>
      <c r="S26" s="7"/>
      <c r="T26" s="7"/>
      <c r="U26" s="7"/>
      <c r="V26" s="6">
        <v>38385</v>
      </c>
      <c r="W26" s="10">
        <v>1710000</v>
      </c>
      <c r="X26" s="8">
        <v>2160000</v>
      </c>
      <c r="Y26" s="9">
        <v>0</v>
      </c>
      <c r="Z26" s="9">
        <v>0</v>
      </c>
      <c r="AA26" s="9"/>
      <c r="AB26" s="9"/>
      <c r="AC26" s="9">
        <v>3870000</v>
      </c>
      <c r="AD26" s="9">
        <v>38364</v>
      </c>
      <c r="AE26" s="9" t="s">
        <v>519</v>
      </c>
      <c r="AF26" s="9" t="s">
        <v>634</v>
      </c>
      <c r="AG26" s="9" t="s">
        <v>637</v>
      </c>
      <c r="AH26" s="9"/>
      <c r="AI26" s="9">
        <v>0</v>
      </c>
      <c r="AK26">
        <v>0</v>
      </c>
      <c r="AM26">
        <v>0</v>
      </c>
      <c r="AO26">
        <v>0</v>
      </c>
      <c r="AQ26">
        <v>0</v>
      </c>
      <c r="AS26">
        <v>0</v>
      </c>
      <c r="AU26">
        <v>0</v>
      </c>
      <c r="AW26">
        <v>0</v>
      </c>
      <c r="AY26">
        <v>0</v>
      </c>
      <c r="BA26">
        <v>0</v>
      </c>
      <c r="BC26">
        <v>0</v>
      </c>
      <c r="BE26">
        <v>0</v>
      </c>
      <c r="BG26">
        <v>0</v>
      </c>
      <c r="BI26">
        <v>0</v>
      </c>
      <c r="BK26">
        <v>0</v>
      </c>
      <c r="BM26">
        <v>0</v>
      </c>
      <c r="BO26">
        <v>0</v>
      </c>
      <c r="BQ26">
        <v>0</v>
      </c>
      <c r="BS26">
        <v>0</v>
      </c>
      <c r="BU26">
        <v>0</v>
      </c>
      <c r="BW26">
        <v>0</v>
      </c>
      <c r="BY26">
        <v>0</v>
      </c>
      <c r="CA26">
        <v>0</v>
      </c>
      <c r="CC26">
        <v>0</v>
      </c>
      <c r="CE26">
        <v>0</v>
      </c>
      <c r="CG26">
        <v>0</v>
      </c>
      <c r="CI26">
        <v>0</v>
      </c>
      <c r="CJ26">
        <v>30</v>
      </c>
      <c r="CK26">
        <v>780000</v>
      </c>
      <c r="CL26">
        <v>30</v>
      </c>
      <c r="CM26">
        <v>930000</v>
      </c>
      <c r="CP26">
        <v>1710000</v>
      </c>
      <c r="CS26">
        <v>60</v>
      </c>
      <c r="CT26">
        <v>2160000</v>
      </c>
    </row>
    <row r="27" spans="1:99" x14ac:dyDescent="0.3">
      <c r="A27" s="4">
        <v>38361</v>
      </c>
      <c r="B27" s="2" t="s">
        <v>199</v>
      </c>
      <c r="C27" s="11" t="s">
        <v>483</v>
      </c>
      <c r="D27" s="11" t="s">
        <v>11</v>
      </c>
      <c r="E27" s="3"/>
      <c r="F27" s="1"/>
      <c r="G27" s="7"/>
      <c r="H27" s="7">
        <v>55</v>
      </c>
      <c r="I27" s="7">
        <v>10</v>
      </c>
      <c r="J27" s="7"/>
      <c r="K27" s="7">
        <v>10</v>
      </c>
      <c r="L27" s="7"/>
      <c r="M27" s="5"/>
      <c r="N27" s="7"/>
      <c r="O27" s="7"/>
      <c r="P27" s="7"/>
      <c r="Q27" s="7"/>
      <c r="R27" s="7"/>
      <c r="S27" s="7"/>
      <c r="T27" s="7"/>
      <c r="U27" s="7"/>
      <c r="V27" s="6"/>
      <c r="W27" s="10">
        <v>0</v>
      </c>
      <c r="X27" s="8">
        <v>0</v>
      </c>
      <c r="Y27" s="9">
        <v>0</v>
      </c>
      <c r="Z27" s="9">
        <v>0</v>
      </c>
      <c r="AA27" s="9"/>
      <c r="AB27" s="9"/>
      <c r="AC27" s="9">
        <v>0</v>
      </c>
      <c r="AD27" s="9">
        <v>38364</v>
      </c>
      <c r="AE27" s="9" t="s">
        <v>520</v>
      </c>
      <c r="AF27" s="9" t="s">
        <v>635</v>
      </c>
      <c r="AG27" s="9" t="s">
        <v>638</v>
      </c>
      <c r="AH27" s="9"/>
      <c r="AI27" s="9">
        <v>0</v>
      </c>
      <c r="AK27">
        <v>0</v>
      </c>
      <c r="AM27">
        <v>0</v>
      </c>
      <c r="AO27">
        <v>0</v>
      </c>
      <c r="AQ27">
        <v>0</v>
      </c>
      <c r="AS27">
        <v>0</v>
      </c>
      <c r="AU27">
        <v>0</v>
      </c>
      <c r="AW27">
        <v>0</v>
      </c>
      <c r="AY27">
        <v>0</v>
      </c>
      <c r="BA27">
        <v>0</v>
      </c>
      <c r="BC27">
        <v>0</v>
      </c>
      <c r="BE27">
        <v>0</v>
      </c>
      <c r="BG27">
        <v>0</v>
      </c>
      <c r="BI27">
        <v>0</v>
      </c>
      <c r="BK27">
        <v>0</v>
      </c>
      <c r="BM27">
        <v>0</v>
      </c>
      <c r="BO27">
        <v>0</v>
      </c>
      <c r="BQ27">
        <v>0</v>
      </c>
      <c r="BS27">
        <v>0</v>
      </c>
      <c r="BU27">
        <v>0</v>
      </c>
      <c r="BW27">
        <v>0</v>
      </c>
      <c r="BY27">
        <v>0</v>
      </c>
      <c r="CA27">
        <v>0</v>
      </c>
      <c r="CC27">
        <v>0</v>
      </c>
      <c r="CE27">
        <v>0</v>
      </c>
      <c r="CG27">
        <v>0</v>
      </c>
      <c r="CI27">
        <v>0</v>
      </c>
      <c r="CP27">
        <v>0</v>
      </c>
    </row>
    <row r="28" spans="1:99" x14ac:dyDescent="0.3">
      <c r="A28" s="4">
        <v>38533</v>
      </c>
      <c r="B28" s="2" t="s">
        <v>199</v>
      </c>
      <c r="C28" s="11" t="s">
        <v>199</v>
      </c>
      <c r="D28" s="11" t="s">
        <v>11</v>
      </c>
      <c r="E28" s="3"/>
      <c r="F28" s="1"/>
      <c r="G28" s="7"/>
      <c r="H28" s="7">
        <v>480</v>
      </c>
      <c r="I28" s="7">
        <v>96</v>
      </c>
      <c r="J28" s="7"/>
      <c r="K28" s="7"/>
      <c r="L28" s="7"/>
      <c r="M28" s="5"/>
      <c r="N28" s="7"/>
      <c r="O28" s="7"/>
      <c r="P28" s="7"/>
      <c r="Q28" s="7"/>
      <c r="R28" s="7"/>
      <c r="S28" s="7"/>
      <c r="T28" s="7"/>
      <c r="U28" s="7"/>
      <c r="V28" s="6">
        <v>38547</v>
      </c>
      <c r="W28" s="10">
        <v>18000000</v>
      </c>
      <c r="X28" s="8">
        <v>11100000</v>
      </c>
      <c r="Y28" s="9">
        <v>0</v>
      </c>
      <c r="Z28" s="9">
        <v>3932400</v>
      </c>
      <c r="AA28" s="9"/>
      <c r="AB28" s="9"/>
      <c r="AC28" s="9">
        <v>33032400</v>
      </c>
      <c r="AD28" s="9">
        <v>38539</v>
      </c>
      <c r="AE28" s="9" t="s">
        <v>519</v>
      </c>
      <c r="AF28" s="9" t="s">
        <v>634</v>
      </c>
      <c r="AG28" s="9"/>
      <c r="AH28" s="9"/>
      <c r="AI28" s="9">
        <v>0</v>
      </c>
      <c r="AK28">
        <v>0</v>
      </c>
      <c r="AM28">
        <v>0</v>
      </c>
      <c r="AO28">
        <v>0</v>
      </c>
      <c r="AQ28">
        <v>0</v>
      </c>
      <c r="AS28">
        <v>0</v>
      </c>
      <c r="AU28">
        <v>0</v>
      </c>
      <c r="AW28">
        <v>0</v>
      </c>
      <c r="AY28">
        <v>0</v>
      </c>
      <c r="BA28">
        <v>0</v>
      </c>
      <c r="BC28">
        <v>0</v>
      </c>
      <c r="BE28">
        <v>0</v>
      </c>
      <c r="BG28">
        <v>0</v>
      </c>
      <c r="BI28">
        <v>0</v>
      </c>
      <c r="BK28">
        <v>0</v>
      </c>
      <c r="BM28">
        <v>0</v>
      </c>
      <c r="BO28">
        <v>0</v>
      </c>
      <c r="BQ28">
        <v>0</v>
      </c>
      <c r="BS28">
        <v>0</v>
      </c>
      <c r="BU28">
        <v>0</v>
      </c>
      <c r="BW28">
        <v>0</v>
      </c>
      <c r="BY28">
        <v>0</v>
      </c>
      <c r="CA28">
        <v>0</v>
      </c>
      <c r="CC28">
        <v>0</v>
      </c>
      <c r="CE28">
        <v>0</v>
      </c>
      <c r="CG28">
        <v>0</v>
      </c>
      <c r="CI28">
        <v>0</v>
      </c>
      <c r="CJ28">
        <v>300</v>
      </c>
      <c r="CK28">
        <v>8250000</v>
      </c>
      <c r="CL28">
        <v>300</v>
      </c>
      <c r="CM28">
        <v>9750000</v>
      </c>
      <c r="CP28">
        <v>18000000</v>
      </c>
      <c r="CQ28">
        <v>5000</v>
      </c>
      <c r="CR28">
        <v>3932400</v>
      </c>
      <c r="CS28">
        <v>300</v>
      </c>
      <c r="CT28">
        <v>11100000</v>
      </c>
    </row>
    <row r="29" spans="1:99" x14ac:dyDescent="0.3">
      <c r="A29" s="4">
        <v>38533</v>
      </c>
      <c r="B29" s="2" t="s">
        <v>199</v>
      </c>
      <c r="C29" s="11" t="s">
        <v>200</v>
      </c>
      <c r="D29" s="11" t="s">
        <v>11</v>
      </c>
      <c r="E29" s="3"/>
      <c r="F29" s="1"/>
      <c r="G29" s="7"/>
      <c r="H29" s="7"/>
      <c r="I29" s="7"/>
      <c r="J29" s="7"/>
      <c r="K29" s="7"/>
      <c r="L29" s="7"/>
      <c r="M29" s="5"/>
      <c r="N29" s="7"/>
      <c r="O29" s="7"/>
      <c r="P29" s="7"/>
      <c r="Q29" s="7"/>
      <c r="R29" s="7"/>
      <c r="S29" s="7"/>
      <c r="T29" s="7"/>
      <c r="U29" s="7"/>
      <c r="V29" s="6">
        <v>38547</v>
      </c>
      <c r="W29" s="10">
        <v>0</v>
      </c>
      <c r="X29" s="8">
        <v>2220000</v>
      </c>
      <c r="Y29" s="9">
        <v>0</v>
      </c>
      <c r="Z29" s="9">
        <v>0</v>
      </c>
      <c r="AA29" s="9"/>
      <c r="AB29" s="9"/>
      <c r="AC29" s="9">
        <v>2220000</v>
      </c>
      <c r="AD29" s="9">
        <v>38533</v>
      </c>
      <c r="AE29" s="9" t="s">
        <v>519</v>
      </c>
      <c r="AF29" s="9" t="s">
        <v>634</v>
      </c>
      <c r="AG29" s="9" t="s">
        <v>664</v>
      </c>
      <c r="AH29" s="9"/>
      <c r="AI29" s="9">
        <v>0</v>
      </c>
      <c r="AK29">
        <v>0</v>
      </c>
      <c r="AM29">
        <v>0</v>
      </c>
      <c r="AO29">
        <v>0</v>
      </c>
      <c r="AQ29">
        <v>0</v>
      </c>
      <c r="AS29">
        <v>0</v>
      </c>
      <c r="AU29">
        <v>0</v>
      </c>
      <c r="AW29">
        <v>0</v>
      </c>
      <c r="AY29">
        <v>0</v>
      </c>
      <c r="BA29">
        <v>0</v>
      </c>
      <c r="BC29">
        <v>0</v>
      </c>
      <c r="BE29">
        <v>0</v>
      </c>
      <c r="BG29">
        <v>0</v>
      </c>
      <c r="BI29">
        <v>0</v>
      </c>
      <c r="BK29">
        <v>0</v>
      </c>
      <c r="BM29">
        <v>0</v>
      </c>
      <c r="BO29">
        <v>0</v>
      </c>
      <c r="BQ29">
        <v>0</v>
      </c>
      <c r="BS29">
        <v>0</v>
      </c>
      <c r="BU29">
        <v>0</v>
      </c>
      <c r="BW29">
        <v>0</v>
      </c>
      <c r="BY29">
        <v>0</v>
      </c>
      <c r="CA29">
        <v>0</v>
      </c>
      <c r="CC29">
        <v>0</v>
      </c>
      <c r="CE29">
        <v>0</v>
      </c>
      <c r="CG29">
        <v>0</v>
      </c>
      <c r="CI29">
        <v>0</v>
      </c>
      <c r="CP29">
        <v>0</v>
      </c>
      <c r="CS29">
        <v>60</v>
      </c>
      <c r="CT29">
        <v>2220000</v>
      </c>
    </row>
    <row r="30" spans="1:99" x14ac:dyDescent="0.3">
      <c r="A30" s="4">
        <v>38790</v>
      </c>
      <c r="B30" s="2" t="s">
        <v>199</v>
      </c>
      <c r="C30" s="11" t="s">
        <v>201</v>
      </c>
      <c r="D30" s="11" t="s">
        <v>11</v>
      </c>
      <c r="E30" s="3">
        <v>1</v>
      </c>
      <c r="F30" s="1"/>
      <c r="G30" s="7"/>
      <c r="H30" s="7">
        <v>570</v>
      </c>
      <c r="I30" s="7">
        <v>163</v>
      </c>
      <c r="J30" s="7">
        <v>22</v>
      </c>
      <c r="K30" s="7">
        <v>29</v>
      </c>
      <c r="L30" s="7">
        <v>2</v>
      </c>
      <c r="M30" s="5"/>
      <c r="N30" s="7">
        <v>3</v>
      </c>
      <c r="O30" s="7"/>
      <c r="P30" s="7"/>
      <c r="Q30" s="7"/>
      <c r="R30" s="7">
        <v>1</v>
      </c>
      <c r="S30" s="7"/>
      <c r="T30" s="7">
        <v>450</v>
      </c>
      <c r="U30" s="7" t="s">
        <v>688</v>
      </c>
      <c r="V30" s="6">
        <v>38804</v>
      </c>
      <c r="W30" s="10">
        <v>10203800</v>
      </c>
      <c r="X30" s="8">
        <v>6275500</v>
      </c>
      <c r="Y30" s="9">
        <v>0</v>
      </c>
      <c r="Z30" s="9">
        <v>0</v>
      </c>
      <c r="AA30" s="9"/>
      <c r="AB30" s="9"/>
      <c r="AC30" s="9">
        <v>16479300</v>
      </c>
      <c r="AD30" s="9">
        <v>38787</v>
      </c>
      <c r="AE30" s="9" t="s">
        <v>519</v>
      </c>
      <c r="AF30" s="9" t="s">
        <v>634</v>
      </c>
      <c r="AG30" s="9" t="s">
        <v>689</v>
      </c>
      <c r="AH30" s="9"/>
      <c r="AI30" s="9">
        <v>0</v>
      </c>
      <c r="AK30">
        <v>0</v>
      </c>
      <c r="AM30">
        <v>0</v>
      </c>
      <c r="AO30">
        <v>0</v>
      </c>
      <c r="AQ30">
        <v>0</v>
      </c>
      <c r="AS30">
        <v>0</v>
      </c>
      <c r="AU30">
        <v>0</v>
      </c>
      <c r="AW30">
        <v>0</v>
      </c>
      <c r="AY30">
        <v>0</v>
      </c>
      <c r="BA30">
        <v>0</v>
      </c>
      <c r="BC30">
        <v>0</v>
      </c>
      <c r="BE30">
        <v>0</v>
      </c>
      <c r="BG30">
        <v>0</v>
      </c>
      <c r="BI30">
        <v>0</v>
      </c>
      <c r="BK30">
        <v>0</v>
      </c>
      <c r="BM30">
        <v>0</v>
      </c>
      <c r="BO30">
        <v>0</v>
      </c>
      <c r="BQ30">
        <v>0</v>
      </c>
      <c r="BS30">
        <v>0</v>
      </c>
      <c r="BU30">
        <v>0</v>
      </c>
      <c r="BW30">
        <v>0</v>
      </c>
      <c r="BY30">
        <v>0</v>
      </c>
      <c r="CA30">
        <v>0</v>
      </c>
      <c r="CC30">
        <v>0</v>
      </c>
      <c r="CE30">
        <v>0</v>
      </c>
      <c r="CG30">
        <v>0</v>
      </c>
      <c r="CI30">
        <v>0</v>
      </c>
      <c r="CJ30">
        <v>163</v>
      </c>
      <c r="CK30">
        <v>4661800</v>
      </c>
      <c r="CL30">
        <v>163</v>
      </c>
      <c r="CM30">
        <v>5542000</v>
      </c>
      <c r="CP30">
        <v>10203800</v>
      </c>
      <c r="CS30">
        <v>163</v>
      </c>
      <c r="CT30">
        <v>6275500</v>
      </c>
    </row>
    <row r="31" spans="1:99" x14ac:dyDescent="0.3">
      <c r="A31" s="4">
        <v>38827</v>
      </c>
      <c r="B31" s="2" t="s">
        <v>199</v>
      </c>
      <c r="C31" s="11" t="s">
        <v>529</v>
      </c>
      <c r="D31" s="11" t="s">
        <v>11</v>
      </c>
      <c r="E31" s="3"/>
      <c r="F31" s="1"/>
      <c r="G31" s="7"/>
      <c r="H31" s="7"/>
      <c r="I31" s="7"/>
      <c r="J31" s="7"/>
      <c r="K31" s="7"/>
      <c r="L31" s="7"/>
      <c r="M31" s="5"/>
      <c r="N31" s="7"/>
      <c r="O31" s="7"/>
      <c r="P31" s="7"/>
      <c r="Q31" s="7"/>
      <c r="R31" s="7"/>
      <c r="S31" s="7"/>
      <c r="T31" s="7"/>
      <c r="U31" s="7"/>
      <c r="V31" s="6">
        <v>38849</v>
      </c>
      <c r="W31" s="10">
        <v>0</v>
      </c>
      <c r="X31" s="8">
        <v>0</v>
      </c>
      <c r="Y31" s="9">
        <v>0</v>
      </c>
      <c r="Z31" s="9">
        <v>2700000</v>
      </c>
      <c r="AA31" s="9"/>
      <c r="AB31" s="9"/>
      <c r="AC31" s="9">
        <v>2700000</v>
      </c>
      <c r="AD31" s="9">
        <v>38827</v>
      </c>
      <c r="AE31" s="9" t="s">
        <v>519</v>
      </c>
      <c r="AF31" s="9" t="s">
        <v>634</v>
      </c>
      <c r="AG31" s="9"/>
      <c r="AH31" s="9"/>
      <c r="AI31" s="9">
        <v>0</v>
      </c>
      <c r="AK31">
        <v>0</v>
      </c>
      <c r="AM31">
        <v>0</v>
      </c>
      <c r="AO31">
        <v>0</v>
      </c>
      <c r="AQ31">
        <v>0</v>
      </c>
      <c r="AS31">
        <v>0</v>
      </c>
      <c r="AU31">
        <v>0</v>
      </c>
      <c r="AW31">
        <v>0</v>
      </c>
      <c r="AY31">
        <v>0</v>
      </c>
      <c r="BA31">
        <v>0</v>
      </c>
      <c r="BC31">
        <v>0</v>
      </c>
      <c r="BE31">
        <v>0</v>
      </c>
      <c r="BG31">
        <v>0</v>
      </c>
      <c r="BI31">
        <v>0</v>
      </c>
      <c r="BK31">
        <v>0</v>
      </c>
      <c r="BM31">
        <v>0</v>
      </c>
      <c r="BO31">
        <v>0</v>
      </c>
      <c r="BQ31">
        <v>0</v>
      </c>
      <c r="BS31">
        <v>0</v>
      </c>
      <c r="BU31">
        <v>0</v>
      </c>
      <c r="BW31">
        <v>0</v>
      </c>
      <c r="BY31">
        <v>0</v>
      </c>
      <c r="CA31">
        <v>0</v>
      </c>
      <c r="CC31">
        <v>0</v>
      </c>
      <c r="CE31">
        <v>0</v>
      </c>
      <c r="CG31">
        <v>0</v>
      </c>
      <c r="CI31">
        <v>0</v>
      </c>
      <c r="CP31">
        <v>0</v>
      </c>
      <c r="CQ31">
        <v>3000</v>
      </c>
      <c r="CR31">
        <v>2700000</v>
      </c>
    </row>
    <row r="32" spans="1:99" x14ac:dyDescent="0.3">
      <c r="A32" s="4">
        <v>38843</v>
      </c>
      <c r="B32" s="2" t="s">
        <v>199</v>
      </c>
      <c r="C32" s="11" t="s">
        <v>201</v>
      </c>
      <c r="D32" s="11" t="s">
        <v>11</v>
      </c>
      <c r="E32" s="3"/>
      <c r="F32" s="1"/>
      <c r="G32" s="7"/>
      <c r="H32" s="7"/>
      <c r="I32" s="7"/>
      <c r="J32" s="7"/>
      <c r="K32" s="7"/>
      <c r="L32" s="7"/>
      <c r="M32" s="5"/>
      <c r="N32" s="7"/>
      <c r="O32" s="7"/>
      <c r="P32" s="7"/>
      <c r="Q32" s="7"/>
      <c r="R32" s="7"/>
      <c r="S32" s="7"/>
      <c r="T32" s="7"/>
      <c r="U32" s="7"/>
      <c r="V32" s="6"/>
      <c r="W32" s="10">
        <v>0</v>
      </c>
      <c r="X32" s="8">
        <v>0</v>
      </c>
      <c r="Y32" s="9">
        <v>0</v>
      </c>
      <c r="Z32" s="9">
        <v>0</v>
      </c>
      <c r="AA32" s="9"/>
      <c r="AB32" s="9"/>
      <c r="AC32" s="9">
        <v>0</v>
      </c>
      <c r="AD32" s="9">
        <v>38845</v>
      </c>
      <c r="AE32" s="9" t="s">
        <v>520</v>
      </c>
      <c r="AF32" s="9" t="s">
        <v>635</v>
      </c>
      <c r="AG32" s="9" t="s">
        <v>703</v>
      </c>
      <c r="AH32" s="9"/>
      <c r="AI32" s="9">
        <v>0</v>
      </c>
      <c r="AK32">
        <v>0</v>
      </c>
      <c r="AM32">
        <v>0</v>
      </c>
      <c r="AO32">
        <v>0</v>
      </c>
      <c r="AQ32">
        <v>0</v>
      </c>
      <c r="AS32">
        <v>0</v>
      </c>
      <c r="AU32">
        <v>0</v>
      </c>
      <c r="AW32">
        <v>0</v>
      </c>
      <c r="AY32">
        <v>0</v>
      </c>
      <c r="BA32">
        <v>0</v>
      </c>
      <c r="BC32">
        <v>0</v>
      </c>
      <c r="BE32">
        <v>0</v>
      </c>
      <c r="BG32">
        <v>0</v>
      </c>
      <c r="BI32">
        <v>0</v>
      </c>
      <c r="BK32">
        <v>0</v>
      </c>
      <c r="BM32">
        <v>0</v>
      </c>
      <c r="BO32">
        <v>0</v>
      </c>
      <c r="BQ32">
        <v>0</v>
      </c>
      <c r="BS32">
        <v>0</v>
      </c>
      <c r="BU32">
        <v>0</v>
      </c>
      <c r="BW32">
        <v>0</v>
      </c>
      <c r="BY32">
        <v>0</v>
      </c>
      <c r="CA32">
        <v>0</v>
      </c>
      <c r="CC32">
        <v>0</v>
      </c>
      <c r="CE32">
        <v>0</v>
      </c>
      <c r="CG32">
        <v>0</v>
      </c>
      <c r="CI32">
        <v>0</v>
      </c>
      <c r="CP32">
        <v>0</v>
      </c>
    </row>
    <row r="33" spans="1:98" x14ac:dyDescent="0.3">
      <c r="A33" s="4">
        <v>38850</v>
      </c>
      <c r="B33" s="2" t="s">
        <v>199</v>
      </c>
      <c r="C33" s="11" t="s">
        <v>201</v>
      </c>
      <c r="D33" s="11" t="s">
        <v>11</v>
      </c>
      <c r="E33" s="3"/>
      <c r="F33" s="1"/>
      <c r="G33" s="7"/>
      <c r="H33" s="7">
        <v>25</v>
      </c>
      <c r="I33" s="7">
        <v>5</v>
      </c>
      <c r="J33" s="7"/>
      <c r="K33" s="7">
        <v>5</v>
      </c>
      <c r="L33" s="7"/>
      <c r="M33" s="5"/>
      <c r="N33" s="7"/>
      <c r="O33" s="7"/>
      <c r="P33" s="7"/>
      <c r="Q33" s="7"/>
      <c r="R33" s="7"/>
      <c r="S33" s="7"/>
      <c r="T33" s="7"/>
      <c r="U33" s="7"/>
      <c r="V33" s="6"/>
      <c r="W33" s="10">
        <v>0</v>
      </c>
      <c r="X33" s="8">
        <v>0</v>
      </c>
      <c r="Y33" s="9">
        <v>0</v>
      </c>
      <c r="Z33" s="9">
        <v>0</v>
      </c>
      <c r="AA33" s="9"/>
      <c r="AB33" s="9"/>
      <c r="AC33" s="9">
        <v>0</v>
      </c>
      <c r="AD33" s="9">
        <v>38853</v>
      </c>
      <c r="AE33" s="9" t="s">
        <v>520</v>
      </c>
      <c r="AF33" s="9" t="s">
        <v>635</v>
      </c>
      <c r="AG33" s="9" t="s">
        <v>709</v>
      </c>
      <c r="AH33" s="9"/>
      <c r="AI33" s="9">
        <v>0</v>
      </c>
      <c r="AK33">
        <v>0</v>
      </c>
      <c r="AM33">
        <v>0</v>
      </c>
      <c r="AO33">
        <v>0</v>
      </c>
      <c r="AQ33">
        <v>0</v>
      </c>
      <c r="AS33">
        <v>0</v>
      </c>
      <c r="AU33">
        <v>0</v>
      </c>
      <c r="AW33">
        <v>0</v>
      </c>
      <c r="AY33">
        <v>0</v>
      </c>
      <c r="BA33">
        <v>0</v>
      </c>
      <c r="BC33">
        <v>0</v>
      </c>
      <c r="BE33">
        <v>0</v>
      </c>
      <c r="BG33">
        <v>0</v>
      </c>
      <c r="BI33">
        <v>0</v>
      </c>
      <c r="BK33">
        <v>0</v>
      </c>
      <c r="BM33">
        <v>0</v>
      </c>
      <c r="BO33">
        <v>0</v>
      </c>
      <c r="BQ33">
        <v>0</v>
      </c>
      <c r="BS33">
        <v>0</v>
      </c>
      <c r="BU33">
        <v>0</v>
      </c>
      <c r="BW33">
        <v>0</v>
      </c>
      <c r="BY33">
        <v>0</v>
      </c>
      <c r="CA33">
        <v>0</v>
      </c>
      <c r="CC33">
        <v>0</v>
      </c>
      <c r="CE33">
        <v>0</v>
      </c>
      <c r="CG33">
        <v>0</v>
      </c>
      <c r="CI33">
        <v>0</v>
      </c>
      <c r="CP33">
        <v>0</v>
      </c>
    </row>
    <row r="34" spans="1:98" x14ac:dyDescent="0.3">
      <c r="A34" s="4">
        <v>38850</v>
      </c>
      <c r="B34" s="2" t="s">
        <v>199</v>
      </c>
      <c r="C34" s="11" t="s">
        <v>201</v>
      </c>
      <c r="D34" s="11" t="s">
        <v>11</v>
      </c>
      <c r="E34" s="3"/>
      <c r="F34" s="1"/>
      <c r="G34" s="7"/>
      <c r="H34" s="7">
        <v>85</v>
      </c>
      <c r="I34" s="7">
        <v>17</v>
      </c>
      <c r="J34" s="7">
        <v>3</v>
      </c>
      <c r="K34" s="7">
        <v>14</v>
      </c>
      <c r="L34" s="7"/>
      <c r="M34" s="5"/>
      <c r="N34" s="7"/>
      <c r="O34" s="7"/>
      <c r="P34" s="7"/>
      <c r="Q34" s="7"/>
      <c r="R34" s="7"/>
      <c r="S34" s="7"/>
      <c r="T34" s="7"/>
      <c r="U34" s="7"/>
      <c r="V34" s="6"/>
      <c r="W34" s="10">
        <v>0</v>
      </c>
      <c r="X34" s="8">
        <v>0</v>
      </c>
      <c r="Y34" s="9">
        <v>0</v>
      </c>
      <c r="Z34" s="9">
        <v>0</v>
      </c>
      <c r="AA34" s="9"/>
      <c r="AB34" s="9"/>
      <c r="AC34" s="9">
        <v>0</v>
      </c>
      <c r="AD34" s="9">
        <v>38853</v>
      </c>
      <c r="AE34" s="9" t="s">
        <v>520</v>
      </c>
      <c r="AF34" s="9" t="s">
        <v>635</v>
      </c>
      <c r="AG34" s="9" t="s">
        <v>710</v>
      </c>
      <c r="AH34" s="9"/>
      <c r="AI34" s="9">
        <v>0</v>
      </c>
      <c r="AK34">
        <v>0</v>
      </c>
      <c r="AM34">
        <v>0</v>
      </c>
      <c r="AO34">
        <v>0</v>
      </c>
      <c r="AQ34">
        <v>0</v>
      </c>
      <c r="AS34">
        <v>0</v>
      </c>
      <c r="AU34">
        <v>0</v>
      </c>
      <c r="AW34">
        <v>0</v>
      </c>
      <c r="AY34">
        <v>0</v>
      </c>
      <c r="BA34">
        <v>0</v>
      </c>
      <c r="BC34">
        <v>0</v>
      </c>
      <c r="BE34">
        <v>0</v>
      </c>
      <c r="BG34">
        <v>0</v>
      </c>
      <c r="BI34">
        <v>0</v>
      </c>
      <c r="BK34">
        <v>0</v>
      </c>
      <c r="BM34">
        <v>0</v>
      </c>
      <c r="BO34">
        <v>0</v>
      </c>
      <c r="BQ34">
        <v>0</v>
      </c>
      <c r="BS34">
        <v>0</v>
      </c>
      <c r="BU34">
        <v>0</v>
      </c>
      <c r="BW34">
        <v>0</v>
      </c>
      <c r="BY34">
        <v>0</v>
      </c>
      <c r="CA34">
        <v>0</v>
      </c>
      <c r="CC34">
        <v>0</v>
      </c>
      <c r="CE34">
        <v>0</v>
      </c>
      <c r="CG34">
        <v>0</v>
      </c>
      <c r="CI34">
        <v>0</v>
      </c>
      <c r="CP34">
        <v>0</v>
      </c>
    </row>
    <row r="35" spans="1:98" x14ac:dyDescent="0.3">
      <c r="A35" s="4">
        <v>38851</v>
      </c>
      <c r="B35" s="2" t="s">
        <v>199</v>
      </c>
      <c r="C35" s="11" t="s">
        <v>199</v>
      </c>
      <c r="D35" s="11" t="s">
        <v>11</v>
      </c>
      <c r="E35" s="3"/>
      <c r="F35" s="1"/>
      <c r="G35" s="7"/>
      <c r="H35" s="7">
        <v>927</v>
      </c>
      <c r="I35" s="7">
        <v>180</v>
      </c>
      <c r="J35" s="7"/>
      <c r="K35" s="7"/>
      <c r="L35" s="7">
        <v>1</v>
      </c>
      <c r="M35" s="5"/>
      <c r="N35" s="7"/>
      <c r="O35" s="7"/>
      <c r="P35" s="7"/>
      <c r="Q35" s="7"/>
      <c r="R35" s="7">
        <v>2</v>
      </c>
      <c r="S35" s="7"/>
      <c r="T35" s="7"/>
      <c r="U35" s="7"/>
      <c r="V35" s="6">
        <v>38883</v>
      </c>
      <c r="W35" s="10">
        <v>24701000</v>
      </c>
      <c r="X35" s="8">
        <v>14580000</v>
      </c>
      <c r="Y35" s="9">
        <v>0</v>
      </c>
      <c r="Z35" s="9">
        <v>1800000</v>
      </c>
      <c r="AA35" s="9"/>
      <c r="AB35" s="9"/>
      <c r="AC35" s="9">
        <v>41081000</v>
      </c>
      <c r="AD35" s="9">
        <v>38870</v>
      </c>
      <c r="AE35" s="9" t="s">
        <v>519</v>
      </c>
      <c r="AF35" s="9" t="s">
        <v>634</v>
      </c>
      <c r="AG35" s="9" t="s">
        <v>711</v>
      </c>
      <c r="AH35" s="9"/>
      <c r="AI35" s="9">
        <v>0</v>
      </c>
      <c r="AK35">
        <v>0</v>
      </c>
      <c r="AM35">
        <v>0</v>
      </c>
      <c r="AO35">
        <v>0</v>
      </c>
      <c r="AQ35">
        <v>0</v>
      </c>
      <c r="AS35">
        <v>0</v>
      </c>
      <c r="AU35">
        <v>0</v>
      </c>
      <c r="AW35">
        <v>0</v>
      </c>
      <c r="AY35">
        <v>0</v>
      </c>
      <c r="BA35">
        <v>0</v>
      </c>
      <c r="BC35">
        <v>0</v>
      </c>
      <c r="BE35">
        <v>0</v>
      </c>
      <c r="BG35">
        <v>0</v>
      </c>
      <c r="BI35">
        <v>0</v>
      </c>
      <c r="BK35">
        <v>0</v>
      </c>
      <c r="BM35">
        <v>0</v>
      </c>
      <c r="BO35">
        <v>0</v>
      </c>
      <c r="BQ35">
        <v>0</v>
      </c>
      <c r="BS35">
        <v>0</v>
      </c>
      <c r="BT35">
        <v>5</v>
      </c>
      <c r="BU35">
        <v>725000</v>
      </c>
      <c r="BW35">
        <v>0</v>
      </c>
      <c r="BY35">
        <v>0</v>
      </c>
      <c r="CA35">
        <v>0</v>
      </c>
      <c r="CC35">
        <v>0</v>
      </c>
      <c r="CE35">
        <v>0</v>
      </c>
      <c r="CG35">
        <v>0</v>
      </c>
      <c r="CI35">
        <v>0</v>
      </c>
      <c r="CJ35">
        <v>360</v>
      </c>
      <c r="CK35">
        <v>11016000</v>
      </c>
      <c r="CL35">
        <v>360</v>
      </c>
      <c r="CM35">
        <v>12960000</v>
      </c>
      <c r="CP35">
        <v>24701000</v>
      </c>
      <c r="CQ35">
        <v>2000</v>
      </c>
      <c r="CR35">
        <v>1800000</v>
      </c>
      <c r="CS35">
        <v>360</v>
      </c>
      <c r="CT35">
        <v>14580000</v>
      </c>
    </row>
    <row r="36" spans="1:98" x14ac:dyDescent="0.3">
      <c r="A36" s="4">
        <v>38855</v>
      </c>
      <c r="B36" s="2" t="s">
        <v>199</v>
      </c>
      <c r="C36" s="11" t="s">
        <v>201</v>
      </c>
      <c r="D36" s="11" t="s">
        <v>11</v>
      </c>
      <c r="E36" s="3"/>
      <c r="F36" s="1"/>
      <c r="G36" s="7"/>
      <c r="H36" s="7">
        <v>1117</v>
      </c>
      <c r="I36" s="7">
        <v>224</v>
      </c>
      <c r="J36" s="7">
        <v>18</v>
      </c>
      <c r="K36" s="7">
        <v>34</v>
      </c>
      <c r="L36" s="7">
        <v>2</v>
      </c>
      <c r="M36" s="5">
        <v>1</v>
      </c>
      <c r="N36" s="7"/>
      <c r="O36" s="7"/>
      <c r="P36" s="7"/>
      <c r="Q36" s="7"/>
      <c r="R36" s="7">
        <v>1</v>
      </c>
      <c r="S36" s="7"/>
      <c r="T36" s="7"/>
      <c r="U36" s="7"/>
      <c r="V36" s="6">
        <v>38883</v>
      </c>
      <c r="W36" s="10">
        <v>30851800</v>
      </c>
      <c r="X36" s="8">
        <v>18144000</v>
      </c>
      <c r="Y36" s="9">
        <v>0</v>
      </c>
      <c r="Z36" s="9">
        <v>1800000</v>
      </c>
      <c r="AA36" s="9"/>
      <c r="AB36" s="9"/>
      <c r="AC36" s="9">
        <v>50795800</v>
      </c>
      <c r="AD36" s="9">
        <v>38870</v>
      </c>
      <c r="AE36" s="9" t="s">
        <v>519</v>
      </c>
      <c r="AF36" s="9" t="s">
        <v>634</v>
      </c>
      <c r="AG36" s="9" t="s">
        <v>713</v>
      </c>
      <c r="AH36" s="9"/>
      <c r="AI36" s="9">
        <v>0</v>
      </c>
      <c r="AK36">
        <v>0</v>
      </c>
      <c r="AM36">
        <v>0</v>
      </c>
      <c r="AO36">
        <v>0</v>
      </c>
      <c r="AQ36">
        <v>0</v>
      </c>
      <c r="AS36">
        <v>0</v>
      </c>
      <c r="AU36">
        <v>0</v>
      </c>
      <c r="AW36">
        <v>0</v>
      </c>
      <c r="AY36">
        <v>0</v>
      </c>
      <c r="BA36">
        <v>0</v>
      </c>
      <c r="BC36">
        <v>0</v>
      </c>
      <c r="BE36">
        <v>0</v>
      </c>
      <c r="BG36">
        <v>0</v>
      </c>
      <c r="BI36">
        <v>0</v>
      </c>
      <c r="BK36">
        <v>0</v>
      </c>
      <c r="BM36">
        <v>0</v>
      </c>
      <c r="BO36">
        <v>0</v>
      </c>
      <c r="BQ36">
        <v>0</v>
      </c>
      <c r="BS36">
        <v>0</v>
      </c>
      <c r="BT36">
        <v>7</v>
      </c>
      <c r="BU36">
        <v>1015000</v>
      </c>
      <c r="BW36">
        <v>0</v>
      </c>
      <c r="BY36">
        <v>0</v>
      </c>
      <c r="CA36">
        <v>0</v>
      </c>
      <c r="CC36">
        <v>0</v>
      </c>
      <c r="CE36">
        <v>0</v>
      </c>
      <c r="CG36">
        <v>0</v>
      </c>
      <c r="CI36">
        <v>0</v>
      </c>
      <c r="CJ36">
        <v>448</v>
      </c>
      <c r="CK36">
        <v>13708800</v>
      </c>
      <c r="CL36">
        <v>448</v>
      </c>
      <c r="CM36">
        <v>16128000</v>
      </c>
      <c r="CP36">
        <v>30851800</v>
      </c>
      <c r="CQ36">
        <v>2000</v>
      </c>
      <c r="CR36">
        <v>1800000</v>
      </c>
      <c r="CS36">
        <v>448</v>
      </c>
      <c r="CT36">
        <v>18144000</v>
      </c>
    </row>
    <row r="37" spans="1:98" x14ac:dyDescent="0.3">
      <c r="A37" s="4">
        <v>38856</v>
      </c>
      <c r="B37" s="2" t="s">
        <v>199</v>
      </c>
      <c r="C37" s="11" t="s">
        <v>714</v>
      </c>
      <c r="D37" s="11" t="s">
        <v>11</v>
      </c>
      <c r="E37" s="3"/>
      <c r="F37" s="1"/>
      <c r="G37" s="7"/>
      <c r="H37" s="7">
        <v>50</v>
      </c>
      <c r="I37" s="7">
        <v>10</v>
      </c>
      <c r="J37" s="7"/>
      <c r="K37" s="7"/>
      <c r="L37" s="7"/>
      <c r="M37" s="5">
        <v>2</v>
      </c>
      <c r="N37" s="7"/>
      <c r="O37" s="7"/>
      <c r="P37" s="7"/>
      <c r="Q37" s="7"/>
      <c r="R37" s="7"/>
      <c r="S37" s="7"/>
      <c r="T37" s="7"/>
      <c r="U37" s="7"/>
      <c r="V37" s="6"/>
      <c r="W37" s="10">
        <v>0</v>
      </c>
      <c r="X37" s="8">
        <v>0</v>
      </c>
      <c r="Y37" s="9">
        <v>0</v>
      </c>
      <c r="Z37" s="9">
        <v>0</v>
      </c>
      <c r="AA37" s="9"/>
      <c r="AB37" s="9"/>
      <c r="AC37" s="9">
        <v>0</v>
      </c>
      <c r="AD37" s="9">
        <v>38882</v>
      </c>
      <c r="AE37" s="9" t="s">
        <v>520</v>
      </c>
      <c r="AF37" s="9" t="s">
        <v>635</v>
      </c>
      <c r="AG37" s="9" t="s">
        <v>470</v>
      </c>
      <c r="AH37" s="9"/>
      <c r="AI37" s="9">
        <v>0</v>
      </c>
      <c r="AK37">
        <v>0</v>
      </c>
      <c r="AM37">
        <v>0</v>
      </c>
      <c r="AO37">
        <v>0</v>
      </c>
      <c r="AQ37">
        <v>0</v>
      </c>
      <c r="AS37">
        <v>0</v>
      </c>
      <c r="AU37">
        <v>0</v>
      </c>
      <c r="AW37">
        <v>0</v>
      </c>
      <c r="AY37">
        <v>0</v>
      </c>
      <c r="BA37">
        <v>0</v>
      </c>
      <c r="BC37">
        <v>0</v>
      </c>
      <c r="BE37">
        <v>0</v>
      </c>
      <c r="BG37">
        <v>0</v>
      </c>
      <c r="BI37">
        <v>0</v>
      </c>
      <c r="BK37">
        <v>0</v>
      </c>
      <c r="BM37">
        <v>0</v>
      </c>
      <c r="BO37">
        <v>0</v>
      </c>
      <c r="BQ37">
        <v>0</v>
      </c>
      <c r="BS37">
        <v>0</v>
      </c>
      <c r="BU37">
        <v>0</v>
      </c>
      <c r="BW37">
        <v>0</v>
      </c>
      <c r="BY37">
        <v>0</v>
      </c>
      <c r="CA37">
        <v>0</v>
      </c>
      <c r="CC37">
        <v>0</v>
      </c>
      <c r="CE37">
        <v>0</v>
      </c>
      <c r="CG37">
        <v>0</v>
      </c>
      <c r="CI37">
        <v>0</v>
      </c>
      <c r="CP37">
        <v>0</v>
      </c>
    </row>
    <row r="38" spans="1:98" x14ac:dyDescent="0.3">
      <c r="A38" s="4">
        <v>38893</v>
      </c>
      <c r="B38" s="2" t="s">
        <v>199</v>
      </c>
      <c r="C38" s="11" t="s">
        <v>718</v>
      </c>
      <c r="D38" s="11" t="s">
        <v>11</v>
      </c>
      <c r="E38" s="3"/>
      <c r="F38" s="1"/>
      <c r="G38" s="7"/>
      <c r="H38" s="7">
        <v>193</v>
      </c>
      <c r="I38" s="7">
        <v>40</v>
      </c>
      <c r="J38" s="7"/>
      <c r="K38" s="7">
        <v>40</v>
      </c>
      <c r="L38" s="7"/>
      <c r="M38" s="5"/>
      <c r="N38" s="7"/>
      <c r="O38" s="7"/>
      <c r="P38" s="7"/>
      <c r="Q38" s="7"/>
      <c r="R38" s="7"/>
      <c r="S38" s="7"/>
      <c r="T38" s="7">
        <v>35</v>
      </c>
      <c r="U38" s="7" t="s">
        <v>719</v>
      </c>
      <c r="V38" s="6"/>
      <c r="W38" s="10">
        <v>0</v>
      </c>
      <c r="X38" s="8">
        <v>0</v>
      </c>
      <c r="Y38" s="9">
        <v>0</v>
      </c>
      <c r="Z38" s="9">
        <v>0</v>
      </c>
      <c r="AA38" s="9"/>
      <c r="AB38" s="9"/>
      <c r="AC38" s="9">
        <v>0</v>
      </c>
      <c r="AD38" s="9">
        <v>38893</v>
      </c>
      <c r="AE38" s="9" t="s">
        <v>520</v>
      </c>
      <c r="AF38" s="9" t="s">
        <v>635</v>
      </c>
      <c r="AG38" s="9" t="s">
        <v>720</v>
      </c>
      <c r="AH38" s="9"/>
      <c r="AI38" s="9">
        <v>0</v>
      </c>
      <c r="AK38">
        <v>0</v>
      </c>
      <c r="AM38">
        <v>0</v>
      </c>
      <c r="AO38">
        <v>0</v>
      </c>
      <c r="AQ38">
        <v>0</v>
      </c>
      <c r="AS38">
        <v>0</v>
      </c>
      <c r="AU38">
        <v>0</v>
      </c>
      <c r="AW38">
        <v>0</v>
      </c>
      <c r="AY38">
        <v>0</v>
      </c>
      <c r="BA38">
        <v>0</v>
      </c>
      <c r="BC38">
        <v>0</v>
      </c>
      <c r="BE38">
        <v>0</v>
      </c>
      <c r="BG38">
        <v>0</v>
      </c>
      <c r="BI38">
        <v>0</v>
      </c>
      <c r="BK38">
        <v>0</v>
      </c>
      <c r="BM38">
        <v>0</v>
      </c>
      <c r="BO38">
        <v>0</v>
      </c>
      <c r="BQ38">
        <v>0</v>
      </c>
      <c r="BS38">
        <v>0</v>
      </c>
      <c r="BU38">
        <v>0</v>
      </c>
      <c r="BW38">
        <v>0</v>
      </c>
      <c r="BY38">
        <v>0</v>
      </c>
      <c r="CA38">
        <v>0</v>
      </c>
      <c r="CC38">
        <v>0</v>
      </c>
      <c r="CE38">
        <v>0</v>
      </c>
      <c r="CG38">
        <v>0</v>
      </c>
      <c r="CI38">
        <v>0</v>
      </c>
      <c r="CP38">
        <v>0</v>
      </c>
    </row>
    <row r="39" spans="1:98" x14ac:dyDescent="0.3">
      <c r="A39" s="4">
        <v>38896</v>
      </c>
      <c r="B39" s="2" t="s">
        <v>199</v>
      </c>
      <c r="C39" s="11" t="s">
        <v>721</v>
      </c>
      <c r="D39" s="11" t="s">
        <v>11</v>
      </c>
      <c r="E39" s="3"/>
      <c r="F39" s="1"/>
      <c r="G39" s="7"/>
      <c r="H39" s="7">
        <v>40</v>
      </c>
      <c r="I39" s="7">
        <v>8</v>
      </c>
      <c r="J39" s="7"/>
      <c r="K39" s="7">
        <v>8</v>
      </c>
      <c r="L39" s="7"/>
      <c r="M39" s="5"/>
      <c r="N39" s="7"/>
      <c r="O39" s="7"/>
      <c r="P39" s="7"/>
      <c r="Q39" s="7"/>
      <c r="R39" s="7"/>
      <c r="S39" s="7"/>
      <c r="T39" s="7"/>
      <c r="U39" s="7"/>
      <c r="V39" s="6"/>
      <c r="W39" s="10">
        <v>0</v>
      </c>
      <c r="X39" s="8">
        <v>0</v>
      </c>
      <c r="Y39" s="9">
        <v>0</v>
      </c>
      <c r="Z39" s="9">
        <v>0</v>
      </c>
      <c r="AA39" s="9"/>
      <c r="AB39" s="9"/>
      <c r="AC39" s="9">
        <v>0</v>
      </c>
      <c r="AD39" s="9">
        <v>38897</v>
      </c>
      <c r="AE39" s="9" t="s">
        <v>520</v>
      </c>
      <c r="AF39" s="9" t="s">
        <v>635</v>
      </c>
      <c r="AG39" s="9" t="s">
        <v>722</v>
      </c>
      <c r="AH39" s="9"/>
      <c r="AI39" s="9">
        <v>0</v>
      </c>
      <c r="AK39">
        <v>0</v>
      </c>
      <c r="AM39">
        <v>0</v>
      </c>
      <c r="AO39">
        <v>0</v>
      </c>
      <c r="AQ39">
        <v>0</v>
      </c>
      <c r="AS39">
        <v>0</v>
      </c>
      <c r="AU39">
        <v>0</v>
      </c>
      <c r="AW39">
        <v>0</v>
      </c>
      <c r="AY39">
        <v>0</v>
      </c>
      <c r="BA39">
        <v>0</v>
      </c>
      <c r="BC39">
        <v>0</v>
      </c>
      <c r="BE39">
        <v>0</v>
      </c>
      <c r="BG39">
        <v>0</v>
      </c>
      <c r="BI39">
        <v>0</v>
      </c>
      <c r="BK39">
        <v>0</v>
      </c>
      <c r="BM39">
        <v>0</v>
      </c>
      <c r="BO39">
        <v>0</v>
      </c>
      <c r="BQ39">
        <v>0</v>
      </c>
      <c r="BS39">
        <v>0</v>
      </c>
      <c r="BU39">
        <v>0</v>
      </c>
      <c r="BW39">
        <v>0</v>
      </c>
      <c r="BY39">
        <v>0</v>
      </c>
      <c r="CA39">
        <v>0</v>
      </c>
      <c r="CC39">
        <v>0</v>
      </c>
      <c r="CE39">
        <v>0</v>
      </c>
      <c r="CG39">
        <v>0</v>
      </c>
      <c r="CI39">
        <v>0</v>
      </c>
      <c r="CP39">
        <v>0</v>
      </c>
    </row>
    <row r="40" spans="1:98" x14ac:dyDescent="0.3">
      <c r="A40" s="4">
        <v>38908</v>
      </c>
      <c r="B40" s="2" t="s">
        <v>199</v>
      </c>
      <c r="C40" s="11" t="s">
        <v>201</v>
      </c>
      <c r="D40" s="11" t="s">
        <v>11</v>
      </c>
      <c r="E40" s="3"/>
      <c r="F40" s="1"/>
      <c r="G40" s="7"/>
      <c r="H40" s="7">
        <v>2764</v>
      </c>
      <c r="I40" s="7">
        <v>547</v>
      </c>
      <c r="J40" s="7"/>
      <c r="K40" s="7"/>
      <c r="L40" s="7"/>
      <c r="M40" s="5"/>
      <c r="N40" s="7"/>
      <c r="O40" s="7"/>
      <c r="P40" s="7"/>
      <c r="Q40" s="7"/>
      <c r="R40" s="7"/>
      <c r="S40" s="7"/>
      <c r="T40" s="7"/>
      <c r="U40" s="7"/>
      <c r="V40" s="6"/>
      <c r="W40" s="10">
        <v>0</v>
      </c>
      <c r="X40" s="8">
        <v>0</v>
      </c>
      <c r="Y40" s="9">
        <v>0</v>
      </c>
      <c r="Z40" s="9">
        <v>0</v>
      </c>
      <c r="AA40" s="9"/>
      <c r="AB40" s="9"/>
      <c r="AC40" s="9">
        <v>0</v>
      </c>
      <c r="AD40" s="9">
        <v>38912</v>
      </c>
      <c r="AE40" s="9" t="s">
        <v>519</v>
      </c>
      <c r="AF40" s="9" t="s">
        <v>634</v>
      </c>
      <c r="AG40" s="9" t="s">
        <v>723</v>
      </c>
      <c r="AH40" s="9"/>
      <c r="AI40" s="9">
        <v>0</v>
      </c>
      <c r="AK40">
        <v>0</v>
      </c>
      <c r="AM40">
        <v>0</v>
      </c>
      <c r="AO40">
        <v>0</v>
      </c>
      <c r="AQ40">
        <v>0</v>
      </c>
      <c r="AS40">
        <v>0</v>
      </c>
      <c r="AU40">
        <v>0</v>
      </c>
      <c r="AW40">
        <v>0</v>
      </c>
      <c r="AY40">
        <v>0</v>
      </c>
      <c r="BA40">
        <v>0</v>
      </c>
      <c r="BC40">
        <v>0</v>
      </c>
      <c r="BE40">
        <v>0</v>
      </c>
      <c r="BG40">
        <v>0</v>
      </c>
      <c r="BI40">
        <v>0</v>
      </c>
      <c r="BK40">
        <v>0</v>
      </c>
      <c r="BM40">
        <v>0</v>
      </c>
      <c r="BO40">
        <v>0</v>
      </c>
      <c r="BQ40">
        <v>0</v>
      </c>
      <c r="BS40">
        <v>0</v>
      </c>
      <c r="BU40">
        <v>0</v>
      </c>
      <c r="BW40">
        <v>0</v>
      </c>
      <c r="BY40">
        <v>0</v>
      </c>
      <c r="CA40">
        <v>0</v>
      </c>
      <c r="CC40">
        <v>0</v>
      </c>
      <c r="CE40">
        <v>0</v>
      </c>
      <c r="CG40">
        <v>0</v>
      </c>
      <c r="CI40">
        <v>0</v>
      </c>
      <c r="CP40">
        <v>0</v>
      </c>
    </row>
    <row r="41" spans="1:98" x14ac:dyDescent="0.3">
      <c r="A41" s="4">
        <v>38908</v>
      </c>
      <c r="B41" s="2" t="s">
        <v>199</v>
      </c>
      <c r="C41" s="11" t="s">
        <v>721</v>
      </c>
      <c r="D41" s="11" t="s">
        <v>11</v>
      </c>
      <c r="E41" s="3"/>
      <c r="F41" s="1"/>
      <c r="G41" s="7"/>
      <c r="H41" s="7">
        <v>140</v>
      </c>
      <c r="I41" s="7">
        <v>28</v>
      </c>
      <c r="J41" s="7"/>
      <c r="K41" s="7"/>
      <c r="L41" s="7"/>
      <c r="M41" s="5"/>
      <c r="N41" s="7"/>
      <c r="O41" s="7"/>
      <c r="P41" s="7"/>
      <c r="Q41" s="7"/>
      <c r="R41" s="7"/>
      <c r="S41" s="7"/>
      <c r="T41" s="7"/>
      <c r="U41" s="7"/>
      <c r="V41" s="6"/>
      <c r="W41" s="10">
        <v>0</v>
      </c>
      <c r="X41" s="8">
        <v>0</v>
      </c>
      <c r="Y41" s="9">
        <v>0</v>
      </c>
      <c r="Z41" s="9">
        <v>0</v>
      </c>
      <c r="AA41" s="9"/>
      <c r="AB41" s="9"/>
      <c r="AC41" s="9">
        <v>0</v>
      </c>
      <c r="AD41" s="9">
        <v>38912</v>
      </c>
      <c r="AE41" s="9" t="s">
        <v>519</v>
      </c>
      <c r="AF41" s="9" t="s">
        <v>634</v>
      </c>
      <c r="AG41" s="9" t="s">
        <v>724</v>
      </c>
      <c r="AH41" s="9"/>
      <c r="AI41" s="9">
        <v>0</v>
      </c>
      <c r="AK41">
        <v>0</v>
      </c>
      <c r="AM41">
        <v>0</v>
      </c>
      <c r="AO41">
        <v>0</v>
      </c>
      <c r="AQ41">
        <v>0</v>
      </c>
      <c r="AS41">
        <v>0</v>
      </c>
      <c r="AU41">
        <v>0</v>
      </c>
      <c r="AW41">
        <v>0</v>
      </c>
      <c r="AY41">
        <v>0</v>
      </c>
      <c r="BA41">
        <v>0</v>
      </c>
      <c r="BC41">
        <v>0</v>
      </c>
      <c r="BE41">
        <v>0</v>
      </c>
      <c r="BG41">
        <v>0</v>
      </c>
      <c r="BI41">
        <v>0</v>
      </c>
      <c r="BK41">
        <v>0</v>
      </c>
      <c r="BM41">
        <v>0</v>
      </c>
      <c r="BO41">
        <v>0</v>
      </c>
      <c r="BQ41">
        <v>0</v>
      </c>
      <c r="BS41">
        <v>0</v>
      </c>
      <c r="BU41">
        <v>0</v>
      </c>
      <c r="BW41">
        <v>0</v>
      </c>
      <c r="BY41">
        <v>0</v>
      </c>
      <c r="CA41">
        <v>0</v>
      </c>
      <c r="CC41">
        <v>0</v>
      </c>
      <c r="CE41">
        <v>0</v>
      </c>
      <c r="CG41">
        <v>0</v>
      </c>
      <c r="CI41">
        <v>0</v>
      </c>
      <c r="CP41">
        <v>0</v>
      </c>
    </row>
    <row r="42" spans="1:98" x14ac:dyDescent="0.3">
      <c r="A42" s="4">
        <v>38908</v>
      </c>
      <c r="B42" s="2" t="s">
        <v>199</v>
      </c>
      <c r="C42" s="11" t="s">
        <v>718</v>
      </c>
      <c r="D42" s="11" t="s">
        <v>11</v>
      </c>
      <c r="E42" s="3"/>
      <c r="F42" s="1"/>
      <c r="G42" s="7"/>
      <c r="H42" s="7">
        <v>430</v>
      </c>
      <c r="I42" s="7">
        <v>86</v>
      </c>
      <c r="J42" s="7"/>
      <c r="K42" s="7"/>
      <c r="L42" s="7"/>
      <c r="M42" s="5"/>
      <c r="N42" s="7"/>
      <c r="O42" s="7"/>
      <c r="P42" s="7"/>
      <c r="Q42" s="7"/>
      <c r="R42" s="7"/>
      <c r="S42" s="7"/>
      <c r="T42" s="7"/>
      <c r="U42" s="7"/>
      <c r="V42" s="6"/>
      <c r="W42" s="10">
        <v>0</v>
      </c>
      <c r="X42" s="8">
        <v>0</v>
      </c>
      <c r="Y42" s="9">
        <v>0</v>
      </c>
      <c r="Z42" s="9">
        <v>0</v>
      </c>
      <c r="AA42" s="9"/>
      <c r="AB42" s="9"/>
      <c r="AC42" s="9">
        <v>0</v>
      </c>
      <c r="AD42" s="9">
        <v>38912</v>
      </c>
      <c r="AE42" s="9" t="s">
        <v>519</v>
      </c>
      <c r="AF42" s="9" t="s">
        <v>634</v>
      </c>
      <c r="AG42" s="9" t="s">
        <v>725</v>
      </c>
      <c r="AH42" s="9"/>
      <c r="AI42" s="9">
        <v>0</v>
      </c>
      <c r="AK42">
        <v>0</v>
      </c>
      <c r="AM42">
        <v>0</v>
      </c>
      <c r="AO42">
        <v>0</v>
      </c>
      <c r="AQ42">
        <v>0</v>
      </c>
      <c r="AS42">
        <v>0</v>
      </c>
      <c r="AU42">
        <v>0</v>
      </c>
      <c r="AW42">
        <v>0</v>
      </c>
      <c r="AY42">
        <v>0</v>
      </c>
      <c r="BA42">
        <v>0</v>
      </c>
      <c r="BC42">
        <v>0</v>
      </c>
      <c r="BE42">
        <v>0</v>
      </c>
      <c r="BG42">
        <v>0</v>
      </c>
      <c r="BI42">
        <v>0</v>
      </c>
      <c r="BK42">
        <v>0</v>
      </c>
      <c r="BM42">
        <v>0</v>
      </c>
      <c r="BO42">
        <v>0</v>
      </c>
      <c r="BQ42">
        <v>0</v>
      </c>
      <c r="BS42">
        <v>0</v>
      </c>
      <c r="BU42">
        <v>0</v>
      </c>
      <c r="BW42">
        <v>0</v>
      </c>
      <c r="BY42">
        <v>0</v>
      </c>
      <c r="CA42">
        <v>0</v>
      </c>
      <c r="CC42">
        <v>0</v>
      </c>
      <c r="CE42">
        <v>0</v>
      </c>
      <c r="CG42">
        <v>0</v>
      </c>
      <c r="CI42">
        <v>0</v>
      </c>
      <c r="CP42">
        <v>0</v>
      </c>
    </row>
    <row r="43" spans="1:98" x14ac:dyDescent="0.3">
      <c r="A43" s="4">
        <v>38908</v>
      </c>
      <c r="B43" s="2" t="s">
        <v>199</v>
      </c>
      <c r="C43" s="11" t="s">
        <v>714</v>
      </c>
      <c r="D43" s="11" t="s">
        <v>11</v>
      </c>
      <c r="E43" s="3"/>
      <c r="F43" s="1"/>
      <c r="G43" s="7"/>
      <c r="H43" s="7">
        <v>107</v>
      </c>
      <c r="I43" s="7">
        <v>27</v>
      </c>
      <c r="J43" s="7"/>
      <c r="K43" s="7"/>
      <c r="L43" s="7"/>
      <c r="M43" s="5"/>
      <c r="N43" s="7"/>
      <c r="O43" s="7"/>
      <c r="P43" s="7"/>
      <c r="Q43" s="7"/>
      <c r="R43" s="7"/>
      <c r="S43" s="7"/>
      <c r="T43" s="7"/>
      <c r="U43" s="7"/>
      <c r="V43" s="6"/>
      <c r="W43" s="10">
        <v>0</v>
      </c>
      <c r="X43" s="8">
        <v>0</v>
      </c>
      <c r="Y43" s="9">
        <v>0</v>
      </c>
      <c r="Z43" s="9">
        <v>0</v>
      </c>
      <c r="AA43" s="9"/>
      <c r="AB43" s="9"/>
      <c r="AC43" s="9">
        <v>0</v>
      </c>
      <c r="AD43" s="9">
        <v>38912</v>
      </c>
      <c r="AE43" s="9" t="s">
        <v>519</v>
      </c>
      <c r="AF43" s="9" t="s">
        <v>634</v>
      </c>
      <c r="AG43" s="9" t="s">
        <v>726</v>
      </c>
      <c r="AH43" s="9"/>
      <c r="AI43" s="9">
        <v>0</v>
      </c>
      <c r="AK43">
        <v>0</v>
      </c>
      <c r="AM43">
        <v>0</v>
      </c>
      <c r="AO43">
        <v>0</v>
      </c>
      <c r="AQ43">
        <v>0</v>
      </c>
      <c r="AS43">
        <v>0</v>
      </c>
      <c r="AU43">
        <v>0</v>
      </c>
      <c r="AW43">
        <v>0</v>
      </c>
      <c r="AY43">
        <v>0</v>
      </c>
      <c r="BA43">
        <v>0</v>
      </c>
      <c r="BC43">
        <v>0</v>
      </c>
      <c r="BE43">
        <v>0</v>
      </c>
      <c r="BG43">
        <v>0</v>
      </c>
      <c r="BI43">
        <v>0</v>
      </c>
      <c r="BK43">
        <v>0</v>
      </c>
      <c r="BM43">
        <v>0</v>
      </c>
      <c r="BO43">
        <v>0</v>
      </c>
      <c r="BQ43">
        <v>0</v>
      </c>
      <c r="BS43">
        <v>0</v>
      </c>
      <c r="BU43">
        <v>0</v>
      </c>
      <c r="BW43">
        <v>0</v>
      </c>
      <c r="BY43">
        <v>0</v>
      </c>
      <c r="CA43">
        <v>0</v>
      </c>
      <c r="CC43">
        <v>0</v>
      </c>
      <c r="CE43">
        <v>0</v>
      </c>
      <c r="CG43">
        <v>0</v>
      </c>
      <c r="CI43">
        <v>0</v>
      </c>
      <c r="CP43">
        <v>0</v>
      </c>
    </row>
    <row r="44" spans="1:98" x14ac:dyDescent="0.3">
      <c r="A44" s="4">
        <v>38908</v>
      </c>
      <c r="B44" s="2" t="s">
        <v>199</v>
      </c>
      <c r="C44" s="11" t="s">
        <v>199</v>
      </c>
      <c r="D44" s="11" t="s">
        <v>11</v>
      </c>
      <c r="E44" s="3"/>
      <c r="F44" s="1"/>
      <c r="G44" s="7"/>
      <c r="H44" s="7">
        <v>2586</v>
      </c>
      <c r="I44" s="7">
        <v>515</v>
      </c>
      <c r="J44" s="7"/>
      <c r="K44" s="7"/>
      <c r="L44" s="7"/>
      <c r="M44" s="5"/>
      <c r="N44" s="7"/>
      <c r="O44" s="7"/>
      <c r="P44" s="7"/>
      <c r="Q44" s="7"/>
      <c r="R44" s="7"/>
      <c r="S44" s="7"/>
      <c r="T44" s="7"/>
      <c r="U44" s="7"/>
      <c r="V44" s="6"/>
      <c r="W44" s="10">
        <v>0</v>
      </c>
      <c r="X44" s="8">
        <v>0</v>
      </c>
      <c r="Y44" s="9">
        <v>0</v>
      </c>
      <c r="Z44" s="9">
        <v>0</v>
      </c>
      <c r="AA44" s="9"/>
      <c r="AB44" s="9"/>
      <c r="AC44" s="9">
        <v>0</v>
      </c>
      <c r="AD44" s="9">
        <v>38912</v>
      </c>
      <c r="AE44" s="9" t="s">
        <v>519</v>
      </c>
      <c r="AF44" s="9" t="s">
        <v>634</v>
      </c>
      <c r="AG44" s="9" t="s">
        <v>727</v>
      </c>
      <c r="AH44" s="9"/>
      <c r="AI44" s="9">
        <v>0</v>
      </c>
      <c r="AK44">
        <v>0</v>
      </c>
      <c r="AM44">
        <v>0</v>
      </c>
      <c r="AO44">
        <v>0</v>
      </c>
      <c r="AQ44">
        <v>0</v>
      </c>
      <c r="AS44">
        <v>0</v>
      </c>
      <c r="AU44">
        <v>0</v>
      </c>
      <c r="AW44">
        <v>0</v>
      </c>
      <c r="AY44">
        <v>0</v>
      </c>
      <c r="BA44">
        <v>0</v>
      </c>
      <c r="BC44">
        <v>0</v>
      </c>
      <c r="BE44">
        <v>0</v>
      </c>
      <c r="BG44">
        <v>0</v>
      </c>
      <c r="BI44">
        <v>0</v>
      </c>
      <c r="BK44">
        <v>0</v>
      </c>
      <c r="BM44">
        <v>0</v>
      </c>
      <c r="BO44">
        <v>0</v>
      </c>
      <c r="BQ44">
        <v>0</v>
      </c>
      <c r="BS44">
        <v>0</v>
      </c>
      <c r="BU44">
        <v>0</v>
      </c>
      <c r="BW44">
        <v>0</v>
      </c>
      <c r="BY44">
        <v>0</v>
      </c>
      <c r="CA44">
        <v>0</v>
      </c>
      <c r="CC44">
        <v>0</v>
      </c>
      <c r="CE44">
        <v>0</v>
      </c>
      <c r="CG44">
        <v>0</v>
      </c>
      <c r="CI44">
        <v>0</v>
      </c>
      <c r="CP44">
        <v>0</v>
      </c>
    </row>
    <row r="45" spans="1:98" x14ac:dyDescent="0.3">
      <c r="A45" s="4">
        <v>38908</v>
      </c>
      <c r="B45" s="2" t="s">
        <v>199</v>
      </c>
      <c r="C45" s="11" t="s">
        <v>200</v>
      </c>
      <c r="D45" s="11" t="s">
        <v>11</v>
      </c>
      <c r="E45" s="3"/>
      <c r="F45" s="1"/>
      <c r="G45" s="7"/>
      <c r="H45" s="7">
        <v>330</v>
      </c>
      <c r="I45" s="7">
        <v>66</v>
      </c>
      <c r="J45" s="7"/>
      <c r="K45" s="7"/>
      <c r="L45" s="7"/>
      <c r="M45" s="5"/>
      <c r="N45" s="7"/>
      <c r="O45" s="7"/>
      <c r="P45" s="7"/>
      <c r="Q45" s="7"/>
      <c r="R45" s="7"/>
      <c r="S45" s="7"/>
      <c r="T45" s="7"/>
      <c r="U45" s="7"/>
      <c r="V45" s="6"/>
      <c r="W45" s="10">
        <v>0</v>
      </c>
      <c r="X45" s="8">
        <v>0</v>
      </c>
      <c r="Y45" s="9">
        <v>0</v>
      </c>
      <c r="Z45" s="9">
        <v>0</v>
      </c>
      <c r="AA45" s="9"/>
      <c r="AB45" s="9"/>
      <c r="AC45" s="9">
        <v>0</v>
      </c>
      <c r="AD45" s="9">
        <v>38912</v>
      </c>
      <c r="AE45" s="9" t="s">
        <v>519</v>
      </c>
      <c r="AF45" s="9" t="s">
        <v>634</v>
      </c>
      <c r="AG45" s="9" t="s">
        <v>728</v>
      </c>
      <c r="AH45" s="9"/>
      <c r="AI45" s="9">
        <v>0</v>
      </c>
      <c r="AK45">
        <v>0</v>
      </c>
      <c r="AM45">
        <v>0</v>
      </c>
      <c r="AO45">
        <v>0</v>
      </c>
      <c r="AQ45">
        <v>0</v>
      </c>
      <c r="AS45">
        <v>0</v>
      </c>
      <c r="AU45">
        <v>0</v>
      </c>
      <c r="AW45">
        <v>0</v>
      </c>
      <c r="AY45">
        <v>0</v>
      </c>
      <c r="BA45">
        <v>0</v>
      </c>
      <c r="BC45">
        <v>0</v>
      </c>
      <c r="BE45">
        <v>0</v>
      </c>
      <c r="BG45">
        <v>0</v>
      </c>
      <c r="BI45">
        <v>0</v>
      </c>
      <c r="BK45">
        <v>0</v>
      </c>
      <c r="BM45">
        <v>0</v>
      </c>
      <c r="BO45">
        <v>0</v>
      </c>
      <c r="BQ45">
        <v>0</v>
      </c>
      <c r="BS45">
        <v>0</v>
      </c>
      <c r="BU45">
        <v>0</v>
      </c>
      <c r="BW45">
        <v>0</v>
      </c>
      <c r="BY45">
        <v>0</v>
      </c>
      <c r="CA45">
        <v>0</v>
      </c>
      <c r="CC45">
        <v>0</v>
      </c>
      <c r="CE45">
        <v>0</v>
      </c>
      <c r="CG45">
        <v>0</v>
      </c>
      <c r="CI45">
        <v>0</v>
      </c>
      <c r="CP45">
        <v>0</v>
      </c>
    </row>
    <row r="46" spans="1:98" x14ac:dyDescent="0.3">
      <c r="A46" s="4">
        <v>38908</v>
      </c>
      <c r="B46" s="2" t="s">
        <v>199</v>
      </c>
      <c r="C46" s="11" t="s">
        <v>529</v>
      </c>
      <c r="D46" s="11" t="s">
        <v>11</v>
      </c>
      <c r="E46" s="3"/>
      <c r="F46" s="1"/>
      <c r="G46" s="7"/>
      <c r="H46" s="7"/>
      <c r="I46" s="7"/>
      <c r="J46" s="7"/>
      <c r="K46" s="7"/>
      <c r="L46" s="7"/>
      <c r="M46" s="5"/>
      <c r="N46" s="7"/>
      <c r="O46" s="7"/>
      <c r="P46" s="7"/>
      <c r="Q46" s="7"/>
      <c r="R46" s="7"/>
      <c r="S46" s="7"/>
      <c r="T46" s="7"/>
      <c r="U46" s="7"/>
      <c r="V46" s="6">
        <v>38923</v>
      </c>
      <c r="W46" s="10">
        <v>51300000</v>
      </c>
      <c r="X46" s="8">
        <v>20250000</v>
      </c>
      <c r="Y46" s="9">
        <v>0</v>
      </c>
      <c r="Z46" s="9">
        <v>3027000</v>
      </c>
      <c r="AA46" s="9"/>
      <c r="AB46" s="9"/>
      <c r="AC46" s="9">
        <v>74577000</v>
      </c>
      <c r="AD46" s="9">
        <v>38912</v>
      </c>
      <c r="AE46" s="9" t="s">
        <v>519</v>
      </c>
      <c r="AF46" s="9" t="s">
        <v>634</v>
      </c>
      <c r="AG46" s="9" t="s">
        <v>729</v>
      </c>
      <c r="AH46" s="9"/>
      <c r="AI46" s="9">
        <v>0</v>
      </c>
      <c r="AK46">
        <v>0</v>
      </c>
      <c r="AM46">
        <v>0</v>
      </c>
      <c r="AO46">
        <v>0</v>
      </c>
      <c r="AQ46">
        <v>0</v>
      </c>
      <c r="AS46">
        <v>0</v>
      </c>
      <c r="AT46">
        <v>500</v>
      </c>
      <c r="AU46">
        <v>18000000</v>
      </c>
      <c r="AW46">
        <v>0</v>
      </c>
      <c r="AY46">
        <v>0</v>
      </c>
      <c r="BA46">
        <v>0</v>
      </c>
      <c r="BC46">
        <v>0</v>
      </c>
      <c r="BE46">
        <v>0</v>
      </c>
      <c r="BG46">
        <v>0</v>
      </c>
      <c r="BI46">
        <v>0</v>
      </c>
      <c r="BK46">
        <v>0</v>
      </c>
      <c r="BM46">
        <v>0</v>
      </c>
      <c r="BO46">
        <v>0</v>
      </c>
      <c r="BQ46">
        <v>0</v>
      </c>
      <c r="BS46">
        <v>0</v>
      </c>
      <c r="BU46">
        <v>0</v>
      </c>
      <c r="BW46">
        <v>0</v>
      </c>
      <c r="BY46">
        <v>0</v>
      </c>
      <c r="CA46">
        <v>0</v>
      </c>
      <c r="CC46">
        <v>0</v>
      </c>
      <c r="CE46">
        <v>0</v>
      </c>
      <c r="CG46">
        <v>0</v>
      </c>
      <c r="CI46">
        <v>0</v>
      </c>
      <c r="CJ46">
        <v>500</v>
      </c>
      <c r="CK46">
        <v>15300000</v>
      </c>
      <c r="CL46">
        <v>500</v>
      </c>
      <c r="CM46">
        <v>18000000</v>
      </c>
      <c r="CP46">
        <v>51300000</v>
      </c>
      <c r="CQ46">
        <v>3000</v>
      </c>
      <c r="CR46">
        <v>3027000</v>
      </c>
      <c r="CS46">
        <v>500</v>
      </c>
      <c r="CT46">
        <v>20250000</v>
      </c>
    </row>
    <row r="47" spans="1:98" x14ac:dyDescent="0.3">
      <c r="A47" s="4">
        <v>38994</v>
      </c>
      <c r="B47" s="2" t="s">
        <v>199</v>
      </c>
      <c r="C47" s="11" t="s">
        <v>199</v>
      </c>
      <c r="D47" s="11" t="s">
        <v>11</v>
      </c>
      <c r="E47" s="3"/>
      <c r="F47" s="1"/>
      <c r="G47" s="7"/>
      <c r="H47" s="7">
        <v>50</v>
      </c>
      <c r="I47" s="7">
        <v>10</v>
      </c>
      <c r="J47" s="7"/>
      <c r="K47" s="7">
        <v>10</v>
      </c>
      <c r="L47" s="7"/>
      <c r="M47" s="5"/>
      <c r="N47" s="7"/>
      <c r="O47" s="7"/>
      <c r="P47" s="7"/>
      <c r="Q47" s="7"/>
      <c r="R47" s="7"/>
      <c r="S47" s="7"/>
      <c r="T47" s="7"/>
      <c r="U47" s="7"/>
      <c r="V47" s="6"/>
      <c r="W47" s="10">
        <v>0</v>
      </c>
      <c r="X47" s="8">
        <v>0</v>
      </c>
      <c r="Y47" s="9">
        <v>0</v>
      </c>
      <c r="Z47" s="9">
        <v>0</v>
      </c>
      <c r="AA47" s="9"/>
      <c r="AB47" s="9"/>
      <c r="AC47" s="9">
        <v>0</v>
      </c>
      <c r="AD47" s="9">
        <v>38995</v>
      </c>
      <c r="AE47" s="9" t="s">
        <v>520</v>
      </c>
      <c r="AF47" s="9" t="s">
        <v>635</v>
      </c>
      <c r="AG47" s="9" t="s">
        <v>730</v>
      </c>
      <c r="AH47" s="9"/>
      <c r="AI47" s="9">
        <v>0</v>
      </c>
      <c r="AK47">
        <v>0</v>
      </c>
      <c r="AM47">
        <v>0</v>
      </c>
      <c r="AO47">
        <v>0</v>
      </c>
      <c r="AQ47">
        <v>0</v>
      </c>
      <c r="AS47">
        <v>0</v>
      </c>
      <c r="AU47">
        <v>0</v>
      </c>
      <c r="AW47">
        <v>0</v>
      </c>
      <c r="AY47">
        <v>0</v>
      </c>
      <c r="BA47">
        <v>0</v>
      </c>
      <c r="BC47">
        <v>0</v>
      </c>
      <c r="BE47">
        <v>0</v>
      </c>
      <c r="BG47">
        <v>0</v>
      </c>
      <c r="BI47">
        <v>0</v>
      </c>
      <c r="BK47">
        <v>0</v>
      </c>
      <c r="BM47">
        <v>0</v>
      </c>
      <c r="BO47">
        <v>0</v>
      </c>
      <c r="BQ47">
        <v>0</v>
      </c>
      <c r="BS47">
        <v>0</v>
      </c>
      <c r="BU47">
        <v>0</v>
      </c>
      <c r="BW47">
        <v>0</v>
      </c>
      <c r="BY47">
        <v>0</v>
      </c>
      <c r="CA47">
        <v>0</v>
      </c>
      <c r="CC47">
        <v>0</v>
      </c>
      <c r="CE47">
        <v>0</v>
      </c>
      <c r="CG47">
        <v>0</v>
      </c>
      <c r="CI47">
        <v>0</v>
      </c>
      <c r="CP47">
        <v>0</v>
      </c>
    </row>
    <row r="48" spans="1:98" x14ac:dyDescent="0.3">
      <c r="A48" s="4">
        <v>39012</v>
      </c>
      <c r="B48" s="2" t="s">
        <v>199</v>
      </c>
      <c r="C48" s="11" t="s">
        <v>201</v>
      </c>
      <c r="D48" s="11" t="s">
        <v>11</v>
      </c>
      <c r="E48" s="3"/>
      <c r="F48" s="1"/>
      <c r="G48" s="7"/>
      <c r="H48" s="7">
        <v>362</v>
      </c>
      <c r="I48" s="7">
        <v>95</v>
      </c>
      <c r="J48" s="7"/>
      <c r="K48" s="7">
        <v>95</v>
      </c>
      <c r="L48" s="7"/>
      <c r="M48" s="5"/>
      <c r="N48" s="7"/>
      <c r="O48" s="7"/>
      <c r="P48" s="7"/>
      <c r="Q48" s="7"/>
      <c r="R48" s="7"/>
      <c r="S48" s="7"/>
      <c r="T48" s="7"/>
      <c r="U48" s="7"/>
      <c r="V48" s="6"/>
      <c r="W48" s="10">
        <v>0</v>
      </c>
      <c r="X48" s="8">
        <v>0</v>
      </c>
      <c r="Y48" s="9">
        <v>0</v>
      </c>
      <c r="Z48" s="9">
        <v>0</v>
      </c>
      <c r="AA48" s="9"/>
      <c r="AB48" s="9"/>
      <c r="AC48" s="9">
        <v>0</v>
      </c>
      <c r="AD48" s="9">
        <v>39014</v>
      </c>
      <c r="AE48" s="9" t="s">
        <v>520</v>
      </c>
      <c r="AF48" s="9" t="s">
        <v>635</v>
      </c>
      <c r="AG48" s="9" t="s">
        <v>732</v>
      </c>
      <c r="AH48" s="9"/>
      <c r="AI48" s="9">
        <v>0</v>
      </c>
      <c r="AK48">
        <v>0</v>
      </c>
      <c r="AM48">
        <v>0</v>
      </c>
      <c r="AO48">
        <v>0</v>
      </c>
      <c r="AQ48">
        <v>0</v>
      </c>
      <c r="AS48">
        <v>0</v>
      </c>
      <c r="AU48">
        <v>0</v>
      </c>
      <c r="AW48">
        <v>0</v>
      </c>
      <c r="AY48">
        <v>0</v>
      </c>
      <c r="BA48">
        <v>0</v>
      </c>
      <c r="BC48">
        <v>0</v>
      </c>
      <c r="BE48">
        <v>0</v>
      </c>
      <c r="BG48">
        <v>0</v>
      </c>
      <c r="BI48">
        <v>0</v>
      </c>
      <c r="BK48">
        <v>0</v>
      </c>
      <c r="BM48">
        <v>0</v>
      </c>
      <c r="BO48">
        <v>0</v>
      </c>
      <c r="BQ48">
        <v>0</v>
      </c>
      <c r="BS48">
        <v>0</v>
      </c>
      <c r="BU48">
        <v>0</v>
      </c>
      <c r="BW48">
        <v>0</v>
      </c>
      <c r="BY48">
        <v>0</v>
      </c>
      <c r="CA48">
        <v>0</v>
      </c>
      <c r="CC48">
        <v>0</v>
      </c>
      <c r="CE48">
        <v>0</v>
      </c>
      <c r="CG48">
        <v>0</v>
      </c>
      <c r="CI48">
        <v>0</v>
      </c>
      <c r="CP48">
        <v>0</v>
      </c>
    </row>
    <row r="49" spans="1:98" x14ac:dyDescent="0.3">
      <c r="A49" s="4">
        <v>39209</v>
      </c>
      <c r="B49" s="2" t="s">
        <v>199</v>
      </c>
      <c r="C49" s="11" t="s">
        <v>529</v>
      </c>
      <c r="D49" s="11" t="s">
        <v>11</v>
      </c>
      <c r="E49" s="3"/>
      <c r="F49" s="1"/>
      <c r="G49" s="7"/>
      <c r="H49" s="7"/>
      <c r="I49" s="7"/>
      <c r="J49" s="7"/>
      <c r="K49" s="7"/>
      <c r="L49" s="7"/>
      <c r="M49" s="5"/>
      <c r="N49" s="7"/>
      <c r="O49" s="7"/>
      <c r="P49" s="7"/>
      <c r="Q49" s="7"/>
      <c r="R49" s="7"/>
      <c r="S49" s="7"/>
      <c r="T49" s="7"/>
      <c r="U49" s="7"/>
      <c r="V49" s="6">
        <v>39210</v>
      </c>
      <c r="W49" s="10">
        <v>0</v>
      </c>
      <c r="X49" s="8">
        <v>0</v>
      </c>
      <c r="Y49" s="9">
        <v>0</v>
      </c>
      <c r="Z49" s="9">
        <v>11500000</v>
      </c>
      <c r="AA49" s="9"/>
      <c r="AB49" s="9"/>
      <c r="AC49" s="9">
        <v>11500000</v>
      </c>
      <c r="AD49" s="9">
        <v>39209</v>
      </c>
      <c r="AE49" s="9" t="s">
        <v>519</v>
      </c>
      <c r="AF49" s="9" t="s">
        <v>634</v>
      </c>
      <c r="AG49" s="9" t="s">
        <v>746</v>
      </c>
      <c r="AH49" s="9"/>
      <c r="AI49" s="9">
        <v>0</v>
      </c>
      <c r="AK49">
        <v>0</v>
      </c>
      <c r="AM49">
        <v>0</v>
      </c>
      <c r="AO49">
        <v>0</v>
      </c>
      <c r="AQ49">
        <v>0</v>
      </c>
      <c r="AS49">
        <v>0</v>
      </c>
      <c r="AU49">
        <v>0</v>
      </c>
      <c r="AW49">
        <v>0</v>
      </c>
      <c r="AY49">
        <v>0</v>
      </c>
      <c r="BA49">
        <v>0</v>
      </c>
      <c r="BC49">
        <v>0</v>
      </c>
      <c r="BE49">
        <v>0</v>
      </c>
      <c r="BG49">
        <v>0</v>
      </c>
      <c r="BI49">
        <v>0</v>
      </c>
      <c r="BK49">
        <v>0</v>
      </c>
      <c r="BM49">
        <v>0</v>
      </c>
      <c r="BO49">
        <v>0</v>
      </c>
      <c r="BQ49">
        <v>0</v>
      </c>
      <c r="BS49">
        <v>0</v>
      </c>
      <c r="BU49">
        <v>0</v>
      </c>
      <c r="BW49">
        <v>0</v>
      </c>
      <c r="BY49">
        <v>0</v>
      </c>
      <c r="CA49">
        <v>0</v>
      </c>
      <c r="CC49">
        <v>0</v>
      </c>
      <c r="CE49">
        <v>0</v>
      </c>
      <c r="CG49">
        <v>0</v>
      </c>
      <c r="CI49">
        <v>0</v>
      </c>
      <c r="CP49">
        <v>0</v>
      </c>
      <c r="CQ49">
        <v>10000</v>
      </c>
      <c r="CR49">
        <v>11500000</v>
      </c>
    </row>
    <row r="50" spans="1:98" x14ac:dyDescent="0.3">
      <c r="A50" s="4">
        <v>39236</v>
      </c>
      <c r="B50" s="2" t="s">
        <v>199</v>
      </c>
      <c r="C50" s="11" t="s">
        <v>201</v>
      </c>
      <c r="D50" s="11" t="s">
        <v>11</v>
      </c>
      <c r="E50" s="3"/>
      <c r="F50" s="1"/>
      <c r="G50" s="7"/>
      <c r="H50" s="7">
        <v>4071</v>
      </c>
      <c r="I50" s="7">
        <v>803</v>
      </c>
      <c r="J50" s="7">
        <v>2</v>
      </c>
      <c r="K50" s="7"/>
      <c r="L50" s="7">
        <v>2</v>
      </c>
      <c r="M50" s="5">
        <v>3</v>
      </c>
      <c r="N50" s="7"/>
      <c r="O50" s="7"/>
      <c r="P50" s="7"/>
      <c r="Q50" s="7"/>
      <c r="R50" s="7"/>
      <c r="S50" s="7"/>
      <c r="T50" s="7"/>
      <c r="U50" s="7"/>
      <c r="V50" s="6">
        <v>39335</v>
      </c>
      <c r="W50" s="10">
        <v>31853720</v>
      </c>
      <c r="X50" s="8">
        <v>41154500</v>
      </c>
      <c r="Y50" s="9">
        <v>0</v>
      </c>
      <c r="Z50" s="9">
        <v>0</v>
      </c>
      <c r="AA50" s="9"/>
      <c r="AB50" s="9"/>
      <c r="AC50" s="9">
        <v>73008220</v>
      </c>
      <c r="AD50" s="9">
        <v>39240</v>
      </c>
      <c r="AE50" s="9" t="s">
        <v>519</v>
      </c>
      <c r="AF50" s="9" t="s">
        <v>634</v>
      </c>
      <c r="AG50" s="9" t="s">
        <v>748</v>
      </c>
      <c r="AH50" s="9"/>
      <c r="AI50" s="9">
        <v>0</v>
      </c>
      <c r="AK50">
        <v>0</v>
      </c>
      <c r="AM50">
        <v>0</v>
      </c>
      <c r="AO50">
        <v>0</v>
      </c>
      <c r="AQ50">
        <v>0</v>
      </c>
      <c r="AS50">
        <v>0</v>
      </c>
      <c r="AU50">
        <v>0</v>
      </c>
      <c r="AW50">
        <v>0</v>
      </c>
      <c r="AY50">
        <v>0</v>
      </c>
      <c r="BA50">
        <v>0</v>
      </c>
      <c r="BC50">
        <v>0</v>
      </c>
      <c r="BE50">
        <v>0</v>
      </c>
      <c r="BF50">
        <v>380</v>
      </c>
      <c r="BG50">
        <v>9690000</v>
      </c>
      <c r="BI50">
        <v>0</v>
      </c>
      <c r="BK50">
        <v>0</v>
      </c>
      <c r="BM50">
        <v>0</v>
      </c>
      <c r="BO50">
        <v>0</v>
      </c>
      <c r="BQ50">
        <v>0</v>
      </c>
      <c r="BS50">
        <v>0</v>
      </c>
      <c r="BT50">
        <v>7</v>
      </c>
      <c r="BU50">
        <v>3272360</v>
      </c>
      <c r="BW50">
        <v>0</v>
      </c>
      <c r="BY50">
        <v>0</v>
      </c>
      <c r="CA50">
        <v>0</v>
      </c>
      <c r="CC50">
        <v>0</v>
      </c>
      <c r="CE50">
        <v>0</v>
      </c>
      <c r="CG50">
        <v>0</v>
      </c>
      <c r="CH50">
        <v>280</v>
      </c>
      <c r="CI50">
        <v>5040000</v>
      </c>
      <c r="CJ50">
        <v>180</v>
      </c>
      <c r="CK50">
        <v>7011360</v>
      </c>
      <c r="CL50">
        <v>180</v>
      </c>
      <c r="CM50">
        <v>6840000</v>
      </c>
      <c r="CP50">
        <v>31853720</v>
      </c>
      <c r="CS50">
        <v>983</v>
      </c>
      <c r="CT50">
        <v>41154500</v>
      </c>
    </row>
    <row r="51" spans="1:98" x14ac:dyDescent="0.3">
      <c r="A51" s="4">
        <v>39260</v>
      </c>
      <c r="B51" s="2" t="s">
        <v>199</v>
      </c>
      <c r="C51" s="11" t="s">
        <v>199</v>
      </c>
      <c r="D51" s="11" t="s">
        <v>11</v>
      </c>
      <c r="E51" s="3"/>
      <c r="F51" s="1"/>
      <c r="G51" s="7"/>
      <c r="H51" s="7">
        <v>2619</v>
      </c>
      <c r="I51" s="7">
        <v>482</v>
      </c>
      <c r="J51" s="7"/>
      <c r="K51" s="7"/>
      <c r="L51" s="7">
        <v>1</v>
      </c>
      <c r="M51" s="5">
        <v>1</v>
      </c>
      <c r="N51" s="7"/>
      <c r="O51" s="7"/>
      <c r="P51" s="7"/>
      <c r="Q51" s="7"/>
      <c r="R51" s="7">
        <v>1</v>
      </c>
      <c r="S51" s="7"/>
      <c r="T51" s="7"/>
      <c r="U51" s="7"/>
      <c r="V51" s="6">
        <v>39342</v>
      </c>
      <c r="W51" s="10">
        <v>34800000</v>
      </c>
      <c r="X51" s="8">
        <v>29050000</v>
      </c>
      <c r="Y51" s="9">
        <v>0</v>
      </c>
      <c r="Z51" s="9">
        <v>0</v>
      </c>
      <c r="AA51" s="9"/>
      <c r="AB51" s="9"/>
      <c r="AC51" s="9">
        <v>63850000</v>
      </c>
      <c r="AD51" s="9">
        <v>39262</v>
      </c>
      <c r="AE51" s="9" t="s">
        <v>519</v>
      </c>
      <c r="AF51" s="9" t="s">
        <v>634</v>
      </c>
      <c r="AG51" s="9" t="s">
        <v>750</v>
      </c>
      <c r="AH51" s="9"/>
      <c r="AI51" s="9">
        <v>0</v>
      </c>
      <c r="AK51">
        <v>0</v>
      </c>
      <c r="AM51">
        <v>0</v>
      </c>
      <c r="AO51">
        <v>0</v>
      </c>
      <c r="AQ51">
        <v>0</v>
      </c>
      <c r="AS51">
        <v>0</v>
      </c>
      <c r="AU51">
        <v>0</v>
      </c>
      <c r="AW51">
        <v>0</v>
      </c>
      <c r="AY51">
        <v>0</v>
      </c>
      <c r="BA51">
        <v>0</v>
      </c>
      <c r="BC51">
        <v>0</v>
      </c>
      <c r="BE51">
        <v>0</v>
      </c>
      <c r="BF51">
        <v>800</v>
      </c>
      <c r="BG51">
        <v>20400000</v>
      </c>
      <c r="BI51">
        <v>0</v>
      </c>
      <c r="BK51">
        <v>0</v>
      </c>
      <c r="BM51">
        <v>0</v>
      </c>
      <c r="BO51">
        <v>0</v>
      </c>
      <c r="BQ51">
        <v>0</v>
      </c>
      <c r="BS51">
        <v>0</v>
      </c>
      <c r="BU51">
        <v>0</v>
      </c>
      <c r="BW51">
        <v>0</v>
      </c>
      <c r="BY51">
        <v>0</v>
      </c>
      <c r="CA51">
        <v>0</v>
      </c>
      <c r="CC51">
        <v>0</v>
      </c>
      <c r="CE51">
        <v>0</v>
      </c>
      <c r="CG51">
        <v>0</v>
      </c>
      <c r="CH51">
        <v>800</v>
      </c>
      <c r="CI51">
        <v>14400000</v>
      </c>
      <c r="CP51">
        <v>34800000</v>
      </c>
      <c r="CS51">
        <v>700</v>
      </c>
      <c r="CT51">
        <v>29050000</v>
      </c>
    </row>
    <row r="52" spans="1:98" x14ac:dyDescent="0.3">
      <c r="A52" s="4">
        <v>39260</v>
      </c>
      <c r="B52" s="2" t="s">
        <v>199</v>
      </c>
      <c r="C52" s="11" t="s">
        <v>200</v>
      </c>
      <c r="D52" s="11" t="s">
        <v>11</v>
      </c>
      <c r="E52" s="3"/>
      <c r="F52" s="1"/>
      <c r="G52" s="7"/>
      <c r="H52" s="7">
        <v>450</v>
      </c>
      <c r="I52" s="7">
        <v>94</v>
      </c>
      <c r="J52" s="7">
        <v>2</v>
      </c>
      <c r="K52" s="7">
        <v>3</v>
      </c>
      <c r="L52" s="7">
        <v>3</v>
      </c>
      <c r="M52" s="5">
        <v>2</v>
      </c>
      <c r="N52" s="7"/>
      <c r="O52" s="7"/>
      <c r="P52" s="7"/>
      <c r="Q52" s="7"/>
      <c r="R52" s="7"/>
      <c r="S52" s="7"/>
      <c r="T52" s="7"/>
      <c r="U52" s="7"/>
      <c r="V52" s="6">
        <v>39342</v>
      </c>
      <c r="W52" s="10">
        <v>3480000</v>
      </c>
      <c r="X52" s="8">
        <v>3901000</v>
      </c>
      <c r="Y52" s="9">
        <v>0</v>
      </c>
      <c r="Z52" s="9">
        <v>0</v>
      </c>
      <c r="AA52" s="9"/>
      <c r="AB52" s="9"/>
      <c r="AC52" s="9">
        <v>7381000</v>
      </c>
      <c r="AD52" s="9">
        <v>39262</v>
      </c>
      <c r="AE52" s="9" t="s">
        <v>519</v>
      </c>
      <c r="AF52" s="9" t="s">
        <v>634</v>
      </c>
      <c r="AG52" s="9" t="s">
        <v>751</v>
      </c>
      <c r="AH52" s="9"/>
      <c r="AI52" s="9">
        <v>0</v>
      </c>
      <c r="AK52">
        <v>0</v>
      </c>
      <c r="AM52">
        <v>0</v>
      </c>
      <c r="AO52">
        <v>0</v>
      </c>
      <c r="AQ52">
        <v>0</v>
      </c>
      <c r="AS52">
        <v>0</v>
      </c>
      <c r="AU52">
        <v>0</v>
      </c>
      <c r="AW52">
        <v>0</v>
      </c>
      <c r="AY52">
        <v>0</v>
      </c>
      <c r="BA52">
        <v>0</v>
      </c>
      <c r="BC52">
        <v>0</v>
      </c>
      <c r="BE52">
        <v>0</v>
      </c>
      <c r="BF52">
        <v>80</v>
      </c>
      <c r="BG52">
        <v>2040000</v>
      </c>
      <c r="BI52">
        <v>0</v>
      </c>
      <c r="BK52">
        <v>0</v>
      </c>
      <c r="BM52">
        <v>0</v>
      </c>
      <c r="BO52">
        <v>0</v>
      </c>
      <c r="BQ52">
        <v>0</v>
      </c>
      <c r="BS52">
        <v>0</v>
      </c>
      <c r="BU52">
        <v>0</v>
      </c>
      <c r="BW52">
        <v>0</v>
      </c>
      <c r="BY52">
        <v>0</v>
      </c>
      <c r="CA52">
        <v>0</v>
      </c>
      <c r="CC52">
        <v>0</v>
      </c>
      <c r="CE52">
        <v>0</v>
      </c>
      <c r="CG52">
        <v>0</v>
      </c>
      <c r="CH52">
        <v>80</v>
      </c>
      <c r="CI52">
        <v>1440000</v>
      </c>
      <c r="CP52">
        <v>3480000</v>
      </c>
      <c r="CS52">
        <v>94</v>
      </c>
      <c r="CT52">
        <v>3901000</v>
      </c>
    </row>
    <row r="53" spans="1:98" x14ac:dyDescent="0.3">
      <c r="A53" s="4">
        <v>39260</v>
      </c>
      <c r="B53" s="2" t="s">
        <v>199</v>
      </c>
      <c r="C53" s="11" t="s">
        <v>718</v>
      </c>
      <c r="D53" s="11" t="s">
        <v>11</v>
      </c>
      <c r="E53" s="3"/>
      <c r="F53" s="1"/>
      <c r="G53" s="7"/>
      <c r="H53" s="7">
        <v>255</v>
      </c>
      <c r="I53" s="7">
        <v>51</v>
      </c>
      <c r="J53" s="7"/>
      <c r="K53" s="7"/>
      <c r="L53" s="7"/>
      <c r="M53" s="5"/>
      <c r="N53" s="7"/>
      <c r="O53" s="7"/>
      <c r="P53" s="7"/>
      <c r="Q53" s="7"/>
      <c r="R53" s="7"/>
      <c r="S53" s="7"/>
      <c r="T53" s="7"/>
      <c r="U53" s="7"/>
      <c r="V53" s="6">
        <v>39342</v>
      </c>
      <c r="W53" s="10">
        <v>0</v>
      </c>
      <c r="X53" s="8">
        <v>2116500</v>
      </c>
      <c r="Y53" s="9">
        <v>0</v>
      </c>
      <c r="Z53" s="9">
        <v>0</v>
      </c>
      <c r="AA53" s="9"/>
      <c r="AB53" s="9"/>
      <c r="AC53" s="9">
        <v>2116500</v>
      </c>
      <c r="AD53" s="9">
        <v>39262</v>
      </c>
      <c r="AE53" s="9" t="s">
        <v>519</v>
      </c>
      <c r="AF53" s="9" t="s">
        <v>634</v>
      </c>
      <c r="AG53" s="9" t="s">
        <v>752</v>
      </c>
      <c r="AH53" s="9"/>
      <c r="AI53" s="9">
        <v>0</v>
      </c>
      <c r="AK53">
        <v>0</v>
      </c>
      <c r="AM53">
        <v>0</v>
      </c>
      <c r="AO53">
        <v>0</v>
      </c>
      <c r="AQ53">
        <v>0</v>
      </c>
      <c r="AS53">
        <v>0</v>
      </c>
      <c r="AU53">
        <v>0</v>
      </c>
      <c r="AW53">
        <v>0</v>
      </c>
      <c r="AY53">
        <v>0</v>
      </c>
      <c r="BA53">
        <v>0</v>
      </c>
      <c r="BC53">
        <v>0</v>
      </c>
      <c r="BE53">
        <v>0</v>
      </c>
      <c r="BG53">
        <v>0</v>
      </c>
      <c r="BI53">
        <v>0</v>
      </c>
      <c r="BK53">
        <v>0</v>
      </c>
      <c r="BM53">
        <v>0</v>
      </c>
      <c r="BO53">
        <v>0</v>
      </c>
      <c r="BQ53">
        <v>0</v>
      </c>
      <c r="BS53">
        <v>0</v>
      </c>
      <c r="BU53">
        <v>0</v>
      </c>
      <c r="BW53">
        <v>0</v>
      </c>
      <c r="BY53">
        <v>0</v>
      </c>
      <c r="CA53">
        <v>0</v>
      </c>
      <c r="CC53">
        <v>0</v>
      </c>
      <c r="CE53">
        <v>0</v>
      </c>
      <c r="CG53">
        <v>0</v>
      </c>
      <c r="CI53">
        <v>0</v>
      </c>
      <c r="CP53">
        <v>0</v>
      </c>
      <c r="CS53">
        <v>51</v>
      </c>
      <c r="CT53">
        <v>2116500</v>
      </c>
    </row>
    <row r="54" spans="1:98" x14ac:dyDescent="0.3">
      <c r="A54" s="4">
        <v>39553</v>
      </c>
      <c r="B54" s="2" t="s">
        <v>199</v>
      </c>
      <c r="C54" s="11" t="s">
        <v>714</v>
      </c>
      <c r="D54" s="11" t="s">
        <v>11</v>
      </c>
      <c r="E54" s="3"/>
      <c r="F54" s="1"/>
      <c r="G54" s="7"/>
      <c r="H54" s="7">
        <v>100</v>
      </c>
      <c r="I54" s="7">
        <v>20</v>
      </c>
      <c r="J54" s="7"/>
      <c r="K54" s="7">
        <v>20</v>
      </c>
      <c r="L54" s="7"/>
      <c r="M54" s="5"/>
      <c r="N54" s="7"/>
      <c r="O54" s="7"/>
      <c r="P54" s="7"/>
      <c r="Q54" s="7"/>
      <c r="R54" s="7"/>
      <c r="S54" s="7"/>
      <c r="T54" s="7"/>
      <c r="U54" s="7"/>
      <c r="V54" s="6"/>
      <c r="W54" s="10">
        <v>0</v>
      </c>
      <c r="X54" s="8">
        <v>0</v>
      </c>
      <c r="Y54" s="9">
        <v>0</v>
      </c>
      <c r="Z54" s="9">
        <v>0</v>
      </c>
      <c r="AA54" s="9"/>
      <c r="AB54" s="9"/>
      <c r="AC54" s="9">
        <v>0</v>
      </c>
      <c r="AD54" s="9"/>
      <c r="AE54" s="9">
        <v>39553</v>
      </c>
      <c r="AF54" s="9" t="s">
        <v>520</v>
      </c>
      <c r="AG54" s="9" t="s">
        <v>635</v>
      </c>
      <c r="AH54" s="9" t="s">
        <v>760</v>
      </c>
      <c r="AI54" s="9"/>
      <c r="AJ54">
        <v>0</v>
      </c>
      <c r="AL54">
        <v>0</v>
      </c>
      <c r="AN54">
        <v>0</v>
      </c>
      <c r="AP54">
        <v>0</v>
      </c>
      <c r="AR54">
        <v>0</v>
      </c>
      <c r="AT54">
        <v>0</v>
      </c>
      <c r="AV54">
        <v>0</v>
      </c>
      <c r="AX54">
        <v>0</v>
      </c>
      <c r="AZ54">
        <v>0</v>
      </c>
      <c r="BB54">
        <v>0</v>
      </c>
      <c r="BD54">
        <v>0</v>
      </c>
      <c r="BF54">
        <v>0</v>
      </c>
      <c r="BH54">
        <v>0</v>
      </c>
      <c r="BJ54">
        <v>0</v>
      </c>
      <c r="BL54">
        <v>0</v>
      </c>
      <c r="BN54">
        <v>0</v>
      </c>
      <c r="BP54">
        <v>0</v>
      </c>
      <c r="BR54">
        <v>0</v>
      </c>
      <c r="BT54">
        <v>0</v>
      </c>
      <c r="BV54">
        <v>0</v>
      </c>
      <c r="BX54">
        <v>0</v>
      </c>
      <c r="BZ54">
        <v>0</v>
      </c>
      <c r="CB54">
        <v>0</v>
      </c>
      <c r="CD54">
        <v>0</v>
      </c>
      <c r="CF54">
        <v>0</v>
      </c>
      <c r="CH54">
        <v>0</v>
      </c>
      <c r="CJ54">
        <v>0</v>
      </c>
      <c r="CQ54">
        <v>0</v>
      </c>
    </row>
    <row r="55" spans="1:98" x14ac:dyDescent="0.3">
      <c r="A55" s="4">
        <v>39553</v>
      </c>
      <c r="B55" s="2" t="s">
        <v>199</v>
      </c>
      <c r="C55" s="11" t="s">
        <v>483</v>
      </c>
      <c r="D55" s="11" t="s">
        <v>11</v>
      </c>
      <c r="E55" s="3"/>
      <c r="F55" s="1"/>
      <c r="G55" s="7"/>
      <c r="H55" s="7">
        <v>223</v>
      </c>
      <c r="I55" s="7">
        <v>41</v>
      </c>
      <c r="J55" s="7"/>
      <c r="K55" s="7">
        <v>41</v>
      </c>
      <c r="L55" s="7"/>
      <c r="M55" s="5">
        <v>1</v>
      </c>
      <c r="N55" s="7"/>
      <c r="O55" s="7"/>
      <c r="P55" s="7"/>
      <c r="Q55" s="7"/>
      <c r="R55" s="7"/>
      <c r="S55" s="7"/>
      <c r="T55" s="7"/>
      <c r="U55" s="7"/>
      <c r="V55" s="6"/>
      <c r="W55" s="10">
        <v>0</v>
      </c>
      <c r="X55" s="8">
        <v>0</v>
      </c>
      <c r="Y55" s="9">
        <v>0</v>
      </c>
      <c r="Z55" s="9">
        <v>0</v>
      </c>
      <c r="AA55" s="9"/>
      <c r="AB55" s="9"/>
      <c r="AC55" s="9">
        <v>0</v>
      </c>
      <c r="AD55" s="9"/>
      <c r="AE55" s="9">
        <v>39553</v>
      </c>
      <c r="AF55" s="9" t="s">
        <v>520</v>
      </c>
      <c r="AG55" s="9" t="s">
        <v>635</v>
      </c>
      <c r="AH55" s="9" t="s">
        <v>761</v>
      </c>
      <c r="AI55" s="9"/>
      <c r="AJ55">
        <v>0</v>
      </c>
      <c r="AL55">
        <v>0</v>
      </c>
      <c r="AN55">
        <v>0</v>
      </c>
      <c r="AP55">
        <v>0</v>
      </c>
      <c r="AR55">
        <v>0</v>
      </c>
      <c r="AT55">
        <v>0</v>
      </c>
      <c r="AV55">
        <v>0</v>
      </c>
      <c r="AX55">
        <v>0</v>
      </c>
      <c r="AZ55">
        <v>0</v>
      </c>
      <c r="BB55">
        <v>0</v>
      </c>
      <c r="BD55">
        <v>0</v>
      </c>
      <c r="BF55">
        <v>0</v>
      </c>
      <c r="BH55">
        <v>0</v>
      </c>
      <c r="BJ55">
        <v>0</v>
      </c>
      <c r="BL55">
        <v>0</v>
      </c>
      <c r="BN55">
        <v>0</v>
      </c>
      <c r="BP55">
        <v>0</v>
      </c>
      <c r="BR55">
        <v>0</v>
      </c>
      <c r="BT55">
        <v>0</v>
      </c>
      <c r="BV55">
        <v>0</v>
      </c>
      <c r="BX55">
        <v>0</v>
      </c>
      <c r="BZ55">
        <v>0</v>
      </c>
      <c r="CB55">
        <v>0</v>
      </c>
      <c r="CD55">
        <v>0</v>
      </c>
      <c r="CF55">
        <v>0</v>
      </c>
      <c r="CH55">
        <v>0</v>
      </c>
      <c r="CJ55">
        <v>0</v>
      </c>
      <c r="CQ55">
        <v>0</v>
      </c>
    </row>
    <row r="56" spans="1:98" x14ac:dyDescent="0.3">
      <c r="A56" s="4">
        <v>39553</v>
      </c>
      <c r="B56" s="2" t="s">
        <v>199</v>
      </c>
      <c r="C56" s="11" t="s">
        <v>201</v>
      </c>
      <c r="D56" s="11" t="s">
        <v>11</v>
      </c>
      <c r="E56" s="3"/>
      <c r="F56" s="1"/>
      <c r="G56" s="7"/>
      <c r="H56" s="7"/>
      <c r="I56" s="7"/>
      <c r="J56" s="7"/>
      <c r="K56" s="7"/>
      <c r="L56" s="7"/>
      <c r="M56" s="5"/>
      <c r="N56" s="7"/>
      <c r="O56" s="7"/>
      <c r="P56" s="7"/>
      <c r="Q56" s="7"/>
      <c r="R56" s="7"/>
      <c r="S56" s="7"/>
      <c r="T56" s="7"/>
      <c r="U56" s="7"/>
      <c r="V56" s="6"/>
      <c r="W56" s="10">
        <v>0</v>
      </c>
      <c r="X56" s="8">
        <v>0</v>
      </c>
      <c r="Y56" s="9">
        <v>0</v>
      </c>
      <c r="Z56" s="9">
        <v>0</v>
      </c>
      <c r="AA56" s="9"/>
      <c r="AB56" s="9"/>
      <c r="AC56" s="9">
        <v>0</v>
      </c>
      <c r="AD56" s="9"/>
      <c r="AE56" s="9">
        <v>39553</v>
      </c>
      <c r="AF56" s="9" t="s">
        <v>520</v>
      </c>
      <c r="AG56" s="9" t="s">
        <v>635</v>
      </c>
      <c r="AH56" s="9" t="s">
        <v>762</v>
      </c>
      <c r="AI56" s="9"/>
      <c r="AJ56">
        <v>0</v>
      </c>
      <c r="AL56">
        <v>0</v>
      </c>
      <c r="AN56">
        <v>0</v>
      </c>
      <c r="AP56">
        <v>0</v>
      </c>
      <c r="AR56">
        <v>0</v>
      </c>
      <c r="AT56">
        <v>0</v>
      </c>
      <c r="AV56">
        <v>0</v>
      </c>
      <c r="AX56">
        <v>0</v>
      </c>
      <c r="AZ56">
        <v>0</v>
      </c>
      <c r="BB56">
        <v>0</v>
      </c>
      <c r="BD56">
        <v>0</v>
      </c>
      <c r="BF56">
        <v>0</v>
      </c>
      <c r="BH56">
        <v>0</v>
      </c>
      <c r="BJ56">
        <v>0</v>
      </c>
      <c r="BL56">
        <v>0</v>
      </c>
      <c r="BN56">
        <v>0</v>
      </c>
      <c r="BP56">
        <v>0</v>
      </c>
      <c r="BR56">
        <v>0</v>
      </c>
      <c r="BT56">
        <v>0</v>
      </c>
      <c r="BV56">
        <v>0</v>
      </c>
      <c r="BX56">
        <v>0</v>
      </c>
      <c r="BZ56">
        <v>0</v>
      </c>
      <c r="CB56">
        <v>0</v>
      </c>
      <c r="CD56">
        <v>0</v>
      </c>
      <c r="CF56">
        <v>0</v>
      </c>
      <c r="CH56">
        <v>0</v>
      </c>
      <c r="CJ56">
        <v>0</v>
      </c>
      <c r="CQ56">
        <v>0</v>
      </c>
    </row>
    <row r="57" spans="1:98" x14ac:dyDescent="0.3">
      <c r="A57" s="4">
        <v>39554</v>
      </c>
      <c r="B57" s="2" t="s">
        <v>199</v>
      </c>
      <c r="C57" s="11" t="s">
        <v>199</v>
      </c>
      <c r="D57" s="11" t="s">
        <v>11</v>
      </c>
      <c r="E57" s="3"/>
      <c r="F57" s="1"/>
      <c r="G57" s="7"/>
      <c r="H57" s="7"/>
      <c r="I57" s="7"/>
      <c r="J57" s="7"/>
      <c r="K57" s="7"/>
      <c r="L57" s="7"/>
      <c r="M57" s="5"/>
      <c r="N57" s="7"/>
      <c r="O57" s="7"/>
      <c r="P57" s="7"/>
      <c r="Q57" s="7"/>
      <c r="R57" s="7"/>
      <c r="S57" s="7"/>
      <c r="T57" s="7"/>
      <c r="U57" s="7"/>
      <c r="V57" s="6"/>
      <c r="W57" s="10">
        <v>4988000</v>
      </c>
      <c r="X57" s="8">
        <v>0</v>
      </c>
      <c r="Y57" s="9">
        <v>0</v>
      </c>
      <c r="Z57" s="9">
        <v>4756000</v>
      </c>
      <c r="AA57" s="9"/>
      <c r="AB57" s="9"/>
      <c r="AC57" s="9">
        <v>9744000</v>
      </c>
      <c r="AD57" s="9"/>
      <c r="AE57" s="9">
        <v>39575</v>
      </c>
      <c r="AF57" s="9" t="s">
        <v>519</v>
      </c>
      <c r="AG57" s="9" t="s">
        <v>634</v>
      </c>
      <c r="AH57" s="9" t="s">
        <v>764</v>
      </c>
      <c r="AI57" s="9"/>
      <c r="AJ57">
        <v>0</v>
      </c>
      <c r="AL57">
        <v>0</v>
      </c>
      <c r="AN57">
        <v>0</v>
      </c>
      <c r="AP57">
        <v>0</v>
      </c>
      <c r="AR57">
        <v>0</v>
      </c>
      <c r="AT57">
        <v>0</v>
      </c>
      <c r="AV57">
        <v>0</v>
      </c>
      <c r="AX57">
        <v>0</v>
      </c>
      <c r="AZ57">
        <v>0</v>
      </c>
      <c r="BB57">
        <v>0</v>
      </c>
      <c r="BD57">
        <v>0</v>
      </c>
      <c r="BF57">
        <v>0</v>
      </c>
      <c r="BH57">
        <v>0</v>
      </c>
      <c r="BJ57">
        <v>0</v>
      </c>
      <c r="BL57">
        <v>0</v>
      </c>
      <c r="BN57">
        <v>0</v>
      </c>
      <c r="BP57">
        <v>0</v>
      </c>
      <c r="BR57">
        <v>0</v>
      </c>
      <c r="BT57">
        <v>0</v>
      </c>
      <c r="BU57">
        <v>10</v>
      </c>
      <c r="BV57">
        <v>4988000</v>
      </c>
      <c r="BX57">
        <v>0</v>
      </c>
      <c r="BZ57">
        <v>0</v>
      </c>
      <c r="CB57">
        <v>0</v>
      </c>
      <c r="CD57">
        <v>0</v>
      </c>
      <c r="CF57">
        <v>0</v>
      </c>
      <c r="CH57">
        <v>0</v>
      </c>
      <c r="CJ57">
        <v>0</v>
      </c>
      <c r="CQ57">
        <v>4988000</v>
      </c>
      <c r="CR57">
        <v>5000</v>
      </c>
      <c r="CS57">
        <v>4756000</v>
      </c>
    </row>
    <row r="58" spans="1:98" x14ac:dyDescent="0.3">
      <c r="A58" s="4">
        <v>39574</v>
      </c>
      <c r="B58" s="2" t="s">
        <v>199</v>
      </c>
      <c r="C58" s="11" t="s">
        <v>201</v>
      </c>
      <c r="D58" s="11" t="s">
        <v>11</v>
      </c>
      <c r="E58" s="3"/>
      <c r="F58" s="1"/>
      <c r="G58" s="7"/>
      <c r="H58" s="7"/>
      <c r="I58" s="7"/>
      <c r="J58" s="7"/>
      <c r="K58" s="7"/>
      <c r="L58" s="7"/>
      <c r="M58" s="5"/>
      <c r="N58" s="7"/>
      <c r="O58" s="7"/>
      <c r="P58" s="7"/>
      <c r="Q58" s="7"/>
      <c r="R58" s="7"/>
      <c r="S58" s="7"/>
      <c r="T58" s="7"/>
      <c r="U58" s="7"/>
      <c r="V58" s="6"/>
      <c r="W58" s="10">
        <v>0</v>
      </c>
      <c r="X58" s="8">
        <v>0</v>
      </c>
      <c r="Y58" s="9">
        <v>0</v>
      </c>
      <c r="Z58" s="9">
        <v>0</v>
      </c>
      <c r="AA58" s="9"/>
      <c r="AB58" s="9"/>
      <c r="AC58" s="9">
        <v>0</v>
      </c>
      <c r="AD58" s="9"/>
      <c r="AE58" s="9">
        <v>39575</v>
      </c>
      <c r="AF58" s="9" t="s">
        <v>520</v>
      </c>
      <c r="AG58" s="9" t="s">
        <v>635</v>
      </c>
      <c r="AH58" s="9" t="s">
        <v>767</v>
      </c>
      <c r="AI58" s="9"/>
      <c r="AJ58">
        <v>0</v>
      </c>
      <c r="AL58">
        <v>0</v>
      </c>
      <c r="AN58">
        <v>0</v>
      </c>
      <c r="AP58">
        <v>0</v>
      </c>
      <c r="AR58">
        <v>0</v>
      </c>
      <c r="AT58">
        <v>0</v>
      </c>
      <c r="AV58">
        <v>0</v>
      </c>
      <c r="AX58">
        <v>0</v>
      </c>
      <c r="AZ58">
        <v>0</v>
      </c>
      <c r="BB58">
        <v>0</v>
      </c>
      <c r="BD58">
        <v>0</v>
      </c>
      <c r="BF58">
        <v>0</v>
      </c>
      <c r="BH58">
        <v>0</v>
      </c>
      <c r="BJ58">
        <v>0</v>
      </c>
      <c r="BL58">
        <v>0</v>
      </c>
      <c r="BN58">
        <v>0</v>
      </c>
      <c r="BP58">
        <v>0</v>
      </c>
      <c r="BR58">
        <v>0</v>
      </c>
      <c r="BT58">
        <v>0</v>
      </c>
      <c r="BV58">
        <v>0</v>
      </c>
      <c r="BX58">
        <v>0</v>
      </c>
      <c r="BZ58">
        <v>0</v>
      </c>
      <c r="CB58">
        <v>0</v>
      </c>
      <c r="CD58">
        <v>0</v>
      </c>
      <c r="CF58">
        <v>0</v>
      </c>
      <c r="CH58">
        <v>0</v>
      </c>
      <c r="CJ58">
        <v>0</v>
      </c>
      <c r="CQ58">
        <v>0</v>
      </c>
    </row>
    <row r="59" spans="1:98" x14ac:dyDescent="0.3">
      <c r="A59" s="4">
        <v>39773</v>
      </c>
      <c r="B59" s="2" t="s">
        <v>199</v>
      </c>
      <c r="C59" s="11" t="s">
        <v>201</v>
      </c>
      <c r="D59" s="11" t="s">
        <v>11</v>
      </c>
      <c r="E59" s="3"/>
      <c r="F59" s="1"/>
      <c r="G59" s="7"/>
      <c r="H59" s="7">
        <v>240</v>
      </c>
      <c r="I59" s="7">
        <v>48</v>
      </c>
      <c r="J59" s="7"/>
      <c r="K59" s="7">
        <v>48</v>
      </c>
      <c r="L59" s="7"/>
      <c r="M59" s="5"/>
      <c r="N59" s="7"/>
      <c r="O59" s="7"/>
      <c r="P59" s="7"/>
      <c r="Q59" s="7"/>
      <c r="R59" s="7"/>
      <c r="S59" s="7"/>
      <c r="T59" s="7"/>
      <c r="U59" s="7"/>
      <c r="V59" s="6"/>
      <c r="W59" s="10">
        <v>0</v>
      </c>
      <c r="X59" s="8">
        <v>0</v>
      </c>
      <c r="Y59" s="9">
        <v>0</v>
      </c>
      <c r="Z59" s="9">
        <v>0</v>
      </c>
      <c r="AA59" s="9"/>
      <c r="AB59" s="9"/>
      <c r="AC59" s="9">
        <v>0</v>
      </c>
      <c r="AD59" s="9"/>
      <c r="AE59" s="9">
        <v>39786</v>
      </c>
      <c r="AF59" s="9" t="s">
        <v>520</v>
      </c>
      <c r="AG59" s="9" t="s">
        <v>635</v>
      </c>
      <c r="AH59" s="9" t="s">
        <v>784</v>
      </c>
      <c r="AI59" s="9"/>
      <c r="AJ59">
        <v>0</v>
      </c>
      <c r="AL59">
        <v>0</v>
      </c>
      <c r="AN59">
        <v>0</v>
      </c>
      <c r="AP59">
        <v>0</v>
      </c>
      <c r="AR59">
        <v>0</v>
      </c>
      <c r="AT59">
        <v>0</v>
      </c>
      <c r="AV59">
        <v>0</v>
      </c>
      <c r="AX59">
        <v>0</v>
      </c>
      <c r="AZ59">
        <v>0</v>
      </c>
      <c r="BB59">
        <v>0</v>
      </c>
      <c r="BD59">
        <v>0</v>
      </c>
      <c r="BF59">
        <v>0</v>
      </c>
      <c r="BH59">
        <v>0</v>
      </c>
      <c r="BJ59">
        <v>0</v>
      </c>
      <c r="BL59">
        <v>0</v>
      </c>
      <c r="BN59">
        <v>0</v>
      </c>
      <c r="BP59">
        <v>0</v>
      </c>
      <c r="BR59">
        <v>0</v>
      </c>
      <c r="BT59">
        <v>0</v>
      </c>
      <c r="BV59">
        <v>0</v>
      </c>
      <c r="BX59">
        <v>0</v>
      </c>
      <c r="BZ59">
        <v>0</v>
      </c>
      <c r="CB59">
        <v>0</v>
      </c>
      <c r="CD59">
        <v>0</v>
      </c>
      <c r="CF59">
        <v>0</v>
      </c>
      <c r="CH59">
        <v>0</v>
      </c>
      <c r="CJ59">
        <v>0</v>
      </c>
      <c r="CQ59">
        <v>0</v>
      </c>
    </row>
    <row r="60" spans="1:98" x14ac:dyDescent="0.3">
      <c r="A60" s="4">
        <v>39856</v>
      </c>
      <c r="B60" s="2" t="s">
        <v>199</v>
      </c>
      <c r="C60" s="11" t="s">
        <v>483</v>
      </c>
      <c r="D60" s="11" t="s">
        <v>11</v>
      </c>
      <c r="E60" s="3"/>
      <c r="F60" s="1"/>
      <c r="G60" s="7"/>
      <c r="H60" s="7">
        <v>29</v>
      </c>
      <c r="I60" s="7">
        <v>8</v>
      </c>
      <c r="J60" s="7">
        <v>4</v>
      </c>
      <c r="K60" s="7">
        <v>4</v>
      </c>
      <c r="L60" s="7">
        <v>1</v>
      </c>
      <c r="M60" s="5"/>
      <c r="N60" s="7"/>
      <c r="O60" s="7"/>
      <c r="P60" s="7"/>
      <c r="Q60" s="7"/>
      <c r="R60" s="7"/>
      <c r="S60" s="7"/>
      <c r="T60" s="7"/>
      <c r="U60" s="7"/>
      <c r="V60" s="6"/>
      <c r="W60" s="10">
        <v>0</v>
      </c>
      <c r="X60" s="8">
        <v>0</v>
      </c>
      <c r="Y60" s="9">
        <v>0</v>
      </c>
      <c r="Z60" s="9">
        <v>0</v>
      </c>
      <c r="AA60" s="9"/>
      <c r="AB60" s="9"/>
      <c r="AC60" s="9">
        <v>0</v>
      </c>
      <c r="AD60" s="9">
        <v>0</v>
      </c>
      <c r="AE60" s="9">
        <v>39855</v>
      </c>
      <c r="AF60" s="9" t="s">
        <v>520</v>
      </c>
      <c r="AG60" s="9" t="s">
        <v>635</v>
      </c>
      <c r="AH60" s="9" t="s">
        <v>798</v>
      </c>
      <c r="AI60" s="9"/>
      <c r="CQ60">
        <v>0</v>
      </c>
    </row>
    <row r="61" spans="1:98" x14ac:dyDescent="0.3">
      <c r="A61" s="4">
        <v>39872</v>
      </c>
      <c r="B61" s="2" t="s">
        <v>199</v>
      </c>
      <c r="C61" s="11" t="s">
        <v>199</v>
      </c>
      <c r="D61" s="11" t="s">
        <v>11</v>
      </c>
      <c r="E61" s="3"/>
      <c r="F61" s="1"/>
      <c r="G61" s="7"/>
      <c r="H61" s="7"/>
      <c r="I61" s="7"/>
      <c r="J61" s="7"/>
      <c r="K61" s="7"/>
      <c r="L61" s="7"/>
      <c r="M61" s="5"/>
      <c r="N61" s="7"/>
      <c r="O61" s="7"/>
      <c r="P61" s="7"/>
      <c r="Q61" s="7"/>
      <c r="R61" s="7"/>
      <c r="S61" s="7"/>
      <c r="T61" s="7"/>
      <c r="U61" s="7"/>
      <c r="V61" s="6">
        <v>39927</v>
      </c>
      <c r="W61" s="10">
        <v>2337400</v>
      </c>
      <c r="X61" s="8">
        <v>0</v>
      </c>
      <c r="Y61" s="9">
        <v>0</v>
      </c>
      <c r="Z61" s="9">
        <v>7201280</v>
      </c>
      <c r="AA61" s="9"/>
      <c r="AB61" s="9"/>
      <c r="AC61" s="9">
        <v>9538680</v>
      </c>
      <c r="AD61" s="9">
        <v>0</v>
      </c>
      <c r="AE61" s="9">
        <v>39898</v>
      </c>
      <c r="AF61" s="9" t="s">
        <v>519</v>
      </c>
      <c r="AG61" s="9" t="s">
        <v>634</v>
      </c>
      <c r="AH61" s="9" t="s">
        <v>799</v>
      </c>
      <c r="AI61" s="9"/>
      <c r="BU61">
        <v>5</v>
      </c>
      <c r="BV61">
        <v>2337400</v>
      </c>
      <c r="CQ61">
        <v>2337400</v>
      </c>
      <c r="CR61">
        <v>8000</v>
      </c>
      <c r="CS61">
        <v>7201280</v>
      </c>
    </row>
    <row r="62" spans="1:98" x14ac:dyDescent="0.3">
      <c r="A62" s="4">
        <v>39939</v>
      </c>
      <c r="B62" s="2" t="s">
        <v>199</v>
      </c>
      <c r="C62" s="11" t="s">
        <v>529</v>
      </c>
      <c r="D62" s="11" t="s">
        <v>11</v>
      </c>
      <c r="E62" s="3"/>
      <c r="F62" s="1"/>
      <c r="G62" s="7"/>
      <c r="H62" s="7"/>
      <c r="I62" s="7"/>
      <c r="J62" s="7"/>
      <c r="K62" s="7"/>
      <c r="L62" s="7"/>
      <c r="M62" s="5"/>
      <c r="N62" s="7"/>
      <c r="O62" s="7"/>
      <c r="P62" s="7"/>
      <c r="Q62" s="7"/>
      <c r="R62" s="7"/>
      <c r="S62" s="7"/>
      <c r="T62" s="7"/>
      <c r="U62" s="7"/>
      <c r="V62" s="6">
        <v>39962</v>
      </c>
      <c r="W62" s="10">
        <v>7525500</v>
      </c>
      <c r="X62" s="8">
        <v>0</v>
      </c>
      <c r="Y62" s="9">
        <v>0</v>
      </c>
      <c r="Z62" s="9">
        <v>17980000</v>
      </c>
      <c r="AA62" s="9"/>
      <c r="AB62" s="9"/>
      <c r="AC62" s="9">
        <v>25505500</v>
      </c>
      <c r="AD62" s="9">
        <v>0</v>
      </c>
      <c r="AE62" s="9">
        <v>39941</v>
      </c>
      <c r="AF62" s="9" t="s">
        <v>519</v>
      </c>
      <c r="AG62" s="9" t="s">
        <v>634</v>
      </c>
      <c r="AH62" s="9" t="s">
        <v>805</v>
      </c>
      <c r="AI62" s="9"/>
      <c r="BU62">
        <v>15</v>
      </c>
      <c r="BV62">
        <v>7525500</v>
      </c>
      <c r="CQ62">
        <v>7525500</v>
      </c>
      <c r="CR62">
        <v>20000</v>
      </c>
      <c r="CS62">
        <v>17980000</v>
      </c>
    </row>
    <row r="63" spans="1:98" x14ac:dyDescent="0.3">
      <c r="A63" s="4">
        <v>39987</v>
      </c>
      <c r="B63" s="2" t="s">
        <v>199</v>
      </c>
      <c r="C63" s="11" t="s">
        <v>199</v>
      </c>
      <c r="D63" s="11" t="s">
        <v>11</v>
      </c>
      <c r="E63" s="3"/>
      <c r="F63" s="1"/>
      <c r="G63" s="7"/>
      <c r="H63" s="7">
        <v>88</v>
      </c>
      <c r="I63" s="7">
        <v>14</v>
      </c>
      <c r="J63" s="7">
        <v>4</v>
      </c>
      <c r="K63" s="7"/>
      <c r="L63" s="7"/>
      <c r="M63" s="5"/>
      <c r="N63" s="7"/>
      <c r="O63" s="7"/>
      <c r="P63" s="7"/>
      <c r="Q63" s="7"/>
      <c r="R63" s="7"/>
      <c r="S63" s="7"/>
      <c r="T63" s="7"/>
      <c r="U63" s="7"/>
      <c r="V63" s="6"/>
      <c r="W63" s="10">
        <v>0</v>
      </c>
      <c r="X63" s="8">
        <v>0</v>
      </c>
      <c r="Y63" s="9">
        <v>0</v>
      </c>
      <c r="Z63" s="9">
        <v>0</v>
      </c>
      <c r="AA63" s="9"/>
      <c r="AB63" s="9"/>
      <c r="AC63" s="9">
        <v>0</v>
      </c>
      <c r="AD63" s="9">
        <v>0</v>
      </c>
      <c r="AE63" s="9">
        <v>39988</v>
      </c>
      <c r="AF63" s="9" t="s">
        <v>520</v>
      </c>
      <c r="AG63" s="9" t="s">
        <v>635</v>
      </c>
      <c r="AH63" s="9" t="s">
        <v>809</v>
      </c>
      <c r="AI63" s="9"/>
      <c r="CQ63">
        <v>0</v>
      </c>
    </row>
    <row r="64" spans="1:98" x14ac:dyDescent="0.3">
      <c r="A64" s="4">
        <v>39998</v>
      </c>
      <c r="B64" s="2" t="s">
        <v>199</v>
      </c>
      <c r="C64" s="11" t="s">
        <v>199</v>
      </c>
      <c r="D64" s="11" t="s">
        <v>11</v>
      </c>
      <c r="E64" s="3"/>
      <c r="F64" s="1"/>
      <c r="G64" s="7"/>
      <c r="H64" s="7">
        <v>79</v>
      </c>
      <c r="I64" s="7">
        <v>15</v>
      </c>
      <c r="J64" s="7"/>
      <c r="K64" s="7">
        <v>15</v>
      </c>
      <c r="L64" s="7"/>
      <c r="M64" s="5"/>
      <c r="N64" s="7"/>
      <c r="O64" s="7"/>
      <c r="P64" s="7"/>
      <c r="Q64" s="7"/>
      <c r="R64" s="7"/>
      <c r="S64" s="7"/>
      <c r="T64" s="7"/>
      <c r="U64" s="7"/>
      <c r="V64" s="6"/>
      <c r="W64" s="10">
        <v>0</v>
      </c>
      <c r="X64" s="8">
        <v>0</v>
      </c>
      <c r="Y64" s="9">
        <v>0</v>
      </c>
      <c r="Z64" s="9">
        <v>0</v>
      </c>
      <c r="AA64" s="9"/>
      <c r="AB64" s="9"/>
      <c r="AC64" s="9">
        <v>0</v>
      </c>
      <c r="AD64" s="9">
        <v>0</v>
      </c>
      <c r="AE64" s="9">
        <v>40001</v>
      </c>
      <c r="AF64" s="9" t="s">
        <v>520</v>
      </c>
      <c r="AG64" s="9" t="s">
        <v>635</v>
      </c>
      <c r="AH64" s="9" t="s">
        <v>811</v>
      </c>
      <c r="AI64" s="9"/>
      <c r="CQ64">
        <v>0</v>
      </c>
    </row>
    <row r="65" spans="1:104" x14ac:dyDescent="0.3">
      <c r="A65" s="4">
        <v>40001</v>
      </c>
      <c r="B65" s="2" t="s">
        <v>199</v>
      </c>
      <c r="C65" s="11" t="s">
        <v>199</v>
      </c>
      <c r="D65" s="11" t="s">
        <v>11</v>
      </c>
      <c r="E65" s="3"/>
      <c r="F65" s="1"/>
      <c r="G65" s="7"/>
      <c r="H65" s="7">
        <v>3610</v>
      </c>
      <c r="I65" s="7">
        <v>722</v>
      </c>
      <c r="J65" s="7"/>
      <c r="K65" s="7">
        <v>722</v>
      </c>
      <c r="L65" s="7"/>
      <c r="M65" s="5"/>
      <c r="N65" s="7"/>
      <c r="O65" s="7"/>
      <c r="P65" s="7"/>
      <c r="Q65" s="7"/>
      <c r="R65" s="7"/>
      <c r="S65" s="7"/>
      <c r="T65" s="7"/>
      <c r="U65" s="7"/>
      <c r="V65" s="6">
        <v>40036</v>
      </c>
      <c r="W65" s="10">
        <v>23488000</v>
      </c>
      <c r="X65" s="8">
        <v>21250000</v>
      </c>
      <c r="Y65" s="9">
        <v>0</v>
      </c>
      <c r="Z65" s="9">
        <v>0</v>
      </c>
      <c r="AA65" s="9"/>
      <c r="AB65" s="9"/>
      <c r="AC65" s="9">
        <v>44738000</v>
      </c>
      <c r="AD65" s="9">
        <v>0</v>
      </c>
      <c r="AE65" s="9">
        <v>40004</v>
      </c>
      <c r="AF65" s="9" t="s">
        <v>519</v>
      </c>
      <c r="AG65" s="9" t="s">
        <v>634</v>
      </c>
      <c r="AH65" s="9" t="s">
        <v>812</v>
      </c>
      <c r="AI65" s="9"/>
      <c r="CE65">
        <v>250</v>
      </c>
      <c r="CF65">
        <v>5250000</v>
      </c>
      <c r="CK65">
        <v>250</v>
      </c>
      <c r="CL65">
        <v>9238000</v>
      </c>
      <c r="CM65">
        <v>250</v>
      </c>
      <c r="CN65">
        <v>9000000</v>
      </c>
      <c r="CQ65">
        <v>23488000</v>
      </c>
      <c r="CT65">
        <v>250</v>
      </c>
      <c r="CU65">
        <v>21250000</v>
      </c>
    </row>
    <row r="66" spans="1:104" x14ac:dyDescent="0.3">
      <c r="A66" s="4">
        <v>40001</v>
      </c>
      <c r="B66" s="2" t="s">
        <v>199</v>
      </c>
      <c r="C66" s="11" t="s">
        <v>201</v>
      </c>
      <c r="D66" s="11" t="s">
        <v>11</v>
      </c>
      <c r="E66" s="3"/>
      <c r="F66" s="1"/>
      <c r="G66" s="7"/>
      <c r="H66" s="7">
        <v>4070</v>
      </c>
      <c r="I66" s="7">
        <v>814</v>
      </c>
      <c r="J66" s="7">
        <v>35</v>
      </c>
      <c r="K66" s="7">
        <v>779</v>
      </c>
      <c r="L66" s="7">
        <v>1</v>
      </c>
      <c r="M66" s="5"/>
      <c r="N66" s="7"/>
      <c r="O66" s="7"/>
      <c r="P66" s="7"/>
      <c r="Q66" s="7"/>
      <c r="R66" s="7">
        <v>3</v>
      </c>
      <c r="S66" s="7"/>
      <c r="T66" s="7"/>
      <c r="U66" s="7"/>
      <c r="V66" s="6">
        <v>40036</v>
      </c>
      <c r="W66" s="10">
        <v>42278400</v>
      </c>
      <c r="X66" s="8">
        <v>38250000</v>
      </c>
      <c r="Y66" s="9">
        <v>0</v>
      </c>
      <c r="Z66" s="9">
        <v>0</v>
      </c>
      <c r="AA66" s="9"/>
      <c r="AB66" s="9"/>
      <c r="AC66" s="9">
        <v>80528400</v>
      </c>
      <c r="AD66" s="9">
        <v>0</v>
      </c>
      <c r="AE66" s="9">
        <v>40004</v>
      </c>
      <c r="AF66" s="9" t="s">
        <v>519</v>
      </c>
      <c r="AG66" s="9" t="s">
        <v>634</v>
      </c>
      <c r="AH66" s="9" t="s">
        <v>813</v>
      </c>
      <c r="AI66" s="9"/>
      <c r="CE66">
        <v>450</v>
      </c>
      <c r="CF66">
        <v>9450000</v>
      </c>
      <c r="CK66">
        <v>450</v>
      </c>
      <c r="CL66">
        <v>16628400</v>
      </c>
      <c r="CM66">
        <v>450</v>
      </c>
      <c r="CN66">
        <v>16200000</v>
      </c>
      <c r="CQ66">
        <v>42278400</v>
      </c>
      <c r="CT66">
        <v>450</v>
      </c>
      <c r="CU66">
        <v>38250000</v>
      </c>
    </row>
    <row r="67" spans="1:104" x14ac:dyDescent="0.3">
      <c r="A67" s="4">
        <v>40001</v>
      </c>
      <c r="B67" s="2" t="s">
        <v>199</v>
      </c>
      <c r="C67" s="11" t="s">
        <v>718</v>
      </c>
      <c r="D67" s="11" t="s">
        <v>11</v>
      </c>
      <c r="E67" s="3"/>
      <c r="F67" s="1"/>
      <c r="G67" s="7"/>
      <c r="H67" s="7">
        <v>11</v>
      </c>
      <c r="I67" s="7">
        <v>4</v>
      </c>
      <c r="J67" s="7"/>
      <c r="K67" s="7">
        <v>4</v>
      </c>
      <c r="L67" s="7"/>
      <c r="M67" s="5"/>
      <c r="N67" s="7"/>
      <c r="O67" s="7"/>
      <c r="P67" s="7"/>
      <c r="Q67" s="7"/>
      <c r="R67" s="7"/>
      <c r="S67" s="7"/>
      <c r="T67" s="7"/>
      <c r="U67" s="7"/>
      <c r="V67" s="6"/>
      <c r="W67" s="10">
        <v>0</v>
      </c>
      <c r="X67" s="8">
        <v>0</v>
      </c>
      <c r="Y67" s="9">
        <v>0</v>
      </c>
      <c r="Z67" s="9">
        <v>0</v>
      </c>
      <c r="AA67" s="9"/>
      <c r="AB67" s="9"/>
      <c r="AC67" s="9">
        <v>0</v>
      </c>
      <c r="AD67" s="9">
        <v>0</v>
      </c>
      <c r="AE67" s="9">
        <v>40004</v>
      </c>
      <c r="AF67" s="9" t="s">
        <v>520</v>
      </c>
      <c r="AG67" s="9" t="s">
        <v>635</v>
      </c>
      <c r="AH67" s="9" t="s">
        <v>738</v>
      </c>
      <c r="AI67" s="9"/>
      <c r="CQ67">
        <v>0</v>
      </c>
    </row>
    <row r="68" spans="1:104" x14ac:dyDescent="0.3">
      <c r="A68" s="4">
        <v>40001</v>
      </c>
      <c r="B68" s="2" t="s">
        <v>199</v>
      </c>
      <c r="C68" s="11" t="s">
        <v>714</v>
      </c>
      <c r="D68" s="11" t="s">
        <v>11</v>
      </c>
      <c r="E68" s="3"/>
      <c r="F68" s="1"/>
      <c r="G68" s="7"/>
      <c r="H68" s="7">
        <v>180</v>
      </c>
      <c r="I68" s="7">
        <v>36</v>
      </c>
      <c r="J68" s="7"/>
      <c r="K68" s="7">
        <v>36</v>
      </c>
      <c r="L68" s="7"/>
      <c r="M68" s="5"/>
      <c r="N68" s="7"/>
      <c r="O68" s="7"/>
      <c r="P68" s="7"/>
      <c r="Q68" s="7"/>
      <c r="R68" s="7"/>
      <c r="S68" s="7"/>
      <c r="T68" s="7"/>
      <c r="U68" s="7"/>
      <c r="V68" s="6"/>
      <c r="W68" s="10">
        <v>0</v>
      </c>
      <c r="X68" s="8">
        <v>0</v>
      </c>
      <c r="Y68" s="9">
        <v>0</v>
      </c>
      <c r="Z68" s="9">
        <v>0</v>
      </c>
      <c r="AA68" s="9"/>
      <c r="AB68" s="9"/>
      <c r="AC68" s="9">
        <v>0</v>
      </c>
      <c r="AD68" s="9">
        <v>0</v>
      </c>
      <c r="AE68" s="9">
        <v>40008</v>
      </c>
      <c r="AF68" s="9" t="s">
        <v>520</v>
      </c>
      <c r="AG68" s="9" t="s">
        <v>635</v>
      </c>
      <c r="AH68" s="9" t="s">
        <v>814</v>
      </c>
      <c r="AI68" s="9"/>
      <c r="CQ68">
        <v>0</v>
      </c>
    </row>
    <row r="69" spans="1:104" x14ac:dyDescent="0.3">
      <c r="A69" s="4">
        <v>40001</v>
      </c>
      <c r="B69" s="2" t="s">
        <v>199</v>
      </c>
      <c r="C69" s="11" t="s">
        <v>200</v>
      </c>
      <c r="D69" s="11" t="s">
        <v>11</v>
      </c>
      <c r="E69" s="3"/>
      <c r="F69" s="1"/>
      <c r="G69" s="7"/>
      <c r="H69" s="7">
        <v>150</v>
      </c>
      <c r="I69" s="7">
        <v>30</v>
      </c>
      <c r="J69" s="7"/>
      <c r="K69" s="7">
        <v>30</v>
      </c>
      <c r="L69" s="7"/>
      <c r="M69" s="5"/>
      <c r="N69" s="7"/>
      <c r="O69" s="7"/>
      <c r="P69" s="7"/>
      <c r="Q69" s="7"/>
      <c r="R69" s="7"/>
      <c r="S69" s="7"/>
      <c r="T69" s="7"/>
      <c r="U69" s="7"/>
      <c r="V69" s="6"/>
      <c r="W69" s="10">
        <v>0</v>
      </c>
      <c r="X69" s="8">
        <v>0</v>
      </c>
      <c r="Y69" s="9">
        <v>0</v>
      </c>
      <c r="Z69" s="9">
        <v>0</v>
      </c>
      <c r="AA69" s="9"/>
      <c r="AB69" s="9"/>
      <c r="AC69" s="9">
        <v>0</v>
      </c>
      <c r="AD69" s="9">
        <v>0</v>
      </c>
      <c r="AE69" s="9">
        <v>40008</v>
      </c>
      <c r="AF69" s="9" t="s">
        <v>520</v>
      </c>
      <c r="AG69" s="9" t="s">
        <v>635</v>
      </c>
      <c r="AH69" s="9" t="s">
        <v>815</v>
      </c>
      <c r="AI69" s="9"/>
      <c r="CQ69">
        <v>0</v>
      </c>
    </row>
    <row r="70" spans="1:104" x14ac:dyDescent="0.3">
      <c r="A70" s="4">
        <v>40011</v>
      </c>
      <c r="B70" s="2" t="s">
        <v>199</v>
      </c>
      <c r="C70" s="11" t="s">
        <v>483</v>
      </c>
      <c r="D70" s="11" t="s">
        <v>11</v>
      </c>
      <c r="E70" s="3"/>
      <c r="F70" s="1"/>
      <c r="G70" s="7"/>
      <c r="H70" s="7">
        <v>175</v>
      </c>
      <c r="I70" s="7">
        <v>35</v>
      </c>
      <c r="J70" s="7"/>
      <c r="K70" s="7">
        <v>35</v>
      </c>
      <c r="L70" s="7"/>
      <c r="M70" s="5"/>
      <c r="N70" s="7"/>
      <c r="O70" s="7"/>
      <c r="P70" s="7"/>
      <c r="Q70" s="7"/>
      <c r="R70" s="7"/>
      <c r="S70" s="7"/>
      <c r="T70" s="7"/>
      <c r="U70" s="7"/>
      <c r="V70" s="6"/>
      <c r="W70" s="10">
        <v>0</v>
      </c>
      <c r="X70" s="8">
        <v>0</v>
      </c>
      <c r="Y70" s="9">
        <v>0</v>
      </c>
      <c r="Z70" s="9">
        <v>0</v>
      </c>
      <c r="AA70" s="9"/>
      <c r="AB70" s="9"/>
      <c r="AC70" s="9">
        <v>0</v>
      </c>
      <c r="AD70" s="9">
        <v>0</v>
      </c>
      <c r="AE70" s="9">
        <v>40015</v>
      </c>
      <c r="AF70" s="9" t="s">
        <v>520</v>
      </c>
      <c r="AG70" s="9" t="s">
        <v>635</v>
      </c>
      <c r="AH70" s="9"/>
      <c r="AI70" s="9"/>
      <c r="CQ70">
        <v>0</v>
      </c>
    </row>
    <row r="71" spans="1:104" x14ac:dyDescent="0.3">
      <c r="A71" s="4">
        <v>40600</v>
      </c>
      <c r="B71" s="2" t="s">
        <v>199</v>
      </c>
      <c r="C71" s="11" t="s">
        <v>200</v>
      </c>
      <c r="D71" s="11" t="s">
        <v>11</v>
      </c>
      <c r="E71" s="3" t="s">
        <v>919</v>
      </c>
      <c r="F71" s="1"/>
      <c r="G71" s="7"/>
      <c r="H71" s="7"/>
      <c r="I71" s="7"/>
      <c r="J71" s="7">
        <v>2100</v>
      </c>
      <c r="K71" s="7">
        <v>420</v>
      </c>
      <c r="L71" s="7">
        <v>10</v>
      </c>
      <c r="M71" s="5">
        <v>222</v>
      </c>
      <c r="N71" s="7">
        <v>4</v>
      </c>
      <c r="O71" s="7">
        <v>3</v>
      </c>
      <c r="P71" s="7"/>
      <c r="Q71" s="7"/>
      <c r="R71" s="7"/>
      <c r="S71" s="7"/>
      <c r="T71" s="7"/>
      <c r="U71" s="7"/>
      <c r="V71" s="6"/>
      <c r="W71" s="10"/>
      <c r="X71" s="8"/>
      <c r="Y71" s="9">
        <v>0</v>
      </c>
      <c r="Z71" s="9">
        <v>0</v>
      </c>
      <c r="AA71" s="9">
        <v>0</v>
      </c>
      <c r="AB71" s="9">
        <v>0</v>
      </c>
      <c r="AC71" s="9"/>
      <c r="AD71" s="9">
        <v>0</v>
      </c>
      <c r="AE71" s="9">
        <v>0</v>
      </c>
      <c r="AF71" s="9">
        <v>0</v>
      </c>
      <c r="AG71" s="9">
        <v>40602</v>
      </c>
      <c r="AH71" s="9"/>
      <c r="AI71" s="9" t="s">
        <v>519</v>
      </c>
      <c r="AJ71" t="s">
        <v>634</v>
      </c>
      <c r="AL71" t="s">
        <v>683</v>
      </c>
      <c r="AM71" t="s">
        <v>920</v>
      </c>
      <c r="CV71">
        <v>0</v>
      </c>
    </row>
    <row r="72" spans="1:104" x14ac:dyDescent="0.3">
      <c r="A72" s="4">
        <v>40629</v>
      </c>
      <c r="B72" s="2" t="s">
        <v>199</v>
      </c>
      <c r="C72" s="11" t="s">
        <v>201</v>
      </c>
      <c r="D72" s="11" t="s">
        <v>11</v>
      </c>
      <c r="E72" s="3" t="s">
        <v>991</v>
      </c>
      <c r="F72" s="1"/>
      <c r="G72" s="7"/>
      <c r="H72" s="7"/>
      <c r="I72" s="7"/>
      <c r="J72" s="7">
        <v>100</v>
      </c>
      <c r="K72" s="7">
        <v>20</v>
      </c>
      <c r="L72" s="7"/>
      <c r="M72" s="5">
        <v>20</v>
      </c>
      <c r="N72" s="7"/>
      <c r="O72" s="7"/>
      <c r="P72" s="7"/>
      <c r="Q72" s="7"/>
      <c r="R72" s="7"/>
      <c r="S72" s="7"/>
      <c r="T72" s="7"/>
      <c r="U72" s="7"/>
      <c r="V72" s="6"/>
      <c r="W72" s="10"/>
      <c r="X72" s="8"/>
      <c r="Y72" s="9">
        <v>0</v>
      </c>
      <c r="Z72" s="9">
        <v>0</v>
      </c>
      <c r="AA72" s="9">
        <v>0</v>
      </c>
      <c r="AB72" s="9">
        <v>0</v>
      </c>
      <c r="AC72" s="9"/>
      <c r="AD72" s="9">
        <v>0</v>
      </c>
      <c r="AE72" s="9">
        <v>0</v>
      </c>
      <c r="AF72" s="9">
        <v>0</v>
      </c>
      <c r="AG72" s="9">
        <v>40630</v>
      </c>
      <c r="AH72" s="9"/>
      <c r="AI72" s="9" t="s">
        <v>519</v>
      </c>
      <c r="AJ72" t="s">
        <v>634</v>
      </c>
      <c r="AL72" t="s">
        <v>683</v>
      </c>
      <c r="AM72" t="s">
        <v>992</v>
      </c>
      <c r="CV72">
        <v>0</v>
      </c>
    </row>
    <row r="73" spans="1:104" x14ac:dyDescent="0.3">
      <c r="A73" s="4">
        <v>40646</v>
      </c>
      <c r="B73" s="2" t="s">
        <v>199</v>
      </c>
      <c r="C73" s="11" t="s">
        <v>529</v>
      </c>
      <c r="D73" s="11" t="s">
        <v>11</v>
      </c>
      <c r="E73" s="3">
        <v>81</v>
      </c>
      <c r="F73" s="1"/>
      <c r="G73" s="7"/>
      <c r="H73" s="7"/>
      <c r="I73" s="7"/>
      <c r="J73" s="7"/>
      <c r="K73" s="7"/>
      <c r="L73" s="7"/>
      <c r="M73" s="5"/>
      <c r="N73" s="7"/>
      <c r="O73" s="7"/>
      <c r="P73" s="7"/>
      <c r="Q73" s="7"/>
      <c r="R73" s="7"/>
      <c r="S73" s="7"/>
      <c r="T73" s="7"/>
      <c r="U73" s="7"/>
      <c r="V73" s="6"/>
      <c r="W73" s="10"/>
      <c r="X73" s="8"/>
      <c r="Y73" s="9">
        <v>148244104</v>
      </c>
      <c r="Z73" s="9">
        <v>274295000</v>
      </c>
      <c r="AA73" s="9">
        <v>0</v>
      </c>
      <c r="AB73" s="9">
        <v>47500000</v>
      </c>
      <c r="AC73" s="9"/>
      <c r="AD73" s="9">
        <v>0</v>
      </c>
      <c r="AE73" s="9">
        <v>470039104</v>
      </c>
      <c r="AF73" s="9">
        <v>0</v>
      </c>
      <c r="AG73" s="9"/>
      <c r="AH73" s="9"/>
      <c r="AI73" s="9" t="s">
        <v>519</v>
      </c>
      <c r="AJ73" t="s">
        <v>634</v>
      </c>
      <c r="AM73" t="s">
        <v>1062</v>
      </c>
      <c r="BD73">
        <v>1000</v>
      </c>
      <c r="BE73">
        <v>24000000</v>
      </c>
      <c r="BZ73">
        <v>10</v>
      </c>
      <c r="CA73">
        <v>5000000</v>
      </c>
      <c r="CP73">
        <v>3227</v>
      </c>
      <c r="CQ73">
        <v>119244104</v>
      </c>
      <c r="CV73">
        <v>148244104</v>
      </c>
      <c r="CW73">
        <v>50000</v>
      </c>
      <c r="CX73">
        <v>47500000</v>
      </c>
      <c r="CY73">
        <v>3227</v>
      </c>
      <c r="CZ73">
        <v>274295000</v>
      </c>
    </row>
    <row r="74" spans="1:104" x14ac:dyDescent="0.3">
      <c r="A74" s="4">
        <v>40650</v>
      </c>
      <c r="B74" s="2" t="s">
        <v>199</v>
      </c>
      <c r="C74" s="11" t="s">
        <v>200</v>
      </c>
      <c r="D74" s="11" t="s">
        <v>11</v>
      </c>
      <c r="E74" s="3" t="s">
        <v>919</v>
      </c>
      <c r="F74" s="1"/>
      <c r="G74" s="7"/>
      <c r="H74" s="7"/>
      <c r="I74" s="7"/>
      <c r="J74" s="7">
        <v>57</v>
      </c>
      <c r="K74" s="7">
        <v>13</v>
      </c>
      <c r="L74" s="7"/>
      <c r="M74" s="5">
        <v>13</v>
      </c>
      <c r="N74" s="7"/>
      <c r="O74" s="7"/>
      <c r="P74" s="7"/>
      <c r="Q74" s="7"/>
      <c r="R74" s="7"/>
      <c r="S74" s="7"/>
      <c r="T74" s="7"/>
      <c r="U74" s="7"/>
      <c r="V74" s="6"/>
      <c r="W74" s="10"/>
      <c r="X74" s="8"/>
      <c r="Y74" s="9">
        <v>0</v>
      </c>
      <c r="Z74" s="9">
        <v>0</v>
      </c>
      <c r="AA74" s="9">
        <v>0</v>
      </c>
      <c r="AB74" s="9">
        <v>0</v>
      </c>
      <c r="AC74" s="9"/>
      <c r="AD74" s="9">
        <v>0</v>
      </c>
      <c r="AE74" s="9">
        <v>0</v>
      </c>
      <c r="AF74" s="9">
        <v>0</v>
      </c>
      <c r="AG74" s="9"/>
      <c r="AH74" s="9"/>
      <c r="AI74" s="9" t="s">
        <v>519</v>
      </c>
      <c r="AJ74" t="s">
        <v>634</v>
      </c>
      <c r="AL74" t="s">
        <v>683</v>
      </c>
      <c r="AM74" t="s">
        <v>1095</v>
      </c>
      <c r="CV74">
        <v>0</v>
      </c>
    </row>
    <row r="75" spans="1:104" x14ac:dyDescent="0.3">
      <c r="A75" s="4">
        <v>40655</v>
      </c>
      <c r="B75" s="2" t="s">
        <v>199</v>
      </c>
      <c r="C75" s="11" t="s">
        <v>714</v>
      </c>
      <c r="D75" s="11" t="s">
        <v>11</v>
      </c>
      <c r="E75" s="3" t="s">
        <v>1145</v>
      </c>
      <c r="F75" s="1"/>
      <c r="G75" s="7"/>
      <c r="H75" s="7"/>
      <c r="I75" s="7"/>
      <c r="J75" s="7">
        <v>104</v>
      </c>
      <c r="K75" s="7">
        <v>18</v>
      </c>
      <c r="L75" s="7">
        <v>4</v>
      </c>
      <c r="M75" s="5"/>
      <c r="N75" s="7"/>
      <c r="O75" s="7">
        <v>1</v>
      </c>
      <c r="P75" s="7"/>
      <c r="Q75" s="7"/>
      <c r="R75" s="7"/>
      <c r="S75" s="7"/>
      <c r="T75" s="7">
        <v>1</v>
      </c>
      <c r="U75" s="7"/>
      <c r="V75" s="6"/>
      <c r="W75" s="10"/>
      <c r="X75" s="8"/>
      <c r="Y75" s="9">
        <v>0</v>
      </c>
      <c r="Z75" s="9">
        <v>0</v>
      </c>
      <c r="AA75" s="9">
        <v>0</v>
      </c>
      <c r="AB75" s="9">
        <v>0</v>
      </c>
      <c r="AC75" s="9"/>
      <c r="AD75" s="9">
        <v>0</v>
      </c>
      <c r="AE75" s="9">
        <v>0</v>
      </c>
      <c r="AF75" s="9">
        <v>0</v>
      </c>
      <c r="AG75" s="9"/>
      <c r="AH75" s="9"/>
      <c r="AI75" s="9" t="s">
        <v>519</v>
      </c>
      <c r="AJ75" t="s">
        <v>634</v>
      </c>
      <c r="AL75" t="s">
        <v>683</v>
      </c>
      <c r="AM75" t="s">
        <v>1146</v>
      </c>
      <c r="CV75">
        <v>0</v>
      </c>
    </row>
    <row r="76" spans="1:104" x14ac:dyDescent="0.3">
      <c r="A76" s="4">
        <v>40658</v>
      </c>
      <c r="B76" s="2" t="s">
        <v>199</v>
      </c>
      <c r="C76" s="11" t="s">
        <v>200</v>
      </c>
      <c r="D76" s="11" t="s">
        <v>11</v>
      </c>
      <c r="E76" s="3" t="s">
        <v>919</v>
      </c>
      <c r="F76" s="1"/>
      <c r="G76" s="7"/>
      <c r="H76" s="7"/>
      <c r="I76" s="7"/>
      <c r="J76" s="7">
        <v>465</v>
      </c>
      <c r="K76" s="7">
        <v>93</v>
      </c>
      <c r="L76" s="7"/>
      <c r="M76" s="5">
        <v>93</v>
      </c>
      <c r="N76" s="7"/>
      <c r="O76" s="7"/>
      <c r="P76" s="7"/>
      <c r="Q76" s="7"/>
      <c r="R76" s="7"/>
      <c r="S76" s="7"/>
      <c r="T76" s="7"/>
      <c r="U76" s="7"/>
      <c r="V76" s="6"/>
      <c r="W76" s="10"/>
      <c r="X76" s="8">
        <v>40709</v>
      </c>
      <c r="Y76" s="9">
        <v>0</v>
      </c>
      <c r="Z76" s="9">
        <v>0</v>
      </c>
      <c r="AA76" s="9">
        <v>0</v>
      </c>
      <c r="AB76" s="9">
        <v>0</v>
      </c>
      <c r="AC76" s="9"/>
      <c r="AD76" s="9">
        <v>50000000</v>
      </c>
      <c r="AE76" s="9">
        <v>50000000</v>
      </c>
      <c r="AF76" s="9">
        <v>0</v>
      </c>
      <c r="AG76" s="9"/>
      <c r="AH76" s="9"/>
      <c r="AI76" s="9" t="s">
        <v>519</v>
      </c>
      <c r="AJ76" t="s">
        <v>634</v>
      </c>
      <c r="AL76" t="s">
        <v>683</v>
      </c>
      <c r="AM76" t="s">
        <v>1165</v>
      </c>
      <c r="CV76">
        <v>0</v>
      </c>
    </row>
    <row r="77" spans="1:104" x14ac:dyDescent="0.3">
      <c r="A77" s="4">
        <v>40664</v>
      </c>
      <c r="B77" s="2" t="s">
        <v>199</v>
      </c>
      <c r="C77" s="11" t="s">
        <v>199</v>
      </c>
      <c r="D77" s="11" t="s">
        <v>11</v>
      </c>
      <c r="E77" s="3" t="s">
        <v>1185</v>
      </c>
      <c r="F77" s="1"/>
      <c r="G77" s="7"/>
      <c r="H77" s="7"/>
      <c r="I77" s="7"/>
      <c r="J77" s="7">
        <v>991</v>
      </c>
      <c r="K77" s="7">
        <v>263</v>
      </c>
      <c r="L77" s="7"/>
      <c r="M77" s="5">
        <v>263</v>
      </c>
      <c r="N77" s="7"/>
      <c r="O77" s="7"/>
      <c r="P77" s="7"/>
      <c r="Q77" s="7"/>
      <c r="R77" s="7"/>
      <c r="S77" s="7"/>
      <c r="T77" s="7"/>
      <c r="U77" s="7"/>
      <c r="V77" s="6"/>
      <c r="W77" s="10"/>
      <c r="X77" s="8"/>
      <c r="Y77" s="9">
        <v>75480000</v>
      </c>
      <c r="Z77" s="9">
        <v>0</v>
      </c>
      <c r="AA77" s="9">
        <v>0</v>
      </c>
      <c r="AB77" s="9">
        <v>18200000</v>
      </c>
      <c r="AC77" s="9"/>
      <c r="AD77" s="9">
        <v>0</v>
      </c>
      <c r="AE77" s="9">
        <v>93680000</v>
      </c>
      <c r="AF77" s="9">
        <v>0</v>
      </c>
      <c r="AG77" s="9"/>
      <c r="AH77" s="9"/>
      <c r="AI77" s="9" t="s">
        <v>519</v>
      </c>
      <c r="AJ77" t="s">
        <v>634</v>
      </c>
      <c r="AL77" t="s">
        <v>683</v>
      </c>
      <c r="AM77" t="s">
        <v>1186</v>
      </c>
      <c r="AZ77">
        <v>800</v>
      </c>
      <c r="BA77">
        <v>44800000</v>
      </c>
      <c r="CP77">
        <v>400</v>
      </c>
      <c r="CQ77">
        <v>14800000</v>
      </c>
      <c r="CR77">
        <v>400</v>
      </c>
      <c r="CS77">
        <v>15880000</v>
      </c>
      <c r="CV77">
        <v>75480000</v>
      </c>
      <c r="CW77">
        <v>20000</v>
      </c>
      <c r="CX77">
        <v>18200000</v>
      </c>
    </row>
    <row r="78" spans="1:104" x14ac:dyDescent="0.3">
      <c r="A78" s="4">
        <v>40681</v>
      </c>
      <c r="B78" s="2" t="s">
        <v>199</v>
      </c>
      <c r="C78" s="11" t="s">
        <v>201</v>
      </c>
      <c r="D78" s="11" t="s">
        <v>11</v>
      </c>
      <c r="E78" s="3" t="s">
        <v>991</v>
      </c>
      <c r="F78" s="1"/>
      <c r="G78" s="7"/>
      <c r="H78" s="7"/>
      <c r="I78" s="7"/>
      <c r="J78" s="7">
        <v>3915</v>
      </c>
      <c r="K78" s="7">
        <v>803</v>
      </c>
      <c r="L78" s="7"/>
      <c r="M78" s="5">
        <v>803</v>
      </c>
      <c r="N78" s="7"/>
      <c r="O78" s="7"/>
      <c r="P78" s="7"/>
      <c r="Q78" s="7"/>
      <c r="R78" s="7"/>
      <c r="S78" s="7"/>
      <c r="T78" s="7"/>
      <c r="U78" s="7"/>
      <c r="V78" s="6"/>
      <c r="W78" s="10"/>
      <c r="X78" s="8"/>
      <c r="Y78" s="9">
        <v>0</v>
      </c>
      <c r="Z78" s="9">
        <v>0</v>
      </c>
      <c r="AA78" s="9">
        <v>0</v>
      </c>
      <c r="AB78" s="9">
        <v>0</v>
      </c>
      <c r="AC78" s="9"/>
      <c r="AD78" s="9">
        <v>0</v>
      </c>
      <c r="AE78" s="9">
        <v>0</v>
      </c>
      <c r="AF78" s="9">
        <v>0</v>
      </c>
      <c r="AG78" s="9"/>
      <c r="AH78" s="9"/>
      <c r="AI78" s="9" t="s">
        <v>519</v>
      </c>
      <c r="AJ78" t="s">
        <v>634</v>
      </c>
      <c r="AL78" t="s">
        <v>683</v>
      </c>
      <c r="AM78" t="s">
        <v>1243</v>
      </c>
      <c r="CV78">
        <v>0</v>
      </c>
    </row>
    <row r="79" spans="1:104" x14ac:dyDescent="0.3">
      <c r="A79" s="4">
        <v>40681</v>
      </c>
      <c r="B79" s="2" t="s">
        <v>199</v>
      </c>
      <c r="C79" s="11" t="s">
        <v>483</v>
      </c>
      <c r="D79" s="11" t="s">
        <v>11</v>
      </c>
      <c r="E79" s="3" t="s">
        <v>1244</v>
      </c>
      <c r="F79" s="1"/>
      <c r="G79" s="7"/>
      <c r="H79" s="7"/>
      <c r="I79" s="7"/>
      <c r="J79" s="7">
        <v>567</v>
      </c>
      <c r="K79" s="7">
        <v>107</v>
      </c>
      <c r="L79" s="7">
        <v>6</v>
      </c>
      <c r="M79" s="5">
        <v>1</v>
      </c>
      <c r="N79" s="7"/>
      <c r="O79" s="7"/>
      <c r="P79" s="7"/>
      <c r="Q79" s="7"/>
      <c r="R79" s="7"/>
      <c r="S79" s="7"/>
      <c r="T79" s="7"/>
      <c r="U79" s="7"/>
      <c r="V79" s="6"/>
      <c r="W79" s="10"/>
      <c r="X79" s="8"/>
      <c r="Y79" s="9">
        <v>0</v>
      </c>
      <c r="Z79" s="9">
        <v>0</v>
      </c>
      <c r="AA79" s="9">
        <v>0</v>
      </c>
      <c r="AB79" s="9">
        <v>0</v>
      </c>
      <c r="AC79" s="9"/>
      <c r="AD79" s="9">
        <v>0</v>
      </c>
      <c r="AE79" s="9">
        <v>0</v>
      </c>
      <c r="AF79" s="9">
        <v>0</v>
      </c>
      <c r="AG79" s="9"/>
      <c r="AH79" s="9"/>
      <c r="AI79" s="9" t="s">
        <v>519</v>
      </c>
      <c r="AJ79" t="s">
        <v>634</v>
      </c>
      <c r="AL79" t="s">
        <v>683</v>
      </c>
      <c r="AM79" t="s">
        <v>1245</v>
      </c>
      <c r="CV79">
        <v>0</v>
      </c>
    </row>
    <row r="80" spans="1:104" x14ac:dyDescent="0.3">
      <c r="A80" s="4">
        <v>40681</v>
      </c>
      <c r="B80" s="2" t="s">
        <v>199</v>
      </c>
      <c r="C80" s="11" t="s">
        <v>714</v>
      </c>
      <c r="D80" s="11" t="s">
        <v>11</v>
      </c>
      <c r="E80" s="3" t="s">
        <v>1145</v>
      </c>
      <c r="F80" s="1"/>
      <c r="G80" s="7"/>
      <c r="H80" s="7"/>
      <c r="I80" s="7"/>
      <c r="J80" s="7">
        <v>6350</v>
      </c>
      <c r="K80" s="7">
        <v>1270</v>
      </c>
      <c r="L80" s="7"/>
      <c r="M80" s="5">
        <v>1270</v>
      </c>
      <c r="N80" s="7"/>
      <c r="O80" s="7"/>
      <c r="P80" s="7"/>
      <c r="Q80" s="7"/>
      <c r="R80" s="7"/>
      <c r="S80" s="7"/>
      <c r="T80" s="7"/>
      <c r="U80" s="7"/>
      <c r="V80" s="6"/>
      <c r="W80" s="10"/>
      <c r="X80" s="8"/>
      <c r="Y80" s="9">
        <v>0</v>
      </c>
      <c r="Z80" s="9">
        <v>0</v>
      </c>
      <c r="AA80" s="9">
        <v>0</v>
      </c>
      <c r="AB80" s="9">
        <v>0</v>
      </c>
      <c r="AC80" s="9"/>
      <c r="AD80" s="9">
        <v>0</v>
      </c>
      <c r="AE80" s="9">
        <v>0</v>
      </c>
      <c r="AF80" s="9">
        <v>0</v>
      </c>
      <c r="AG80" s="9"/>
      <c r="AH80" s="9"/>
      <c r="AI80" s="9" t="s">
        <v>519</v>
      </c>
      <c r="AJ80" t="s">
        <v>634</v>
      </c>
      <c r="AL80" t="s">
        <v>1246</v>
      </c>
      <c r="AM80" t="s">
        <v>1247</v>
      </c>
      <c r="CV80">
        <v>0</v>
      </c>
    </row>
    <row r="81" spans="1:104" x14ac:dyDescent="0.3">
      <c r="A81" s="4">
        <v>40693</v>
      </c>
      <c r="B81" s="2" t="s">
        <v>199</v>
      </c>
      <c r="C81" s="11" t="s">
        <v>721</v>
      </c>
      <c r="D81" s="11" t="s">
        <v>11</v>
      </c>
      <c r="E81" s="3" t="s">
        <v>1281</v>
      </c>
      <c r="F81" s="1"/>
      <c r="G81" s="7"/>
      <c r="H81" s="7"/>
      <c r="I81" s="7"/>
      <c r="J81" s="7">
        <v>189</v>
      </c>
      <c r="K81" s="7">
        <v>38</v>
      </c>
      <c r="L81" s="7"/>
      <c r="M81" s="5"/>
      <c r="N81" s="7"/>
      <c r="O81" s="7"/>
      <c r="P81" s="7"/>
      <c r="Q81" s="7"/>
      <c r="R81" s="7"/>
      <c r="S81" s="7"/>
      <c r="T81" s="7"/>
      <c r="U81" s="7"/>
      <c r="V81" s="6"/>
      <c r="W81" s="10"/>
      <c r="X81" s="8"/>
      <c r="Y81" s="9">
        <v>0</v>
      </c>
      <c r="Z81" s="9">
        <v>0</v>
      </c>
      <c r="AA81" s="9">
        <v>0</v>
      </c>
      <c r="AB81" s="9">
        <v>0</v>
      </c>
      <c r="AC81" s="9"/>
      <c r="AD81" s="9">
        <v>0</v>
      </c>
      <c r="AE81" s="9">
        <v>0</v>
      </c>
      <c r="AF81" s="9">
        <v>0</v>
      </c>
      <c r="AG81" s="9"/>
      <c r="AH81" s="9"/>
      <c r="AI81" s="9" t="s">
        <v>519</v>
      </c>
      <c r="AJ81" t="s">
        <v>634</v>
      </c>
      <c r="AL81" t="s">
        <v>1246</v>
      </c>
      <c r="AM81" t="s">
        <v>1282</v>
      </c>
      <c r="CV81">
        <v>0</v>
      </c>
    </row>
    <row r="82" spans="1:104" x14ac:dyDescent="0.3">
      <c r="A82" s="4">
        <v>40693</v>
      </c>
      <c r="B82" s="2" t="s">
        <v>199</v>
      </c>
      <c r="C82" s="11" t="s">
        <v>718</v>
      </c>
      <c r="D82" s="11" t="s">
        <v>11</v>
      </c>
      <c r="E82" s="3" t="s">
        <v>1283</v>
      </c>
      <c r="F82" s="1"/>
      <c r="G82" s="7"/>
      <c r="H82" s="7"/>
      <c r="I82" s="7"/>
      <c r="J82" s="7">
        <v>2189</v>
      </c>
      <c r="K82" s="7">
        <v>653</v>
      </c>
      <c r="L82" s="7"/>
      <c r="M82" s="5">
        <v>14</v>
      </c>
      <c r="N82" s="7"/>
      <c r="O82" s="7"/>
      <c r="P82" s="7"/>
      <c r="Q82" s="7"/>
      <c r="R82" s="7"/>
      <c r="S82" s="7"/>
      <c r="T82" s="7"/>
      <c r="U82" s="7"/>
      <c r="V82" s="6"/>
      <c r="W82" s="10"/>
      <c r="X82" s="8"/>
      <c r="Y82" s="9">
        <v>0</v>
      </c>
      <c r="Z82" s="9">
        <v>0</v>
      </c>
      <c r="AA82" s="9">
        <v>0</v>
      </c>
      <c r="AB82" s="9">
        <v>0</v>
      </c>
      <c r="AC82" s="9"/>
      <c r="AD82" s="9">
        <v>0</v>
      </c>
      <c r="AE82" s="9">
        <v>0</v>
      </c>
      <c r="AF82" s="9">
        <v>0</v>
      </c>
      <c r="AG82" s="9"/>
      <c r="AH82" s="9"/>
      <c r="AI82" s="9" t="s">
        <v>519</v>
      </c>
      <c r="AJ82" t="s">
        <v>634</v>
      </c>
      <c r="AL82" t="s">
        <v>683</v>
      </c>
      <c r="AM82" t="s">
        <v>1284</v>
      </c>
      <c r="CV82">
        <v>0</v>
      </c>
    </row>
    <row r="83" spans="1:104" x14ac:dyDescent="0.3">
      <c r="A83" s="4">
        <v>40707</v>
      </c>
      <c r="B83" s="2" t="s">
        <v>199</v>
      </c>
      <c r="C83" s="11" t="s">
        <v>714</v>
      </c>
      <c r="D83" s="11" t="s">
        <v>11</v>
      </c>
      <c r="E83" s="3" t="s">
        <v>1145</v>
      </c>
      <c r="F83" s="1"/>
      <c r="G83" s="7"/>
      <c r="H83" s="7"/>
      <c r="I83" s="7"/>
      <c r="J83" s="7">
        <v>1500</v>
      </c>
      <c r="K83" s="7">
        <v>300</v>
      </c>
      <c r="L83" s="7"/>
      <c r="M83" s="5">
        <v>300</v>
      </c>
      <c r="N83" s="7"/>
      <c r="O83" s="7"/>
      <c r="P83" s="7"/>
      <c r="Q83" s="7"/>
      <c r="R83" s="7"/>
      <c r="S83" s="7"/>
      <c r="T83" s="7"/>
      <c r="U83" s="7"/>
      <c r="V83" s="6"/>
      <c r="W83" s="10"/>
      <c r="X83" s="8"/>
      <c r="Y83" s="9">
        <v>100010000</v>
      </c>
      <c r="Z83" s="9">
        <v>25500000</v>
      </c>
      <c r="AA83" s="9">
        <v>0</v>
      </c>
      <c r="AB83" s="9">
        <v>0</v>
      </c>
      <c r="AC83" s="9"/>
      <c r="AD83" s="9">
        <v>0</v>
      </c>
      <c r="AE83" s="9">
        <v>125510000</v>
      </c>
      <c r="AF83" s="9">
        <v>0</v>
      </c>
      <c r="AG83" s="9"/>
      <c r="AH83" s="9"/>
      <c r="AI83" s="9" t="s">
        <v>519</v>
      </c>
      <c r="AJ83" t="s">
        <v>634</v>
      </c>
      <c r="AM83" t="s">
        <v>1302</v>
      </c>
      <c r="AZ83">
        <v>1000</v>
      </c>
      <c r="BA83">
        <v>56000000</v>
      </c>
      <c r="CJ83">
        <v>1000</v>
      </c>
      <c r="CK83">
        <v>21000000</v>
      </c>
      <c r="CP83">
        <v>300</v>
      </c>
      <c r="CQ83">
        <v>11100000</v>
      </c>
      <c r="CR83">
        <v>300</v>
      </c>
      <c r="CS83">
        <v>11910000</v>
      </c>
      <c r="CV83">
        <v>100010000</v>
      </c>
      <c r="CY83">
        <v>300</v>
      </c>
      <c r="CZ83">
        <v>25500000</v>
      </c>
    </row>
    <row r="84" spans="1:104" x14ac:dyDescent="0.3">
      <c r="A84" s="4">
        <v>40719</v>
      </c>
      <c r="B84" s="2" t="s">
        <v>199</v>
      </c>
      <c r="C84" s="11" t="s">
        <v>529</v>
      </c>
      <c r="D84" s="11" t="s">
        <v>11</v>
      </c>
      <c r="E84" s="3">
        <v>81</v>
      </c>
      <c r="F84" s="1"/>
      <c r="G84" s="7"/>
      <c r="H84" s="7"/>
      <c r="I84" s="7"/>
      <c r="J84" s="7"/>
      <c r="K84" s="7"/>
      <c r="L84" s="7"/>
      <c r="M84" s="5"/>
      <c r="N84" s="7">
        <v>7</v>
      </c>
      <c r="O84" s="7"/>
      <c r="P84" s="7"/>
      <c r="Q84" s="7"/>
      <c r="R84" s="7"/>
      <c r="S84" s="7"/>
      <c r="T84" s="7"/>
      <c r="U84" s="7"/>
      <c r="V84" s="6"/>
      <c r="W84" s="10"/>
      <c r="X84" s="8"/>
      <c r="Y84" s="9">
        <v>184080000</v>
      </c>
      <c r="Z84" s="9">
        <v>204000000</v>
      </c>
      <c r="AA84" s="9">
        <v>0</v>
      </c>
      <c r="AB84" s="9">
        <v>0</v>
      </c>
      <c r="AC84" s="9"/>
      <c r="AD84" s="9">
        <v>450000000</v>
      </c>
      <c r="AE84" s="9">
        <v>838080000</v>
      </c>
      <c r="AF84" s="9">
        <v>0</v>
      </c>
      <c r="AG84" s="9"/>
      <c r="AH84" s="9"/>
      <c r="AI84" s="9" t="s">
        <v>519</v>
      </c>
      <c r="AJ84" t="s">
        <v>634</v>
      </c>
      <c r="AM84" t="s">
        <v>1326</v>
      </c>
      <c r="CP84">
        <v>2400</v>
      </c>
      <c r="CQ84">
        <v>88800000</v>
      </c>
      <c r="CR84">
        <v>2400</v>
      </c>
      <c r="CS84">
        <v>95280000</v>
      </c>
      <c r="CV84">
        <v>184080000</v>
      </c>
      <c r="CY84">
        <v>2400</v>
      </c>
      <c r="CZ84">
        <v>204000000</v>
      </c>
    </row>
    <row r="85" spans="1:104" x14ac:dyDescent="0.3">
      <c r="A85" s="4">
        <v>40780</v>
      </c>
      <c r="B85" s="2" t="s">
        <v>199</v>
      </c>
      <c r="C85" s="11" t="s">
        <v>714</v>
      </c>
      <c r="D85" s="11" t="s">
        <v>11</v>
      </c>
      <c r="E85" s="3" t="s">
        <v>1145</v>
      </c>
      <c r="F85" s="1"/>
      <c r="G85" s="7"/>
      <c r="H85" s="7"/>
      <c r="I85" s="7"/>
      <c r="J85" s="7"/>
      <c r="K85" s="7"/>
      <c r="L85" s="7"/>
      <c r="M85" s="5"/>
      <c r="N85" s="7">
        <v>1</v>
      </c>
      <c r="O85" s="7"/>
      <c r="P85" s="7"/>
      <c r="Q85" s="7"/>
      <c r="R85" s="7"/>
      <c r="S85" s="7"/>
      <c r="T85" s="7"/>
      <c r="U85" s="7"/>
      <c r="V85" s="6"/>
      <c r="W85" s="10"/>
      <c r="X85" s="8"/>
      <c r="Y85" s="9">
        <v>0</v>
      </c>
      <c r="Z85" s="9">
        <v>0</v>
      </c>
      <c r="AA85" s="9">
        <v>0</v>
      </c>
      <c r="AB85" s="9">
        <v>0</v>
      </c>
      <c r="AC85" s="9"/>
      <c r="AD85" s="9">
        <v>100000000</v>
      </c>
      <c r="AE85" s="9">
        <v>100000000</v>
      </c>
      <c r="AF85" s="9">
        <v>0</v>
      </c>
      <c r="AG85" s="9"/>
      <c r="AH85" s="9"/>
      <c r="AI85" s="9" t="s">
        <v>519</v>
      </c>
      <c r="AJ85" t="s">
        <v>634</v>
      </c>
      <c r="AM85" t="s">
        <v>1388</v>
      </c>
      <c r="CV85">
        <v>0</v>
      </c>
    </row>
    <row r="86" spans="1:104" x14ac:dyDescent="0.3">
      <c r="A86" s="4">
        <v>40959</v>
      </c>
      <c r="B86" s="2" t="s">
        <v>199</v>
      </c>
      <c r="C86" s="11" t="s">
        <v>199</v>
      </c>
      <c r="D86" s="11" t="s">
        <v>11</v>
      </c>
      <c r="E86" s="3" t="s">
        <v>1185</v>
      </c>
      <c r="F86" s="1"/>
      <c r="G86" s="7"/>
      <c r="H86" s="7"/>
      <c r="I86" s="7"/>
      <c r="J86" s="7"/>
      <c r="K86" s="7"/>
      <c r="L86" s="7"/>
      <c r="M86" s="5"/>
      <c r="N86" s="7"/>
      <c r="O86" s="7"/>
      <c r="P86" s="7"/>
      <c r="Q86" s="7"/>
      <c r="R86" s="7"/>
      <c r="S86" s="7"/>
      <c r="T86" s="7"/>
      <c r="U86" s="7"/>
      <c r="V86" s="6"/>
      <c r="W86" s="10"/>
      <c r="X86" s="8"/>
      <c r="Y86" s="9">
        <v>0</v>
      </c>
      <c r="Z86" s="9">
        <v>0</v>
      </c>
      <c r="AA86" s="9">
        <v>0</v>
      </c>
      <c r="AB86" s="9">
        <v>0</v>
      </c>
      <c r="AC86" s="9"/>
      <c r="AD86" s="9">
        <v>0</v>
      </c>
      <c r="AE86" s="9">
        <v>0</v>
      </c>
      <c r="AF86" s="9">
        <v>0</v>
      </c>
      <c r="AG86" s="9"/>
      <c r="AH86" s="9"/>
      <c r="AI86" s="9" t="s">
        <v>520</v>
      </c>
      <c r="AJ86" t="s">
        <v>635</v>
      </c>
      <c r="CV86">
        <v>0</v>
      </c>
    </row>
    <row r="87" spans="1:104" x14ac:dyDescent="0.3">
      <c r="A87" s="4">
        <v>41011</v>
      </c>
      <c r="B87" s="2" t="s">
        <v>199</v>
      </c>
      <c r="C87" s="11" t="s">
        <v>199</v>
      </c>
      <c r="D87" s="11" t="s">
        <v>11</v>
      </c>
      <c r="E87" s="3" t="s">
        <v>1185</v>
      </c>
      <c r="F87" s="1"/>
      <c r="G87" s="7"/>
      <c r="H87" s="7"/>
      <c r="I87" s="7"/>
      <c r="J87" s="7"/>
      <c r="K87" s="7"/>
      <c r="L87" s="7"/>
      <c r="M87" s="5"/>
      <c r="N87" s="7"/>
      <c r="O87" s="7"/>
      <c r="P87" s="7"/>
      <c r="Q87" s="7"/>
      <c r="R87" s="7">
        <v>1</v>
      </c>
      <c r="S87" s="7"/>
      <c r="T87" s="7"/>
      <c r="U87" s="7"/>
      <c r="V87" s="6"/>
      <c r="W87" s="10"/>
      <c r="X87" s="8"/>
      <c r="Y87" s="9">
        <v>0</v>
      </c>
      <c r="Z87" s="9">
        <v>0</v>
      </c>
      <c r="AA87" s="9">
        <v>0</v>
      </c>
      <c r="AB87" s="9">
        <v>0</v>
      </c>
      <c r="AC87" s="9"/>
      <c r="AD87" s="9">
        <v>0</v>
      </c>
      <c r="AE87" s="9">
        <v>0</v>
      </c>
      <c r="AF87" s="9">
        <v>0</v>
      </c>
      <c r="AG87" s="9"/>
      <c r="AH87" s="9"/>
      <c r="AI87" s="9" t="s">
        <v>520</v>
      </c>
      <c r="AJ87" t="s">
        <v>635</v>
      </c>
      <c r="AM87" t="s">
        <v>1494</v>
      </c>
      <c r="CV87">
        <v>0</v>
      </c>
    </row>
    <row r="88" spans="1:104" x14ac:dyDescent="0.3">
      <c r="A88" s="4">
        <v>41011</v>
      </c>
      <c r="B88" s="2" t="s">
        <v>199</v>
      </c>
      <c r="C88" s="11" t="s">
        <v>483</v>
      </c>
      <c r="D88" s="11" t="s">
        <v>11</v>
      </c>
      <c r="E88" s="3" t="s">
        <v>1244</v>
      </c>
      <c r="F88" s="1"/>
      <c r="G88" s="7"/>
      <c r="H88" s="7"/>
      <c r="I88" s="7"/>
      <c r="J88" s="7">
        <v>364</v>
      </c>
      <c r="K88" s="7">
        <v>90</v>
      </c>
      <c r="L88" s="7">
        <v>1</v>
      </c>
      <c r="M88" s="5"/>
      <c r="N88" s="7">
        <v>1</v>
      </c>
      <c r="O88" s="7">
        <v>1</v>
      </c>
      <c r="P88" s="7"/>
      <c r="Q88" s="7"/>
      <c r="R88" s="7">
        <v>1</v>
      </c>
      <c r="S88" s="7"/>
      <c r="T88" s="7"/>
      <c r="U88" s="7"/>
      <c r="V88" s="6"/>
      <c r="W88" s="10"/>
      <c r="X88" s="8"/>
      <c r="Y88" s="9">
        <v>0</v>
      </c>
      <c r="Z88" s="9">
        <v>0</v>
      </c>
      <c r="AA88" s="9">
        <v>0</v>
      </c>
      <c r="AB88" s="9">
        <v>0</v>
      </c>
      <c r="AC88" s="9"/>
      <c r="AD88" s="9">
        <v>0</v>
      </c>
      <c r="AE88" s="9">
        <v>0</v>
      </c>
      <c r="AF88" s="9">
        <v>0</v>
      </c>
      <c r="AG88" s="9"/>
      <c r="AH88" s="9"/>
      <c r="AI88" s="9" t="s">
        <v>519</v>
      </c>
      <c r="AJ88" t="s">
        <v>634</v>
      </c>
      <c r="AL88" t="s">
        <v>683</v>
      </c>
      <c r="AM88" t="s">
        <v>1495</v>
      </c>
      <c r="CV88">
        <v>0</v>
      </c>
    </row>
    <row r="89" spans="1:104" x14ac:dyDescent="0.3">
      <c r="A89" s="4">
        <v>41011</v>
      </c>
      <c r="B89" s="2" t="s">
        <v>199</v>
      </c>
      <c r="C89" s="11" t="s">
        <v>200</v>
      </c>
      <c r="D89" s="11" t="s">
        <v>11</v>
      </c>
      <c r="E89" s="3" t="s">
        <v>919</v>
      </c>
      <c r="F89" s="1"/>
      <c r="G89" s="7"/>
      <c r="H89" s="7"/>
      <c r="I89" s="7"/>
      <c r="J89" s="7"/>
      <c r="K89" s="7"/>
      <c r="L89" s="7"/>
      <c r="M89" s="5"/>
      <c r="N89" s="7"/>
      <c r="O89" s="7"/>
      <c r="P89" s="7"/>
      <c r="Q89" s="7"/>
      <c r="R89" s="7"/>
      <c r="S89" s="7"/>
      <c r="T89" s="7"/>
      <c r="U89" s="7"/>
      <c r="V89" s="6"/>
      <c r="W89" s="10"/>
      <c r="X89" s="8"/>
      <c r="Y89" s="9">
        <v>0</v>
      </c>
      <c r="Z89" s="9">
        <v>0</v>
      </c>
      <c r="AA89" s="9">
        <v>0</v>
      </c>
      <c r="AB89" s="9">
        <v>0</v>
      </c>
      <c r="AC89" s="9"/>
      <c r="AD89" s="9">
        <v>0</v>
      </c>
      <c r="AE89" s="9">
        <v>0</v>
      </c>
      <c r="AF89" s="9">
        <v>0</v>
      </c>
      <c r="AG89" s="9"/>
      <c r="AH89" s="9"/>
      <c r="AI89" s="9" t="s">
        <v>520</v>
      </c>
      <c r="AJ89" t="s">
        <v>635</v>
      </c>
      <c r="AM89" t="s">
        <v>1496</v>
      </c>
      <c r="CV89">
        <v>0</v>
      </c>
    </row>
    <row r="90" spans="1:104" x14ac:dyDescent="0.3">
      <c r="A90" s="4">
        <v>41011</v>
      </c>
      <c r="B90" s="2" t="s">
        <v>199</v>
      </c>
      <c r="C90" s="11" t="s">
        <v>714</v>
      </c>
      <c r="D90" s="11" t="s">
        <v>11</v>
      </c>
      <c r="E90" s="3" t="s">
        <v>1145</v>
      </c>
      <c r="F90" s="1"/>
      <c r="G90" s="7"/>
      <c r="H90" s="7"/>
      <c r="I90" s="7"/>
      <c r="J90" s="7"/>
      <c r="K90" s="7"/>
      <c r="L90" s="7"/>
      <c r="M90" s="5"/>
      <c r="N90" s="7"/>
      <c r="O90" s="7">
        <v>1</v>
      </c>
      <c r="P90" s="7"/>
      <c r="Q90" s="7"/>
      <c r="R90" s="7"/>
      <c r="S90" s="7"/>
      <c r="T90" s="7"/>
      <c r="U90" s="7"/>
      <c r="V90" s="6"/>
      <c r="W90" s="10"/>
      <c r="X90" s="8"/>
      <c r="Y90" s="9">
        <v>0</v>
      </c>
      <c r="Z90" s="9">
        <v>0</v>
      </c>
      <c r="AA90" s="9">
        <v>0</v>
      </c>
      <c r="AB90" s="9">
        <v>0</v>
      </c>
      <c r="AC90" s="9"/>
      <c r="AD90" s="9">
        <v>0</v>
      </c>
      <c r="AE90" s="9">
        <v>0</v>
      </c>
      <c r="AF90" s="9">
        <v>0</v>
      </c>
      <c r="AG90" s="9"/>
      <c r="AH90" s="9"/>
      <c r="AI90" s="9" t="s">
        <v>520</v>
      </c>
      <c r="AJ90" t="s">
        <v>635</v>
      </c>
      <c r="AM90" t="s">
        <v>1497</v>
      </c>
      <c r="CV90">
        <v>0</v>
      </c>
    </row>
    <row r="91" spans="1:104" x14ac:dyDescent="0.3">
      <c r="A91" s="4">
        <v>41021</v>
      </c>
      <c r="B91" s="2" t="s">
        <v>199</v>
      </c>
      <c r="C91" s="11" t="s">
        <v>718</v>
      </c>
      <c r="D91" s="11" t="s">
        <v>11</v>
      </c>
      <c r="E91" s="3" t="s">
        <v>1283</v>
      </c>
      <c r="F91" s="1"/>
      <c r="G91" s="7"/>
      <c r="H91" s="7"/>
      <c r="I91" s="7"/>
      <c r="J91" s="7">
        <v>10</v>
      </c>
      <c r="K91" s="7">
        <v>2</v>
      </c>
      <c r="L91" s="7"/>
      <c r="M91" s="5"/>
      <c r="N91" s="7"/>
      <c r="O91" s="7"/>
      <c r="P91" s="7"/>
      <c r="Q91" s="7"/>
      <c r="R91" s="7"/>
      <c r="S91" s="7"/>
      <c r="T91" s="7"/>
      <c r="U91" s="7"/>
      <c r="V91" s="6"/>
      <c r="W91" s="10"/>
      <c r="X91" s="8"/>
      <c r="Y91" s="9">
        <v>0</v>
      </c>
      <c r="Z91" s="9">
        <v>0</v>
      </c>
      <c r="AA91" s="9">
        <v>0</v>
      </c>
      <c r="AB91" s="9">
        <v>0</v>
      </c>
      <c r="AC91" s="9"/>
      <c r="AD91" s="9">
        <v>0</v>
      </c>
      <c r="AE91" s="9">
        <v>0</v>
      </c>
      <c r="AF91" s="9">
        <v>0</v>
      </c>
      <c r="AG91" s="9"/>
      <c r="AH91" s="9"/>
      <c r="AI91" s="9" t="s">
        <v>520</v>
      </c>
      <c r="AJ91" t="s">
        <v>635</v>
      </c>
      <c r="AM91" t="s">
        <v>1507</v>
      </c>
      <c r="CV91">
        <v>0</v>
      </c>
    </row>
    <row r="92" spans="1:104" x14ac:dyDescent="0.3">
      <c r="A92" s="4">
        <v>41021</v>
      </c>
      <c r="B92" s="2" t="s">
        <v>199</v>
      </c>
      <c r="C92" s="11" t="s">
        <v>714</v>
      </c>
      <c r="D92" s="11" t="s">
        <v>11</v>
      </c>
      <c r="E92" s="3" t="s">
        <v>1145</v>
      </c>
      <c r="F92" s="1"/>
      <c r="G92" s="7"/>
      <c r="H92" s="7"/>
      <c r="I92" s="7"/>
      <c r="J92" s="7">
        <v>16</v>
      </c>
      <c r="K92" s="7">
        <v>4</v>
      </c>
      <c r="L92" s="7"/>
      <c r="M92" s="5">
        <v>4</v>
      </c>
      <c r="N92" s="7">
        <v>2</v>
      </c>
      <c r="O92" s="7">
        <v>2</v>
      </c>
      <c r="P92" s="7"/>
      <c r="Q92" s="7">
        <v>1</v>
      </c>
      <c r="R92" s="7"/>
      <c r="S92" s="7"/>
      <c r="T92" s="7"/>
      <c r="U92" s="7"/>
      <c r="V92" s="6"/>
      <c r="W92" s="10"/>
      <c r="X92" s="8"/>
      <c r="Y92" s="9">
        <v>0</v>
      </c>
      <c r="Z92" s="9">
        <v>0</v>
      </c>
      <c r="AA92" s="9">
        <v>0</v>
      </c>
      <c r="AB92" s="9">
        <v>0</v>
      </c>
      <c r="AC92" s="9"/>
      <c r="AD92" s="9">
        <v>0</v>
      </c>
      <c r="AE92" s="9">
        <v>0</v>
      </c>
      <c r="AF92" s="9">
        <v>0</v>
      </c>
      <c r="AG92" s="9"/>
      <c r="AH92" s="9"/>
      <c r="AI92" s="9" t="s">
        <v>519</v>
      </c>
      <c r="AJ92" t="s">
        <v>634</v>
      </c>
      <c r="AL92" t="s">
        <v>1478</v>
      </c>
      <c r="AM92" t="s">
        <v>1508</v>
      </c>
      <c r="CV92">
        <v>0</v>
      </c>
    </row>
    <row r="93" spans="1:104" x14ac:dyDescent="0.3">
      <c r="A93" s="4">
        <v>41023</v>
      </c>
      <c r="B93" s="2" t="s">
        <v>199</v>
      </c>
      <c r="C93" s="11" t="s">
        <v>201</v>
      </c>
      <c r="D93" s="11" t="s">
        <v>11</v>
      </c>
      <c r="E93" s="3" t="s">
        <v>991</v>
      </c>
      <c r="F93" s="1"/>
      <c r="G93" s="7"/>
      <c r="H93" s="7"/>
      <c r="I93" s="7"/>
      <c r="J93" s="7">
        <v>733</v>
      </c>
      <c r="K93" s="7">
        <v>212</v>
      </c>
      <c r="L93" s="7">
        <v>7</v>
      </c>
      <c r="M93" s="5">
        <v>97</v>
      </c>
      <c r="N93" s="7">
        <v>5</v>
      </c>
      <c r="O93" s="7"/>
      <c r="P93" s="7">
        <v>3</v>
      </c>
      <c r="Q93" s="7"/>
      <c r="R93" s="7"/>
      <c r="S93" s="7"/>
      <c r="T93" s="7"/>
      <c r="U93" s="7"/>
      <c r="V93" s="6"/>
      <c r="W93" s="10"/>
      <c r="X93" s="8"/>
      <c r="Y93" s="9">
        <v>0</v>
      </c>
      <c r="Z93" s="9">
        <v>0</v>
      </c>
      <c r="AA93" s="9">
        <v>0</v>
      </c>
      <c r="AB93" s="9">
        <v>0</v>
      </c>
      <c r="AC93" s="9"/>
      <c r="AD93" s="9">
        <v>0</v>
      </c>
      <c r="AE93" s="9">
        <v>0</v>
      </c>
      <c r="AF93" s="9">
        <v>0</v>
      </c>
      <c r="AG93" s="9"/>
      <c r="AH93" s="9"/>
      <c r="AI93" s="9" t="s">
        <v>519</v>
      </c>
      <c r="AJ93" t="s">
        <v>634</v>
      </c>
      <c r="AL93" t="s">
        <v>1478</v>
      </c>
      <c r="AM93" t="s">
        <v>1511</v>
      </c>
      <c r="CV93">
        <v>0</v>
      </c>
    </row>
    <row r="94" spans="1:104" x14ac:dyDescent="0.3">
      <c r="A94" s="4">
        <v>41024</v>
      </c>
      <c r="B94" s="2" t="s">
        <v>199</v>
      </c>
      <c r="C94" s="11" t="s">
        <v>199</v>
      </c>
      <c r="D94" s="11" t="s">
        <v>11</v>
      </c>
      <c r="E94" s="3" t="s">
        <v>1185</v>
      </c>
      <c r="F94" s="1"/>
      <c r="G94" s="7"/>
      <c r="H94" s="7"/>
      <c r="I94" s="7"/>
      <c r="J94" s="7"/>
      <c r="K94" s="7"/>
      <c r="L94" s="7"/>
      <c r="M94" s="5"/>
      <c r="N94" s="7"/>
      <c r="O94" s="7"/>
      <c r="P94" s="7"/>
      <c r="Q94" s="7"/>
      <c r="R94" s="7"/>
      <c r="S94" s="7"/>
      <c r="T94" s="7"/>
      <c r="U94" s="7"/>
      <c r="V94" s="6"/>
      <c r="W94" s="10"/>
      <c r="X94" s="8"/>
      <c r="Y94" s="9">
        <v>0</v>
      </c>
      <c r="Z94" s="9">
        <v>0</v>
      </c>
      <c r="AA94" s="9">
        <v>0</v>
      </c>
      <c r="AB94" s="9">
        <v>0</v>
      </c>
      <c r="AC94" s="9"/>
      <c r="AD94" s="9">
        <v>67154151</v>
      </c>
      <c r="AE94" s="9">
        <v>67154151</v>
      </c>
      <c r="AF94" s="9">
        <v>0</v>
      </c>
      <c r="AG94" s="9"/>
      <c r="AH94" s="9"/>
      <c r="AI94" s="9" t="s">
        <v>519</v>
      </c>
      <c r="AJ94" t="s">
        <v>634</v>
      </c>
      <c r="AM94" t="s">
        <v>1514</v>
      </c>
      <c r="CV94">
        <v>0</v>
      </c>
    </row>
    <row r="95" spans="1:104" x14ac:dyDescent="0.3">
      <c r="A95" s="4">
        <v>41024</v>
      </c>
      <c r="B95" s="2" t="s">
        <v>199</v>
      </c>
      <c r="C95" s="11" t="s">
        <v>529</v>
      </c>
      <c r="D95" s="11" t="s">
        <v>11</v>
      </c>
      <c r="E95" s="3">
        <v>81</v>
      </c>
      <c r="F95" s="1"/>
      <c r="G95" s="7"/>
      <c r="H95" s="7"/>
      <c r="I95" s="7"/>
      <c r="J95" s="7"/>
      <c r="K95" s="7"/>
      <c r="L95" s="7"/>
      <c r="M95" s="5"/>
      <c r="N95" s="7"/>
      <c r="O95" s="7"/>
      <c r="P95" s="7"/>
      <c r="Q95" s="7"/>
      <c r="R95" s="7"/>
      <c r="S95" s="7"/>
      <c r="T95" s="7"/>
      <c r="U95" s="7"/>
      <c r="V95" s="6"/>
      <c r="W95" s="10"/>
      <c r="X95" s="8"/>
      <c r="Y95" s="9">
        <v>191000000</v>
      </c>
      <c r="Z95" s="9">
        <v>106250000</v>
      </c>
      <c r="AA95" s="9">
        <v>0</v>
      </c>
      <c r="AB95" s="9">
        <v>16500000</v>
      </c>
      <c r="AC95" s="9"/>
      <c r="AD95" s="9">
        <v>0</v>
      </c>
      <c r="AE95" s="9">
        <v>313750000</v>
      </c>
      <c r="AF95" s="9">
        <v>0</v>
      </c>
      <c r="AG95" s="9"/>
      <c r="AH95" s="9"/>
      <c r="AI95" s="9" t="s">
        <v>519</v>
      </c>
      <c r="AJ95" t="s">
        <v>634</v>
      </c>
      <c r="AZ95">
        <v>1000</v>
      </c>
      <c r="BA95">
        <v>70000000</v>
      </c>
      <c r="CJ95">
        <v>1000</v>
      </c>
      <c r="CK95">
        <v>26000000</v>
      </c>
      <c r="CP95">
        <v>1000</v>
      </c>
      <c r="CQ95">
        <v>46000000</v>
      </c>
      <c r="CR95">
        <v>1000</v>
      </c>
      <c r="CS95">
        <v>49000000</v>
      </c>
      <c r="CV95">
        <v>191000000</v>
      </c>
      <c r="CW95">
        <v>15000</v>
      </c>
      <c r="CX95">
        <v>16500000</v>
      </c>
      <c r="CY95">
        <v>1000</v>
      </c>
      <c r="CZ95">
        <v>106250000</v>
      </c>
    </row>
    <row r="96" spans="1:104" x14ac:dyDescent="0.3">
      <c r="A96" s="4">
        <v>41037</v>
      </c>
      <c r="B96" s="2" t="s">
        <v>199</v>
      </c>
      <c r="C96" s="11" t="s">
        <v>201</v>
      </c>
      <c r="D96" s="11" t="s">
        <v>11</v>
      </c>
      <c r="E96" s="3" t="s">
        <v>991</v>
      </c>
      <c r="F96" s="1"/>
      <c r="G96" s="7"/>
      <c r="H96" s="7"/>
      <c r="I96" s="7"/>
      <c r="J96" s="7"/>
      <c r="K96" s="7"/>
      <c r="L96" s="7"/>
      <c r="M96" s="5"/>
      <c r="N96" s="7"/>
      <c r="O96" s="7"/>
      <c r="P96" s="7"/>
      <c r="Q96" s="7"/>
      <c r="R96" s="7"/>
      <c r="S96" s="7"/>
      <c r="T96" s="7"/>
      <c r="U96" s="7"/>
      <c r="V96" s="6"/>
      <c r="W96" s="10"/>
      <c r="X96" s="8"/>
      <c r="Y96" s="9">
        <v>0</v>
      </c>
      <c r="Z96" s="9">
        <v>0</v>
      </c>
      <c r="AA96" s="9">
        <v>0</v>
      </c>
      <c r="AB96" s="9">
        <v>0</v>
      </c>
      <c r="AC96" s="9"/>
      <c r="AD96" s="9">
        <v>30000000</v>
      </c>
      <c r="AE96" s="9">
        <v>30000000</v>
      </c>
      <c r="AF96" s="9">
        <v>0</v>
      </c>
      <c r="AG96" s="9"/>
      <c r="AH96" s="9"/>
      <c r="AI96" s="9" t="s">
        <v>519</v>
      </c>
      <c r="AJ96" t="s">
        <v>634</v>
      </c>
      <c r="AM96" t="s">
        <v>1520</v>
      </c>
      <c r="CV96">
        <v>0</v>
      </c>
    </row>
    <row r="97" spans="1:108" x14ac:dyDescent="0.3">
      <c r="A97" s="4">
        <v>41038</v>
      </c>
      <c r="B97" s="2" t="s">
        <v>199</v>
      </c>
      <c r="C97" s="11" t="s">
        <v>714</v>
      </c>
      <c r="D97" s="11" t="s">
        <v>11</v>
      </c>
      <c r="E97" s="3" t="s">
        <v>1145</v>
      </c>
      <c r="F97" s="1"/>
      <c r="G97" s="7"/>
      <c r="H97" s="7"/>
      <c r="I97" s="7"/>
      <c r="J97" s="7">
        <v>1300</v>
      </c>
      <c r="K97" s="7">
        <v>400</v>
      </c>
      <c r="L97" s="7"/>
      <c r="M97" s="5">
        <v>66</v>
      </c>
      <c r="N97" s="7"/>
      <c r="O97" s="7"/>
      <c r="P97" s="7"/>
      <c r="Q97" s="7"/>
      <c r="R97" s="7"/>
      <c r="S97" s="7"/>
      <c r="T97" s="7"/>
      <c r="U97" s="7"/>
      <c r="V97" s="6"/>
      <c r="W97" s="10"/>
      <c r="X97" s="8"/>
      <c r="Y97" s="9">
        <v>0</v>
      </c>
      <c r="Z97" s="9">
        <v>0</v>
      </c>
      <c r="AA97" s="9">
        <v>0</v>
      </c>
      <c r="AB97" s="9">
        <v>0</v>
      </c>
      <c r="AC97" s="9"/>
      <c r="AD97" s="9">
        <v>0</v>
      </c>
      <c r="AE97" s="9">
        <v>0</v>
      </c>
      <c r="AF97" s="9">
        <v>0</v>
      </c>
      <c r="AG97" s="9"/>
      <c r="AH97" s="9"/>
      <c r="AI97" s="9" t="s">
        <v>519</v>
      </c>
      <c r="AJ97" t="s">
        <v>634</v>
      </c>
      <c r="AL97" t="s">
        <v>1478</v>
      </c>
      <c r="AM97" t="s">
        <v>1521</v>
      </c>
      <c r="CV97">
        <v>0</v>
      </c>
    </row>
    <row r="98" spans="1:108" x14ac:dyDescent="0.3">
      <c r="A98" s="4">
        <v>41040</v>
      </c>
      <c r="B98" s="2" t="s">
        <v>199</v>
      </c>
      <c r="C98" s="11" t="s">
        <v>483</v>
      </c>
      <c r="D98" s="11" t="s">
        <v>11</v>
      </c>
      <c r="E98" s="3" t="s">
        <v>1244</v>
      </c>
      <c r="F98" s="1"/>
      <c r="G98" s="7"/>
      <c r="H98" s="7"/>
      <c r="I98" s="7"/>
      <c r="J98" s="7"/>
      <c r="K98" s="7"/>
      <c r="L98" s="7"/>
      <c r="M98" s="5"/>
      <c r="N98" s="7"/>
      <c r="O98" s="7"/>
      <c r="P98" s="7"/>
      <c r="Q98" s="7"/>
      <c r="R98" s="7"/>
      <c r="S98" s="7"/>
      <c r="T98" s="7"/>
      <c r="U98" s="7"/>
      <c r="V98" s="6"/>
      <c r="W98" s="10"/>
      <c r="X98" s="8"/>
      <c r="Y98" s="9">
        <v>0</v>
      </c>
      <c r="Z98" s="9">
        <v>0</v>
      </c>
      <c r="AA98" s="9">
        <v>0</v>
      </c>
      <c r="AB98" s="9">
        <v>0</v>
      </c>
      <c r="AC98" s="9"/>
      <c r="AD98" s="9">
        <v>30000000</v>
      </c>
      <c r="AE98" s="9">
        <v>30000000</v>
      </c>
      <c r="AF98" s="9">
        <v>0</v>
      </c>
      <c r="AG98" s="9"/>
      <c r="AH98" s="9"/>
      <c r="AI98" s="9" t="s">
        <v>519</v>
      </c>
      <c r="AJ98" t="s">
        <v>634</v>
      </c>
      <c r="AM98" t="s">
        <v>1522</v>
      </c>
      <c r="CV98">
        <v>0</v>
      </c>
    </row>
    <row r="99" spans="1:108" x14ac:dyDescent="0.3">
      <c r="A99" s="4">
        <v>41060</v>
      </c>
      <c r="B99" s="2" t="s">
        <v>199</v>
      </c>
      <c r="C99" s="11" t="s">
        <v>199</v>
      </c>
      <c r="D99" s="11" t="s">
        <v>11</v>
      </c>
      <c r="E99" s="3" t="s">
        <v>1185</v>
      </c>
      <c r="F99" s="1"/>
      <c r="G99" s="7"/>
      <c r="H99" s="7"/>
      <c r="I99" s="7"/>
      <c r="J99" s="7">
        <v>3018</v>
      </c>
      <c r="K99" s="7">
        <v>642</v>
      </c>
      <c r="L99" s="7"/>
      <c r="M99" s="5">
        <v>6</v>
      </c>
      <c r="N99" s="7"/>
      <c r="O99" s="7"/>
      <c r="P99" s="7"/>
      <c r="Q99" s="7"/>
      <c r="R99" s="7"/>
      <c r="S99" s="7"/>
      <c r="T99" s="7"/>
      <c r="U99" s="7"/>
      <c r="V99" s="6"/>
      <c r="W99" s="10"/>
      <c r="X99" s="8"/>
      <c r="Y99" s="9">
        <v>0</v>
      </c>
      <c r="Z99" s="9">
        <v>0</v>
      </c>
      <c r="AA99" s="9">
        <v>0</v>
      </c>
      <c r="AB99" s="9">
        <v>0</v>
      </c>
      <c r="AC99" s="9"/>
      <c r="AD99" s="9">
        <v>0</v>
      </c>
      <c r="AE99" s="9">
        <v>0</v>
      </c>
      <c r="AF99" s="9">
        <v>0</v>
      </c>
      <c r="AG99" s="9"/>
      <c r="AH99" s="9"/>
      <c r="AI99" s="9" t="s">
        <v>519</v>
      </c>
      <c r="AJ99" t="s">
        <v>634</v>
      </c>
      <c r="AL99" t="s">
        <v>1478</v>
      </c>
      <c r="AM99" t="s">
        <v>1527</v>
      </c>
      <c r="CV99">
        <v>0</v>
      </c>
    </row>
    <row r="100" spans="1:108" x14ac:dyDescent="0.3">
      <c r="A100" s="4">
        <v>41060</v>
      </c>
      <c r="B100" s="2" t="s">
        <v>199</v>
      </c>
      <c r="C100" s="11" t="s">
        <v>529</v>
      </c>
      <c r="D100" s="11" t="s">
        <v>11</v>
      </c>
      <c r="E100" s="3">
        <v>81</v>
      </c>
      <c r="F100" s="1"/>
      <c r="G100" s="7"/>
      <c r="H100" s="7"/>
      <c r="I100" s="7"/>
      <c r="J100" s="7"/>
      <c r="K100" s="7"/>
      <c r="L100" s="7"/>
      <c r="M100" s="5"/>
      <c r="N100" s="7"/>
      <c r="O100" s="7"/>
      <c r="P100" s="7"/>
      <c r="Q100" s="7"/>
      <c r="R100" s="7"/>
      <c r="S100" s="7"/>
      <c r="T100" s="7"/>
      <c r="U100" s="7"/>
      <c r="V100" s="6"/>
      <c r="W100" s="10"/>
      <c r="X100" s="8"/>
      <c r="Y100" s="9">
        <v>143497500</v>
      </c>
      <c r="Z100" s="9">
        <v>106250000</v>
      </c>
      <c r="AA100" s="9">
        <v>34323994</v>
      </c>
      <c r="AB100" s="9">
        <v>0</v>
      </c>
      <c r="AC100" s="9">
        <v>1800000</v>
      </c>
      <c r="AD100" s="9">
        <v>0</v>
      </c>
      <c r="AE100" s="9">
        <v>285871494</v>
      </c>
      <c r="AF100" s="9">
        <v>0</v>
      </c>
      <c r="AG100" s="9"/>
      <c r="AH100" s="9"/>
      <c r="AI100" s="9" t="s">
        <v>519</v>
      </c>
      <c r="AJ100" t="s">
        <v>634</v>
      </c>
      <c r="AM100" t="s">
        <v>1528</v>
      </c>
      <c r="CH100">
        <v>1000</v>
      </c>
      <c r="CI100">
        <v>22499360</v>
      </c>
      <c r="CJ100">
        <v>1000</v>
      </c>
      <c r="CK100">
        <v>25999080</v>
      </c>
      <c r="CP100">
        <v>1000</v>
      </c>
      <c r="CQ100">
        <v>45999800</v>
      </c>
      <c r="CR100">
        <v>1000</v>
      </c>
      <c r="CS100">
        <v>48999260</v>
      </c>
      <c r="CV100">
        <v>143497500</v>
      </c>
      <c r="CY100">
        <v>1000</v>
      </c>
      <c r="CZ100">
        <v>106250000</v>
      </c>
      <c r="DA100">
        <v>150</v>
      </c>
      <c r="DB100">
        <v>4424994</v>
      </c>
      <c r="DC100">
        <v>1100</v>
      </c>
      <c r="DD100">
        <v>29899000</v>
      </c>
    </row>
    <row r="101" spans="1:108" x14ac:dyDescent="0.3">
      <c r="A101" s="4">
        <v>41081</v>
      </c>
      <c r="B101" s="2" t="s">
        <v>199</v>
      </c>
      <c r="C101" s="11" t="s">
        <v>714</v>
      </c>
      <c r="D101" s="11" t="s">
        <v>11</v>
      </c>
      <c r="E101" s="3" t="s">
        <v>1145</v>
      </c>
      <c r="F101" s="1"/>
      <c r="G101" s="7"/>
      <c r="H101" s="7"/>
      <c r="I101" s="7"/>
      <c r="J101" s="7"/>
      <c r="K101" s="7"/>
      <c r="L101" s="7"/>
      <c r="M101" s="5"/>
      <c r="N101" s="7"/>
      <c r="O101" s="7"/>
      <c r="P101" s="7"/>
      <c r="Q101" s="7"/>
      <c r="R101" s="7"/>
      <c r="S101" s="7"/>
      <c r="T101" s="7"/>
      <c r="U101" s="7"/>
      <c r="V101" s="6"/>
      <c r="W101" s="10"/>
      <c r="X101" s="8"/>
      <c r="Y101" s="9">
        <v>0</v>
      </c>
      <c r="Z101" s="9">
        <v>0</v>
      </c>
      <c r="AA101" s="9">
        <v>0</v>
      </c>
      <c r="AB101" s="9">
        <v>0</v>
      </c>
      <c r="AC101" s="9"/>
      <c r="AD101" s="9">
        <v>40000000</v>
      </c>
      <c r="AE101" s="9">
        <v>40000000</v>
      </c>
      <c r="AF101" s="9">
        <v>0</v>
      </c>
      <c r="AG101" s="9"/>
      <c r="AH101" s="9"/>
      <c r="AI101" s="9" t="s">
        <v>519</v>
      </c>
      <c r="AJ101" t="s">
        <v>634</v>
      </c>
      <c r="AM101" t="s">
        <v>1537</v>
      </c>
      <c r="CV101">
        <v>0</v>
      </c>
    </row>
    <row r="102" spans="1:108" x14ac:dyDescent="0.3">
      <c r="A102" s="4">
        <v>41086</v>
      </c>
      <c r="B102" s="2" t="s">
        <v>199</v>
      </c>
      <c r="C102" s="11" t="s">
        <v>200</v>
      </c>
      <c r="D102" s="11" t="s">
        <v>11</v>
      </c>
      <c r="E102" s="3" t="s">
        <v>919</v>
      </c>
      <c r="F102" s="1"/>
      <c r="G102" s="7"/>
      <c r="H102" s="7"/>
      <c r="I102" s="7"/>
      <c r="J102" s="7"/>
      <c r="K102" s="7"/>
      <c r="L102" s="7"/>
      <c r="M102" s="5"/>
      <c r="N102" s="7"/>
      <c r="O102" s="7"/>
      <c r="P102" s="7"/>
      <c r="Q102" s="7"/>
      <c r="R102" s="7"/>
      <c r="S102" s="7"/>
      <c r="T102" s="7"/>
      <c r="U102" s="7"/>
      <c r="V102" s="6"/>
      <c r="W102" s="10"/>
      <c r="X102" s="8"/>
      <c r="Y102" s="9">
        <v>0</v>
      </c>
      <c r="Z102" s="9">
        <v>0</v>
      </c>
      <c r="AA102" s="9">
        <v>0</v>
      </c>
      <c r="AB102" s="9">
        <v>0</v>
      </c>
      <c r="AC102" s="9"/>
      <c r="AD102" s="9">
        <v>30000000</v>
      </c>
      <c r="AE102" s="9">
        <v>30000000</v>
      </c>
      <c r="AF102" s="9">
        <v>0</v>
      </c>
      <c r="AG102" s="9"/>
      <c r="AH102" s="9"/>
      <c r="AI102" s="9" t="s">
        <v>519</v>
      </c>
      <c r="AJ102" t="s">
        <v>634</v>
      </c>
      <c r="AM102" t="s">
        <v>1539</v>
      </c>
      <c r="CV102">
        <v>0</v>
      </c>
    </row>
    <row r="103" spans="1:108" x14ac:dyDescent="0.3">
      <c r="A103" s="4">
        <v>41098</v>
      </c>
      <c r="B103" s="2" t="s">
        <v>199</v>
      </c>
      <c r="C103" s="11" t="s">
        <v>199</v>
      </c>
      <c r="D103" s="11" t="s">
        <v>11</v>
      </c>
      <c r="E103" s="3" t="s">
        <v>1185</v>
      </c>
      <c r="F103" s="1"/>
      <c r="G103" s="7"/>
      <c r="H103" s="7"/>
      <c r="I103" s="7"/>
      <c r="J103" s="7">
        <v>306</v>
      </c>
      <c r="K103" s="7">
        <v>110</v>
      </c>
      <c r="L103" s="7"/>
      <c r="M103" s="5">
        <v>110</v>
      </c>
      <c r="N103" s="7"/>
      <c r="O103" s="7"/>
      <c r="P103" s="7"/>
      <c r="Q103" s="7"/>
      <c r="R103" s="7"/>
      <c r="S103" s="7"/>
      <c r="T103" s="7">
        <v>2</v>
      </c>
      <c r="U103" s="7"/>
      <c r="V103" s="6"/>
      <c r="W103" s="10"/>
      <c r="X103" s="8"/>
      <c r="Y103" s="9">
        <v>0</v>
      </c>
      <c r="Z103" s="9">
        <v>0</v>
      </c>
      <c r="AA103" s="9">
        <v>0</v>
      </c>
      <c r="AB103" s="9">
        <v>0</v>
      </c>
      <c r="AC103" s="9"/>
      <c r="AD103" s="9">
        <v>0</v>
      </c>
      <c r="AE103" s="9">
        <v>0</v>
      </c>
      <c r="AF103" s="9">
        <v>0</v>
      </c>
      <c r="AG103" s="9"/>
      <c r="AH103" s="9"/>
      <c r="AI103" s="9" t="s">
        <v>519</v>
      </c>
      <c r="AJ103" t="s">
        <v>634</v>
      </c>
      <c r="AL103" t="s">
        <v>1478</v>
      </c>
      <c r="AM103" t="s">
        <v>1541</v>
      </c>
      <c r="CV103">
        <v>0</v>
      </c>
    </row>
    <row r="104" spans="1:108" x14ac:dyDescent="0.3">
      <c r="A104" s="4">
        <v>41100</v>
      </c>
      <c r="B104" s="2" t="s">
        <v>199</v>
      </c>
      <c r="C104" s="11" t="s">
        <v>201</v>
      </c>
      <c r="D104" s="11" t="s">
        <v>11</v>
      </c>
      <c r="E104" s="3" t="s">
        <v>991</v>
      </c>
      <c r="F104" s="1"/>
      <c r="G104" s="7"/>
      <c r="H104" s="7"/>
      <c r="I104" s="7"/>
      <c r="J104" s="7">
        <v>338</v>
      </c>
      <c r="K104" s="7">
        <v>96</v>
      </c>
      <c r="L104" s="7"/>
      <c r="M104" s="5">
        <v>96</v>
      </c>
      <c r="N104" s="7"/>
      <c r="O104" s="7"/>
      <c r="P104" s="7"/>
      <c r="Q104" s="7"/>
      <c r="R104" s="7"/>
      <c r="S104" s="7"/>
      <c r="T104" s="7">
        <v>1</v>
      </c>
      <c r="U104" s="7"/>
      <c r="V104" s="6"/>
      <c r="W104" s="10"/>
      <c r="X104" s="8"/>
      <c r="Y104" s="9">
        <v>0</v>
      </c>
      <c r="Z104" s="9">
        <v>0</v>
      </c>
      <c r="AA104" s="9">
        <v>0</v>
      </c>
      <c r="AB104" s="9">
        <v>0</v>
      </c>
      <c r="AC104" s="9"/>
      <c r="AD104" s="9">
        <v>0</v>
      </c>
      <c r="AE104" s="9">
        <v>0</v>
      </c>
      <c r="AF104" s="9">
        <v>0</v>
      </c>
      <c r="AG104" s="9"/>
      <c r="AH104" s="9"/>
      <c r="AI104" s="9" t="s">
        <v>519</v>
      </c>
      <c r="AJ104" t="s">
        <v>634</v>
      </c>
      <c r="AL104" t="s">
        <v>1478</v>
      </c>
      <c r="AM104" t="s">
        <v>1542</v>
      </c>
      <c r="CV104">
        <v>0</v>
      </c>
    </row>
    <row r="105" spans="1:108" x14ac:dyDescent="0.3">
      <c r="A105" s="4">
        <v>41120</v>
      </c>
      <c r="B105" s="2" t="s">
        <v>199</v>
      </c>
      <c r="C105" s="11" t="s">
        <v>201</v>
      </c>
      <c r="D105" s="11" t="s">
        <v>11</v>
      </c>
      <c r="E105" s="3" t="s">
        <v>991</v>
      </c>
      <c r="F105" s="1"/>
      <c r="G105" s="7"/>
      <c r="H105" s="7"/>
      <c r="I105" s="7"/>
      <c r="J105" s="7">
        <v>1014</v>
      </c>
      <c r="K105" s="7">
        <v>244</v>
      </c>
      <c r="L105" s="7">
        <v>8</v>
      </c>
      <c r="M105" s="5">
        <v>117</v>
      </c>
      <c r="N105" s="7">
        <v>2</v>
      </c>
      <c r="O105" s="7">
        <v>2</v>
      </c>
      <c r="P105" s="7"/>
      <c r="Q105" s="7"/>
      <c r="R105" s="7"/>
      <c r="S105" s="7"/>
      <c r="T105" s="7"/>
      <c r="U105" s="7"/>
      <c r="V105" s="6"/>
      <c r="W105" s="10"/>
      <c r="X105" s="8"/>
      <c r="Y105" s="9">
        <v>0</v>
      </c>
      <c r="Z105" s="9">
        <v>0</v>
      </c>
      <c r="AA105" s="9">
        <v>0</v>
      </c>
      <c r="AB105" s="9">
        <v>0</v>
      </c>
      <c r="AC105" s="9"/>
      <c r="AD105" s="9">
        <v>0</v>
      </c>
      <c r="AE105" s="9">
        <v>0</v>
      </c>
      <c r="AF105" s="9">
        <v>0</v>
      </c>
      <c r="AG105" s="9"/>
      <c r="AH105" s="9"/>
      <c r="AI105" s="9" t="s">
        <v>519</v>
      </c>
      <c r="AJ105" t="s">
        <v>634</v>
      </c>
      <c r="AL105" t="s">
        <v>1478</v>
      </c>
      <c r="AM105" t="s">
        <v>1547</v>
      </c>
      <c r="CV105">
        <v>0</v>
      </c>
    </row>
    <row r="106" spans="1:108" x14ac:dyDescent="0.3">
      <c r="A106" s="4">
        <v>41127</v>
      </c>
      <c r="B106" s="2" t="s">
        <v>199</v>
      </c>
      <c r="C106" s="11" t="s">
        <v>199</v>
      </c>
      <c r="D106" s="11" t="s">
        <v>11</v>
      </c>
      <c r="E106" s="3" t="s">
        <v>1185</v>
      </c>
      <c r="F106" s="1"/>
      <c r="G106" s="7"/>
      <c r="H106" s="7"/>
      <c r="I106" s="7"/>
      <c r="J106" s="7"/>
      <c r="K106" s="7"/>
      <c r="L106" s="7"/>
      <c r="M106" s="5"/>
      <c r="N106" s="7"/>
      <c r="O106" s="7"/>
      <c r="P106" s="7"/>
      <c r="Q106" s="7"/>
      <c r="R106" s="7"/>
      <c r="S106" s="7"/>
      <c r="T106" s="7"/>
      <c r="U106" s="7"/>
      <c r="V106" s="6"/>
      <c r="W106" s="10"/>
      <c r="X106" s="8"/>
      <c r="Y106" s="9">
        <v>0</v>
      </c>
      <c r="Z106" s="9">
        <v>0</v>
      </c>
      <c r="AA106" s="9">
        <v>0</v>
      </c>
      <c r="AB106" s="9">
        <v>0</v>
      </c>
      <c r="AC106" s="9"/>
      <c r="AD106" s="9">
        <v>0</v>
      </c>
      <c r="AE106" s="9">
        <v>0</v>
      </c>
      <c r="AF106" s="9">
        <v>0</v>
      </c>
      <c r="AG106" s="9"/>
      <c r="AH106" s="9"/>
      <c r="AI106" s="9" t="s">
        <v>519</v>
      </c>
      <c r="AJ106" t="s">
        <v>634</v>
      </c>
      <c r="AL106" t="s">
        <v>1478</v>
      </c>
      <c r="AM106" t="s">
        <v>1548</v>
      </c>
      <c r="CV106">
        <v>0</v>
      </c>
    </row>
    <row r="107" spans="1:108" x14ac:dyDescent="0.3">
      <c r="A107" s="4">
        <v>41127</v>
      </c>
      <c r="B107" s="2" t="s">
        <v>199</v>
      </c>
      <c r="C107" s="11" t="s">
        <v>199</v>
      </c>
      <c r="D107" s="11" t="s">
        <v>11</v>
      </c>
      <c r="E107" s="3" t="s">
        <v>1185</v>
      </c>
      <c r="F107" s="1"/>
      <c r="G107" s="7"/>
      <c r="H107" s="7"/>
      <c r="I107" s="7"/>
      <c r="J107" s="7">
        <v>25</v>
      </c>
      <c r="K107" s="7">
        <v>5</v>
      </c>
      <c r="L107" s="7"/>
      <c r="M107" s="5">
        <v>5</v>
      </c>
      <c r="N107" s="7"/>
      <c r="O107" s="7"/>
      <c r="P107" s="7"/>
      <c r="Q107" s="7"/>
      <c r="R107" s="7"/>
      <c r="S107" s="7"/>
      <c r="T107" s="7"/>
      <c r="U107" s="7"/>
      <c r="V107" s="6"/>
      <c r="W107" s="10"/>
      <c r="X107" s="8"/>
      <c r="Y107" s="9">
        <v>0</v>
      </c>
      <c r="Z107" s="9">
        <v>0</v>
      </c>
      <c r="AA107" s="9">
        <v>0</v>
      </c>
      <c r="AB107" s="9">
        <v>0</v>
      </c>
      <c r="AC107" s="9"/>
      <c r="AD107" s="9">
        <v>0</v>
      </c>
      <c r="AE107" s="9">
        <v>0</v>
      </c>
      <c r="AF107" s="9">
        <v>0</v>
      </c>
      <c r="AG107" s="9"/>
      <c r="AH107" s="9"/>
      <c r="AI107" s="9" t="s">
        <v>519</v>
      </c>
      <c r="AJ107" t="s">
        <v>634</v>
      </c>
      <c r="AL107" t="s">
        <v>1478</v>
      </c>
      <c r="AM107" t="s">
        <v>1549</v>
      </c>
      <c r="CV107">
        <v>0</v>
      </c>
    </row>
    <row r="108" spans="1:108" x14ac:dyDescent="0.3">
      <c r="A108" s="4">
        <v>41127</v>
      </c>
      <c r="B108" s="2" t="s">
        <v>199</v>
      </c>
      <c r="C108" s="11" t="s">
        <v>201</v>
      </c>
      <c r="D108" s="11" t="s">
        <v>11</v>
      </c>
      <c r="E108" s="3" t="s">
        <v>991</v>
      </c>
      <c r="F108" s="1"/>
      <c r="G108" s="7"/>
      <c r="H108" s="7"/>
      <c r="I108" s="7"/>
      <c r="J108" s="7">
        <v>35</v>
      </c>
      <c r="K108" s="7">
        <v>7</v>
      </c>
      <c r="L108" s="7"/>
      <c r="M108" s="5">
        <v>7</v>
      </c>
      <c r="N108" s="7"/>
      <c r="O108" s="7"/>
      <c r="P108" s="7"/>
      <c r="Q108" s="7"/>
      <c r="R108" s="7"/>
      <c r="S108" s="7"/>
      <c r="T108" s="7"/>
      <c r="U108" s="7"/>
      <c r="V108" s="6"/>
      <c r="W108" s="10"/>
      <c r="X108" s="8"/>
      <c r="Y108" s="9">
        <v>0</v>
      </c>
      <c r="Z108" s="9">
        <v>0</v>
      </c>
      <c r="AA108" s="9">
        <v>0</v>
      </c>
      <c r="AB108" s="9">
        <v>0</v>
      </c>
      <c r="AC108" s="9"/>
      <c r="AD108" s="9">
        <v>0</v>
      </c>
      <c r="AE108" s="9">
        <v>0</v>
      </c>
      <c r="AF108" s="9">
        <v>0</v>
      </c>
      <c r="AG108" s="9"/>
      <c r="AH108" s="9"/>
      <c r="AI108" s="9" t="s">
        <v>519</v>
      </c>
      <c r="AJ108" t="s">
        <v>634</v>
      </c>
      <c r="AL108" t="s">
        <v>1478</v>
      </c>
      <c r="AM108" t="s">
        <v>1550</v>
      </c>
      <c r="CV108">
        <v>0</v>
      </c>
    </row>
    <row r="109" spans="1:108" x14ac:dyDescent="0.3">
      <c r="A109" s="4">
        <v>41127</v>
      </c>
      <c r="B109" s="2" t="s">
        <v>199</v>
      </c>
      <c r="C109" s="11" t="s">
        <v>201</v>
      </c>
      <c r="D109" s="11" t="s">
        <v>11</v>
      </c>
      <c r="E109" s="3" t="s">
        <v>991</v>
      </c>
      <c r="F109" s="1"/>
      <c r="G109" s="7"/>
      <c r="H109" s="7"/>
      <c r="I109" s="7"/>
      <c r="J109" s="7">
        <v>405</v>
      </c>
      <c r="K109" s="7">
        <v>75</v>
      </c>
      <c r="L109" s="7">
        <v>1</v>
      </c>
      <c r="M109" s="5">
        <v>3</v>
      </c>
      <c r="N109" s="7"/>
      <c r="O109" s="7"/>
      <c r="P109" s="7"/>
      <c r="Q109" s="7"/>
      <c r="R109" s="7"/>
      <c r="S109" s="7"/>
      <c r="T109" s="7"/>
      <c r="U109" s="7"/>
      <c r="V109" s="6"/>
      <c r="W109" s="10"/>
      <c r="X109" s="8"/>
      <c r="Y109" s="9">
        <v>0</v>
      </c>
      <c r="Z109" s="9">
        <v>0</v>
      </c>
      <c r="AA109" s="9">
        <v>0</v>
      </c>
      <c r="AB109" s="9">
        <v>0</v>
      </c>
      <c r="AC109" s="9"/>
      <c r="AD109" s="9">
        <v>0</v>
      </c>
      <c r="AE109" s="9">
        <v>0</v>
      </c>
      <c r="AF109" s="9">
        <v>0</v>
      </c>
      <c r="AG109" s="9"/>
      <c r="AH109" s="9"/>
      <c r="AI109" s="9" t="s">
        <v>519</v>
      </c>
      <c r="AJ109" t="s">
        <v>634</v>
      </c>
      <c r="AL109" t="s">
        <v>1478</v>
      </c>
      <c r="AM109" t="s">
        <v>1549</v>
      </c>
      <c r="CV109">
        <v>0</v>
      </c>
    </row>
    <row r="110" spans="1:108" x14ac:dyDescent="0.3">
      <c r="A110" s="4">
        <v>41350</v>
      </c>
      <c r="B110" s="2" t="s">
        <v>199</v>
      </c>
      <c r="C110" s="11" t="s">
        <v>201</v>
      </c>
      <c r="D110" s="11" t="s">
        <v>11</v>
      </c>
      <c r="E110" s="3" t="s">
        <v>991</v>
      </c>
      <c r="F110" s="1"/>
      <c r="G110" s="7"/>
      <c r="H110" s="7"/>
      <c r="I110" s="7">
        <v>546</v>
      </c>
      <c r="J110" s="7">
        <v>135</v>
      </c>
      <c r="K110" s="7">
        <v>2</v>
      </c>
      <c r="L110" s="7">
        <v>47</v>
      </c>
      <c r="M110" s="5"/>
      <c r="N110" s="7"/>
      <c r="O110" s="7"/>
      <c r="P110" s="7"/>
      <c r="Q110" s="7"/>
      <c r="R110" s="7"/>
      <c r="S110" s="7"/>
      <c r="T110" s="7"/>
      <c r="U110" s="7"/>
      <c r="V110" s="6"/>
      <c r="W110" s="10">
        <v>0</v>
      </c>
      <c r="X110" s="8">
        <v>0</v>
      </c>
      <c r="Y110" s="9">
        <v>0</v>
      </c>
      <c r="Z110" s="9">
        <v>0</v>
      </c>
      <c r="AA110" s="9">
        <v>0</v>
      </c>
      <c r="AB110" s="9"/>
      <c r="AC110" s="9">
        <v>0</v>
      </c>
      <c r="AD110" s="9">
        <v>0</v>
      </c>
      <c r="AE110" s="9">
        <v>0</v>
      </c>
      <c r="AF110" s="9"/>
      <c r="AG110" s="9"/>
      <c r="AH110" s="9" t="s">
        <v>519</v>
      </c>
      <c r="AI110" s="9" t="s">
        <v>635</v>
      </c>
      <c r="AK110" t="s">
        <v>1569</v>
      </c>
      <c r="AL110" t="s">
        <v>1573</v>
      </c>
      <c r="AX110">
        <v>0</v>
      </c>
      <c r="AZ110">
        <v>0</v>
      </c>
      <c r="BD110">
        <v>0</v>
      </c>
      <c r="BL110">
        <v>0</v>
      </c>
      <c r="CF110">
        <v>0</v>
      </c>
      <c r="CH110">
        <v>0</v>
      </c>
      <c r="CJ110">
        <v>0</v>
      </c>
      <c r="CN110">
        <v>0</v>
      </c>
      <c r="CP110">
        <v>0</v>
      </c>
      <c r="CR110">
        <v>0</v>
      </c>
      <c r="CU110">
        <v>0</v>
      </c>
      <c r="CW110">
        <v>0</v>
      </c>
      <c r="CY110">
        <v>0</v>
      </c>
      <c r="DA110">
        <v>0</v>
      </c>
      <c r="DC110">
        <v>0</v>
      </c>
    </row>
    <row r="111" spans="1:108" x14ac:dyDescent="0.3">
      <c r="A111" s="4">
        <v>41351</v>
      </c>
      <c r="B111" s="2" t="s">
        <v>199</v>
      </c>
      <c r="C111" s="11" t="s">
        <v>483</v>
      </c>
      <c r="D111" s="11" t="s">
        <v>11</v>
      </c>
      <c r="E111" s="3" t="s">
        <v>1244</v>
      </c>
      <c r="F111" s="1"/>
      <c r="G111" s="7"/>
      <c r="H111" s="7"/>
      <c r="I111" s="7">
        <v>52</v>
      </c>
      <c r="J111" s="7">
        <v>11</v>
      </c>
      <c r="K111" s="7"/>
      <c r="L111" s="7">
        <v>11</v>
      </c>
      <c r="M111" s="5"/>
      <c r="N111" s="7"/>
      <c r="O111" s="7"/>
      <c r="P111" s="7"/>
      <c r="Q111" s="7"/>
      <c r="R111" s="7"/>
      <c r="S111" s="7"/>
      <c r="T111" s="7"/>
      <c r="U111" s="7"/>
      <c r="V111" s="6"/>
      <c r="W111" s="10">
        <v>0</v>
      </c>
      <c r="X111" s="8">
        <v>0</v>
      </c>
      <c r="Y111" s="9">
        <v>0</v>
      </c>
      <c r="Z111" s="9">
        <v>0</v>
      </c>
      <c r="AA111" s="9">
        <v>0</v>
      </c>
      <c r="AB111" s="9"/>
      <c r="AC111" s="9">
        <v>0</v>
      </c>
      <c r="AD111" s="9">
        <v>0</v>
      </c>
      <c r="AE111" s="9">
        <v>0</v>
      </c>
      <c r="AF111" s="9"/>
      <c r="AG111" s="9"/>
      <c r="AH111" s="9" t="s">
        <v>519</v>
      </c>
      <c r="AI111" s="9" t="s">
        <v>635</v>
      </c>
      <c r="AK111" t="s">
        <v>1569</v>
      </c>
      <c r="AL111" t="s">
        <v>1574</v>
      </c>
      <c r="AX111">
        <v>0</v>
      </c>
      <c r="AZ111">
        <v>0</v>
      </c>
      <c r="BD111">
        <v>0</v>
      </c>
      <c r="BL111">
        <v>0</v>
      </c>
      <c r="CF111">
        <v>0</v>
      </c>
      <c r="CH111">
        <v>0</v>
      </c>
      <c r="CJ111">
        <v>0</v>
      </c>
      <c r="CN111">
        <v>0</v>
      </c>
      <c r="CP111">
        <v>0</v>
      </c>
      <c r="CR111">
        <v>0</v>
      </c>
      <c r="CU111">
        <v>0</v>
      </c>
      <c r="CW111">
        <v>0</v>
      </c>
      <c r="CY111">
        <v>0</v>
      </c>
      <c r="DA111">
        <v>0</v>
      </c>
      <c r="DC111">
        <v>0</v>
      </c>
    </row>
    <row r="112" spans="1:108" x14ac:dyDescent="0.3">
      <c r="A112" s="4">
        <v>41353</v>
      </c>
      <c r="B112" s="2" t="s">
        <v>199</v>
      </c>
      <c r="C112" s="11" t="s">
        <v>483</v>
      </c>
      <c r="D112" s="11" t="s">
        <v>11</v>
      </c>
      <c r="E112" s="3" t="s">
        <v>1244</v>
      </c>
      <c r="F112" s="1"/>
      <c r="G112" s="7"/>
      <c r="H112" s="7"/>
      <c r="I112" s="7">
        <v>137</v>
      </c>
      <c r="J112" s="7">
        <v>31</v>
      </c>
      <c r="K112" s="7"/>
      <c r="L112" s="7">
        <v>2</v>
      </c>
      <c r="M112" s="5"/>
      <c r="N112" s="7"/>
      <c r="O112" s="7"/>
      <c r="P112" s="7"/>
      <c r="Q112" s="7"/>
      <c r="R112" s="7"/>
      <c r="S112" s="7"/>
      <c r="T112" s="7"/>
      <c r="U112" s="7"/>
      <c r="V112" s="6"/>
      <c r="W112" s="10">
        <v>0</v>
      </c>
      <c r="X112" s="8">
        <v>0</v>
      </c>
      <c r="Y112" s="9">
        <v>0</v>
      </c>
      <c r="Z112" s="9">
        <v>0</v>
      </c>
      <c r="AA112" s="9">
        <v>0</v>
      </c>
      <c r="AB112" s="9"/>
      <c r="AC112" s="9">
        <v>0</v>
      </c>
      <c r="AD112" s="9">
        <v>0</v>
      </c>
      <c r="AE112" s="9">
        <v>0</v>
      </c>
      <c r="AF112" s="9"/>
      <c r="AG112" s="9"/>
      <c r="AH112" s="9" t="s">
        <v>519</v>
      </c>
      <c r="AI112" s="9" t="s">
        <v>635</v>
      </c>
      <c r="AK112" t="s">
        <v>1569</v>
      </c>
      <c r="AL112" t="s">
        <v>1575</v>
      </c>
      <c r="AX112">
        <v>0</v>
      </c>
      <c r="AZ112">
        <v>0</v>
      </c>
      <c r="BD112">
        <v>0</v>
      </c>
      <c r="BL112">
        <v>0</v>
      </c>
      <c r="CF112">
        <v>0</v>
      </c>
      <c r="CH112">
        <v>0</v>
      </c>
      <c r="CJ112">
        <v>0</v>
      </c>
      <c r="CN112">
        <v>0</v>
      </c>
      <c r="CP112">
        <v>0</v>
      </c>
      <c r="CR112">
        <v>0</v>
      </c>
      <c r="CU112">
        <v>0</v>
      </c>
      <c r="CW112">
        <v>0</v>
      </c>
      <c r="CY112">
        <v>0</v>
      </c>
      <c r="DA112">
        <v>0</v>
      </c>
      <c r="DC112">
        <v>0</v>
      </c>
    </row>
    <row r="113" spans="1:117" x14ac:dyDescent="0.3">
      <c r="A113" s="4">
        <v>41380</v>
      </c>
      <c r="B113" s="2" t="s">
        <v>199</v>
      </c>
      <c r="C113" s="11" t="s">
        <v>201</v>
      </c>
      <c r="D113" s="11" t="s">
        <v>11</v>
      </c>
      <c r="E113" s="3" t="s">
        <v>991</v>
      </c>
      <c r="F113" s="1"/>
      <c r="G113" s="7"/>
      <c r="H113" s="7"/>
      <c r="I113" s="7">
        <v>484</v>
      </c>
      <c r="J113" s="7">
        <v>130</v>
      </c>
      <c r="K113" s="7">
        <v>1</v>
      </c>
      <c r="L113" s="7">
        <v>61</v>
      </c>
      <c r="M113" s="5">
        <v>5</v>
      </c>
      <c r="N113" s="7"/>
      <c r="O113" s="7"/>
      <c r="P113" s="7"/>
      <c r="Q113" s="7"/>
      <c r="R113" s="7"/>
      <c r="S113" s="7"/>
      <c r="T113" s="7"/>
      <c r="U113" s="7"/>
      <c r="V113" s="6"/>
      <c r="W113" s="10">
        <v>0</v>
      </c>
      <c r="X113" s="8">
        <v>0</v>
      </c>
      <c r="Y113" s="9">
        <v>0</v>
      </c>
      <c r="Z113" s="9">
        <v>0</v>
      </c>
      <c r="AA113" s="9">
        <v>0</v>
      </c>
      <c r="AB113" s="9"/>
      <c r="AC113" s="9">
        <v>0</v>
      </c>
      <c r="AD113" s="9">
        <v>0</v>
      </c>
      <c r="AE113" s="9">
        <v>0</v>
      </c>
      <c r="AF113" s="9"/>
      <c r="AG113" s="9"/>
      <c r="AH113" s="9" t="s">
        <v>519</v>
      </c>
      <c r="AI113" s="9" t="s">
        <v>635</v>
      </c>
      <c r="AK113" t="s">
        <v>1569</v>
      </c>
      <c r="AL113" t="s">
        <v>1577</v>
      </c>
      <c r="AX113">
        <v>0</v>
      </c>
      <c r="AZ113">
        <v>0</v>
      </c>
      <c r="BD113">
        <v>0</v>
      </c>
      <c r="BL113">
        <v>0</v>
      </c>
      <c r="CF113">
        <v>0</v>
      </c>
      <c r="CH113">
        <v>0</v>
      </c>
      <c r="CJ113">
        <v>0</v>
      </c>
      <c r="CN113">
        <v>0</v>
      </c>
      <c r="CP113">
        <v>0</v>
      </c>
      <c r="CR113">
        <v>0</v>
      </c>
      <c r="CU113">
        <v>0</v>
      </c>
      <c r="CW113">
        <v>0</v>
      </c>
      <c r="CY113">
        <v>0</v>
      </c>
      <c r="DA113">
        <v>0</v>
      </c>
      <c r="DC113">
        <v>0</v>
      </c>
    </row>
    <row r="114" spans="1:117" x14ac:dyDescent="0.3">
      <c r="A114" s="4">
        <v>41401</v>
      </c>
      <c r="B114" s="2" t="s">
        <v>199</v>
      </c>
      <c r="C114" s="11" t="s">
        <v>201</v>
      </c>
      <c r="D114" s="11" t="s">
        <v>11</v>
      </c>
      <c r="E114" s="3" t="s">
        <v>991</v>
      </c>
      <c r="F114" s="1"/>
      <c r="G114" s="7"/>
      <c r="H114" s="7"/>
      <c r="I114" s="7">
        <v>932</v>
      </c>
      <c r="J114" s="7">
        <v>230</v>
      </c>
      <c r="K114" s="7"/>
      <c r="L114" s="7">
        <v>63</v>
      </c>
      <c r="M114" s="5">
        <v>4</v>
      </c>
      <c r="N114" s="7"/>
      <c r="O114" s="7">
        <v>2</v>
      </c>
      <c r="P114" s="7"/>
      <c r="Q114" s="7"/>
      <c r="R114" s="7"/>
      <c r="S114" s="7"/>
      <c r="T114" s="7"/>
      <c r="U114" s="7"/>
      <c r="V114" s="6"/>
      <c r="W114" s="10">
        <v>0</v>
      </c>
      <c r="X114" s="8">
        <v>0</v>
      </c>
      <c r="Y114" s="9">
        <v>0</v>
      </c>
      <c r="Z114" s="9">
        <v>0</v>
      </c>
      <c r="AA114" s="9">
        <v>0</v>
      </c>
      <c r="AB114" s="9"/>
      <c r="AC114" s="9">
        <v>0</v>
      </c>
      <c r="AD114" s="9">
        <v>0</v>
      </c>
      <c r="AE114" s="9">
        <v>0</v>
      </c>
      <c r="AF114" s="9"/>
      <c r="AG114" s="9"/>
      <c r="AH114" s="9" t="s">
        <v>519</v>
      </c>
      <c r="AI114" s="9" t="s">
        <v>635</v>
      </c>
      <c r="AK114" t="s">
        <v>1569</v>
      </c>
      <c r="AL114" t="s">
        <v>1579</v>
      </c>
      <c r="AX114">
        <v>0</v>
      </c>
      <c r="AZ114">
        <v>0</v>
      </c>
      <c r="BD114">
        <v>0</v>
      </c>
      <c r="BL114">
        <v>0</v>
      </c>
      <c r="CF114">
        <v>0</v>
      </c>
      <c r="CH114">
        <v>0</v>
      </c>
      <c r="CJ114">
        <v>0</v>
      </c>
      <c r="CN114">
        <v>0</v>
      </c>
      <c r="CP114">
        <v>0</v>
      </c>
      <c r="CR114">
        <v>0</v>
      </c>
      <c r="CU114">
        <v>0</v>
      </c>
      <c r="CW114">
        <v>0</v>
      </c>
      <c r="CY114">
        <v>0</v>
      </c>
      <c r="DA114">
        <v>0</v>
      </c>
      <c r="DC114">
        <v>0</v>
      </c>
    </row>
    <row r="115" spans="1:117" x14ac:dyDescent="0.3">
      <c r="A115" s="4">
        <v>41402</v>
      </c>
      <c r="B115" s="2" t="s">
        <v>199</v>
      </c>
      <c r="C115" s="11" t="s">
        <v>199</v>
      </c>
      <c r="D115" s="11" t="s">
        <v>11</v>
      </c>
      <c r="E115" s="3" t="s">
        <v>1185</v>
      </c>
      <c r="F115" s="1"/>
      <c r="G115" s="7"/>
      <c r="H115" s="7"/>
      <c r="I115" s="7">
        <v>2187</v>
      </c>
      <c r="J115" s="7">
        <v>453</v>
      </c>
      <c r="K115" s="7">
        <v>1</v>
      </c>
      <c r="L115" s="7">
        <v>2</v>
      </c>
      <c r="M115" s="5"/>
      <c r="N115" s="7"/>
      <c r="O115" s="7"/>
      <c r="P115" s="7"/>
      <c r="Q115" s="7"/>
      <c r="R115" s="7"/>
      <c r="S115" s="7"/>
      <c r="T115" s="7"/>
      <c r="U115" s="7"/>
      <c r="V115" s="6"/>
      <c r="W115" s="10">
        <v>0</v>
      </c>
      <c r="X115" s="8">
        <v>0</v>
      </c>
      <c r="Y115" s="9">
        <v>0</v>
      </c>
      <c r="Z115" s="9">
        <v>0</v>
      </c>
      <c r="AA115" s="9">
        <v>0</v>
      </c>
      <c r="AB115" s="9"/>
      <c r="AC115" s="9">
        <v>0</v>
      </c>
      <c r="AD115" s="9">
        <v>0</v>
      </c>
      <c r="AE115" s="9">
        <v>0</v>
      </c>
      <c r="AF115" s="9"/>
      <c r="AG115" s="9"/>
      <c r="AH115" s="9" t="s">
        <v>519</v>
      </c>
      <c r="AI115" s="9" t="s">
        <v>635</v>
      </c>
      <c r="AK115" t="s">
        <v>1569</v>
      </c>
      <c r="AL115" t="s">
        <v>1580</v>
      </c>
      <c r="AX115">
        <v>0</v>
      </c>
      <c r="AZ115">
        <v>0</v>
      </c>
      <c r="BD115">
        <v>0</v>
      </c>
      <c r="BL115">
        <v>0</v>
      </c>
      <c r="CF115">
        <v>0</v>
      </c>
      <c r="CH115">
        <v>0</v>
      </c>
      <c r="CJ115">
        <v>0</v>
      </c>
      <c r="CN115">
        <v>0</v>
      </c>
      <c r="CP115">
        <v>0</v>
      </c>
      <c r="CR115">
        <v>0</v>
      </c>
      <c r="CU115">
        <v>0</v>
      </c>
      <c r="CW115">
        <v>0</v>
      </c>
      <c r="CY115">
        <v>0</v>
      </c>
      <c r="DA115">
        <v>0</v>
      </c>
      <c r="DC115">
        <v>0</v>
      </c>
    </row>
    <row r="116" spans="1:117" x14ac:dyDescent="0.3">
      <c r="A116" s="4">
        <v>41476</v>
      </c>
      <c r="B116" s="2" t="s">
        <v>199</v>
      </c>
      <c r="C116" s="11" t="s">
        <v>199</v>
      </c>
      <c r="D116" s="11" t="s">
        <v>11</v>
      </c>
      <c r="E116" s="3" t="s">
        <v>1185</v>
      </c>
      <c r="F116" s="1"/>
      <c r="G116" s="7"/>
      <c r="H116" s="7"/>
      <c r="I116" s="7">
        <v>735</v>
      </c>
      <c r="J116" s="7">
        <v>147</v>
      </c>
      <c r="K116" s="7"/>
      <c r="L116" s="7"/>
      <c r="M116" s="5"/>
      <c r="N116" s="7"/>
      <c r="O116" s="7"/>
      <c r="P116" s="7"/>
      <c r="Q116" s="7"/>
      <c r="R116" s="7"/>
      <c r="S116" s="7"/>
      <c r="T116" s="7"/>
      <c r="U116" s="7"/>
      <c r="V116" s="6"/>
      <c r="W116" s="10">
        <v>0</v>
      </c>
      <c r="X116" s="8">
        <v>0</v>
      </c>
      <c r="Y116" s="9">
        <v>0</v>
      </c>
      <c r="Z116" s="9">
        <v>0</v>
      </c>
      <c r="AA116" s="9">
        <v>0</v>
      </c>
      <c r="AB116" s="9"/>
      <c r="AC116" s="9">
        <v>0</v>
      </c>
      <c r="AD116" s="9">
        <v>0</v>
      </c>
      <c r="AE116" s="9">
        <v>0</v>
      </c>
      <c r="AF116" s="9"/>
      <c r="AG116" s="9"/>
      <c r="AH116" s="9"/>
      <c r="AI116" s="9"/>
      <c r="AL116" t="s">
        <v>1585</v>
      </c>
      <c r="AX116">
        <v>0</v>
      </c>
      <c r="AZ116">
        <v>0</v>
      </c>
      <c r="BD116">
        <v>0</v>
      </c>
      <c r="BL116">
        <v>0</v>
      </c>
      <c r="CF116">
        <v>0</v>
      </c>
      <c r="CH116">
        <v>0</v>
      </c>
      <c r="CJ116">
        <v>0</v>
      </c>
      <c r="CN116">
        <v>0</v>
      </c>
      <c r="CP116">
        <v>0</v>
      </c>
      <c r="CR116">
        <v>0</v>
      </c>
      <c r="CU116">
        <v>0</v>
      </c>
      <c r="CW116">
        <v>0</v>
      </c>
      <c r="CY116">
        <v>0</v>
      </c>
      <c r="DA116">
        <v>0</v>
      </c>
      <c r="DC116">
        <v>0</v>
      </c>
    </row>
    <row r="117" spans="1:117" x14ac:dyDescent="0.3">
      <c r="A117" s="4">
        <v>41477</v>
      </c>
      <c r="B117" s="2" t="s">
        <v>199</v>
      </c>
      <c r="C117" s="11" t="s">
        <v>201</v>
      </c>
      <c r="D117" s="11" t="s">
        <v>11</v>
      </c>
      <c r="E117" s="3" t="s">
        <v>991</v>
      </c>
      <c r="F117" s="1"/>
      <c r="G117" s="7"/>
      <c r="H117" s="7"/>
      <c r="I117" s="7"/>
      <c r="J117" s="7"/>
      <c r="K117" s="7"/>
      <c r="L117" s="7"/>
      <c r="M117" s="5"/>
      <c r="N117" s="7"/>
      <c r="O117" s="7"/>
      <c r="P117" s="7"/>
      <c r="Q117" s="7"/>
      <c r="R117" s="7"/>
      <c r="S117" s="7"/>
      <c r="T117" s="7"/>
      <c r="U117" s="7"/>
      <c r="V117" s="6"/>
      <c r="W117" s="10">
        <v>0</v>
      </c>
      <c r="X117" s="8">
        <v>0</v>
      </c>
      <c r="Y117" s="9">
        <v>0</v>
      </c>
      <c r="Z117" s="9">
        <v>0</v>
      </c>
      <c r="AA117" s="9">
        <v>0</v>
      </c>
      <c r="AB117" s="9"/>
      <c r="AC117" s="9">
        <v>0</v>
      </c>
      <c r="AD117" s="9">
        <v>0</v>
      </c>
      <c r="AE117" s="9">
        <v>0</v>
      </c>
      <c r="AF117" s="9"/>
      <c r="AG117" s="9"/>
      <c r="AH117" s="9"/>
      <c r="AI117" s="9"/>
      <c r="AL117" t="s">
        <v>1586</v>
      </c>
      <c r="AX117">
        <v>0</v>
      </c>
      <c r="AZ117">
        <v>0</v>
      </c>
      <c r="BD117">
        <v>0</v>
      </c>
      <c r="BL117">
        <v>0</v>
      </c>
      <c r="CF117">
        <v>0</v>
      </c>
      <c r="CH117">
        <v>0</v>
      </c>
      <c r="CJ117">
        <v>0</v>
      </c>
      <c r="CN117">
        <v>0</v>
      </c>
      <c r="CP117">
        <v>0</v>
      </c>
      <c r="CR117">
        <v>0</v>
      </c>
      <c r="CU117">
        <v>0</v>
      </c>
      <c r="CW117">
        <v>0</v>
      </c>
      <c r="CY117">
        <v>0</v>
      </c>
      <c r="DA117">
        <v>0</v>
      </c>
      <c r="DC117">
        <v>0</v>
      </c>
    </row>
    <row r="118" spans="1:117" x14ac:dyDescent="0.3">
      <c r="A118" s="4">
        <v>41485</v>
      </c>
      <c r="B118" s="2" t="s">
        <v>199</v>
      </c>
      <c r="C118" s="11" t="s">
        <v>201</v>
      </c>
      <c r="D118" s="11" t="s">
        <v>11</v>
      </c>
      <c r="E118" s="3" t="s">
        <v>991</v>
      </c>
      <c r="F118" s="1"/>
      <c r="G118" s="7"/>
      <c r="H118" s="7"/>
      <c r="I118" s="7">
        <v>1239</v>
      </c>
      <c r="J118" s="7">
        <v>316</v>
      </c>
      <c r="K118" s="7">
        <v>12</v>
      </c>
      <c r="L118" s="7">
        <v>120</v>
      </c>
      <c r="M118" s="5"/>
      <c r="N118" s="7"/>
      <c r="O118" s="7"/>
      <c r="P118" s="7"/>
      <c r="Q118" s="7"/>
      <c r="R118" s="7"/>
      <c r="S118" s="7"/>
      <c r="T118" s="7"/>
      <c r="U118" s="7">
        <v>1500</v>
      </c>
      <c r="V118" s="6"/>
      <c r="W118" s="10">
        <v>0</v>
      </c>
      <c r="X118" s="8">
        <v>0</v>
      </c>
      <c r="Y118" s="9">
        <v>0</v>
      </c>
      <c r="Z118" s="9">
        <v>0</v>
      </c>
      <c r="AA118" s="9">
        <v>0</v>
      </c>
      <c r="AB118" s="9"/>
      <c r="AC118" s="9">
        <v>0</v>
      </c>
      <c r="AD118" s="9">
        <v>0</v>
      </c>
      <c r="AE118" s="9">
        <v>0</v>
      </c>
      <c r="AF118" s="9"/>
      <c r="AG118" s="9"/>
      <c r="AH118" s="9"/>
      <c r="AI118" s="9"/>
      <c r="AL118" t="s">
        <v>1588</v>
      </c>
      <c r="AX118">
        <v>0</v>
      </c>
      <c r="AZ118">
        <v>0</v>
      </c>
      <c r="BD118">
        <v>0</v>
      </c>
      <c r="BL118">
        <v>0</v>
      </c>
      <c r="CF118">
        <v>0</v>
      </c>
      <c r="CH118">
        <v>0</v>
      </c>
      <c r="CJ118">
        <v>0</v>
      </c>
      <c r="CN118">
        <v>0</v>
      </c>
      <c r="CP118">
        <v>0</v>
      </c>
      <c r="CR118">
        <v>0</v>
      </c>
      <c r="CU118">
        <v>0</v>
      </c>
      <c r="CW118">
        <v>0</v>
      </c>
      <c r="CY118">
        <v>0</v>
      </c>
      <c r="DA118">
        <v>0</v>
      </c>
      <c r="DC118">
        <v>0</v>
      </c>
    </row>
    <row r="119" spans="1:117" x14ac:dyDescent="0.3">
      <c r="A119" s="4">
        <v>41815</v>
      </c>
      <c r="B119" s="2" t="s">
        <v>199</v>
      </c>
      <c r="C119" s="11" t="s">
        <v>199</v>
      </c>
      <c r="D119" s="11" t="s">
        <v>11</v>
      </c>
      <c r="E119" s="3" t="s">
        <v>1185</v>
      </c>
      <c r="F119" s="1"/>
      <c r="G119" s="7"/>
      <c r="H119" s="7"/>
      <c r="I119" s="7"/>
      <c r="J119" s="7"/>
      <c r="K119" s="7"/>
      <c r="L119" s="7"/>
      <c r="M119" s="5"/>
      <c r="N119" s="7"/>
      <c r="O119" s="7"/>
      <c r="P119" s="7"/>
      <c r="Q119" s="7"/>
      <c r="R119" s="7"/>
      <c r="S119" s="7"/>
      <c r="T119" s="7"/>
      <c r="U119" s="7"/>
      <c r="V119" s="6"/>
      <c r="W119" s="10">
        <v>0</v>
      </c>
      <c r="X119" s="8">
        <v>0</v>
      </c>
      <c r="Y119" s="9">
        <v>0</v>
      </c>
      <c r="Z119" s="9">
        <v>0</v>
      </c>
      <c r="AA119" s="9">
        <v>0</v>
      </c>
      <c r="AB119" s="9"/>
      <c r="AC119" s="9">
        <v>0</v>
      </c>
      <c r="AD119" s="9">
        <v>0</v>
      </c>
      <c r="AE119" s="9"/>
      <c r="AF119" s="9"/>
      <c r="AG119" s="9"/>
      <c r="AH119" s="9" t="s">
        <v>520</v>
      </c>
      <c r="AI119" s="9" t="s">
        <v>635</v>
      </c>
      <c r="AL119" t="s">
        <v>1610</v>
      </c>
      <c r="AX119">
        <v>0</v>
      </c>
      <c r="AZ119">
        <v>0</v>
      </c>
      <c r="BD119">
        <v>0</v>
      </c>
      <c r="BL119">
        <v>0</v>
      </c>
      <c r="CF119">
        <v>0</v>
      </c>
      <c r="CH119">
        <v>0</v>
      </c>
      <c r="CJ119">
        <v>0</v>
      </c>
      <c r="CN119">
        <v>0</v>
      </c>
      <c r="CP119">
        <v>0</v>
      </c>
      <c r="CR119">
        <v>0</v>
      </c>
      <c r="CU119">
        <v>0</v>
      </c>
      <c r="CW119">
        <v>0</v>
      </c>
      <c r="CY119">
        <v>0</v>
      </c>
      <c r="DA119">
        <v>0</v>
      </c>
      <c r="DC119">
        <v>0</v>
      </c>
      <c r="DI119">
        <v>1715</v>
      </c>
      <c r="DM119">
        <v>0</v>
      </c>
    </row>
    <row r="120" spans="1:117" x14ac:dyDescent="0.3">
      <c r="A120" s="4">
        <v>41815</v>
      </c>
      <c r="B120" s="2" t="s">
        <v>199</v>
      </c>
      <c r="C120" s="11" t="s">
        <v>201</v>
      </c>
      <c r="D120" s="11" t="s">
        <v>11</v>
      </c>
      <c r="E120" s="3" t="s">
        <v>991</v>
      </c>
      <c r="F120" s="1"/>
      <c r="G120" s="7"/>
      <c r="H120" s="7"/>
      <c r="I120" s="7">
        <v>1564</v>
      </c>
      <c r="J120" s="7">
        <v>108</v>
      </c>
      <c r="K120" s="7">
        <v>12</v>
      </c>
      <c r="L120" s="7">
        <v>160</v>
      </c>
      <c r="M120" s="5">
        <v>4</v>
      </c>
      <c r="N120" s="7"/>
      <c r="O120" s="7"/>
      <c r="P120" s="7"/>
      <c r="Q120" s="7"/>
      <c r="R120" s="7"/>
      <c r="S120" s="7"/>
      <c r="T120" s="7"/>
      <c r="U120" s="7">
        <v>2689</v>
      </c>
      <c r="V120" s="6" t="s">
        <v>1611</v>
      </c>
      <c r="W120" s="10">
        <v>0</v>
      </c>
      <c r="X120" s="8">
        <v>40799102.400000006</v>
      </c>
      <c r="Y120" s="9">
        <v>43246612.800000004</v>
      </c>
      <c r="Z120" s="9">
        <v>0</v>
      </c>
      <c r="AA120" s="9">
        <v>0</v>
      </c>
      <c r="AB120" s="9"/>
      <c r="AC120" s="9">
        <v>0</v>
      </c>
      <c r="AD120" s="9">
        <v>84045715.200000018</v>
      </c>
      <c r="AE120" s="9" t="s">
        <v>1603</v>
      </c>
      <c r="AF120" s="9">
        <v>41836</v>
      </c>
      <c r="AG120" s="9">
        <v>42020</v>
      </c>
      <c r="AH120" s="9" t="s">
        <v>519</v>
      </c>
      <c r="AI120" s="9" t="s">
        <v>634</v>
      </c>
      <c r="AL120" t="s">
        <v>1612</v>
      </c>
      <c r="AX120">
        <v>0</v>
      </c>
      <c r="AZ120">
        <v>0</v>
      </c>
      <c r="BD120">
        <v>0</v>
      </c>
      <c r="BL120">
        <v>0</v>
      </c>
      <c r="CF120">
        <v>0</v>
      </c>
      <c r="CH120">
        <v>0</v>
      </c>
      <c r="CJ120">
        <v>0</v>
      </c>
      <c r="CN120">
        <v>0</v>
      </c>
      <c r="CO120">
        <v>408</v>
      </c>
      <c r="CP120">
        <v>18767918.400000002</v>
      </c>
      <c r="CQ120">
        <v>408</v>
      </c>
      <c r="CR120">
        <v>22031184</v>
      </c>
      <c r="CU120">
        <v>40799102.400000006</v>
      </c>
      <c r="CW120">
        <v>0</v>
      </c>
      <c r="CX120">
        <v>408</v>
      </c>
      <c r="CY120">
        <v>43246612.800000004</v>
      </c>
      <c r="DA120">
        <v>0</v>
      </c>
      <c r="DC120">
        <v>0</v>
      </c>
      <c r="DG120" t="s">
        <v>1613</v>
      </c>
      <c r="DI120">
        <v>1714</v>
      </c>
      <c r="DM120">
        <v>84045715.200000018</v>
      </c>
    </row>
    <row r="121" spans="1:117" x14ac:dyDescent="0.3">
      <c r="A121" s="4">
        <v>41828</v>
      </c>
      <c r="B121" s="2" t="s">
        <v>199</v>
      </c>
      <c r="C121" s="11" t="s">
        <v>201</v>
      </c>
      <c r="D121" s="11" t="s">
        <v>11</v>
      </c>
      <c r="E121" s="3" t="s">
        <v>991</v>
      </c>
      <c r="F121" s="1"/>
      <c r="G121" s="7"/>
      <c r="H121" s="7"/>
      <c r="I121" s="7">
        <v>431</v>
      </c>
      <c r="J121" s="7">
        <v>105</v>
      </c>
      <c r="K121" s="7">
        <v>4</v>
      </c>
      <c r="L121" s="7">
        <v>1</v>
      </c>
      <c r="M121" s="5">
        <v>2</v>
      </c>
      <c r="N121" s="7"/>
      <c r="O121" s="7"/>
      <c r="P121" s="7">
        <v>1</v>
      </c>
      <c r="Q121" s="7"/>
      <c r="R121" s="7"/>
      <c r="S121" s="7"/>
      <c r="T121" s="7"/>
      <c r="U121" s="7">
        <v>1520</v>
      </c>
      <c r="V121" s="6"/>
      <c r="W121" s="10">
        <v>0</v>
      </c>
      <c r="X121" s="8">
        <v>0</v>
      </c>
      <c r="Y121" s="9">
        <v>0</v>
      </c>
      <c r="Z121" s="9">
        <v>0</v>
      </c>
      <c r="AA121" s="9">
        <v>0</v>
      </c>
      <c r="AB121" s="9"/>
      <c r="AC121" s="9">
        <v>0</v>
      </c>
      <c r="AD121" s="9">
        <v>0</v>
      </c>
      <c r="AE121" s="9"/>
      <c r="AF121" s="9"/>
      <c r="AG121" s="9"/>
      <c r="AH121" s="9" t="s">
        <v>520</v>
      </c>
      <c r="AI121" s="9" t="s">
        <v>635</v>
      </c>
      <c r="AL121" t="s">
        <v>1615</v>
      </c>
      <c r="AX121">
        <v>0</v>
      </c>
      <c r="AZ121">
        <v>0</v>
      </c>
      <c r="BD121">
        <v>0</v>
      </c>
      <c r="BL121">
        <v>0</v>
      </c>
      <c r="CF121">
        <v>0</v>
      </c>
      <c r="CH121">
        <v>0</v>
      </c>
      <c r="CJ121">
        <v>0</v>
      </c>
      <c r="CN121">
        <v>0</v>
      </c>
      <c r="CP121">
        <v>0</v>
      </c>
      <c r="CR121">
        <v>0</v>
      </c>
      <c r="CU121">
        <v>0</v>
      </c>
      <c r="CW121">
        <v>0</v>
      </c>
      <c r="CY121">
        <v>0</v>
      </c>
      <c r="DA121">
        <v>0</v>
      </c>
      <c r="DC121">
        <v>0</v>
      </c>
      <c r="DI121">
        <v>1850</v>
      </c>
      <c r="DM121">
        <v>0</v>
      </c>
    </row>
    <row r="122" spans="1:117" x14ac:dyDescent="0.3">
      <c r="A122" s="4">
        <v>41831</v>
      </c>
      <c r="B122" s="2" t="s">
        <v>199</v>
      </c>
      <c r="C122" s="11" t="s">
        <v>199</v>
      </c>
      <c r="D122" s="11" t="s">
        <v>11</v>
      </c>
      <c r="E122" s="3" t="s">
        <v>1185</v>
      </c>
      <c r="F122" s="1"/>
      <c r="G122" s="7"/>
      <c r="H122" s="7"/>
      <c r="I122" s="7">
        <v>200</v>
      </c>
      <c r="J122" s="7">
        <v>40</v>
      </c>
      <c r="K122" s="7"/>
      <c r="L122" s="7">
        <v>40</v>
      </c>
      <c r="M122" s="5"/>
      <c r="N122" s="7"/>
      <c r="O122" s="7"/>
      <c r="P122" s="7"/>
      <c r="Q122" s="7"/>
      <c r="R122" s="7"/>
      <c r="S122" s="7"/>
      <c r="T122" s="7"/>
      <c r="U122" s="7"/>
      <c r="V122" s="6"/>
      <c r="W122" s="10">
        <v>0</v>
      </c>
      <c r="X122" s="8">
        <v>0</v>
      </c>
      <c r="Y122" s="9">
        <v>0</v>
      </c>
      <c r="Z122" s="9">
        <v>0</v>
      </c>
      <c r="AA122" s="9">
        <v>0</v>
      </c>
      <c r="AB122" s="9"/>
      <c r="AC122" s="9">
        <v>0</v>
      </c>
      <c r="AD122" s="9">
        <v>0</v>
      </c>
      <c r="AE122" s="9"/>
      <c r="AF122" s="9"/>
      <c r="AG122" s="9"/>
      <c r="AH122" s="9" t="s">
        <v>520</v>
      </c>
      <c r="AI122" s="9" t="s">
        <v>635</v>
      </c>
      <c r="AL122" t="s">
        <v>1616</v>
      </c>
      <c r="AX122">
        <v>0</v>
      </c>
      <c r="AZ122">
        <v>0</v>
      </c>
      <c r="BD122">
        <v>0</v>
      </c>
      <c r="BL122">
        <v>0</v>
      </c>
      <c r="CF122">
        <v>0</v>
      </c>
      <c r="CH122">
        <v>0</v>
      </c>
      <c r="CJ122">
        <v>0</v>
      </c>
      <c r="CN122">
        <v>0</v>
      </c>
      <c r="CP122">
        <v>0</v>
      </c>
      <c r="CR122">
        <v>0</v>
      </c>
      <c r="CU122">
        <v>0</v>
      </c>
      <c r="CW122">
        <v>0</v>
      </c>
      <c r="CY122">
        <v>0</v>
      </c>
      <c r="DA122">
        <v>0</v>
      </c>
      <c r="DC122">
        <v>0</v>
      </c>
      <c r="DI122">
        <v>1869</v>
      </c>
      <c r="DM122">
        <v>0</v>
      </c>
    </row>
    <row r="123" spans="1:117" x14ac:dyDescent="0.3">
      <c r="A123" s="4">
        <v>41834</v>
      </c>
      <c r="B123" s="2" t="s">
        <v>199</v>
      </c>
      <c r="C123" s="11" t="s">
        <v>200</v>
      </c>
      <c r="D123" s="11" t="s">
        <v>11</v>
      </c>
      <c r="E123" s="3" t="s">
        <v>919</v>
      </c>
      <c r="F123" s="1"/>
      <c r="G123" s="7"/>
      <c r="H123" s="7"/>
      <c r="I123" s="7">
        <v>5</v>
      </c>
      <c r="J123" s="7">
        <v>1</v>
      </c>
      <c r="K123" s="7"/>
      <c r="L123" s="7">
        <v>1</v>
      </c>
      <c r="M123" s="5"/>
      <c r="N123" s="7"/>
      <c r="O123" s="7"/>
      <c r="P123" s="7"/>
      <c r="Q123" s="7"/>
      <c r="R123" s="7"/>
      <c r="S123" s="7"/>
      <c r="T123" s="7"/>
      <c r="U123" s="7"/>
      <c r="V123" s="6"/>
      <c r="W123" s="10">
        <v>0</v>
      </c>
      <c r="X123" s="8">
        <v>0</v>
      </c>
      <c r="Y123" s="9">
        <v>0</v>
      </c>
      <c r="Z123" s="9">
        <v>0</v>
      </c>
      <c r="AA123" s="9">
        <v>0</v>
      </c>
      <c r="AB123" s="9"/>
      <c r="AC123" s="9">
        <v>0</v>
      </c>
      <c r="AD123" s="9">
        <v>0</v>
      </c>
      <c r="AE123" s="9"/>
      <c r="AF123" s="9"/>
      <c r="AG123" s="9"/>
      <c r="AH123" s="9" t="s">
        <v>520</v>
      </c>
      <c r="AI123" s="9" t="s">
        <v>635</v>
      </c>
      <c r="AL123" t="s">
        <v>1617</v>
      </c>
      <c r="AX123">
        <v>0</v>
      </c>
      <c r="AZ123">
        <v>0</v>
      </c>
      <c r="BD123">
        <v>0</v>
      </c>
      <c r="BL123">
        <v>0</v>
      </c>
      <c r="CF123">
        <v>0</v>
      </c>
      <c r="CH123">
        <v>0</v>
      </c>
      <c r="CJ123">
        <v>0</v>
      </c>
      <c r="CN123">
        <v>0</v>
      </c>
      <c r="CP123">
        <v>0</v>
      </c>
      <c r="CR123">
        <v>0</v>
      </c>
      <c r="CU123">
        <v>0</v>
      </c>
      <c r="CW123">
        <v>0</v>
      </c>
      <c r="CY123">
        <v>0</v>
      </c>
      <c r="DA123">
        <v>0</v>
      </c>
      <c r="DC123">
        <v>0</v>
      </c>
      <c r="DI123">
        <v>1928</v>
      </c>
      <c r="DM123">
        <v>0</v>
      </c>
    </row>
    <row r="124" spans="1:117" x14ac:dyDescent="0.3">
      <c r="A124" s="4">
        <v>41865</v>
      </c>
      <c r="B124" s="2" t="s">
        <v>199</v>
      </c>
      <c r="C124" s="11" t="s">
        <v>201</v>
      </c>
      <c r="D124" s="11" t="s">
        <v>11</v>
      </c>
      <c r="E124" s="3" t="s">
        <v>991</v>
      </c>
      <c r="F124" s="1"/>
      <c r="G124" s="7"/>
      <c r="H124" s="7"/>
      <c r="I124" s="7">
        <v>132</v>
      </c>
      <c r="J124" s="7">
        <v>44</v>
      </c>
      <c r="K124" s="7"/>
      <c r="L124" s="7">
        <v>44</v>
      </c>
      <c r="M124" s="5"/>
      <c r="N124" s="7"/>
      <c r="O124" s="7"/>
      <c r="P124" s="7"/>
      <c r="Q124" s="7"/>
      <c r="R124" s="7"/>
      <c r="S124" s="7"/>
      <c r="T124" s="7"/>
      <c r="U124" s="7"/>
      <c r="V124" s="6"/>
      <c r="W124" s="10">
        <v>0</v>
      </c>
      <c r="X124" s="8">
        <v>0</v>
      </c>
      <c r="Y124" s="9">
        <v>0</v>
      </c>
      <c r="Z124" s="9">
        <v>0</v>
      </c>
      <c r="AA124" s="9">
        <v>0</v>
      </c>
      <c r="AB124" s="9"/>
      <c r="AC124" s="9">
        <v>0</v>
      </c>
      <c r="AD124" s="9">
        <v>0</v>
      </c>
      <c r="AE124" s="9"/>
      <c r="AF124" s="9"/>
      <c r="AG124" s="9"/>
      <c r="AH124" s="9" t="s">
        <v>520</v>
      </c>
      <c r="AI124" s="9" t="s">
        <v>635</v>
      </c>
      <c r="AL124" t="s">
        <v>1619</v>
      </c>
      <c r="AX124">
        <v>0</v>
      </c>
      <c r="AZ124">
        <v>0</v>
      </c>
      <c r="BD124">
        <v>0</v>
      </c>
      <c r="BL124">
        <v>0</v>
      </c>
      <c r="CF124">
        <v>0</v>
      </c>
      <c r="CH124">
        <v>0</v>
      </c>
      <c r="CJ124">
        <v>0</v>
      </c>
      <c r="CN124">
        <v>0</v>
      </c>
      <c r="CP124">
        <v>0</v>
      </c>
      <c r="CR124">
        <v>0</v>
      </c>
      <c r="CU124">
        <v>0</v>
      </c>
      <c r="CW124">
        <v>0</v>
      </c>
      <c r="CY124">
        <v>0</v>
      </c>
      <c r="DA124">
        <v>0</v>
      </c>
      <c r="DC124">
        <v>0</v>
      </c>
      <c r="DI124">
        <v>2760</v>
      </c>
      <c r="DM124">
        <v>0</v>
      </c>
    </row>
    <row r="125" spans="1:117" x14ac:dyDescent="0.3">
      <c r="A125" s="4">
        <v>41923</v>
      </c>
      <c r="B125" s="2" t="s">
        <v>199</v>
      </c>
      <c r="C125" s="11" t="s">
        <v>200</v>
      </c>
      <c r="D125" s="11" t="s">
        <v>11</v>
      </c>
      <c r="E125" s="3" t="s">
        <v>919</v>
      </c>
      <c r="F125" s="1"/>
      <c r="G125" s="7"/>
      <c r="H125" s="7"/>
      <c r="I125" s="7">
        <v>33</v>
      </c>
      <c r="J125" s="7">
        <v>9</v>
      </c>
      <c r="K125" s="7">
        <v>7</v>
      </c>
      <c r="L125" s="7">
        <v>2</v>
      </c>
      <c r="M125" s="5"/>
      <c r="N125" s="7"/>
      <c r="O125" s="7"/>
      <c r="P125" s="7"/>
      <c r="Q125" s="7"/>
      <c r="R125" s="7"/>
      <c r="S125" s="7"/>
      <c r="T125" s="7"/>
      <c r="U125" s="7"/>
      <c r="V125" s="6"/>
      <c r="W125" s="10">
        <v>0</v>
      </c>
      <c r="X125" s="8">
        <v>0</v>
      </c>
      <c r="Y125" s="9">
        <v>0</v>
      </c>
      <c r="Z125" s="9">
        <v>0</v>
      </c>
      <c r="AA125" s="9">
        <v>0</v>
      </c>
      <c r="AB125" s="9"/>
      <c r="AC125" s="9">
        <v>0</v>
      </c>
      <c r="AD125" s="9">
        <v>0</v>
      </c>
      <c r="AE125" s="9"/>
      <c r="AF125" s="9"/>
      <c r="AG125" s="9"/>
      <c r="AH125" s="9" t="s">
        <v>520</v>
      </c>
      <c r="AI125" s="9" t="s">
        <v>635</v>
      </c>
      <c r="AL125" t="s">
        <v>1621</v>
      </c>
      <c r="AX125">
        <v>0</v>
      </c>
      <c r="AZ125">
        <v>0</v>
      </c>
      <c r="BD125">
        <v>0</v>
      </c>
      <c r="BL125">
        <v>0</v>
      </c>
      <c r="CF125">
        <v>0</v>
      </c>
      <c r="CH125">
        <v>0</v>
      </c>
      <c r="CJ125">
        <v>0</v>
      </c>
      <c r="CN125">
        <v>0</v>
      </c>
      <c r="CP125">
        <v>0</v>
      </c>
      <c r="CR125">
        <v>0</v>
      </c>
      <c r="CU125">
        <v>0</v>
      </c>
      <c r="CW125">
        <v>0</v>
      </c>
      <c r="CY125">
        <v>0</v>
      </c>
      <c r="DA125">
        <v>0</v>
      </c>
      <c r="DC125">
        <v>0</v>
      </c>
      <c r="DI125">
        <v>3173</v>
      </c>
      <c r="DM125">
        <v>0</v>
      </c>
    </row>
    <row r="126" spans="1:117" x14ac:dyDescent="0.3">
      <c r="A126" s="4">
        <v>41955</v>
      </c>
      <c r="B126" s="2" t="s">
        <v>199</v>
      </c>
      <c r="C126" s="11" t="s">
        <v>201</v>
      </c>
      <c r="D126" s="11" t="s">
        <v>11</v>
      </c>
      <c r="E126" s="3" t="s">
        <v>991</v>
      </c>
      <c r="F126" s="1"/>
      <c r="G126" s="7"/>
      <c r="H126" s="7"/>
      <c r="I126" s="7">
        <v>248</v>
      </c>
      <c r="J126" s="7">
        <v>64</v>
      </c>
      <c r="K126" s="7"/>
      <c r="L126" s="7">
        <v>64</v>
      </c>
      <c r="M126" s="5"/>
      <c r="N126" s="7"/>
      <c r="O126" s="7"/>
      <c r="P126" s="7"/>
      <c r="Q126" s="7"/>
      <c r="R126" s="7"/>
      <c r="S126" s="7"/>
      <c r="T126" s="7"/>
      <c r="U126" s="7"/>
      <c r="V126" s="6"/>
      <c r="W126" s="10">
        <v>0</v>
      </c>
      <c r="X126" s="8">
        <v>0</v>
      </c>
      <c r="Y126" s="9">
        <v>0</v>
      </c>
      <c r="Z126" s="9">
        <v>0</v>
      </c>
      <c r="AA126" s="9">
        <v>0</v>
      </c>
      <c r="AB126" s="9"/>
      <c r="AC126" s="9">
        <v>0</v>
      </c>
      <c r="AD126" s="9">
        <v>0</v>
      </c>
      <c r="AE126" s="9"/>
      <c r="AF126" s="9"/>
      <c r="AG126" s="9"/>
      <c r="AH126" s="9" t="s">
        <v>520</v>
      </c>
      <c r="AI126" s="9" t="s">
        <v>635</v>
      </c>
      <c r="AL126" t="s">
        <v>1622</v>
      </c>
      <c r="AX126">
        <v>0</v>
      </c>
      <c r="AZ126">
        <v>0</v>
      </c>
      <c r="BD126">
        <v>0</v>
      </c>
      <c r="BL126">
        <v>0</v>
      </c>
      <c r="CF126">
        <v>0</v>
      </c>
      <c r="CH126">
        <v>0</v>
      </c>
      <c r="CJ126">
        <v>0</v>
      </c>
      <c r="CN126">
        <v>0</v>
      </c>
      <c r="CP126">
        <v>0</v>
      </c>
      <c r="CR126">
        <v>0</v>
      </c>
      <c r="CU126">
        <v>0</v>
      </c>
      <c r="CW126">
        <v>0</v>
      </c>
      <c r="CY126">
        <v>0</v>
      </c>
      <c r="DA126">
        <v>0</v>
      </c>
      <c r="DC126">
        <v>0</v>
      </c>
      <c r="DI126">
        <v>3444</v>
      </c>
      <c r="DM126">
        <v>0</v>
      </c>
    </row>
    <row r="127" spans="1:117" x14ac:dyDescent="0.3">
      <c r="A127" s="4">
        <v>42027</v>
      </c>
      <c r="B127" s="2" t="s">
        <v>199</v>
      </c>
      <c r="C127" s="11" t="s">
        <v>200</v>
      </c>
      <c r="D127" s="11" t="s">
        <v>11</v>
      </c>
      <c r="E127" s="3" t="s">
        <v>919</v>
      </c>
      <c r="F127" s="1"/>
      <c r="G127" s="7"/>
      <c r="H127" s="7"/>
      <c r="I127" s="7">
        <v>50</v>
      </c>
      <c r="J127" s="7">
        <v>10</v>
      </c>
      <c r="K127" s="7"/>
      <c r="L127" s="7">
        <v>10</v>
      </c>
      <c r="M127" s="5"/>
      <c r="N127" s="7"/>
      <c r="O127" s="7"/>
      <c r="P127" s="7"/>
      <c r="Q127" s="7"/>
      <c r="R127" s="7">
        <v>2</v>
      </c>
      <c r="S127" s="7"/>
      <c r="T127" s="7"/>
      <c r="U127" s="7"/>
      <c r="V127" s="6"/>
      <c r="W127" s="10">
        <v>0</v>
      </c>
      <c r="X127" s="8">
        <v>0</v>
      </c>
      <c r="Y127" s="9">
        <v>0</v>
      </c>
      <c r="Z127" s="9">
        <v>0</v>
      </c>
      <c r="AA127" s="9">
        <v>0</v>
      </c>
      <c r="AB127" s="9"/>
      <c r="AC127" s="9">
        <v>0</v>
      </c>
      <c r="AD127" s="9">
        <v>0</v>
      </c>
      <c r="AE127" s="9"/>
      <c r="AF127" s="9"/>
      <c r="AG127" s="9"/>
      <c r="AH127" s="9" t="s">
        <v>520</v>
      </c>
      <c r="AI127" s="9" t="s">
        <v>635</v>
      </c>
      <c r="AL127" t="s">
        <v>1623</v>
      </c>
      <c r="AX127">
        <v>0</v>
      </c>
      <c r="AZ127">
        <v>0</v>
      </c>
      <c r="BD127">
        <v>0</v>
      </c>
      <c r="BL127">
        <v>0</v>
      </c>
      <c r="BZ127">
        <v>0</v>
      </c>
      <c r="CF127">
        <v>0</v>
      </c>
      <c r="CH127">
        <v>0</v>
      </c>
      <c r="CJ127">
        <v>0</v>
      </c>
      <c r="CN127">
        <v>0</v>
      </c>
      <c r="CP127">
        <v>0</v>
      </c>
      <c r="CR127">
        <v>0</v>
      </c>
      <c r="CU127">
        <v>0</v>
      </c>
      <c r="CW127">
        <v>0</v>
      </c>
      <c r="CY127">
        <v>0</v>
      </c>
      <c r="DA127">
        <v>0</v>
      </c>
      <c r="DC127">
        <v>0</v>
      </c>
      <c r="DI127">
        <v>262</v>
      </c>
      <c r="DM127">
        <v>0</v>
      </c>
    </row>
    <row r="128" spans="1:117" x14ac:dyDescent="0.3">
      <c r="A128" s="4">
        <v>42104</v>
      </c>
      <c r="B128" s="2" t="s">
        <v>199</v>
      </c>
      <c r="C128" s="11" t="s">
        <v>483</v>
      </c>
      <c r="D128" s="11" t="s">
        <v>11</v>
      </c>
      <c r="E128" s="3" t="s">
        <v>1244</v>
      </c>
      <c r="F128" s="1"/>
      <c r="G128" s="7"/>
      <c r="H128" s="7"/>
      <c r="I128" s="7"/>
      <c r="J128" s="7"/>
      <c r="K128" s="7"/>
      <c r="L128" s="7"/>
      <c r="M128" s="5"/>
      <c r="N128" s="7"/>
      <c r="O128" s="7"/>
      <c r="P128" s="7"/>
      <c r="Q128" s="7"/>
      <c r="R128" s="7"/>
      <c r="S128" s="7"/>
      <c r="T128" s="7"/>
      <c r="U128" s="7">
        <v>860</v>
      </c>
      <c r="V128" s="6"/>
      <c r="W128" s="10">
        <v>0</v>
      </c>
      <c r="X128" s="8">
        <v>0</v>
      </c>
      <c r="Y128" s="9">
        <v>0</v>
      </c>
      <c r="Z128" s="9">
        <v>0</v>
      </c>
      <c r="AA128" s="9">
        <v>0</v>
      </c>
      <c r="AB128" s="9"/>
      <c r="AC128" s="9">
        <v>0</v>
      </c>
      <c r="AD128" s="9">
        <v>0</v>
      </c>
      <c r="AE128" s="9"/>
      <c r="AF128" s="9"/>
      <c r="AG128" s="9"/>
      <c r="AH128" s="9" t="s">
        <v>520</v>
      </c>
      <c r="AI128" s="9" t="s">
        <v>635</v>
      </c>
      <c r="AL128" t="s">
        <v>1625</v>
      </c>
      <c r="AX128">
        <v>0</v>
      </c>
      <c r="AZ128">
        <v>0</v>
      </c>
      <c r="BD128">
        <v>0</v>
      </c>
      <c r="BL128">
        <v>0</v>
      </c>
      <c r="BZ128">
        <v>0</v>
      </c>
      <c r="CF128">
        <v>0</v>
      </c>
      <c r="CH128">
        <v>0</v>
      </c>
      <c r="CJ128">
        <v>0</v>
      </c>
      <c r="CN128">
        <v>0</v>
      </c>
      <c r="CP128">
        <v>0</v>
      </c>
      <c r="CR128">
        <v>0</v>
      </c>
      <c r="CU128">
        <v>0</v>
      </c>
      <c r="CW128">
        <v>0</v>
      </c>
      <c r="CY128">
        <v>0</v>
      </c>
      <c r="DA128">
        <v>0</v>
      </c>
      <c r="DC128">
        <v>0</v>
      </c>
      <c r="DI128">
        <v>1135</v>
      </c>
      <c r="DM128">
        <v>0</v>
      </c>
    </row>
    <row r="129" spans="1:117" x14ac:dyDescent="0.3">
      <c r="A129" s="4">
        <v>42104</v>
      </c>
      <c r="B129" s="2" t="s">
        <v>199</v>
      </c>
      <c r="C129" s="11" t="s">
        <v>201</v>
      </c>
      <c r="D129" s="11" t="s">
        <v>11</v>
      </c>
      <c r="E129" s="3" t="s">
        <v>991</v>
      </c>
      <c r="F129" s="1"/>
      <c r="G129" s="7"/>
      <c r="H129" s="7"/>
      <c r="I129" s="7"/>
      <c r="J129" s="7"/>
      <c r="K129" s="7"/>
      <c r="L129" s="7"/>
      <c r="M129" s="5"/>
      <c r="N129" s="7"/>
      <c r="O129" s="7"/>
      <c r="P129" s="7"/>
      <c r="Q129" s="7"/>
      <c r="R129" s="7"/>
      <c r="S129" s="7"/>
      <c r="T129" s="7"/>
      <c r="U129" s="7"/>
      <c r="V129" s="6"/>
      <c r="W129" s="10">
        <v>0</v>
      </c>
      <c r="X129" s="8">
        <v>0</v>
      </c>
      <c r="Y129" s="9">
        <v>0</v>
      </c>
      <c r="Z129" s="9">
        <v>0</v>
      </c>
      <c r="AA129" s="9">
        <v>0</v>
      </c>
      <c r="AB129" s="9"/>
      <c r="AC129" s="9">
        <v>0</v>
      </c>
      <c r="AD129" s="9">
        <v>0</v>
      </c>
      <c r="AE129" s="9"/>
      <c r="AF129" s="9"/>
      <c r="AG129" s="9"/>
      <c r="AH129" s="9" t="s">
        <v>520</v>
      </c>
      <c r="AI129" s="9" t="s">
        <v>635</v>
      </c>
      <c r="AL129" t="s">
        <v>1626</v>
      </c>
      <c r="AX129">
        <v>0</v>
      </c>
      <c r="AZ129">
        <v>0</v>
      </c>
      <c r="BD129">
        <v>0</v>
      </c>
      <c r="BL129">
        <v>0</v>
      </c>
      <c r="BZ129">
        <v>0</v>
      </c>
      <c r="CF129">
        <v>0</v>
      </c>
      <c r="CH129">
        <v>0</v>
      </c>
      <c r="CJ129">
        <v>0</v>
      </c>
      <c r="CN129">
        <v>0</v>
      </c>
      <c r="CP129">
        <v>0</v>
      </c>
      <c r="CR129">
        <v>0</v>
      </c>
      <c r="CU129">
        <v>0</v>
      </c>
      <c r="CW129">
        <v>0</v>
      </c>
      <c r="CY129">
        <v>0</v>
      </c>
      <c r="DA129">
        <v>0</v>
      </c>
      <c r="DC129">
        <v>0</v>
      </c>
      <c r="DI129">
        <v>1113</v>
      </c>
      <c r="DM129">
        <v>0</v>
      </c>
    </row>
    <row r="130" spans="1:117" x14ac:dyDescent="0.3">
      <c r="A130" s="4">
        <v>42149</v>
      </c>
      <c r="B130" s="2" t="s">
        <v>199</v>
      </c>
      <c r="C130" s="11" t="s">
        <v>200</v>
      </c>
      <c r="D130" s="11" t="s">
        <v>11</v>
      </c>
      <c r="E130" s="3" t="s">
        <v>919</v>
      </c>
      <c r="F130" s="1"/>
      <c r="G130" s="7"/>
      <c r="H130" s="7"/>
      <c r="I130" s="7">
        <v>3009</v>
      </c>
      <c r="J130" s="7">
        <v>1003</v>
      </c>
      <c r="K130" s="7">
        <v>15</v>
      </c>
      <c r="L130" s="7">
        <v>192</v>
      </c>
      <c r="M130" s="5">
        <v>20</v>
      </c>
      <c r="N130" s="7">
        <v>8</v>
      </c>
      <c r="O130" s="7"/>
      <c r="P130" s="7">
        <v>3</v>
      </c>
      <c r="Q130" s="7"/>
      <c r="R130" s="7"/>
      <c r="S130" s="7">
        <v>5</v>
      </c>
      <c r="T130" s="7">
        <v>1</v>
      </c>
      <c r="U130" s="7"/>
      <c r="V130" s="6"/>
      <c r="W130" s="10">
        <v>0</v>
      </c>
      <c r="X130" s="8">
        <v>225366445</v>
      </c>
      <c r="Y130" s="9">
        <v>117351000</v>
      </c>
      <c r="Z130" s="9">
        <v>0</v>
      </c>
      <c r="AA130" s="9">
        <v>0</v>
      </c>
      <c r="AB130" s="9"/>
      <c r="AC130" s="9">
        <v>0</v>
      </c>
      <c r="AD130" s="9">
        <v>342717445</v>
      </c>
      <c r="AE130" s="9" t="s">
        <v>1628</v>
      </c>
      <c r="AF130" s="9">
        <v>42151</v>
      </c>
      <c r="AG130" s="9">
        <v>42242</v>
      </c>
      <c r="AH130" s="9" t="s">
        <v>519</v>
      </c>
      <c r="AI130" s="9" t="s">
        <v>634</v>
      </c>
      <c r="AL130" t="s">
        <v>1629</v>
      </c>
      <c r="AX130">
        <v>0</v>
      </c>
      <c r="AZ130">
        <v>0</v>
      </c>
      <c r="BD130">
        <v>0</v>
      </c>
      <c r="BK130">
        <v>3009</v>
      </c>
      <c r="BL130">
        <v>105315000</v>
      </c>
      <c r="BZ130">
        <v>0</v>
      </c>
      <c r="CF130">
        <v>0</v>
      </c>
      <c r="CH130">
        <v>0</v>
      </c>
      <c r="CJ130">
        <v>0</v>
      </c>
      <c r="CM130">
        <v>2625</v>
      </c>
      <c r="CN130">
        <v>69300045</v>
      </c>
      <c r="CO130">
        <v>1003</v>
      </c>
      <c r="CP130">
        <v>50751400</v>
      </c>
      <c r="CR130">
        <v>0</v>
      </c>
      <c r="CU130">
        <v>225366445</v>
      </c>
      <c r="CW130">
        <v>0</v>
      </c>
      <c r="CX130">
        <v>1003</v>
      </c>
      <c r="CY130">
        <v>117351000</v>
      </c>
      <c r="DA130">
        <v>0</v>
      </c>
      <c r="DC130">
        <v>0</v>
      </c>
      <c r="DG130" t="s">
        <v>1630</v>
      </c>
      <c r="DI130">
        <v>1471</v>
      </c>
      <c r="DM130">
        <v>342717445</v>
      </c>
    </row>
    <row r="131" spans="1:117" x14ac:dyDescent="0.3">
      <c r="A131" s="4">
        <v>42149</v>
      </c>
      <c r="B131" s="2" t="s">
        <v>199</v>
      </c>
      <c r="C131" s="11" t="s">
        <v>199</v>
      </c>
      <c r="D131" s="11" t="s">
        <v>11</v>
      </c>
      <c r="E131" s="3" t="s">
        <v>1185</v>
      </c>
      <c r="F131" s="1"/>
      <c r="G131" s="7"/>
      <c r="H131" s="7"/>
      <c r="I131" s="7">
        <v>500</v>
      </c>
      <c r="J131" s="7">
        <v>267</v>
      </c>
      <c r="K131" s="7"/>
      <c r="L131" s="7"/>
      <c r="M131" s="5"/>
      <c r="N131" s="7"/>
      <c r="O131" s="7"/>
      <c r="P131" s="7"/>
      <c r="Q131" s="7"/>
      <c r="R131" s="7"/>
      <c r="S131" s="7"/>
      <c r="T131" s="7"/>
      <c r="U131" s="7"/>
      <c r="V131" s="6"/>
      <c r="W131" s="10">
        <v>0</v>
      </c>
      <c r="X131" s="8">
        <v>0</v>
      </c>
      <c r="Y131" s="9">
        <v>0</v>
      </c>
      <c r="Z131" s="9">
        <v>0</v>
      </c>
      <c r="AA131" s="9">
        <v>0</v>
      </c>
      <c r="AB131" s="9"/>
      <c r="AC131" s="9">
        <v>0</v>
      </c>
      <c r="AD131" s="9">
        <v>0</v>
      </c>
      <c r="AE131" s="9"/>
      <c r="AF131" s="9"/>
      <c r="AG131" s="9"/>
      <c r="AH131" s="9" t="s">
        <v>520</v>
      </c>
      <c r="AI131" s="9" t="s">
        <v>635</v>
      </c>
      <c r="AL131" t="s">
        <v>1631</v>
      </c>
      <c r="AX131">
        <v>0</v>
      </c>
      <c r="AZ131">
        <v>0</v>
      </c>
      <c r="BD131">
        <v>0</v>
      </c>
      <c r="BL131">
        <v>0</v>
      </c>
      <c r="BZ131">
        <v>0</v>
      </c>
      <c r="CF131">
        <v>0</v>
      </c>
      <c r="CH131">
        <v>0</v>
      </c>
      <c r="CJ131">
        <v>0</v>
      </c>
      <c r="CN131">
        <v>0</v>
      </c>
      <c r="CP131">
        <v>0</v>
      </c>
      <c r="CR131">
        <v>0</v>
      </c>
      <c r="CU131">
        <v>0</v>
      </c>
      <c r="CW131">
        <v>0</v>
      </c>
      <c r="CY131">
        <v>0</v>
      </c>
      <c r="DA131">
        <v>0</v>
      </c>
      <c r="DC131">
        <v>0</v>
      </c>
      <c r="DI131">
        <v>1480</v>
      </c>
      <c r="DM131">
        <v>0</v>
      </c>
    </row>
    <row r="132" spans="1:117" x14ac:dyDescent="0.3">
      <c r="A132" s="4">
        <v>42149</v>
      </c>
      <c r="B132" s="2" t="s">
        <v>199</v>
      </c>
      <c r="C132" s="11" t="s">
        <v>201</v>
      </c>
      <c r="D132" s="11" t="s">
        <v>11</v>
      </c>
      <c r="E132" s="3" t="s">
        <v>991</v>
      </c>
      <c r="F132" s="1"/>
      <c r="G132" s="7"/>
      <c r="H132" s="7"/>
      <c r="I132" s="7">
        <v>8480</v>
      </c>
      <c r="J132" s="7">
        <v>1917</v>
      </c>
      <c r="K132" s="7">
        <v>9</v>
      </c>
      <c r="L132" s="7">
        <v>52</v>
      </c>
      <c r="M132" s="5">
        <v>9</v>
      </c>
      <c r="N132" s="7">
        <v>5</v>
      </c>
      <c r="O132" s="7"/>
      <c r="P132" s="7"/>
      <c r="Q132" s="7"/>
      <c r="R132" s="7"/>
      <c r="S132" s="7">
        <v>16</v>
      </c>
      <c r="T132" s="7"/>
      <c r="U132" s="7">
        <v>7145</v>
      </c>
      <c r="V132" s="6">
        <v>2178</v>
      </c>
      <c r="W132" s="10">
        <v>0</v>
      </c>
      <c r="X132" s="8">
        <v>324904715</v>
      </c>
      <c r="Y132" s="9">
        <v>172457660</v>
      </c>
      <c r="Z132" s="9">
        <v>0</v>
      </c>
      <c r="AA132" s="9">
        <v>8400000</v>
      </c>
      <c r="AB132" s="9"/>
      <c r="AC132" s="9">
        <v>0</v>
      </c>
      <c r="AD132" s="9">
        <v>505762375</v>
      </c>
      <c r="AE132" s="9" t="s">
        <v>1632</v>
      </c>
      <c r="AF132" s="9">
        <v>42153</v>
      </c>
      <c r="AG132" s="9">
        <v>42244</v>
      </c>
      <c r="AH132" s="9" t="s">
        <v>519</v>
      </c>
      <c r="AI132" s="9" t="s">
        <v>634</v>
      </c>
      <c r="AL132" t="s">
        <v>1633</v>
      </c>
      <c r="AX132">
        <v>0</v>
      </c>
      <c r="AZ132">
        <v>0</v>
      </c>
      <c r="BD132">
        <v>0</v>
      </c>
      <c r="BK132">
        <v>5172</v>
      </c>
      <c r="BL132">
        <v>181020000</v>
      </c>
      <c r="BZ132">
        <v>0</v>
      </c>
      <c r="CF132">
        <v>0</v>
      </c>
      <c r="CH132">
        <v>0</v>
      </c>
      <c r="CJ132">
        <v>0</v>
      </c>
      <c r="CM132">
        <v>2625</v>
      </c>
      <c r="CN132">
        <v>69300315</v>
      </c>
      <c r="CO132">
        <v>1474</v>
      </c>
      <c r="CP132">
        <v>74584400</v>
      </c>
      <c r="CR132">
        <v>0</v>
      </c>
      <c r="CU132">
        <v>324904715</v>
      </c>
      <c r="CV132">
        <v>6000</v>
      </c>
      <c r="CW132">
        <v>8400000</v>
      </c>
      <c r="CX132">
        <v>1474</v>
      </c>
      <c r="CY132">
        <v>172457660</v>
      </c>
      <c r="DA132">
        <v>0</v>
      </c>
      <c r="DC132">
        <v>0</v>
      </c>
      <c r="DG132" t="s">
        <v>1634</v>
      </c>
      <c r="DI132">
        <v>1481</v>
      </c>
      <c r="DJ132">
        <v>42159</v>
      </c>
      <c r="DM132">
        <v>505762375</v>
      </c>
    </row>
    <row r="133" spans="1:117" x14ac:dyDescent="0.3">
      <c r="A133" s="4">
        <v>42149</v>
      </c>
      <c r="B133" s="2" t="s">
        <v>199</v>
      </c>
      <c r="C133" s="11" t="s">
        <v>483</v>
      </c>
      <c r="D133" s="11" t="s">
        <v>11</v>
      </c>
      <c r="E133" s="3" t="s">
        <v>1244</v>
      </c>
      <c r="F133" s="1"/>
      <c r="G133" s="7"/>
      <c r="H133" s="7"/>
      <c r="I133" s="7">
        <v>1250</v>
      </c>
      <c r="J133" s="7">
        <v>250</v>
      </c>
      <c r="K133" s="7">
        <v>11</v>
      </c>
      <c r="L133" s="7">
        <v>1</v>
      </c>
      <c r="M133" s="5"/>
      <c r="N133" s="7">
        <v>1</v>
      </c>
      <c r="O133" s="7"/>
      <c r="P133" s="7"/>
      <c r="Q133" s="7"/>
      <c r="R133" s="7"/>
      <c r="S133" s="7"/>
      <c r="T133" s="7"/>
      <c r="U133" s="7"/>
      <c r="V133" s="6"/>
      <c r="W133" s="10">
        <v>0</v>
      </c>
      <c r="X133" s="8">
        <v>32450000</v>
      </c>
      <c r="Y133" s="9">
        <v>29250000</v>
      </c>
      <c r="Z133" s="9">
        <v>0</v>
      </c>
      <c r="AA133" s="9">
        <v>0</v>
      </c>
      <c r="AB133" s="9"/>
      <c r="AC133" s="9">
        <v>0</v>
      </c>
      <c r="AD133" s="9">
        <v>61700000</v>
      </c>
      <c r="AE133" s="9" t="s">
        <v>1598</v>
      </c>
      <c r="AF133" s="9">
        <v>42151</v>
      </c>
      <c r="AG133" s="9">
        <v>42334</v>
      </c>
      <c r="AH133" s="9" t="s">
        <v>519</v>
      </c>
      <c r="AI133" s="9" t="s">
        <v>634</v>
      </c>
      <c r="AL133" t="s">
        <v>1635</v>
      </c>
      <c r="AX133">
        <v>0</v>
      </c>
      <c r="AZ133">
        <v>0</v>
      </c>
      <c r="BD133">
        <v>0</v>
      </c>
      <c r="BL133">
        <v>0</v>
      </c>
      <c r="BZ133">
        <v>0</v>
      </c>
      <c r="CF133">
        <v>0</v>
      </c>
      <c r="CH133">
        <v>0</v>
      </c>
      <c r="CJ133">
        <v>0</v>
      </c>
      <c r="CM133">
        <v>750</v>
      </c>
      <c r="CN133">
        <v>19800000</v>
      </c>
      <c r="CO133">
        <v>250</v>
      </c>
      <c r="CP133">
        <v>12650000</v>
      </c>
      <c r="CR133">
        <v>0</v>
      </c>
      <c r="CU133">
        <v>32450000</v>
      </c>
      <c r="CW133">
        <v>0</v>
      </c>
      <c r="CX133">
        <v>250</v>
      </c>
      <c r="CY133">
        <v>29250000</v>
      </c>
      <c r="DA133">
        <v>0</v>
      </c>
      <c r="DC133">
        <v>0</v>
      </c>
      <c r="DG133" t="s">
        <v>1636</v>
      </c>
      <c r="DI133">
        <v>1482</v>
      </c>
      <c r="DJ133">
        <v>42158</v>
      </c>
      <c r="DM133">
        <v>61700000</v>
      </c>
    </row>
    <row r="134" spans="1:117" x14ac:dyDescent="0.3">
      <c r="A134" s="4">
        <v>42175</v>
      </c>
      <c r="B134" s="2" t="s">
        <v>199</v>
      </c>
      <c r="C134" s="11" t="s">
        <v>199</v>
      </c>
      <c r="D134" s="11" t="s">
        <v>11</v>
      </c>
      <c r="E134" s="3" t="s">
        <v>1185</v>
      </c>
      <c r="F134" s="1"/>
      <c r="G134" s="7"/>
      <c r="H134" s="7"/>
      <c r="I134" s="7">
        <v>5956</v>
      </c>
      <c r="J134" s="7">
        <v>1203</v>
      </c>
      <c r="K134" s="7"/>
      <c r="L134" s="7">
        <v>300</v>
      </c>
      <c r="M134" s="5"/>
      <c r="N134" s="7"/>
      <c r="O134" s="7"/>
      <c r="P134" s="7"/>
      <c r="Q134" s="7"/>
      <c r="R134" s="7"/>
      <c r="S134" s="7"/>
      <c r="T134" s="7"/>
      <c r="U134" s="7"/>
      <c r="V134" s="6"/>
      <c r="W134" s="10">
        <v>0</v>
      </c>
      <c r="X134" s="8">
        <v>155597760</v>
      </c>
      <c r="Y134" s="9">
        <v>117000230</v>
      </c>
      <c r="Z134" s="9">
        <v>0</v>
      </c>
      <c r="AA134" s="9">
        <v>13189200</v>
      </c>
      <c r="AB134" s="9"/>
      <c r="AC134" s="9">
        <v>0</v>
      </c>
      <c r="AD134" s="9">
        <v>285787190</v>
      </c>
      <c r="AE134" s="9" t="s">
        <v>1602</v>
      </c>
      <c r="AF134" s="9">
        <v>42187</v>
      </c>
      <c r="AG134" s="9">
        <v>42370</v>
      </c>
      <c r="AH134" s="9" t="s">
        <v>519</v>
      </c>
      <c r="AI134" s="9" t="s">
        <v>634</v>
      </c>
      <c r="AL134" t="s">
        <v>1637</v>
      </c>
      <c r="AX134">
        <v>0</v>
      </c>
      <c r="AZ134">
        <v>0</v>
      </c>
      <c r="BD134">
        <v>0</v>
      </c>
      <c r="BK134">
        <v>3000</v>
      </c>
      <c r="BL134">
        <v>104998559.99999999</v>
      </c>
      <c r="BZ134">
        <v>0</v>
      </c>
      <c r="CF134">
        <v>0</v>
      </c>
      <c r="CH134">
        <v>0</v>
      </c>
      <c r="CJ134">
        <v>0</v>
      </c>
      <c r="CN134">
        <v>0</v>
      </c>
      <c r="CO134">
        <v>1000</v>
      </c>
      <c r="CP134">
        <v>50599200</v>
      </c>
      <c r="CR134">
        <v>0</v>
      </c>
      <c r="CU134">
        <v>155597760</v>
      </c>
      <c r="CV134">
        <v>10000</v>
      </c>
      <c r="CW134">
        <v>13189200</v>
      </c>
      <c r="CX134">
        <v>1000</v>
      </c>
      <c r="CY134">
        <v>117000230</v>
      </c>
      <c r="DA134">
        <v>0</v>
      </c>
      <c r="DC134">
        <v>0</v>
      </c>
      <c r="DG134" t="s">
        <v>1638</v>
      </c>
      <c r="DI134">
        <v>1624</v>
      </c>
      <c r="DM134">
        <v>285787190</v>
      </c>
    </row>
    <row r="135" spans="1:117" x14ac:dyDescent="0.3">
      <c r="A135" s="4">
        <v>42175</v>
      </c>
      <c r="B135" s="2" t="s">
        <v>199</v>
      </c>
      <c r="C135" s="11" t="s">
        <v>201</v>
      </c>
      <c r="D135" s="11" t="s">
        <v>11</v>
      </c>
      <c r="E135" s="3" t="s">
        <v>991</v>
      </c>
      <c r="F135" s="1"/>
      <c r="G135" s="7"/>
      <c r="H135" s="7"/>
      <c r="I135" s="7">
        <v>7055</v>
      </c>
      <c r="J135" s="7">
        <v>1747</v>
      </c>
      <c r="K135" s="7">
        <v>17</v>
      </c>
      <c r="L135" s="7">
        <v>33</v>
      </c>
      <c r="M135" s="5">
        <v>7</v>
      </c>
      <c r="N135" s="7">
        <v>1</v>
      </c>
      <c r="O135" s="7"/>
      <c r="P135" s="7"/>
      <c r="Q135" s="7"/>
      <c r="R135" s="7"/>
      <c r="S135" s="7">
        <v>1</v>
      </c>
      <c r="T135" s="7"/>
      <c r="U135" s="7"/>
      <c r="V135" s="6"/>
      <c r="W135" s="10">
        <v>0</v>
      </c>
      <c r="X135" s="8">
        <v>77800000</v>
      </c>
      <c r="Y135" s="9">
        <v>58500000</v>
      </c>
      <c r="Z135" s="9">
        <v>0</v>
      </c>
      <c r="AA135" s="9">
        <v>39600000</v>
      </c>
      <c r="AB135" s="9"/>
      <c r="AC135" s="9">
        <v>0</v>
      </c>
      <c r="AD135" s="9">
        <v>175900000</v>
      </c>
      <c r="AE135" s="9" t="s">
        <v>1632</v>
      </c>
      <c r="AF135" s="9">
        <v>42153</v>
      </c>
      <c r="AG135" s="9">
        <v>42244</v>
      </c>
      <c r="AH135" s="9" t="s">
        <v>519</v>
      </c>
      <c r="AI135" s="9" t="s">
        <v>634</v>
      </c>
      <c r="AL135" t="s">
        <v>1639</v>
      </c>
      <c r="AX135">
        <v>0</v>
      </c>
      <c r="AZ135">
        <v>0</v>
      </c>
      <c r="BD135">
        <v>0</v>
      </c>
      <c r="BK135">
        <v>1500</v>
      </c>
      <c r="BL135">
        <v>52500000</v>
      </c>
      <c r="BZ135">
        <v>0</v>
      </c>
      <c r="CF135">
        <v>0</v>
      </c>
      <c r="CH135">
        <v>0</v>
      </c>
      <c r="CJ135">
        <v>0</v>
      </c>
      <c r="CN135">
        <v>0</v>
      </c>
      <c r="CO135">
        <v>500</v>
      </c>
      <c r="CP135">
        <v>25300000</v>
      </c>
      <c r="CR135">
        <v>0</v>
      </c>
      <c r="CU135">
        <v>77800000</v>
      </c>
      <c r="CV135">
        <v>30000</v>
      </c>
      <c r="CW135">
        <v>39600000</v>
      </c>
      <c r="CX135">
        <v>500</v>
      </c>
      <c r="CY135">
        <v>58500000</v>
      </c>
      <c r="DA135">
        <v>0</v>
      </c>
      <c r="DC135">
        <v>0</v>
      </c>
      <c r="DG135" t="s">
        <v>1640</v>
      </c>
      <c r="DI135">
        <v>1625</v>
      </c>
      <c r="DM135">
        <v>175900000</v>
      </c>
    </row>
    <row r="136" spans="1:117" x14ac:dyDescent="0.3">
      <c r="A136" s="4">
        <v>42175</v>
      </c>
      <c r="B136" s="2" t="s">
        <v>199</v>
      </c>
      <c r="C136" s="11" t="s">
        <v>200</v>
      </c>
      <c r="D136" s="11" t="s">
        <v>11</v>
      </c>
      <c r="E136" s="3" t="s">
        <v>919</v>
      </c>
      <c r="F136" s="1"/>
      <c r="G136" s="7"/>
      <c r="H136" s="7"/>
      <c r="I136" s="7">
        <v>6765</v>
      </c>
      <c r="J136" s="7">
        <v>1353</v>
      </c>
      <c r="K136" s="7">
        <v>15</v>
      </c>
      <c r="L136" s="7">
        <v>192</v>
      </c>
      <c r="M136" s="5">
        <v>20</v>
      </c>
      <c r="N136" s="7">
        <v>8</v>
      </c>
      <c r="O136" s="7"/>
      <c r="P136" s="7">
        <v>3</v>
      </c>
      <c r="Q136" s="7"/>
      <c r="R136" s="7"/>
      <c r="S136" s="7">
        <v>5</v>
      </c>
      <c r="T136" s="7">
        <v>1</v>
      </c>
      <c r="U136" s="7"/>
      <c r="V136" s="6"/>
      <c r="W136" s="10">
        <v>6000000</v>
      </c>
      <c r="X136" s="8">
        <v>54459608</v>
      </c>
      <c r="Y136" s="9">
        <v>158301000</v>
      </c>
      <c r="Z136" s="9">
        <v>0</v>
      </c>
      <c r="AA136" s="9">
        <v>6600000</v>
      </c>
      <c r="AB136" s="9"/>
      <c r="AC136" s="9">
        <v>0</v>
      </c>
      <c r="AD136" s="9">
        <v>225360608</v>
      </c>
      <c r="AE136" s="9" t="s">
        <v>1628</v>
      </c>
      <c r="AF136" s="9">
        <v>42151</v>
      </c>
      <c r="AG136" s="9">
        <v>42242</v>
      </c>
      <c r="AH136" s="9" t="s">
        <v>519</v>
      </c>
      <c r="AI136" s="9" t="s">
        <v>634</v>
      </c>
      <c r="AL136" t="s">
        <v>1641</v>
      </c>
      <c r="AX136">
        <v>0</v>
      </c>
      <c r="AZ136">
        <v>0</v>
      </c>
      <c r="BD136">
        <v>0</v>
      </c>
      <c r="BK136">
        <v>1050</v>
      </c>
      <c r="BL136">
        <v>36749748</v>
      </c>
      <c r="BZ136">
        <v>0</v>
      </c>
      <c r="CF136">
        <v>0</v>
      </c>
      <c r="CH136">
        <v>0</v>
      </c>
      <c r="CJ136">
        <v>0</v>
      </c>
      <c r="CN136">
        <v>0</v>
      </c>
      <c r="CO136">
        <v>350</v>
      </c>
      <c r="CP136">
        <v>17709860</v>
      </c>
      <c r="CR136">
        <v>0</v>
      </c>
      <c r="CU136">
        <v>54459608</v>
      </c>
      <c r="CV136">
        <v>5000</v>
      </c>
      <c r="CW136">
        <v>6600000</v>
      </c>
      <c r="CX136">
        <v>1353</v>
      </c>
      <c r="CY136">
        <v>158301000</v>
      </c>
      <c r="DA136">
        <v>0</v>
      </c>
      <c r="DC136">
        <v>0</v>
      </c>
      <c r="DG136" t="s">
        <v>1642</v>
      </c>
      <c r="DI136">
        <v>1870</v>
      </c>
      <c r="DM136">
        <v>225360608</v>
      </c>
    </row>
    <row r="137" spans="1:117" x14ac:dyDescent="0.3">
      <c r="A137" s="4">
        <v>42178</v>
      </c>
      <c r="B137" s="2" t="s">
        <v>199</v>
      </c>
      <c r="C137" s="11" t="s">
        <v>718</v>
      </c>
      <c r="D137" s="11" t="s">
        <v>11</v>
      </c>
      <c r="E137" s="3" t="s">
        <v>1283</v>
      </c>
      <c r="F137" s="1"/>
      <c r="G137" s="7"/>
      <c r="H137" s="7"/>
      <c r="I137" s="7"/>
      <c r="J137" s="7"/>
      <c r="K137" s="7"/>
      <c r="L137" s="7"/>
      <c r="M137" s="5"/>
      <c r="N137" s="7"/>
      <c r="O137" s="7"/>
      <c r="P137" s="7"/>
      <c r="Q137" s="7"/>
      <c r="R137" s="7"/>
      <c r="S137" s="7"/>
      <c r="T137" s="7"/>
      <c r="U137" s="7"/>
      <c r="V137" s="6"/>
      <c r="W137" s="10">
        <v>0</v>
      </c>
      <c r="X137" s="8">
        <v>0</v>
      </c>
      <c r="Y137" s="9">
        <v>0</v>
      </c>
      <c r="Z137" s="9">
        <v>0</v>
      </c>
      <c r="AA137" s="9">
        <v>0</v>
      </c>
      <c r="AB137" s="9"/>
      <c r="AC137" s="9">
        <v>0</v>
      </c>
      <c r="AD137" s="9">
        <v>0</v>
      </c>
      <c r="AE137" s="9"/>
      <c r="AF137" s="9"/>
      <c r="AG137" s="9"/>
      <c r="AH137" s="9" t="s">
        <v>520</v>
      </c>
      <c r="AI137" s="9" t="s">
        <v>635</v>
      </c>
      <c r="AL137" t="s">
        <v>1643</v>
      </c>
      <c r="AX137">
        <v>0</v>
      </c>
      <c r="AZ137">
        <v>0</v>
      </c>
      <c r="BD137">
        <v>0</v>
      </c>
      <c r="BL137">
        <v>0</v>
      </c>
      <c r="BZ137">
        <v>0</v>
      </c>
      <c r="CF137">
        <v>0</v>
      </c>
      <c r="CH137">
        <v>0</v>
      </c>
      <c r="CJ137">
        <v>0</v>
      </c>
      <c r="CN137">
        <v>0</v>
      </c>
      <c r="CP137">
        <v>0</v>
      </c>
      <c r="CR137">
        <v>0</v>
      </c>
      <c r="CU137">
        <v>0</v>
      </c>
      <c r="CW137">
        <v>0</v>
      </c>
      <c r="CY137">
        <v>0</v>
      </c>
      <c r="DA137">
        <v>0</v>
      </c>
      <c r="DC137">
        <v>0</v>
      </c>
      <c r="DI137">
        <v>1626</v>
      </c>
      <c r="DM137">
        <v>0</v>
      </c>
    </row>
    <row r="138" spans="1:117" x14ac:dyDescent="0.3">
      <c r="A138" s="4">
        <v>42208</v>
      </c>
      <c r="B138" s="2" t="s">
        <v>199</v>
      </c>
      <c r="C138" s="11" t="s">
        <v>714</v>
      </c>
      <c r="D138" s="11" t="s">
        <v>11</v>
      </c>
      <c r="E138" s="3" t="s">
        <v>1145</v>
      </c>
      <c r="F138" s="1"/>
      <c r="G138" s="7"/>
      <c r="H138" s="7"/>
      <c r="I138" s="7">
        <v>120</v>
      </c>
      <c r="J138" s="7">
        <v>40</v>
      </c>
      <c r="K138" s="7"/>
      <c r="L138" s="7">
        <v>40</v>
      </c>
      <c r="M138" s="5"/>
      <c r="N138" s="7"/>
      <c r="O138" s="7"/>
      <c r="P138" s="7"/>
      <c r="Q138" s="7"/>
      <c r="R138" s="7"/>
      <c r="S138" s="7"/>
      <c r="T138" s="7"/>
      <c r="U138" s="7"/>
      <c r="V138" s="6"/>
      <c r="W138" s="10">
        <v>0</v>
      </c>
      <c r="X138" s="8">
        <v>0</v>
      </c>
      <c r="Y138" s="9">
        <v>0</v>
      </c>
      <c r="Z138" s="9">
        <v>0</v>
      </c>
      <c r="AA138" s="9">
        <v>0</v>
      </c>
      <c r="AB138" s="9"/>
      <c r="AC138" s="9">
        <v>0</v>
      </c>
      <c r="AD138" s="9">
        <v>0</v>
      </c>
      <c r="AE138" s="9"/>
      <c r="AF138" s="9"/>
      <c r="AG138" s="9"/>
      <c r="AH138" s="9" t="s">
        <v>520</v>
      </c>
      <c r="AI138" s="9" t="s">
        <v>635</v>
      </c>
      <c r="AL138" t="s">
        <v>1644</v>
      </c>
      <c r="AX138">
        <v>0</v>
      </c>
      <c r="AZ138">
        <v>0</v>
      </c>
      <c r="BD138">
        <v>0</v>
      </c>
      <c r="BL138">
        <v>0</v>
      </c>
      <c r="BZ138">
        <v>0</v>
      </c>
      <c r="CF138">
        <v>0</v>
      </c>
      <c r="CH138">
        <v>0</v>
      </c>
      <c r="CJ138">
        <v>0</v>
      </c>
      <c r="CN138">
        <v>0</v>
      </c>
      <c r="CP138">
        <v>0</v>
      </c>
      <c r="CR138">
        <v>0</v>
      </c>
      <c r="CU138">
        <v>0</v>
      </c>
      <c r="CW138">
        <v>0</v>
      </c>
      <c r="CY138">
        <v>0</v>
      </c>
      <c r="DA138">
        <v>0</v>
      </c>
      <c r="DC138">
        <v>0</v>
      </c>
      <c r="DI138">
        <v>1987</v>
      </c>
      <c r="DM138">
        <v>0</v>
      </c>
    </row>
    <row r="139" spans="1:117" x14ac:dyDescent="0.3">
      <c r="A139" s="4">
        <v>42319</v>
      </c>
      <c r="B139" s="2" t="s">
        <v>199</v>
      </c>
      <c r="C139" s="11" t="s">
        <v>201</v>
      </c>
      <c r="D139" s="11" t="s">
        <v>11</v>
      </c>
      <c r="E139" s="3" t="s">
        <v>991</v>
      </c>
      <c r="F139" s="1"/>
      <c r="G139" s="7"/>
      <c r="H139" s="7"/>
      <c r="I139" s="7">
        <v>550</v>
      </c>
      <c r="J139" s="7">
        <v>141</v>
      </c>
      <c r="K139" s="7"/>
      <c r="L139" s="7">
        <v>141</v>
      </c>
      <c r="M139" s="5"/>
      <c r="N139" s="7"/>
      <c r="O139" s="7"/>
      <c r="P139" s="7"/>
      <c r="Q139" s="7"/>
      <c r="R139" s="7"/>
      <c r="S139" s="7"/>
      <c r="T139" s="7"/>
      <c r="U139" s="7"/>
      <c r="V139" s="6"/>
      <c r="W139" s="10">
        <v>0</v>
      </c>
      <c r="X139" s="8">
        <v>0</v>
      </c>
      <c r="Y139" s="9">
        <v>0</v>
      </c>
      <c r="Z139" s="9">
        <v>0</v>
      </c>
      <c r="AA139" s="9">
        <v>0</v>
      </c>
      <c r="AB139" s="9"/>
      <c r="AC139" s="9">
        <v>0</v>
      </c>
      <c r="AD139" s="9">
        <v>0</v>
      </c>
      <c r="AE139" s="9"/>
      <c r="AF139" s="9"/>
      <c r="AG139" s="9"/>
      <c r="AH139" s="9" t="s">
        <v>520</v>
      </c>
      <c r="AI139" s="9" t="s">
        <v>635</v>
      </c>
      <c r="AL139" t="s">
        <v>1646</v>
      </c>
      <c r="AX139">
        <v>0</v>
      </c>
      <c r="AZ139">
        <v>0</v>
      </c>
      <c r="BD139">
        <v>0</v>
      </c>
      <c r="BL139">
        <v>0</v>
      </c>
      <c r="BZ139">
        <v>0</v>
      </c>
      <c r="CF139">
        <v>0</v>
      </c>
      <c r="CH139">
        <v>0</v>
      </c>
      <c r="CJ139">
        <v>0</v>
      </c>
      <c r="CN139">
        <v>0</v>
      </c>
      <c r="CP139">
        <v>0</v>
      </c>
      <c r="CR139">
        <v>0</v>
      </c>
      <c r="CU139">
        <v>0</v>
      </c>
      <c r="CW139">
        <v>0</v>
      </c>
      <c r="CY139">
        <v>0</v>
      </c>
      <c r="DA139">
        <v>0</v>
      </c>
      <c r="DC139">
        <v>0</v>
      </c>
      <c r="DI139">
        <v>3426</v>
      </c>
      <c r="DM139">
        <v>0</v>
      </c>
    </row>
    <row r="140" spans="1:117" x14ac:dyDescent="0.3">
      <c r="A140" s="4">
        <v>42325</v>
      </c>
      <c r="B140" s="2" t="s">
        <v>199</v>
      </c>
      <c r="C140" s="11" t="s">
        <v>200</v>
      </c>
      <c r="D140" s="11" t="s">
        <v>11</v>
      </c>
      <c r="E140" s="3" t="s">
        <v>919</v>
      </c>
      <c r="F140" s="1"/>
      <c r="G140" s="7"/>
      <c r="H140" s="7"/>
      <c r="I140" s="7">
        <v>108</v>
      </c>
      <c r="J140" s="7">
        <v>24</v>
      </c>
      <c r="K140" s="7"/>
      <c r="L140" s="7">
        <v>24</v>
      </c>
      <c r="M140" s="5"/>
      <c r="N140" s="7"/>
      <c r="O140" s="7"/>
      <c r="P140" s="7"/>
      <c r="Q140" s="7"/>
      <c r="R140" s="7"/>
      <c r="S140" s="7"/>
      <c r="T140" s="7"/>
      <c r="U140" s="7"/>
      <c r="V140" s="6"/>
      <c r="W140" s="10">
        <v>0</v>
      </c>
      <c r="X140" s="8">
        <v>0</v>
      </c>
      <c r="Y140" s="9">
        <v>0</v>
      </c>
      <c r="Z140" s="9">
        <v>0</v>
      </c>
      <c r="AA140" s="9">
        <v>0</v>
      </c>
      <c r="AB140" s="9"/>
      <c r="AC140" s="9">
        <v>0</v>
      </c>
      <c r="AD140" s="9">
        <v>0</v>
      </c>
      <c r="AE140" s="9"/>
      <c r="AF140" s="9"/>
      <c r="AG140" s="9"/>
      <c r="AH140" s="9" t="s">
        <v>520</v>
      </c>
      <c r="AI140" s="9" t="s">
        <v>635</v>
      </c>
      <c r="AL140" t="s">
        <v>1647</v>
      </c>
      <c r="AX140">
        <v>0</v>
      </c>
      <c r="AZ140">
        <v>0</v>
      </c>
      <c r="BD140">
        <v>0</v>
      </c>
      <c r="BL140">
        <v>0</v>
      </c>
      <c r="BZ140">
        <v>0</v>
      </c>
      <c r="CF140">
        <v>0</v>
      </c>
      <c r="CH140">
        <v>0</v>
      </c>
      <c r="CJ140">
        <v>0</v>
      </c>
      <c r="CN140">
        <v>0</v>
      </c>
      <c r="CP140">
        <v>0</v>
      </c>
      <c r="CR140">
        <v>0</v>
      </c>
      <c r="CU140">
        <v>0</v>
      </c>
      <c r="CW140">
        <v>0</v>
      </c>
      <c r="CY140">
        <v>0</v>
      </c>
      <c r="DA140">
        <v>0</v>
      </c>
      <c r="DC140">
        <v>0</v>
      </c>
      <c r="DI140">
        <v>3443</v>
      </c>
      <c r="DM140">
        <v>0</v>
      </c>
    </row>
    <row r="141" spans="1:117" x14ac:dyDescent="0.3">
      <c r="A141" s="4">
        <v>42342</v>
      </c>
      <c r="B141" s="2" t="s">
        <v>199</v>
      </c>
      <c r="C141" s="11" t="s">
        <v>201</v>
      </c>
      <c r="D141" s="11" t="s">
        <v>11</v>
      </c>
      <c r="E141" s="3" t="s">
        <v>991</v>
      </c>
      <c r="F141" s="1"/>
      <c r="G141" s="7"/>
      <c r="H141" s="7"/>
      <c r="I141" s="7">
        <v>750</v>
      </c>
      <c r="J141" s="7">
        <v>150</v>
      </c>
      <c r="K141" s="7"/>
      <c r="L141" s="7">
        <v>150</v>
      </c>
      <c r="M141" s="5"/>
      <c r="N141" s="7"/>
      <c r="O141" s="7"/>
      <c r="P141" s="7">
        <v>1</v>
      </c>
      <c r="Q141" s="7"/>
      <c r="R141" s="7"/>
      <c r="S141" s="7"/>
      <c r="T141" s="7"/>
      <c r="U141" s="7"/>
      <c r="V141" s="6"/>
      <c r="W141" s="10">
        <v>0</v>
      </c>
      <c r="X141" s="8">
        <v>0</v>
      </c>
      <c r="Y141" s="9">
        <v>0</v>
      </c>
      <c r="Z141" s="9">
        <v>0</v>
      </c>
      <c r="AA141" s="9">
        <v>0</v>
      </c>
      <c r="AB141" s="9"/>
      <c r="AC141" s="9">
        <v>0</v>
      </c>
      <c r="AD141" s="9">
        <v>0</v>
      </c>
      <c r="AE141" s="9"/>
      <c r="AF141" s="9"/>
      <c r="AG141" s="9"/>
      <c r="AH141" s="9" t="s">
        <v>520</v>
      </c>
      <c r="AI141" s="9" t="s">
        <v>635</v>
      </c>
      <c r="AL141" t="s">
        <v>1648</v>
      </c>
      <c r="AX141">
        <v>0</v>
      </c>
      <c r="AZ141">
        <v>0</v>
      </c>
      <c r="BD141">
        <v>0</v>
      </c>
      <c r="BL141">
        <v>0</v>
      </c>
      <c r="BZ141">
        <v>0</v>
      </c>
      <c r="CF141">
        <v>0</v>
      </c>
      <c r="CH141">
        <v>0</v>
      </c>
      <c r="CJ141">
        <v>0</v>
      </c>
      <c r="CN141">
        <v>0</v>
      </c>
      <c r="CP141">
        <v>0</v>
      </c>
      <c r="CR141">
        <v>0</v>
      </c>
      <c r="CU141">
        <v>0</v>
      </c>
      <c r="CW141">
        <v>0</v>
      </c>
      <c r="CY141">
        <v>0</v>
      </c>
      <c r="DA141">
        <v>0</v>
      </c>
      <c r="DC141">
        <v>0</v>
      </c>
      <c r="DI141">
        <v>3502</v>
      </c>
      <c r="DM141">
        <v>0</v>
      </c>
    </row>
    <row r="142" spans="1:117" x14ac:dyDescent="0.3">
      <c r="A142" s="4">
        <v>42483</v>
      </c>
      <c r="B142" s="2" t="s">
        <v>199</v>
      </c>
      <c r="C142" s="11" t="s">
        <v>201</v>
      </c>
      <c r="D142" s="11" t="s">
        <v>11</v>
      </c>
      <c r="E142" s="3" t="s">
        <v>991</v>
      </c>
      <c r="F142" s="1"/>
      <c r="G142" s="7"/>
      <c r="H142" s="7"/>
      <c r="I142" s="7">
        <v>105</v>
      </c>
      <c r="J142" s="7">
        <v>21</v>
      </c>
      <c r="K142" s="7"/>
      <c r="L142" s="7">
        <v>21</v>
      </c>
      <c r="M142" s="5"/>
      <c r="N142" s="7"/>
      <c r="O142" s="7"/>
      <c r="P142" s="7"/>
      <c r="Q142" s="7"/>
      <c r="R142" s="7"/>
      <c r="S142" s="7"/>
      <c r="T142" s="7"/>
      <c r="U142" s="7"/>
      <c r="V142" s="6"/>
      <c r="W142" s="10">
        <v>0</v>
      </c>
      <c r="X142" s="8">
        <v>0</v>
      </c>
      <c r="Y142" s="9">
        <v>0</v>
      </c>
      <c r="Z142" s="9">
        <v>0</v>
      </c>
      <c r="AA142" s="9">
        <v>0</v>
      </c>
      <c r="AB142" s="9"/>
      <c r="AC142" s="9">
        <v>0</v>
      </c>
      <c r="AD142" s="9">
        <v>0</v>
      </c>
      <c r="AE142" s="9"/>
      <c r="AF142" s="9"/>
      <c r="AG142" s="9"/>
      <c r="AH142" s="9" t="s">
        <v>520</v>
      </c>
      <c r="AI142" s="9" t="s">
        <v>635</v>
      </c>
      <c r="AL142" t="s">
        <v>1650</v>
      </c>
      <c r="AX142">
        <v>0</v>
      </c>
      <c r="AZ142">
        <v>0</v>
      </c>
      <c r="BD142">
        <v>0</v>
      </c>
      <c r="BL142">
        <v>0</v>
      </c>
      <c r="BZ142">
        <v>0</v>
      </c>
      <c r="CF142">
        <v>0</v>
      </c>
      <c r="CH142">
        <v>0</v>
      </c>
      <c r="CJ142">
        <v>0</v>
      </c>
      <c r="CN142">
        <v>0</v>
      </c>
      <c r="CP142">
        <v>0</v>
      </c>
      <c r="CR142">
        <v>0</v>
      </c>
      <c r="CU142">
        <v>0</v>
      </c>
      <c r="CW142">
        <v>0</v>
      </c>
      <c r="CY142">
        <v>0</v>
      </c>
      <c r="DA142">
        <v>0</v>
      </c>
      <c r="DC142">
        <v>0</v>
      </c>
      <c r="DI142">
        <v>1739</v>
      </c>
      <c r="DM142">
        <v>0</v>
      </c>
    </row>
    <row r="143" spans="1:117" x14ac:dyDescent="0.3">
      <c r="A143" s="4">
        <v>42492</v>
      </c>
      <c r="B143" s="2" t="s">
        <v>199</v>
      </c>
      <c r="C143" s="11" t="s">
        <v>201</v>
      </c>
      <c r="D143" s="11" t="s">
        <v>11</v>
      </c>
      <c r="E143" s="3" t="s">
        <v>991</v>
      </c>
      <c r="F143" s="1"/>
      <c r="G143" s="7"/>
      <c r="H143" s="7"/>
      <c r="I143" s="7">
        <v>1545</v>
      </c>
      <c r="J143" s="7">
        <v>309</v>
      </c>
      <c r="K143" s="7"/>
      <c r="L143" s="7">
        <v>309</v>
      </c>
      <c r="M143" s="5"/>
      <c r="N143" s="7"/>
      <c r="O143" s="7"/>
      <c r="P143" s="7"/>
      <c r="Q143" s="7"/>
      <c r="R143" s="7"/>
      <c r="S143" s="7"/>
      <c r="T143" s="7"/>
      <c r="U143" s="7"/>
      <c r="V143" s="6"/>
      <c r="W143" s="10">
        <v>0</v>
      </c>
      <c r="X143" s="8">
        <v>0</v>
      </c>
      <c r="Y143" s="9">
        <v>0</v>
      </c>
      <c r="Z143" s="9">
        <v>0</v>
      </c>
      <c r="AA143" s="9">
        <v>0</v>
      </c>
      <c r="AB143" s="9"/>
      <c r="AC143" s="9">
        <v>0</v>
      </c>
      <c r="AD143" s="9">
        <v>0</v>
      </c>
      <c r="AE143" s="9" t="s">
        <v>1651</v>
      </c>
      <c r="AF143" s="9">
        <v>42327</v>
      </c>
      <c r="AG143" s="9">
        <v>42508</v>
      </c>
      <c r="AH143" s="9" t="s">
        <v>520</v>
      </c>
      <c r="AI143" s="9" t="s">
        <v>635</v>
      </c>
      <c r="AL143" t="s">
        <v>1652</v>
      </c>
      <c r="AX143">
        <v>0</v>
      </c>
      <c r="AZ143">
        <v>0</v>
      </c>
      <c r="BD143">
        <v>0</v>
      </c>
      <c r="BL143">
        <v>0</v>
      </c>
      <c r="BZ143">
        <v>0</v>
      </c>
      <c r="CF143">
        <v>0</v>
      </c>
      <c r="CH143">
        <v>0</v>
      </c>
      <c r="CJ143">
        <v>0</v>
      </c>
      <c r="CN143">
        <v>0</v>
      </c>
      <c r="CP143">
        <v>0</v>
      </c>
      <c r="CR143">
        <v>0</v>
      </c>
      <c r="CU143">
        <v>0</v>
      </c>
      <c r="CW143">
        <v>0</v>
      </c>
      <c r="CY143">
        <v>0</v>
      </c>
      <c r="DA143">
        <v>0</v>
      </c>
      <c r="DC143">
        <v>0</v>
      </c>
      <c r="DI143">
        <v>1843</v>
      </c>
      <c r="DM143">
        <v>0</v>
      </c>
    </row>
    <row r="144" spans="1:117" x14ac:dyDescent="0.3">
      <c r="A144" s="4">
        <v>42492</v>
      </c>
      <c r="B144" s="2" t="s">
        <v>199</v>
      </c>
      <c r="C144" s="11" t="s">
        <v>199</v>
      </c>
      <c r="D144" s="11" t="s">
        <v>11</v>
      </c>
      <c r="E144" s="3" t="s">
        <v>1185</v>
      </c>
      <c r="F144" s="1"/>
      <c r="G144" s="7"/>
      <c r="H144" s="7"/>
      <c r="I144" s="7">
        <v>40</v>
      </c>
      <c r="J144" s="7">
        <v>8</v>
      </c>
      <c r="K144" s="7"/>
      <c r="L144" s="7">
        <v>8</v>
      </c>
      <c r="M144" s="5"/>
      <c r="N144" s="7"/>
      <c r="O144" s="7"/>
      <c r="P144" s="7"/>
      <c r="Q144" s="7"/>
      <c r="R144" s="7"/>
      <c r="S144" s="7"/>
      <c r="T144" s="7"/>
      <c r="U144" s="7"/>
      <c r="V144" s="6"/>
      <c r="W144" s="10">
        <v>0</v>
      </c>
      <c r="X144" s="8">
        <v>0</v>
      </c>
      <c r="Y144" s="9">
        <v>0</v>
      </c>
      <c r="Z144" s="9">
        <v>0</v>
      </c>
      <c r="AA144" s="9">
        <v>0</v>
      </c>
      <c r="AB144" s="9"/>
      <c r="AC144" s="9">
        <v>0</v>
      </c>
      <c r="AD144" s="9">
        <v>0</v>
      </c>
      <c r="AE144" s="9"/>
      <c r="AF144" s="9"/>
      <c r="AG144" s="9"/>
      <c r="AH144" s="9" t="s">
        <v>520</v>
      </c>
      <c r="AI144" s="9" t="s">
        <v>635</v>
      </c>
      <c r="AL144" t="s">
        <v>1653</v>
      </c>
      <c r="AX144">
        <v>0</v>
      </c>
      <c r="AZ144">
        <v>0</v>
      </c>
      <c r="BD144">
        <v>0</v>
      </c>
      <c r="BL144">
        <v>0</v>
      </c>
      <c r="BZ144">
        <v>0</v>
      </c>
      <c r="CF144">
        <v>0</v>
      </c>
      <c r="CH144">
        <v>0</v>
      </c>
      <c r="CJ144">
        <v>0</v>
      </c>
      <c r="CN144">
        <v>0</v>
      </c>
      <c r="CP144">
        <v>0</v>
      </c>
      <c r="CR144">
        <v>0</v>
      </c>
      <c r="CU144">
        <v>0</v>
      </c>
      <c r="CW144">
        <v>0</v>
      </c>
      <c r="CY144">
        <v>0</v>
      </c>
      <c r="DA144">
        <v>0</v>
      </c>
      <c r="DC144">
        <v>0</v>
      </c>
      <c r="DI144">
        <v>1844</v>
      </c>
      <c r="DM144">
        <v>0</v>
      </c>
    </row>
    <row r="145" spans="1:117" x14ac:dyDescent="0.3">
      <c r="A145" s="4">
        <v>42495</v>
      </c>
      <c r="B145" s="2" t="s">
        <v>199</v>
      </c>
      <c r="C145" s="11" t="s">
        <v>718</v>
      </c>
      <c r="D145" s="11" t="s">
        <v>11</v>
      </c>
      <c r="E145" s="3" t="s">
        <v>1283</v>
      </c>
      <c r="F145" s="1"/>
      <c r="G145" s="7"/>
      <c r="H145" s="7"/>
      <c r="I145" s="7"/>
      <c r="J145" s="7"/>
      <c r="K145" s="7"/>
      <c r="L145" s="7"/>
      <c r="M145" s="5"/>
      <c r="N145" s="7"/>
      <c r="O145" s="7"/>
      <c r="P145" s="7"/>
      <c r="Q145" s="7"/>
      <c r="R145" s="7"/>
      <c r="S145" s="7"/>
      <c r="T145" s="7"/>
      <c r="U145" s="7"/>
      <c r="V145" s="6"/>
      <c r="W145" s="10">
        <v>0</v>
      </c>
      <c r="X145" s="8">
        <v>0</v>
      </c>
      <c r="Y145" s="9">
        <v>0</v>
      </c>
      <c r="Z145" s="9">
        <v>0</v>
      </c>
      <c r="AA145" s="9">
        <v>0</v>
      </c>
      <c r="AB145" s="9"/>
      <c r="AC145" s="9">
        <v>0</v>
      </c>
      <c r="AD145" s="9">
        <v>0</v>
      </c>
      <c r="AE145" s="9"/>
      <c r="AF145" s="9"/>
      <c r="AG145" s="9"/>
      <c r="AH145" s="9" t="s">
        <v>520</v>
      </c>
      <c r="AI145" s="9" t="s">
        <v>635</v>
      </c>
      <c r="AL145" t="s">
        <v>1654</v>
      </c>
      <c r="AX145">
        <v>0</v>
      </c>
      <c r="AZ145">
        <v>0</v>
      </c>
      <c r="BD145">
        <v>0</v>
      </c>
      <c r="BL145">
        <v>0</v>
      </c>
      <c r="BZ145">
        <v>0</v>
      </c>
      <c r="CF145">
        <v>0</v>
      </c>
      <c r="CH145">
        <v>0</v>
      </c>
      <c r="CJ145">
        <v>0</v>
      </c>
      <c r="CN145">
        <v>0</v>
      </c>
      <c r="CP145">
        <v>0</v>
      </c>
      <c r="CR145">
        <v>0</v>
      </c>
      <c r="CU145">
        <v>0</v>
      </c>
      <c r="CW145">
        <v>0</v>
      </c>
      <c r="CY145">
        <v>0</v>
      </c>
      <c r="DA145">
        <v>0</v>
      </c>
      <c r="DC145">
        <v>0</v>
      </c>
      <c r="DI145">
        <v>1861</v>
      </c>
      <c r="DM145">
        <v>0</v>
      </c>
    </row>
    <row r="146" spans="1:117" x14ac:dyDescent="0.3">
      <c r="A146" s="4">
        <v>42519</v>
      </c>
      <c r="B146" s="2" t="s">
        <v>199</v>
      </c>
      <c r="C146" s="11" t="s">
        <v>718</v>
      </c>
      <c r="D146" s="11" t="s">
        <v>11</v>
      </c>
      <c r="E146" s="3" t="s">
        <v>1283</v>
      </c>
      <c r="F146" s="1"/>
      <c r="G146" s="7"/>
      <c r="H146" s="7"/>
      <c r="I146" s="7">
        <v>35</v>
      </c>
      <c r="J146" s="7">
        <v>7</v>
      </c>
      <c r="K146" s="7"/>
      <c r="L146" s="7">
        <v>7</v>
      </c>
      <c r="M146" s="5"/>
      <c r="N146" s="7"/>
      <c r="O146" s="7"/>
      <c r="P146" s="7"/>
      <c r="Q146" s="7"/>
      <c r="R146" s="7"/>
      <c r="S146" s="7"/>
      <c r="T146" s="7"/>
      <c r="U146" s="7"/>
      <c r="V146" s="6"/>
      <c r="W146" s="10">
        <v>0</v>
      </c>
      <c r="X146" s="8">
        <v>0</v>
      </c>
      <c r="Y146" s="9">
        <v>0</v>
      </c>
      <c r="Z146" s="9">
        <v>0</v>
      </c>
      <c r="AA146" s="9">
        <v>0</v>
      </c>
      <c r="AB146" s="9"/>
      <c r="AC146" s="9">
        <v>0</v>
      </c>
      <c r="AD146" s="9">
        <v>0</v>
      </c>
      <c r="AE146" s="9"/>
      <c r="AF146" s="9"/>
      <c r="AG146" s="9"/>
      <c r="AH146" s="9" t="s">
        <v>520</v>
      </c>
      <c r="AI146" s="9" t="s">
        <v>635</v>
      </c>
      <c r="AL146" t="s">
        <v>1656</v>
      </c>
      <c r="AX146">
        <v>0</v>
      </c>
      <c r="AZ146">
        <v>0</v>
      </c>
      <c r="BD146">
        <v>0</v>
      </c>
      <c r="BL146">
        <v>0</v>
      </c>
      <c r="BZ146">
        <v>0</v>
      </c>
      <c r="CF146">
        <v>0</v>
      </c>
      <c r="CH146">
        <v>0</v>
      </c>
      <c r="CJ146">
        <v>0</v>
      </c>
      <c r="CN146">
        <v>0</v>
      </c>
      <c r="CP146">
        <v>0</v>
      </c>
      <c r="CR146">
        <v>0</v>
      </c>
      <c r="CU146">
        <v>0</v>
      </c>
      <c r="CW146">
        <v>0</v>
      </c>
      <c r="CY146">
        <v>0</v>
      </c>
      <c r="DA146">
        <v>0</v>
      </c>
      <c r="DC146">
        <v>0</v>
      </c>
      <c r="DI146">
        <v>2077</v>
      </c>
      <c r="DM146">
        <v>0</v>
      </c>
    </row>
    <row r="147" spans="1:117" x14ac:dyDescent="0.3">
      <c r="A147" s="4">
        <v>42527</v>
      </c>
      <c r="B147" s="2" t="s">
        <v>199</v>
      </c>
      <c r="C147" s="11" t="s">
        <v>718</v>
      </c>
      <c r="D147" s="11" t="s">
        <v>11</v>
      </c>
      <c r="E147" s="3" t="s">
        <v>1283</v>
      </c>
      <c r="F147" s="1"/>
      <c r="G147" s="7"/>
      <c r="H147" s="7"/>
      <c r="I147" s="7">
        <v>5</v>
      </c>
      <c r="J147" s="7">
        <v>1</v>
      </c>
      <c r="K147" s="7">
        <v>1</v>
      </c>
      <c r="L147" s="7"/>
      <c r="M147" s="5"/>
      <c r="N147" s="7"/>
      <c r="O147" s="7"/>
      <c r="P147" s="7"/>
      <c r="Q147" s="7"/>
      <c r="R147" s="7"/>
      <c r="S147" s="7"/>
      <c r="T147" s="7"/>
      <c r="U147" s="7">
        <v>50</v>
      </c>
      <c r="V147" s="6"/>
      <c r="W147" s="10">
        <v>0</v>
      </c>
      <c r="X147" s="8">
        <v>0</v>
      </c>
      <c r="Y147" s="9">
        <v>0</v>
      </c>
      <c r="Z147" s="9">
        <v>0</v>
      </c>
      <c r="AA147" s="9">
        <v>0</v>
      </c>
      <c r="AB147" s="9"/>
      <c r="AC147" s="9">
        <v>0</v>
      </c>
      <c r="AD147" s="9">
        <v>0</v>
      </c>
      <c r="AE147" s="9"/>
      <c r="AF147" s="9"/>
      <c r="AG147" s="9"/>
      <c r="AH147" s="9" t="s">
        <v>520</v>
      </c>
      <c r="AI147" s="9" t="s">
        <v>635</v>
      </c>
      <c r="AL147" t="s">
        <v>1657</v>
      </c>
      <c r="AX147">
        <v>0</v>
      </c>
      <c r="AZ147">
        <v>0</v>
      </c>
      <c r="BD147">
        <v>0</v>
      </c>
      <c r="BL147">
        <v>0</v>
      </c>
      <c r="BZ147">
        <v>0</v>
      </c>
      <c r="CF147">
        <v>0</v>
      </c>
      <c r="CH147">
        <v>0</v>
      </c>
      <c r="CJ147">
        <v>0</v>
      </c>
      <c r="CN147">
        <v>0</v>
      </c>
      <c r="CP147">
        <v>0</v>
      </c>
      <c r="CR147">
        <v>0</v>
      </c>
      <c r="CU147">
        <v>0</v>
      </c>
      <c r="CW147">
        <v>0</v>
      </c>
      <c r="CY147">
        <v>0</v>
      </c>
      <c r="DA147">
        <v>0</v>
      </c>
      <c r="DC147">
        <v>0</v>
      </c>
      <c r="DI147">
        <v>2130</v>
      </c>
      <c r="DM147">
        <v>0</v>
      </c>
    </row>
    <row r="148" spans="1:117" x14ac:dyDescent="0.3">
      <c r="A148" s="4">
        <v>42527</v>
      </c>
      <c r="B148" s="2" t="s">
        <v>199</v>
      </c>
      <c r="C148" s="11" t="s">
        <v>199</v>
      </c>
      <c r="D148" s="11" t="s">
        <v>11</v>
      </c>
      <c r="E148" s="3" t="s">
        <v>1185</v>
      </c>
      <c r="F148" s="1"/>
      <c r="G148" s="7"/>
      <c r="H148" s="7"/>
      <c r="I148" s="7">
        <v>75</v>
      </c>
      <c r="J148" s="7">
        <v>15</v>
      </c>
      <c r="K148" s="7"/>
      <c r="L148" s="7">
        <v>15</v>
      </c>
      <c r="M148" s="5"/>
      <c r="N148" s="7"/>
      <c r="O148" s="7"/>
      <c r="P148" s="7"/>
      <c r="Q148" s="7"/>
      <c r="R148" s="7"/>
      <c r="S148" s="7"/>
      <c r="T148" s="7"/>
      <c r="U148" s="7">
        <v>30</v>
      </c>
      <c r="V148" s="6"/>
      <c r="W148" s="10">
        <v>0</v>
      </c>
      <c r="X148" s="8">
        <v>0</v>
      </c>
      <c r="Y148" s="9">
        <v>0</v>
      </c>
      <c r="Z148" s="9">
        <v>0</v>
      </c>
      <c r="AA148" s="9">
        <v>0</v>
      </c>
      <c r="AB148" s="9"/>
      <c r="AC148" s="9">
        <v>0</v>
      </c>
      <c r="AD148" s="9">
        <v>0</v>
      </c>
      <c r="AE148" s="9"/>
      <c r="AF148" s="9"/>
      <c r="AG148" s="9"/>
      <c r="AH148" s="9" t="s">
        <v>520</v>
      </c>
      <c r="AI148" s="9" t="s">
        <v>635</v>
      </c>
      <c r="AL148" t="s">
        <v>1658</v>
      </c>
      <c r="AX148">
        <v>0</v>
      </c>
      <c r="AZ148">
        <v>0</v>
      </c>
      <c r="BD148">
        <v>0</v>
      </c>
      <c r="BL148">
        <v>0</v>
      </c>
      <c r="BZ148">
        <v>0</v>
      </c>
      <c r="CF148">
        <v>0</v>
      </c>
      <c r="CH148">
        <v>0</v>
      </c>
      <c r="CJ148">
        <v>0</v>
      </c>
      <c r="CN148">
        <v>0</v>
      </c>
      <c r="CP148">
        <v>0</v>
      </c>
      <c r="CR148">
        <v>0</v>
      </c>
      <c r="CU148">
        <v>0</v>
      </c>
      <c r="CW148">
        <v>0</v>
      </c>
      <c r="CY148">
        <v>0</v>
      </c>
      <c r="DA148">
        <v>0</v>
      </c>
      <c r="DC148">
        <v>0</v>
      </c>
      <c r="DI148">
        <v>2131</v>
      </c>
      <c r="DM148">
        <v>0</v>
      </c>
    </row>
    <row r="149" spans="1:117" x14ac:dyDescent="0.3">
      <c r="A149" s="4">
        <v>42558</v>
      </c>
      <c r="B149" s="2" t="s">
        <v>199</v>
      </c>
      <c r="C149" s="11" t="s">
        <v>200</v>
      </c>
      <c r="D149" s="11" t="s">
        <v>11</v>
      </c>
      <c r="E149" s="3" t="s">
        <v>919</v>
      </c>
      <c r="F149" s="1"/>
      <c r="G149" s="7"/>
      <c r="H149" s="7"/>
      <c r="I149" s="7">
        <v>75</v>
      </c>
      <c r="J149" s="7">
        <v>15</v>
      </c>
      <c r="K149" s="7"/>
      <c r="L149" s="7">
        <v>15</v>
      </c>
      <c r="M149" s="5"/>
      <c r="N149" s="7"/>
      <c r="O149" s="7"/>
      <c r="P149" s="7"/>
      <c r="Q149" s="7"/>
      <c r="R149" s="7"/>
      <c r="S149" s="7"/>
      <c r="T149" s="7"/>
      <c r="U149" s="7"/>
      <c r="V149" s="6"/>
      <c r="W149" s="10">
        <v>0</v>
      </c>
      <c r="X149" s="8">
        <v>0</v>
      </c>
      <c r="Y149" s="9">
        <v>0</v>
      </c>
      <c r="Z149" s="9">
        <v>0</v>
      </c>
      <c r="AA149" s="9">
        <v>0</v>
      </c>
      <c r="AB149" s="9"/>
      <c r="AC149" s="9">
        <v>0</v>
      </c>
      <c r="AD149" s="9">
        <v>0</v>
      </c>
      <c r="AE149" s="9"/>
      <c r="AF149" s="9"/>
      <c r="AG149" s="9"/>
      <c r="AH149" s="9" t="s">
        <v>520</v>
      </c>
      <c r="AI149" s="9" t="s">
        <v>635</v>
      </c>
      <c r="AL149" t="s">
        <v>1664</v>
      </c>
      <c r="AX149">
        <v>0</v>
      </c>
      <c r="AZ149">
        <v>0</v>
      </c>
      <c r="BD149">
        <v>0</v>
      </c>
      <c r="BL149">
        <v>0</v>
      </c>
      <c r="BZ149">
        <v>0</v>
      </c>
      <c r="CF149">
        <v>0</v>
      </c>
      <c r="CH149">
        <v>0</v>
      </c>
      <c r="CJ149">
        <v>0</v>
      </c>
      <c r="CN149">
        <v>0</v>
      </c>
      <c r="CP149">
        <v>0</v>
      </c>
      <c r="CR149">
        <v>0</v>
      </c>
      <c r="CU149">
        <v>0</v>
      </c>
      <c r="CW149">
        <v>0</v>
      </c>
      <c r="CY149">
        <v>0</v>
      </c>
      <c r="DA149">
        <v>0</v>
      </c>
      <c r="DC149">
        <v>0</v>
      </c>
      <c r="DI149">
        <v>2317</v>
      </c>
      <c r="DM149">
        <v>0</v>
      </c>
    </row>
    <row r="150" spans="1:117" x14ac:dyDescent="0.3">
      <c r="A150" s="4">
        <v>42558</v>
      </c>
      <c r="B150" s="2" t="s">
        <v>199</v>
      </c>
      <c r="C150" s="11" t="s">
        <v>201</v>
      </c>
      <c r="D150" s="11" t="s">
        <v>11</v>
      </c>
      <c r="E150" s="3" t="s">
        <v>991</v>
      </c>
      <c r="F150" s="1"/>
      <c r="G150" s="7"/>
      <c r="H150" s="7"/>
      <c r="I150" s="7">
        <v>5000</v>
      </c>
      <c r="J150" s="7">
        <v>1000</v>
      </c>
      <c r="K150" s="7"/>
      <c r="L150" s="7">
        <v>70</v>
      </c>
      <c r="M150" s="5"/>
      <c r="N150" s="7"/>
      <c r="O150" s="7"/>
      <c r="P150" s="7"/>
      <c r="Q150" s="7"/>
      <c r="R150" s="7"/>
      <c r="S150" s="7"/>
      <c r="T150" s="7"/>
      <c r="U150" s="7"/>
      <c r="V150" s="6"/>
      <c r="W150" s="10">
        <v>0</v>
      </c>
      <c r="X150" s="8">
        <v>56920000</v>
      </c>
      <c r="Y150" s="9">
        <v>117000000</v>
      </c>
      <c r="Z150" s="9">
        <v>0</v>
      </c>
      <c r="AA150" s="9">
        <v>52800000</v>
      </c>
      <c r="AB150" s="9"/>
      <c r="AC150" s="9">
        <v>0</v>
      </c>
      <c r="AD150" s="9">
        <v>226720000</v>
      </c>
      <c r="AE150" s="9" t="s">
        <v>1665</v>
      </c>
      <c r="AF150" s="9">
        <v>42559</v>
      </c>
      <c r="AG150" s="9">
        <v>42742</v>
      </c>
      <c r="AH150" s="9" t="s">
        <v>1660</v>
      </c>
      <c r="AI150" s="9" t="s">
        <v>634</v>
      </c>
      <c r="AL150" t="s">
        <v>1666</v>
      </c>
      <c r="AX150">
        <v>0</v>
      </c>
      <c r="AZ150">
        <v>0</v>
      </c>
      <c r="BD150">
        <v>0</v>
      </c>
      <c r="BL150">
        <v>0</v>
      </c>
      <c r="BY150">
        <v>10</v>
      </c>
      <c r="BZ150">
        <v>6320000</v>
      </c>
      <c r="CF150">
        <v>0</v>
      </c>
      <c r="CH150">
        <v>0</v>
      </c>
      <c r="CJ150">
        <v>0</v>
      </c>
      <c r="CN150">
        <v>0</v>
      </c>
      <c r="CO150">
        <v>1000</v>
      </c>
      <c r="CP150">
        <v>50600000</v>
      </c>
      <c r="CR150">
        <v>0</v>
      </c>
      <c r="CU150">
        <v>56920000</v>
      </c>
      <c r="CV150">
        <v>40000</v>
      </c>
      <c r="CW150">
        <v>52800000</v>
      </c>
      <c r="CX150">
        <v>1000</v>
      </c>
      <c r="CY150">
        <v>117000000</v>
      </c>
      <c r="DA150">
        <v>0</v>
      </c>
      <c r="DC150">
        <v>0</v>
      </c>
      <c r="DI150">
        <v>2342</v>
      </c>
      <c r="DM150">
        <v>226720000</v>
      </c>
    </row>
    <row r="151" spans="1:117" x14ac:dyDescent="0.3">
      <c r="A151" s="4">
        <v>42558</v>
      </c>
      <c r="B151" s="2" t="s">
        <v>199</v>
      </c>
      <c r="C151" s="11" t="s">
        <v>483</v>
      </c>
      <c r="D151" s="11" t="s">
        <v>11</v>
      </c>
      <c r="E151" s="3" t="s">
        <v>1244</v>
      </c>
      <c r="F151" s="1"/>
      <c r="G151" s="7"/>
      <c r="H151" s="7"/>
      <c r="I151" s="7">
        <v>255</v>
      </c>
      <c r="J151" s="7">
        <v>51</v>
      </c>
      <c r="K151" s="7"/>
      <c r="L151" s="7">
        <v>51</v>
      </c>
      <c r="M151" s="5"/>
      <c r="N151" s="7"/>
      <c r="O151" s="7"/>
      <c r="P151" s="7"/>
      <c r="Q151" s="7"/>
      <c r="R151" s="7"/>
      <c r="S151" s="7"/>
      <c r="T151" s="7"/>
      <c r="U151" s="7"/>
      <c r="V151" s="6"/>
      <c r="W151" s="10">
        <v>0</v>
      </c>
      <c r="X151" s="8">
        <v>0</v>
      </c>
      <c r="Y151" s="9">
        <v>0</v>
      </c>
      <c r="Z151" s="9">
        <v>0</v>
      </c>
      <c r="AA151" s="9">
        <v>0</v>
      </c>
      <c r="AB151" s="9"/>
      <c r="AC151" s="9">
        <v>0</v>
      </c>
      <c r="AD151" s="9">
        <v>0</v>
      </c>
      <c r="AE151" s="9"/>
      <c r="AF151" s="9"/>
      <c r="AG151" s="9"/>
      <c r="AH151" s="9" t="s">
        <v>520</v>
      </c>
      <c r="AI151" s="9" t="s">
        <v>635</v>
      </c>
      <c r="AL151" t="s">
        <v>1667</v>
      </c>
      <c r="AX151">
        <v>0</v>
      </c>
      <c r="AZ151">
        <v>0</v>
      </c>
      <c r="BD151">
        <v>0</v>
      </c>
      <c r="BL151">
        <v>0</v>
      </c>
      <c r="BZ151">
        <v>0</v>
      </c>
      <c r="CF151">
        <v>0</v>
      </c>
      <c r="CH151">
        <v>0</v>
      </c>
      <c r="CJ151">
        <v>0</v>
      </c>
      <c r="CN151">
        <v>0</v>
      </c>
      <c r="CP151">
        <v>0</v>
      </c>
      <c r="CR151">
        <v>0</v>
      </c>
      <c r="CU151">
        <v>0</v>
      </c>
      <c r="CW151">
        <v>0</v>
      </c>
      <c r="CY151">
        <v>0</v>
      </c>
      <c r="DA151">
        <v>0</v>
      </c>
      <c r="DC151">
        <v>0</v>
      </c>
      <c r="DI151">
        <v>2343</v>
      </c>
      <c r="DM151">
        <v>0</v>
      </c>
    </row>
    <row r="152" spans="1:117" x14ac:dyDescent="0.3">
      <c r="A152" s="4">
        <v>42558</v>
      </c>
      <c r="B152" s="2" t="s">
        <v>199</v>
      </c>
      <c r="C152" s="11" t="s">
        <v>200</v>
      </c>
      <c r="D152" s="11" t="s">
        <v>11</v>
      </c>
      <c r="E152" s="3" t="s">
        <v>919</v>
      </c>
      <c r="F152" s="1"/>
      <c r="G152" s="7"/>
      <c r="H152" s="7"/>
      <c r="I152" s="7">
        <v>750</v>
      </c>
      <c r="J152" s="7">
        <v>150</v>
      </c>
      <c r="K152" s="7"/>
      <c r="L152" s="7">
        <v>150</v>
      </c>
      <c r="M152" s="5"/>
      <c r="N152" s="7"/>
      <c r="O152" s="7"/>
      <c r="P152" s="7"/>
      <c r="Q152" s="7"/>
      <c r="R152" s="7"/>
      <c r="S152" s="7"/>
      <c r="T152" s="7"/>
      <c r="U152" s="7"/>
      <c r="V152" s="6"/>
      <c r="W152" s="10">
        <v>0</v>
      </c>
      <c r="X152" s="8">
        <v>0</v>
      </c>
      <c r="Y152" s="9">
        <v>0</v>
      </c>
      <c r="Z152" s="9">
        <v>0</v>
      </c>
      <c r="AA152" s="9">
        <v>0</v>
      </c>
      <c r="AB152" s="9"/>
      <c r="AC152" s="9">
        <v>0</v>
      </c>
      <c r="AD152" s="9">
        <v>0</v>
      </c>
      <c r="AE152" s="9"/>
      <c r="AF152" s="9"/>
      <c r="AG152" s="9"/>
      <c r="AH152" s="9" t="s">
        <v>520</v>
      </c>
      <c r="AI152" s="9" t="s">
        <v>635</v>
      </c>
      <c r="AL152" t="s">
        <v>1668</v>
      </c>
      <c r="AX152">
        <v>0</v>
      </c>
      <c r="AZ152">
        <v>0</v>
      </c>
      <c r="BD152">
        <v>0</v>
      </c>
      <c r="BL152">
        <v>0</v>
      </c>
      <c r="BZ152">
        <v>0</v>
      </c>
      <c r="CF152">
        <v>0</v>
      </c>
      <c r="CH152">
        <v>0</v>
      </c>
      <c r="CJ152">
        <v>0</v>
      </c>
      <c r="CN152">
        <v>0</v>
      </c>
      <c r="CP152">
        <v>0</v>
      </c>
      <c r="CR152">
        <v>0</v>
      </c>
      <c r="CU152">
        <v>0</v>
      </c>
      <c r="CW152">
        <v>0</v>
      </c>
      <c r="CY152">
        <v>0</v>
      </c>
      <c r="DA152">
        <v>0</v>
      </c>
      <c r="DC152">
        <v>0</v>
      </c>
      <c r="DI152">
        <v>2344</v>
      </c>
      <c r="DM152">
        <v>0</v>
      </c>
    </row>
    <row r="153" spans="1:117" x14ac:dyDescent="0.3">
      <c r="A153" s="4">
        <v>42558</v>
      </c>
      <c r="B153" s="2" t="s">
        <v>199</v>
      </c>
      <c r="C153" s="11" t="s">
        <v>199</v>
      </c>
      <c r="D153" s="11" t="s">
        <v>11</v>
      </c>
      <c r="E153" s="3" t="s">
        <v>1185</v>
      </c>
      <c r="F153" s="1"/>
      <c r="G153" s="7"/>
      <c r="H153" s="7"/>
      <c r="I153" s="7">
        <v>8535</v>
      </c>
      <c r="J153" s="7">
        <v>1707</v>
      </c>
      <c r="K153" s="7"/>
      <c r="L153" s="7">
        <v>16</v>
      </c>
      <c r="M153" s="5"/>
      <c r="N153" s="7"/>
      <c r="O153" s="7"/>
      <c r="P153" s="7"/>
      <c r="Q153" s="7"/>
      <c r="R153" s="7"/>
      <c r="S153" s="7"/>
      <c r="T153" s="7"/>
      <c r="U153" s="7"/>
      <c r="V153" s="6"/>
      <c r="W153" s="10">
        <v>0</v>
      </c>
      <c r="X153" s="8">
        <v>35000000</v>
      </c>
      <c r="Y153" s="9">
        <v>117000000</v>
      </c>
      <c r="Z153" s="9">
        <v>0</v>
      </c>
      <c r="AA153" s="9">
        <v>26400000</v>
      </c>
      <c r="AB153" s="9"/>
      <c r="AC153" s="9">
        <v>0</v>
      </c>
      <c r="AD153" s="9">
        <v>178400000</v>
      </c>
      <c r="AE153" s="9" t="s">
        <v>1669</v>
      </c>
      <c r="AF153" s="9">
        <v>42563</v>
      </c>
      <c r="AG153" s="9">
        <v>42746</v>
      </c>
      <c r="AH153" s="9" t="s">
        <v>519</v>
      </c>
      <c r="AI153" s="9" t="s">
        <v>634</v>
      </c>
      <c r="AL153" t="s">
        <v>1670</v>
      </c>
      <c r="AX153">
        <v>0</v>
      </c>
      <c r="AZ153">
        <v>0</v>
      </c>
      <c r="BD153">
        <v>0</v>
      </c>
      <c r="BK153">
        <v>1000</v>
      </c>
      <c r="BL153">
        <v>35000000</v>
      </c>
      <c r="BZ153">
        <v>0</v>
      </c>
      <c r="CF153">
        <v>0</v>
      </c>
      <c r="CH153">
        <v>0</v>
      </c>
      <c r="CJ153">
        <v>0</v>
      </c>
      <c r="CN153">
        <v>0</v>
      </c>
      <c r="CP153">
        <v>0</v>
      </c>
      <c r="CR153">
        <v>0</v>
      </c>
      <c r="CU153">
        <v>35000000</v>
      </c>
      <c r="CV153">
        <v>20000</v>
      </c>
      <c r="CW153">
        <v>26400000</v>
      </c>
      <c r="CX153">
        <v>1000</v>
      </c>
      <c r="CY153">
        <v>117000000</v>
      </c>
      <c r="DA153">
        <v>0</v>
      </c>
      <c r="DC153">
        <v>0</v>
      </c>
      <c r="DI153">
        <v>2345</v>
      </c>
      <c r="DM153">
        <v>178400000</v>
      </c>
    </row>
    <row r="154" spans="1:117" x14ac:dyDescent="0.3">
      <c r="A154" s="4">
        <v>42558</v>
      </c>
      <c r="B154" s="2" t="s">
        <v>199</v>
      </c>
      <c r="C154" s="11" t="s">
        <v>721</v>
      </c>
      <c r="D154" s="11" t="s">
        <v>11</v>
      </c>
      <c r="E154" s="3" t="s">
        <v>1281</v>
      </c>
      <c r="F154" s="1"/>
      <c r="G154" s="7"/>
      <c r="H154" s="7"/>
      <c r="I154" s="7">
        <v>30</v>
      </c>
      <c r="J154" s="7">
        <v>6</v>
      </c>
      <c r="K154" s="7"/>
      <c r="L154" s="7">
        <v>6</v>
      </c>
      <c r="M154" s="5"/>
      <c r="N154" s="7"/>
      <c r="O154" s="7"/>
      <c r="P154" s="7"/>
      <c r="Q154" s="7"/>
      <c r="R154" s="7"/>
      <c r="S154" s="7"/>
      <c r="T154" s="7"/>
      <c r="U154" s="7"/>
      <c r="V154" s="6"/>
      <c r="W154" s="10">
        <v>0</v>
      </c>
      <c r="X154" s="8">
        <v>0</v>
      </c>
      <c r="Y154" s="9">
        <v>0</v>
      </c>
      <c r="Z154" s="9">
        <v>0</v>
      </c>
      <c r="AA154" s="9">
        <v>0</v>
      </c>
      <c r="AB154" s="9"/>
      <c r="AC154" s="9">
        <v>0</v>
      </c>
      <c r="AD154" s="9">
        <v>0</v>
      </c>
      <c r="AE154" s="9"/>
      <c r="AF154" s="9"/>
      <c r="AG154" s="9"/>
      <c r="AH154" s="9" t="s">
        <v>520</v>
      </c>
      <c r="AI154" s="9" t="s">
        <v>635</v>
      </c>
      <c r="AL154" t="s">
        <v>1671</v>
      </c>
      <c r="AX154">
        <v>0</v>
      </c>
      <c r="AZ154">
        <v>0</v>
      </c>
      <c r="BD154">
        <v>0</v>
      </c>
      <c r="BL154">
        <v>0</v>
      </c>
      <c r="BZ154">
        <v>0</v>
      </c>
      <c r="CF154">
        <v>0</v>
      </c>
      <c r="CH154">
        <v>0</v>
      </c>
      <c r="CJ154">
        <v>0</v>
      </c>
      <c r="CN154">
        <v>0</v>
      </c>
      <c r="CP154">
        <v>0</v>
      </c>
      <c r="CR154">
        <v>0</v>
      </c>
      <c r="CU154">
        <v>0</v>
      </c>
      <c r="CW154">
        <v>0</v>
      </c>
      <c r="CY154">
        <v>0</v>
      </c>
      <c r="DA154">
        <v>0</v>
      </c>
      <c r="DC154">
        <v>0</v>
      </c>
      <c r="DI154">
        <v>2349</v>
      </c>
      <c r="DM154">
        <v>0</v>
      </c>
    </row>
    <row r="155" spans="1:117" x14ac:dyDescent="0.3">
      <c r="A155" s="4">
        <v>42859</v>
      </c>
      <c r="B155" s="2" t="s">
        <v>199</v>
      </c>
      <c r="C155" s="11" t="s">
        <v>201</v>
      </c>
      <c r="D155" s="11" t="s">
        <v>11</v>
      </c>
      <c r="E155" s="3" t="s">
        <v>991</v>
      </c>
      <c r="F155" s="1"/>
      <c r="G155" s="7"/>
      <c r="H155" s="7"/>
      <c r="I155" s="7">
        <v>5102</v>
      </c>
      <c r="J155" s="7">
        <v>1716</v>
      </c>
      <c r="K155" s="7"/>
      <c r="L155" s="7"/>
      <c r="M155" s="5"/>
      <c r="N155" s="7"/>
      <c r="O155" s="7"/>
      <c r="P155" s="7"/>
      <c r="Q155" s="7"/>
      <c r="R155" s="7"/>
      <c r="S155" s="7"/>
      <c r="T155" s="7"/>
      <c r="U155" s="7"/>
      <c r="V155" s="6"/>
      <c r="W155" s="10">
        <v>0</v>
      </c>
      <c r="X155" s="8">
        <v>0</v>
      </c>
      <c r="Y155" s="9">
        <v>0</v>
      </c>
      <c r="Z155" s="9">
        <v>0</v>
      </c>
      <c r="AA155" s="9">
        <v>19800000</v>
      </c>
      <c r="AB155" s="9"/>
      <c r="AC155" s="9">
        <v>0</v>
      </c>
      <c r="AD155" s="9">
        <v>19800000</v>
      </c>
      <c r="AE155" s="9" t="s">
        <v>1674</v>
      </c>
      <c r="AF155" s="9" t="s">
        <v>1675</v>
      </c>
      <c r="AG155" s="9" t="s">
        <v>1676</v>
      </c>
      <c r="AH155" s="9" t="s">
        <v>519</v>
      </c>
      <c r="AI155" s="9" t="s">
        <v>634</v>
      </c>
      <c r="AL155" t="s">
        <v>1677</v>
      </c>
      <c r="AX155">
        <v>0</v>
      </c>
      <c r="AZ155">
        <v>0</v>
      </c>
      <c r="BD155">
        <v>0</v>
      </c>
      <c r="BL155">
        <v>0</v>
      </c>
      <c r="BZ155">
        <v>0</v>
      </c>
      <c r="CF155">
        <v>0</v>
      </c>
      <c r="CH155">
        <v>0</v>
      </c>
      <c r="CJ155">
        <v>0</v>
      </c>
      <c r="CN155">
        <v>0</v>
      </c>
      <c r="CP155">
        <v>0</v>
      </c>
      <c r="CR155">
        <v>0</v>
      </c>
      <c r="CU155">
        <v>0</v>
      </c>
      <c r="CV155">
        <v>15000</v>
      </c>
      <c r="CW155">
        <v>19800000</v>
      </c>
      <c r="CY155">
        <v>0</v>
      </c>
      <c r="DA155">
        <v>0</v>
      </c>
      <c r="DC155">
        <v>0</v>
      </c>
      <c r="DI155">
        <v>1274</v>
      </c>
      <c r="DM155">
        <v>19800000</v>
      </c>
    </row>
    <row r="156" spans="1:117" x14ac:dyDescent="0.3">
      <c r="A156" s="4">
        <v>42879</v>
      </c>
      <c r="B156" s="2" t="s">
        <v>199</v>
      </c>
      <c r="C156" s="11" t="s">
        <v>714</v>
      </c>
      <c r="D156" s="11" t="s">
        <v>11</v>
      </c>
      <c r="E156" s="3" t="s">
        <v>1145</v>
      </c>
      <c r="F156" s="1"/>
      <c r="G156" s="7"/>
      <c r="H156" s="7"/>
      <c r="I156" s="7"/>
      <c r="J156" s="7"/>
      <c r="K156" s="7"/>
      <c r="L156" s="7"/>
      <c r="M156" s="5"/>
      <c r="N156" s="7"/>
      <c r="O156" s="7"/>
      <c r="P156" s="7"/>
      <c r="Q156" s="7"/>
      <c r="R156" s="7"/>
      <c r="S156" s="7"/>
      <c r="T156" s="7"/>
      <c r="U156" s="7"/>
      <c r="V156" s="6"/>
      <c r="W156" s="10">
        <v>0</v>
      </c>
      <c r="X156" s="8">
        <v>0</v>
      </c>
      <c r="Y156" s="9">
        <v>0</v>
      </c>
      <c r="Z156" s="9">
        <v>0</v>
      </c>
      <c r="AA156" s="9">
        <v>0</v>
      </c>
      <c r="AB156" s="9"/>
      <c r="AC156" s="9">
        <v>0</v>
      </c>
      <c r="AD156" s="9">
        <v>0</v>
      </c>
      <c r="AE156" s="9"/>
      <c r="AF156" s="9"/>
      <c r="AG156" s="9"/>
      <c r="AH156" s="9" t="s">
        <v>520</v>
      </c>
      <c r="AI156" s="9" t="s">
        <v>635</v>
      </c>
      <c r="AL156" t="s">
        <v>1678</v>
      </c>
      <c r="AX156">
        <v>0</v>
      </c>
      <c r="AZ156">
        <v>0</v>
      </c>
      <c r="BD156">
        <v>0</v>
      </c>
      <c r="BL156">
        <v>0</v>
      </c>
      <c r="BZ156">
        <v>0</v>
      </c>
      <c r="CF156">
        <v>0</v>
      </c>
      <c r="CH156">
        <v>0</v>
      </c>
      <c r="CJ156">
        <v>0</v>
      </c>
      <c r="CN156">
        <v>0</v>
      </c>
      <c r="CP156">
        <v>0</v>
      </c>
      <c r="CR156">
        <v>0</v>
      </c>
      <c r="CU156">
        <v>0</v>
      </c>
      <c r="CW156">
        <v>0</v>
      </c>
      <c r="CY156">
        <v>0</v>
      </c>
      <c r="DA156">
        <v>0</v>
      </c>
      <c r="DC156">
        <v>0</v>
      </c>
      <c r="DI156">
        <v>1583</v>
      </c>
      <c r="DM156">
        <v>0</v>
      </c>
    </row>
    <row r="157" spans="1:117" x14ac:dyDescent="0.3">
      <c r="A157" s="4">
        <v>42879</v>
      </c>
      <c r="B157" s="2" t="s">
        <v>199</v>
      </c>
      <c r="C157" s="11" t="s">
        <v>200</v>
      </c>
      <c r="D157" s="11" t="s">
        <v>11</v>
      </c>
      <c r="E157" s="3" t="s">
        <v>919</v>
      </c>
      <c r="F157" s="1"/>
      <c r="G157" s="7"/>
      <c r="H157" s="7"/>
      <c r="I157" s="7">
        <v>955</v>
      </c>
      <c r="J157" s="7">
        <v>191</v>
      </c>
      <c r="K157" s="7">
        <v>50</v>
      </c>
      <c r="L157" s="7">
        <v>15</v>
      </c>
      <c r="M157" s="5"/>
      <c r="N157" s="7">
        <v>1</v>
      </c>
      <c r="O157" s="7"/>
      <c r="P157" s="7">
        <v>3</v>
      </c>
      <c r="Q157" s="7"/>
      <c r="R157" s="7"/>
      <c r="S157" s="7"/>
      <c r="T157" s="7"/>
      <c r="U157" s="7"/>
      <c r="V157" s="6"/>
      <c r="W157" s="10">
        <v>0</v>
      </c>
      <c r="X157" s="8">
        <v>235136000</v>
      </c>
      <c r="Y157" s="9">
        <v>74880000</v>
      </c>
      <c r="Z157" s="9">
        <v>0</v>
      </c>
      <c r="AA157" s="9">
        <v>0</v>
      </c>
      <c r="AB157" s="9"/>
      <c r="AC157" s="9">
        <v>0</v>
      </c>
      <c r="AD157" s="9">
        <v>310016000</v>
      </c>
      <c r="AE157" s="9" t="s">
        <v>1618</v>
      </c>
      <c r="AF157" s="9">
        <v>42885</v>
      </c>
      <c r="AG157" s="9">
        <v>43068</v>
      </c>
      <c r="AH157" s="9" t="s">
        <v>519</v>
      </c>
      <c r="AI157" s="9" t="s">
        <v>634</v>
      </c>
      <c r="AL157" t="s">
        <v>1679</v>
      </c>
      <c r="AX157">
        <v>0</v>
      </c>
      <c r="AY157">
        <v>1920</v>
      </c>
      <c r="AZ157">
        <v>147840000</v>
      </c>
      <c r="BD157">
        <v>0</v>
      </c>
      <c r="BL157">
        <v>0</v>
      </c>
      <c r="BZ157">
        <v>0</v>
      </c>
      <c r="CF157">
        <v>0</v>
      </c>
      <c r="CH157">
        <v>0</v>
      </c>
      <c r="CI157">
        <v>1920</v>
      </c>
      <c r="CJ157">
        <v>54912000</v>
      </c>
      <c r="CN157">
        <v>0</v>
      </c>
      <c r="CO157">
        <v>640</v>
      </c>
      <c r="CP157">
        <v>32384000</v>
      </c>
      <c r="CR157">
        <v>0</v>
      </c>
      <c r="CU157">
        <v>235136000</v>
      </c>
      <c r="CW157">
        <v>0</v>
      </c>
      <c r="CX157">
        <v>640</v>
      </c>
      <c r="CY157">
        <v>74880000</v>
      </c>
      <c r="DA157">
        <v>0</v>
      </c>
      <c r="DC157">
        <v>0</v>
      </c>
      <c r="DI157">
        <v>1596</v>
      </c>
      <c r="DM157">
        <v>310016000</v>
      </c>
    </row>
    <row r="158" spans="1:117" x14ac:dyDescent="0.3">
      <c r="A158" s="4">
        <v>42880</v>
      </c>
      <c r="B158" s="2" t="s">
        <v>199</v>
      </c>
      <c r="C158" s="11" t="s">
        <v>483</v>
      </c>
      <c r="D158" s="11" t="s">
        <v>11</v>
      </c>
      <c r="E158" s="3" t="s">
        <v>1244</v>
      </c>
      <c r="F158" s="1"/>
      <c r="G158" s="7"/>
      <c r="H158" s="7"/>
      <c r="I158" s="7">
        <v>80</v>
      </c>
      <c r="J158" s="7">
        <v>16</v>
      </c>
      <c r="K158" s="7"/>
      <c r="L158" s="7">
        <v>16</v>
      </c>
      <c r="M158" s="5">
        <v>1</v>
      </c>
      <c r="N158" s="7"/>
      <c r="O158" s="7"/>
      <c r="P158" s="7">
        <v>1</v>
      </c>
      <c r="Q158" s="7"/>
      <c r="R158" s="7"/>
      <c r="S158" s="7"/>
      <c r="T158" s="7"/>
      <c r="U158" s="7"/>
      <c r="V158" s="6"/>
      <c r="W158" s="10">
        <v>0</v>
      </c>
      <c r="X158" s="8">
        <v>0</v>
      </c>
      <c r="Y158" s="9">
        <v>0</v>
      </c>
      <c r="Z158" s="9">
        <v>0</v>
      </c>
      <c r="AA158" s="9">
        <v>13200000</v>
      </c>
      <c r="AB158" s="9"/>
      <c r="AC158" s="9">
        <v>0</v>
      </c>
      <c r="AD158" s="9">
        <v>13200000</v>
      </c>
      <c r="AE158" s="9" t="s">
        <v>1601</v>
      </c>
      <c r="AF158" s="9">
        <v>42898</v>
      </c>
      <c r="AG158" s="9">
        <v>43080</v>
      </c>
      <c r="AH158" s="9" t="s">
        <v>519</v>
      </c>
      <c r="AI158" s="9" t="s">
        <v>634</v>
      </c>
      <c r="AL158" t="s">
        <v>1680</v>
      </c>
      <c r="AX158">
        <v>0</v>
      </c>
      <c r="AZ158">
        <v>0</v>
      </c>
      <c r="BD158">
        <v>0</v>
      </c>
      <c r="BL158">
        <v>0</v>
      </c>
      <c r="BZ158">
        <v>0</v>
      </c>
      <c r="CF158">
        <v>0</v>
      </c>
      <c r="CH158">
        <v>0</v>
      </c>
      <c r="CJ158">
        <v>0</v>
      </c>
      <c r="CN158">
        <v>0</v>
      </c>
      <c r="CP158">
        <v>0</v>
      </c>
      <c r="CR158">
        <v>0</v>
      </c>
      <c r="CU158">
        <v>0</v>
      </c>
      <c r="CV158">
        <v>10000</v>
      </c>
      <c r="CW158">
        <v>13200000</v>
      </c>
      <c r="CY158">
        <v>0</v>
      </c>
      <c r="DA158">
        <v>0</v>
      </c>
      <c r="DC158">
        <v>0</v>
      </c>
      <c r="DI158">
        <v>1585</v>
      </c>
      <c r="DM158">
        <v>13200000</v>
      </c>
    </row>
    <row r="159" spans="1:117" x14ac:dyDescent="0.3">
      <c r="A159" s="4">
        <v>42888</v>
      </c>
      <c r="B159" s="2" t="s">
        <v>199</v>
      </c>
      <c r="C159" s="11" t="s">
        <v>199</v>
      </c>
      <c r="D159" s="11" t="s">
        <v>11</v>
      </c>
      <c r="E159" s="3" t="s">
        <v>1185</v>
      </c>
      <c r="F159" s="1"/>
      <c r="G159" s="7"/>
      <c r="H159" s="7"/>
      <c r="I159" s="7">
        <v>1185</v>
      </c>
      <c r="J159" s="7">
        <v>237</v>
      </c>
      <c r="K159" s="7"/>
      <c r="L159" s="7"/>
      <c r="M159" s="5"/>
      <c r="N159" s="7"/>
      <c r="O159" s="7"/>
      <c r="P159" s="7"/>
      <c r="Q159" s="7"/>
      <c r="R159" s="7"/>
      <c r="S159" s="7"/>
      <c r="T159" s="7"/>
      <c r="U159" s="7"/>
      <c r="V159" s="6"/>
      <c r="W159" s="10">
        <v>0</v>
      </c>
      <c r="X159" s="8">
        <v>0</v>
      </c>
      <c r="Y159" s="9">
        <v>0</v>
      </c>
      <c r="Z159" s="9">
        <v>716000000</v>
      </c>
      <c r="AA159" s="9">
        <v>26400000</v>
      </c>
      <c r="AB159" s="9">
        <v>214000000</v>
      </c>
      <c r="AC159" s="9">
        <v>0</v>
      </c>
      <c r="AD159" s="9">
        <v>956400000</v>
      </c>
      <c r="AE159" s="9" t="s">
        <v>1663</v>
      </c>
      <c r="AF159" s="9">
        <v>42888</v>
      </c>
      <c r="AG159" s="9">
        <v>43070</v>
      </c>
      <c r="AH159" s="9" t="s">
        <v>519</v>
      </c>
      <c r="AI159" s="9" t="s">
        <v>634</v>
      </c>
      <c r="AL159" t="s">
        <v>1681</v>
      </c>
      <c r="AX159">
        <v>0</v>
      </c>
      <c r="AZ159">
        <v>0</v>
      </c>
      <c r="BD159">
        <v>0</v>
      </c>
      <c r="BL159">
        <v>0</v>
      </c>
      <c r="BZ159">
        <v>0</v>
      </c>
      <c r="CF159">
        <v>0</v>
      </c>
      <c r="CH159">
        <v>0</v>
      </c>
      <c r="CJ159">
        <v>0</v>
      </c>
      <c r="CN159">
        <v>0</v>
      </c>
      <c r="CP159">
        <v>0</v>
      </c>
      <c r="CR159">
        <v>0</v>
      </c>
      <c r="CU159">
        <v>0</v>
      </c>
      <c r="CV159">
        <v>20000</v>
      </c>
      <c r="CW159">
        <v>26400000</v>
      </c>
      <c r="CY159">
        <v>0</v>
      </c>
      <c r="DA159">
        <v>0</v>
      </c>
      <c r="DC159">
        <v>0</v>
      </c>
      <c r="DD159" t="s">
        <v>1682</v>
      </c>
      <c r="DE159">
        <v>716000000</v>
      </c>
      <c r="DI159">
        <v>1635</v>
      </c>
      <c r="DM159">
        <v>956400000</v>
      </c>
    </row>
    <row r="160" spans="1:117" x14ac:dyDescent="0.3">
      <c r="A160" s="4">
        <v>42903</v>
      </c>
      <c r="B160" s="2" t="s">
        <v>199</v>
      </c>
      <c r="C160" s="11" t="s">
        <v>718</v>
      </c>
      <c r="D160" s="11" t="s">
        <v>11</v>
      </c>
      <c r="E160" s="3" t="s">
        <v>1283</v>
      </c>
      <c r="F160" s="1"/>
      <c r="G160" s="7"/>
      <c r="H160" s="7"/>
      <c r="I160" s="7"/>
      <c r="J160" s="7"/>
      <c r="K160" s="7"/>
      <c r="L160" s="7"/>
      <c r="M160" s="5"/>
      <c r="N160" s="7"/>
      <c r="O160" s="7"/>
      <c r="P160" s="7"/>
      <c r="Q160" s="7"/>
      <c r="R160" s="7"/>
      <c r="S160" s="7"/>
      <c r="T160" s="7"/>
      <c r="U160" s="7"/>
      <c r="V160" s="6"/>
      <c r="W160" s="10">
        <v>0</v>
      </c>
      <c r="X160" s="8">
        <v>0</v>
      </c>
      <c r="Y160" s="9">
        <v>0</v>
      </c>
      <c r="Z160" s="9">
        <v>0</v>
      </c>
      <c r="AA160" s="9">
        <v>0</v>
      </c>
      <c r="AB160" s="9"/>
      <c r="AC160" s="9">
        <v>0</v>
      </c>
      <c r="AD160" s="9">
        <v>0</v>
      </c>
      <c r="AE160" s="9"/>
      <c r="AF160" s="9"/>
      <c r="AG160" s="9"/>
      <c r="AH160" s="9" t="s">
        <v>520</v>
      </c>
      <c r="AI160" s="9" t="s">
        <v>635</v>
      </c>
      <c r="AL160" t="s">
        <v>1683</v>
      </c>
      <c r="AX160">
        <v>0</v>
      </c>
      <c r="AZ160">
        <v>0</v>
      </c>
      <c r="BD160">
        <v>0</v>
      </c>
      <c r="BL160">
        <v>0</v>
      </c>
      <c r="BZ160">
        <v>0</v>
      </c>
      <c r="CF160">
        <v>0</v>
      </c>
      <c r="CH160">
        <v>0</v>
      </c>
      <c r="CJ160">
        <v>0</v>
      </c>
      <c r="CN160">
        <v>0</v>
      </c>
      <c r="CP160">
        <v>0</v>
      </c>
      <c r="CR160">
        <v>0</v>
      </c>
      <c r="CU160">
        <v>0</v>
      </c>
      <c r="CW160">
        <v>0</v>
      </c>
      <c r="CY160">
        <v>0</v>
      </c>
      <c r="DA160">
        <v>0</v>
      </c>
      <c r="DC160">
        <v>0</v>
      </c>
      <c r="DI160">
        <v>1731</v>
      </c>
      <c r="DM160">
        <v>0</v>
      </c>
    </row>
    <row r="161" spans="1:117" x14ac:dyDescent="0.3">
      <c r="A161" s="4">
        <v>42927</v>
      </c>
      <c r="B161" s="2" t="s">
        <v>199</v>
      </c>
      <c r="C161" s="11" t="s">
        <v>201</v>
      </c>
      <c r="D161" s="11" t="s">
        <v>11</v>
      </c>
      <c r="E161" s="3" t="s">
        <v>991</v>
      </c>
      <c r="F161" s="1"/>
      <c r="G161" s="7"/>
      <c r="H161" s="7"/>
      <c r="I161" s="7"/>
      <c r="J161" s="7"/>
      <c r="K161" s="7"/>
      <c r="L161" s="7"/>
      <c r="M161" s="5"/>
      <c r="N161" s="7"/>
      <c r="O161" s="7"/>
      <c r="P161" s="7"/>
      <c r="Q161" s="7"/>
      <c r="R161" s="7"/>
      <c r="S161" s="7"/>
      <c r="T161" s="7"/>
      <c r="U161" s="7"/>
      <c r="V161" s="6"/>
      <c r="W161" s="10">
        <v>0</v>
      </c>
      <c r="X161" s="8">
        <v>0</v>
      </c>
      <c r="Y161" s="9">
        <v>0</v>
      </c>
      <c r="Z161" s="9">
        <v>0</v>
      </c>
      <c r="AA161" s="9">
        <v>0</v>
      </c>
      <c r="AB161" s="9"/>
      <c r="AC161" s="9">
        <v>0</v>
      </c>
      <c r="AD161" s="9">
        <v>0</v>
      </c>
      <c r="AE161" s="9" t="s">
        <v>1684</v>
      </c>
      <c r="AF161" s="9">
        <v>42927</v>
      </c>
      <c r="AG161" s="9">
        <v>43050</v>
      </c>
      <c r="AH161" s="9" t="s">
        <v>520</v>
      </c>
      <c r="AI161" s="9" t="s">
        <v>635</v>
      </c>
      <c r="AL161" t="s">
        <v>1685</v>
      </c>
      <c r="AX161">
        <v>0</v>
      </c>
      <c r="AZ161">
        <v>0</v>
      </c>
      <c r="BD161">
        <v>0</v>
      </c>
      <c r="BL161">
        <v>0</v>
      </c>
      <c r="BZ161">
        <v>0</v>
      </c>
      <c r="CF161">
        <v>0</v>
      </c>
      <c r="CH161">
        <v>0</v>
      </c>
      <c r="CJ161">
        <v>0</v>
      </c>
      <c r="CN161">
        <v>0</v>
      </c>
      <c r="CP161">
        <v>0</v>
      </c>
      <c r="CR161">
        <v>0</v>
      </c>
      <c r="CU161">
        <v>0</v>
      </c>
      <c r="CW161">
        <v>0</v>
      </c>
      <c r="CY161">
        <v>0</v>
      </c>
      <c r="DA161">
        <v>0</v>
      </c>
      <c r="DC161">
        <v>0</v>
      </c>
      <c r="DI161">
        <v>1864</v>
      </c>
      <c r="DM161">
        <v>0</v>
      </c>
    </row>
    <row r="162" spans="1:117" x14ac:dyDescent="0.3">
      <c r="A162" s="4">
        <v>42927</v>
      </c>
      <c r="B162" s="2" t="s">
        <v>199</v>
      </c>
      <c r="C162" s="11" t="s">
        <v>200</v>
      </c>
      <c r="D162" s="11" t="s">
        <v>11</v>
      </c>
      <c r="E162" s="3" t="s">
        <v>919</v>
      </c>
      <c r="F162" s="1"/>
      <c r="G162" s="7"/>
      <c r="H162" s="7"/>
      <c r="I162" s="7"/>
      <c r="J162" s="7"/>
      <c r="K162" s="7"/>
      <c r="L162" s="7"/>
      <c r="M162" s="5"/>
      <c r="N162" s="7"/>
      <c r="O162" s="7"/>
      <c r="P162" s="7"/>
      <c r="Q162" s="7"/>
      <c r="R162" s="7"/>
      <c r="S162" s="7"/>
      <c r="T162" s="7"/>
      <c r="U162" s="7"/>
      <c r="V162" s="6"/>
      <c r="W162" s="10">
        <v>0</v>
      </c>
      <c r="X162" s="8">
        <v>0</v>
      </c>
      <c r="Y162" s="9">
        <v>0</v>
      </c>
      <c r="Z162" s="9">
        <v>0</v>
      </c>
      <c r="AA162" s="9">
        <v>0</v>
      </c>
      <c r="AB162" s="9"/>
      <c r="AC162" s="9">
        <v>0</v>
      </c>
      <c r="AD162" s="9">
        <v>0</v>
      </c>
      <c r="AE162" s="9"/>
      <c r="AF162" s="9"/>
      <c r="AG162" s="9"/>
      <c r="AH162" s="9" t="s">
        <v>520</v>
      </c>
      <c r="AI162" s="9" t="s">
        <v>635</v>
      </c>
      <c r="AL162" t="s">
        <v>1686</v>
      </c>
      <c r="AX162">
        <v>0</v>
      </c>
      <c r="AZ162">
        <v>0</v>
      </c>
      <c r="BD162">
        <v>0</v>
      </c>
      <c r="BL162">
        <v>0</v>
      </c>
      <c r="BZ162">
        <v>0</v>
      </c>
      <c r="CF162">
        <v>0</v>
      </c>
      <c r="CH162">
        <v>0</v>
      </c>
      <c r="CJ162">
        <v>0</v>
      </c>
      <c r="CN162">
        <v>0</v>
      </c>
      <c r="CP162">
        <v>0</v>
      </c>
      <c r="CR162">
        <v>0</v>
      </c>
      <c r="CU162">
        <v>0</v>
      </c>
      <c r="CW162">
        <v>0</v>
      </c>
      <c r="CY162">
        <v>0</v>
      </c>
      <c r="DA162">
        <v>0</v>
      </c>
      <c r="DC162">
        <v>0</v>
      </c>
      <c r="DI162">
        <v>1865</v>
      </c>
      <c r="DM162">
        <v>0</v>
      </c>
    </row>
    <row r="163" spans="1:117" x14ac:dyDescent="0.3">
      <c r="A163" s="4">
        <v>43188</v>
      </c>
      <c r="B163" s="2" t="s">
        <v>199</v>
      </c>
      <c r="C163" s="11" t="s">
        <v>714</v>
      </c>
      <c r="D163" s="11" t="s">
        <v>1691</v>
      </c>
      <c r="E163" s="3" t="str">
        <f>VLOOKUP(B163&amp;C163,[3]Divipola!$C$2:$F$1138,4,FALSE)</f>
        <v>81794</v>
      </c>
      <c r="F163" s="1"/>
      <c r="G163" s="7">
        <v>0</v>
      </c>
      <c r="H163" s="7">
        <v>0</v>
      </c>
      <c r="I163" s="7">
        <v>0</v>
      </c>
      <c r="J163" s="7">
        <v>345</v>
      </c>
      <c r="K163" s="7">
        <v>69</v>
      </c>
      <c r="L163" s="7">
        <v>0</v>
      </c>
      <c r="M163" s="5">
        <v>8</v>
      </c>
      <c r="N163" s="7">
        <v>0</v>
      </c>
      <c r="O163" s="7">
        <v>0</v>
      </c>
      <c r="P163" s="7">
        <v>1</v>
      </c>
      <c r="Q163" s="7">
        <v>0</v>
      </c>
      <c r="R163" s="7">
        <v>0</v>
      </c>
      <c r="S163" s="7">
        <v>0</v>
      </c>
      <c r="T163" s="7">
        <v>0</v>
      </c>
      <c r="U163" s="7">
        <v>0</v>
      </c>
      <c r="V163" s="6">
        <v>147</v>
      </c>
      <c r="W163" s="10">
        <v>0</v>
      </c>
      <c r="X163" s="8"/>
      <c r="Y163" s="9">
        <v>0</v>
      </c>
      <c r="Z163" s="9">
        <f>DE163</f>
        <v>0</v>
      </c>
      <c r="AA163" s="9">
        <f>DK163</f>
        <v>0</v>
      </c>
      <c r="AB163" s="9">
        <f>DM163+DO163+DQ163</f>
        <v>0</v>
      </c>
      <c r="AC163" s="9">
        <f>DG163+DI163</f>
        <v>0</v>
      </c>
      <c r="AD163" s="9">
        <f>(AE163+AF163+AG163)</f>
        <v>0</v>
      </c>
      <c r="AE163" s="9">
        <v>0</v>
      </c>
      <c r="AF163" s="9">
        <v>0</v>
      </c>
      <c r="AG163" s="9">
        <v>0</v>
      </c>
      <c r="AH163" s="9">
        <v>0</v>
      </c>
      <c r="AI163" s="9">
        <f>Y163+Z163+AA163+AB163+AC163+AD163+AH163</f>
        <v>0</v>
      </c>
    </row>
    <row r="164" spans="1:117" x14ac:dyDescent="0.3">
      <c r="A164" s="4">
        <v>43197</v>
      </c>
      <c r="B164" s="2" t="s">
        <v>199</v>
      </c>
      <c r="C164" s="11" t="s">
        <v>714</v>
      </c>
      <c r="D164" s="11" t="s">
        <v>1691</v>
      </c>
      <c r="E164" s="3" t="str">
        <f>VLOOKUP(B164&amp;C164,[3]Divipola!$C$2:$F$1138,4,FALSE)</f>
        <v>81794</v>
      </c>
      <c r="F164" s="1"/>
      <c r="G164" s="7">
        <v>0</v>
      </c>
      <c r="H164" s="7">
        <v>0</v>
      </c>
      <c r="I164" s="7">
        <v>0</v>
      </c>
      <c r="J164" s="7">
        <v>200</v>
      </c>
      <c r="K164" s="7">
        <v>40</v>
      </c>
      <c r="L164" s="7">
        <v>0</v>
      </c>
      <c r="M164" s="5">
        <v>0</v>
      </c>
      <c r="N164" s="7">
        <v>1</v>
      </c>
      <c r="O164" s="7">
        <v>0</v>
      </c>
      <c r="P164" s="7">
        <v>0</v>
      </c>
      <c r="Q164" s="7">
        <v>0</v>
      </c>
      <c r="R164" s="7">
        <v>0</v>
      </c>
      <c r="S164" s="7">
        <v>0</v>
      </c>
      <c r="T164" s="7">
        <v>0</v>
      </c>
      <c r="U164" s="7">
        <v>0</v>
      </c>
      <c r="V164" s="6">
        <v>0</v>
      </c>
      <c r="W164" s="10">
        <v>0</v>
      </c>
      <c r="X164" s="8"/>
      <c r="Y164" s="9">
        <v>0</v>
      </c>
      <c r="Z164" s="9">
        <f>DE164</f>
        <v>0</v>
      </c>
      <c r="AA164" s="9">
        <f>DK164</f>
        <v>0</v>
      </c>
      <c r="AB164" s="9">
        <f>DM164+DO164+DQ164</f>
        <v>0</v>
      </c>
      <c r="AC164" s="9">
        <f>DG164+DI164</f>
        <v>0</v>
      </c>
      <c r="AD164" s="9">
        <f>(AE164+AF164+AG164)</f>
        <v>0</v>
      </c>
      <c r="AE164" s="9">
        <v>0</v>
      </c>
      <c r="AF164" s="9">
        <v>0</v>
      </c>
      <c r="AG164" s="9">
        <v>0</v>
      </c>
      <c r="AH164" s="9">
        <v>0</v>
      </c>
      <c r="AI164" s="9">
        <f>Y164+Z164+AA164+AB164+AC164+AD164+AH164</f>
        <v>0</v>
      </c>
    </row>
    <row r="165" spans="1:117" x14ac:dyDescent="0.3">
      <c r="A165" s="4">
        <v>43224</v>
      </c>
      <c r="B165" s="2" t="s">
        <v>199</v>
      </c>
      <c r="C165" s="11" t="s">
        <v>200</v>
      </c>
      <c r="D165" s="11" t="s">
        <v>1691</v>
      </c>
      <c r="E165" s="3" t="str">
        <f>VLOOKUP(B165&amp;C165,[3]Divipola!$C$2:$F$1138,4,FALSE)</f>
        <v>81736</v>
      </c>
      <c r="F165" s="1"/>
      <c r="G165" s="7">
        <v>0</v>
      </c>
      <c r="H165" s="7">
        <v>0</v>
      </c>
      <c r="I165" s="7">
        <v>0</v>
      </c>
      <c r="J165" s="7">
        <v>2250</v>
      </c>
      <c r="K165" s="7">
        <v>450</v>
      </c>
      <c r="L165" s="7">
        <v>0</v>
      </c>
      <c r="M165" s="5">
        <v>0</v>
      </c>
      <c r="N165" s="7">
        <v>0</v>
      </c>
      <c r="O165" s="7">
        <v>0</v>
      </c>
      <c r="P165" s="7">
        <v>0</v>
      </c>
      <c r="Q165" s="7">
        <v>0</v>
      </c>
      <c r="R165" s="7">
        <v>0</v>
      </c>
      <c r="S165" s="7">
        <v>0</v>
      </c>
      <c r="T165" s="7">
        <v>0</v>
      </c>
      <c r="U165" s="7">
        <v>0</v>
      </c>
      <c r="V165" s="6">
        <v>0</v>
      </c>
      <c r="W165" s="10">
        <v>0</v>
      </c>
      <c r="X165" s="8"/>
      <c r="Y165" s="9">
        <v>0</v>
      </c>
      <c r="Z165" s="9">
        <f>DE165</f>
        <v>0</v>
      </c>
      <c r="AA165" s="9">
        <f>DK165</f>
        <v>0</v>
      </c>
      <c r="AB165" s="9">
        <f>DM165+DO165+DQ165</f>
        <v>0</v>
      </c>
      <c r="AC165" s="9">
        <f>DG165+DI165</f>
        <v>0</v>
      </c>
      <c r="AD165" s="9">
        <f>(AE165+AF165+AG165)</f>
        <v>0</v>
      </c>
      <c r="AE165" s="9">
        <v>0</v>
      </c>
      <c r="AF165" s="9">
        <v>0</v>
      </c>
      <c r="AG165" s="9">
        <v>0</v>
      </c>
      <c r="AH165" s="9">
        <v>0</v>
      </c>
      <c r="AI165" s="9">
        <f>Y165+Z165+AA165+AB165+AC165+AD165+AH165</f>
        <v>0</v>
      </c>
    </row>
    <row r="166" spans="1:117" x14ac:dyDescent="0.3">
      <c r="A166" s="4">
        <v>43224</v>
      </c>
      <c r="B166" s="2" t="s">
        <v>199</v>
      </c>
      <c r="C166" s="11" t="s">
        <v>714</v>
      </c>
      <c r="D166" s="11" t="s">
        <v>1691</v>
      </c>
      <c r="E166" s="3" t="str">
        <f>VLOOKUP(B166&amp;C166,[3]Divipola!$C$2:$F$1138,4,FALSE)</f>
        <v>81794</v>
      </c>
      <c r="F166" s="1"/>
      <c r="G166" s="7">
        <v>0</v>
      </c>
      <c r="H166" s="7">
        <v>0</v>
      </c>
      <c r="I166" s="7">
        <v>0</v>
      </c>
      <c r="J166" s="7">
        <v>0</v>
      </c>
      <c r="K166" s="7">
        <v>0</v>
      </c>
      <c r="L166" s="7">
        <v>0</v>
      </c>
      <c r="M166" s="5">
        <v>0</v>
      </c>
      <c r="N166" s="7">
        <v>0</v>
      </c>
      <c r="O166" s="7">
        <v>0</v>
      </c>
      <c r="P166" s="7">
        <v>0</v>
      </c>
      <c r="Q166" s="7">
        <v>0</v>
      </c>
      <c r="R166" s="7">
        <v>0</v>
      </c>
      <c r="S166" s="7">
        <v>0</v>
      </c>
      <c r="T166" s="7">
        <v>0</v>
      </c>
      <c r="U166" s="7">
        <v>0</v>
      </c>
      <c r="V166" s="6">
        <v>0</v>
      </c>
      <c r="W166" s="10">
        <v>0</v>
      </c>
      <c r="X166" s="8"/>
      <c r="Y166" s="9">
        <v>0</v>
      </c>
      <c r="Z166" s="9">
        <f>DE166</f>
        <v>0</v>
      </c>
      <c r="AA166" s="9">
        <f>DK166</f>
        <v>0</v>
      </c>
      <c r="AB166" s="9">
        <f>DM166+DO166+DQ166</f>
        <v>0</v>
      </c>
      <c r="AC166" s="9">
        <f>DG166+DI166</f>
        <v>0</v>
      </c>
      <c r="AD166" s="9">
        <f>(AE166+AF166+AG166)</f>
        <v>0</v>
      </c>
      <c r="AE166" s="9">
        <v>0</v>
      </c>
      <c r="AF166" s="9">
        <v>0</v>
      </c>
      <c r="AG166" s="9">
        <v>0</v>
      </c>
      <c r="AH166" s="9">
        <v>0</v>
      </c>
      <c r="AI166" s="9">
        <f>Y166+Z166+AA166+AB166+AC166+AD166+AH166</f>
        <v>0</v>
      </c>
    </row>
    <row r="167" spans="1:117" x14ac:dyDescent="0.3">
      <c r="A167" s="4">
        <v>43225</v>
      </c>
      <c r="B167" s="2" t="s">
        <v>199</v>
      </c>
      <c r="C167" s="11" t="s">
        <v>201</v>
      </c>
      <c r="D167" s="11" t="s">
        <v>1691</v>
      </c>
      <c r="E167" s="3" t="str">
        <f>VLOOKUP(B167&amp;C167,[3]Divipola!$C$2:$F$1138,4,FALSE)</f>
        <v>81065</v>
      </c>
      <c r="F167" s="1" t="s">
        <v>1692</v>
      </c>
      <c r="G167" s="7">
        <v>0</v>
      </c>
      <c r="H167" s="7">
        <v>0</v>
      </c>
      <c r="I167" s="7">
        <v>0</v>
      </c>
      <c r="J167" s="7">
        <v>4204</v>
      </c>
      <c r="K167" s="7">
        <v>1428</v>
      </c>
      <c r="L167" s="7">
        <v>0</v>
      </c>
      <c r="M167" s="5">
        <v>0</v>
      </c>
      <c r="N167" s="7">
        <v>0</v>
      </c>
      <c r="O167" s="7">
        <v>0</v>
      </c>
      <c r="P167" s="7">
        <v>0</v>
      </c>
      <c r="Q167" s="7">
        <v>1</v>
      </c>
      <c r="R167" s="7">
        <v>0</v>
      </c>
      <c r="S167" s="7">
        <v>1</v>
      </c>
      <c r="T167" s="7">
        <v>2</v>
      </c>
      <c r="U167" s="7">
        <v>0</v>
      </c>
      <c r="V167" s="6">
        <v>7616</v>
      </c>
      <c r="W167" s="10">
        <v>0</v>
      </c>
      <c r="X167" s="8"/>
      <c r="Y167" s="9">
        <f>32250000+750000</f>
        <v>33000000</v>
      </c>
      <c r="Z167" s="9">
        <f>DE167</f>
        <v>0</v>
      </c>
      <c r="AA167" s="9">
        <f>DK167</f>
        <v>0</v>
      </c>
      <c r="AB167" s="9">
        <f>DM167+DO167+DQ167</f>
        <v>0</v>
      </c>
      <c r="AC167" s="9">
        <f>DG167+DI167</f>
        <v>0</v>
      </c>
      <c r="AD167" s="9">
        <v>0</v>
      </c>
      <c r="AE167" s="9">
        <v>0</v>
      </c>
      <c r="AF167" s="9">
        <v>0</v>
      </c>
      <c r="AG167" s="9">
        <v>0</v>
      </c>
      <c r="AH167" s="9">
        <v>0</v>
      </c>
      <c r="AI167" s="9">
        <f>Y167+Z167+AA167+AB167+AC167+AD167+AH167</f>
        <v>33000000</v>
      </c>
    </row>
    <row r="168" spans="1:117" x14ac:dyDescent="0.3">
      <c r="A168" s="4">
        <v>43272</v>
      </c>
      <c r="B168" s="2" t="s">
        <v>199</v>
      </c>
      <c r="C168" s="11" t="s">
        <v>199</v>
      </c>
      <c r="D168" s="11" t="s">
        <v>1691</v>
      </c>
      <c r="E168" s="3" t="str">
        <f>VLOOKUP(B168&amp;C168,[3]Divipola!$C$2:$F$1138,4,FALSE)</f>
        <v>81001</v>
      </c>
      <c r="F168" s="1" t="s">
        <v>1692</v>
      </c>
      <c r="G168" s="7">
        <v>0</v>
      </c>
      <c r="H168" s="7">
        <v>0</v>
      </c>
      <c r="I168" s="7">
        <v>0</v>
      </c>
      <c r="J168" s="7">
        <v>7994</v>
      </c>
      <c r="K168" s="7">
        <v>3007</v>
      </c>
      <c r="L168" s="7">
        <v>0</v>
      </c>
      <c r="M168" s="5">
        <v>0</v>
      </c>
      <c r="N168" s="7">
        <v>1</v>
      </c>
      <c r="O168" s="7">
        <v>1</v>
      </c>
      <c r="P168" s="7">
        <v>0</v>
      </c>
      <c r="Q168" s="7">
        <v>1</v>
      </c>
      <c r="R168" s="7">
        <v>0</v>
      </c>
      <c r="S168" s="7">
        <v>1</v>
      </c>
      <c r="T168" s="7">
        <v>2</v>
      </c>
      <c r="U168" s="7">
        <v>0</v>
      </c>
      <c r="V168" s="6">
        <v>0</v>
      </c>
      <c r="W168" s="10">
        <v>1</v>
      </c>
      <c r="X168" s="8"/>
      <c r="Y168" s="9">
        <f>205500000+7500000</f>
        <v>213000000</v>
      </c>
      <c r="Z168" s="9">
        <f>DE168-50600000</f>
        <v>-50600000</v>
      </c>
      <c r="AA168" s="9">
        <f>DK168</f>
        <v>0</v>
      </c>
      <c r="AB168" s="9">
        <f>DM168+DO168+DQ168</f>
        <v>0</v>
      </c>
      <c r="AC168" s="9">
        <f>DG168+DI168</f>
        <v>0</v>
      </c>
      <c r="AD168" s="9">
        <f>(AE168+AF168+AG168)+81046000+6375580926+4280000000</f>
        <v>10850474426</v>
      </c>
      <c r="AE168" s="9">
        <f>18350000+95497500</f>
        <v>113847500</v>
      </c>
      <c r="AF168" s="9">
        <v>0</v>
      </c>
      <c r="AG168" s="9">
        <v>0</v>
      </c>
      <c r="AH168" s="9">
        <v>0</v>
      </c>
      <c r="AI168" s="9">
        <f>Y168+Z168+AA168+AB168+AC168+AD168+AH168</f>
        <v>11012874426</v>
      </c>
    </row>
    <row r="169" spans="1:117" x14ac:dyDescent="0.3">
      <c r="A169" s="4">
        <v>43276</v>
      </c>
      <c r="B169" s="2" t="s">
        <v>199</v>
      </c>
      <c r="C169" s="11" t="s">
        <v>200</v>
      </c>
      <c r="D169" s="11" t="s">
        <v>1691</v>
      </c>
      <c r="E169" s="3" t="str">
        <f>VLOOKUP(B169&amp;C169,[3]Divipola!$C$2:$F$1138,4,FALSE)</f>
        <v>81736</v>
      </c>
      <c r="F169" s="1"/>
      <c r="G169" s="7">
        <v>0</v>
      </c>
      <c r="H169" s="7">
        <v>0</v>
      </c>
      <c r="I169" s="7">
        <v>0</v>
      </c>
      <c r="J169" s="7">
        <v>55</v>
      </c>
      <c r="K169" s="7">
        <v>11</v>
      </c>
      <c r="L169" s="7">
        <v>3</v>
      </c>
      <c r="M169" s="5">
        <v>8</v>
      </c>
      <c r="N169" s="7">
        <v>0</v>
      </c>
      <c r="O169" s="7">
        <v>0</v>
      </c>
      <c r="P169" s="7">
        <v>0</v>
      </c>
      <c r="Q169" s="7">
        <v>0</v>
      </c>
      <c r="R169" s="7">
        <v>0</v>
      </c>
      <c r="S169" s="7">
        <v>0</v>
      </c>
      <c r="T169" s="7">
        <v>0</v>
      </c>
      <c r="U169" s="7">
        <v>0</v>
      </c>
      <c r="V169" s="6">
        <v>30</v>
      </c>
      <c r="W169" s="10">
        <v>0</v>
      </c>
      <c r="X169" s="8"/>
      <c r="Y169" s="9">
        <v>0</v>
      </c>
      <c r="Z169" s="9">
        <f>DE169</f>
        <v>0</v>
      </c>
      <c r="AA169" s="9">
        <f>DK169</f>
        <v>0</v>
      </c>
      <c r="AB169" s="9">
        <f>DM169+DO169+DQ169</f>
        <v>0</v>
      </c>
      <c r="AC169" s="9">
        <f>DG169+DI169</f>
        <v>0</v>
      </c>
      <c r="AD169" s="9">
        <f>(AE169+AF169+AG169)</f>
        <v>0</v>
      </c>
      <c r="AE169" s="9">
        <v>0</v>
      </c>
      <c r="AF169" s="9">
        <v>0</v>
      </c>
      <c r="AG169" s="9">
        <v>0</v>
      </c>
      <c r="AH169" s="9">
        <v>0</v>
      </c>
      <c r="AI169" s="9">
        <f>Y169+Z169+AA169+AB169+AC169+AD169+AH169</f>
        <v>0</v>
      </c>
    </row>
    <row r="170" spans="1:117" x14ac:dyDescent="0.3">
      <c r="A170" s="4">
        <v>43291</v>
      </c>
      <c r="B170" s="2" t="s">
        <v>199</v>
      </c>
      <c r="C170" s="11" t="s">
        <v>199</v>
      </c>
      <c r="D170" s="11" t="s">
        <v>1691</v>
      </c>
      <c r="E170" s="3" t="str">
        <f>VLOOKUP(B170&amp;C170,[3]Divipola!$C$2:$F$1138,4,FALSE)</f>
        <v>81001</v>
      </c>
      <c r="F170" s="1"/>
      <c r="G170" s="7">
        <v>0</v>
      </c>
      <c r="H170" s="7">
        <v>0</v>
      </c>
      <c r="I170" s="7">
        <v>0</v>
      </c>
      <c r="J170" s="7">
        <v>0</v>
      </c>
      <c r="K170" s="7">
        <v>0</v>
      </c>
      <c r="L170" s="7">
        <v>0</v>
      </c>
      <c r="M170" s="5">
        <v>0</v>
      </c>
      <c r="N170" s="7">
        <v>0</v>
      </c>
      <c r="O170" s="7">
        <v>0</v>
      </c>
      <c r="P170" s="7">
        <v>0</v>
      </c>
      <c r="Q170" s="7">
        <v>0</v>
      </c>
      <c r="R170" s="7">
        <v>0</v>
      </c>
      <c r="S170" s="7">
        <v>0</v>
      </c>
      <c r="T170" s="7">
        <v>0</v>
      </c>
      <c r="U170" s="7">
        <v>0</v>
      </c>
      <c r="V170" s="6">
        <v>0</v>
      </c>
      <c r="W170" s="10">
        <v>0</v>
      </c>
      <c r="X170" s="8"/>
      <c r="Y170" s="9"/>
      <c r="Z170" s="9">
        <f>DE170</f>
        <v>0</v>
      </c>
      <c r="AA170" s="9">
        <f>DK170</f>
        <v>0</v>
      </c>
      <c r="AB170" s="9">
        <f>DM170+DO170+DQ170</f>
        <v>0</v>
      </c>
      <c r="AC170" s="9">
        <f>DG170+DI170</f>
        <v>0</v>
      </c>
      <c r="AD170" s="9">
        <f>(AE170+AF170+AG170)</f>
        <v>0</v>
      </c>
      <c r="AE170" s="9"/>
      <c r="AF170" s="9"/>
      <c r="AG170" s="9">
        <v>0</v>
      </c>
      <c r="AH170" s="9">
        <v>0</v>
      </c>
      <c r="AI170" s="9">
        <f>Y170+Z170+AA170+AB170+AC170+AD170+AH170</f>
        <v>0</v>
      </c>
    </row>
    <row r="171" spans="1:117" x14ac:dyDescent="0.3">
      <c r="A171" s="4">
        <v>43308</v>
      </c>
      <c r="B171" s="2" t="s">
        <v>199</v>
      </c>
      <c r="C171" s="11" t="s">
        <v>718</v>
      </c>
      <c r="D171" s="11" t="s">
        <v>1691</v>
      </c>
      <c r="E171" s="3" t="str">
        <f>VLOOKUP(B171&amp;C171,[3]Divipola!$C$2:$F$1138,4,FALSE)</f>
        <v>81591</v>
      </c>
      <c r="F171" s="1"/>
      <c r="G171" s="7">
        <v>0</v>
      </c>
      <c r="H171" s="7">
        <v>0</v>
      </c>
      <c r="I171" s="7">
        <v>0</v>
      </c>
      <c r="J171" s="7">
        <f>(212*5)</f>
        <v>1060</v>
      </c>
      <c r="K171" s="7">
        <v>212</v>
      </c>
      <c r="L171" s="7">
        <v>0</v>
      </c>
      <c r="M171" s="5">
        <v>212</v>
      </c>
      <c r="N171" s="7">
        <v>0</v>
      </c>
      <c r="O171" s="7">
        <v>0</v>
      </c>
      <c r="P171" s="7">
        <v>0</v>
      </c>
      <c r="Q171" s="7">
        <v>0</v>
      </c>
      <c r="R171" s="7">
        <v>0</v>
      </c>
      <c r="S171" s="7">
        <v>0</v>
      </c>
      <c r="T171" s="7">
        <v>0</v>
      </c>
      <c r="U171" s="7">
        <v>0</v>
      </c>
      <c r="V171" s="6">
        <v>0</v>
      </c>
      <c r="W171" s="10">
        <v>0</v>
      </c>
      <c r="X171" s="8"/>
      <c r="Y171" s="9">
        <v>0</v>
      </c>
      <c r="Z171" s="9">
        <f>DE171</f>
        <v>0</v>
      </c>
      <c r="AA171" s="9">
        <f>DK171</f>
        <v>0</v>
      </c>
      <c r="AB171" s="9">
        <f>DM171+DO171+DQ171</f>
        <v>0</v>
      </c>
      <c r="AC171" s="9">
        <f>DG171+DI171</f>
        <v>0</v>
      </c>
      <c r="AD171" s="9">
        <f>(AE171+AF171+AG171)</f>
        <v>0</v>
      </c>
      <c r="AE171" s="9">
        <v>0</v>
      </c>
      <c r="AF171" s="9">
        <v>0</v>
      </c>
      <c r="AG171" s="9">
        <v>0</v>
      </c>
      <c r="AH171" s="9">
        <v>0</v>
      </c>
      <c r="AI171" s="9">
        <f>Y171+Z171+AA171+AB171+AC171+AD171+AH171</f>
        <v>0</v>
      </c>
    </row>
    <row r="172" spans="1:117" x14ac:dyDescent="0.3">
      <c r="A172" s="4">
        <v>43309</v>
      </c>
      <c r="B172" s="2" t="s">
        <v>199</v>
      </c>
      <c r="C172" s="11" t="s">
        <v>718</v>
      </c>
      <c r="D172" s="11" t="s">
        <v>1691</v>
      </c>
      <c r="E172" s="3" t="str">
        <f>VLOOKUP(B172&amp;C172,[3]Divipola!$C$2:$F$1138,4,FALSE)</f>
        <v>81591</v>
      </c>
      <c r="F172" s="1" t="s">
        <v>1692</v>
      </c>
      <c r="G172" s="7">
        <v>0</v>
      </c>
      <c r="H172" s="7">
        <v>0</v>
      </c>
      <c r="I172" s="7">
        <v>0</v>
      </c>
      <c r="J172" s="7">
        <v>965</v>
      </c>
      <c r="K172" s="7">
        <v>336</v>
      </c>
      <c r="L172" s="7">
        <v>0</v>
      </c>
      <c r="M172" s="5">
        <v>0</v>
      </c>
      <c r="N172" s="7">
        <v>0</v>
      </c>
      <c r="O172" s="7">
        <v>0</v>
      </c>
      <c r="P172" s="7">
        <v>0</v>
      </c>
      <c r="Q172" s="7">
        <v>0</v>
      </c>
      <c r="R172" s="7">
        <v>0</v>
      </c>
      <c r="S172" s="7">
        <v>0</v>
      </c>
      <c r="T172" s="7">
        <v>0</v>
      </c>
      <c r="U172" s="7">
        <v>0</v>
      </c>
      <c r="V172" s="6">
        <v>0</v>
      </c>
      <c r="W172" s="10">
        <v>0</v>
      </c>
      <c r="X172" s="8"/>
      <c r="Y172" s="9">
        <v>0</v>
      </c>
      <c r="Z172" s="9">
        <f>DE172</f>
        <v>0</v>
      </c>
      <c r="AA172" s="9">
        <f>DK172</f>
        <v>0</v>
      </c>
      <c r="AB172" s="9">
        <f>DM172+DO172+DQ172</f>
        <v>0</v>
      </c>
      <c r="AC172" s="9">
        <f>DG172+DI172</f>
        <v>0</v>
      </c>
      <c r="AD172" s="9">
        <f>(AE172+AF172+AG172)</f>
        <v>0</v>
      </c>
      <c r="AE172" s="9">
        <v>0</v>
      </c>
      <c r="AF172" s="9">
        <v>0</v>
      </c>
      <c r="AG172" s="9">
        <v>0</v>
      </c>
      <c r="AH172" s="9">
        <v>0</v>
      </c>
      <c r="AI172" s="9">
        <f>Y172+Z172+AA172+AB172+AC172+AD172+AH172</f>
        <v>0</v>
      </c>
    </row>
    <row r="173" spans="1:117" x14ac:dyDescent="0.3">
      <c r="A173" s="4">
        <v>43311</v>
      </c>
      <c r="B173" s="2" t="s">
        <v>199</v>
      </c>
      <c r="C173" s="11" t="s">
        <v>721</v>
      </c>
      <c r="D173" s="11" t="s">
        <v>1691</v>
      </c>
      <c r="E173" s="3" t="str">
        <f>VLOOKUP(B173&amp;C173,[3]Divipola!$C$2:$F$1138,4,FALSE)</f>
        <v>81220</v>
      </c>
      <c r="F173" s="1"/>
      <c r="G173" s="7">
        <v>0</v>
      </c>
      <c r="H173" s="7">
        <v>0</v>
      </c>
      <c r="I173" s="7">
        <v>0</v>
      </c>
      <c r="J173" s="7">
        <v>390</v>
      </c>
      <c r="K173" s="7">
        <v>78</v>
      </c>
      <c r="L173" s="7">
        <v>0</v>
      </c>
      <c r="M173" s="5">
        <v>78</v>
      </c>
      <c r="N173" s="7">
        <v>0</v>
      </c>
      <c r="O173" s="7">
        <v>0</v>
      </c>
      <c r="P173" s="7">
        <v>0</v>
      </c>
      <c r="Q173" s="7">
        <v>0</v>
      </c>
      <c r="R173" s="7">
        <v>0</v>
      </c>
      <c r="S173" s="7">
        <v>0</v>
      </c>
      <c r="T173" s="7">
        <v>0</v>
      </c>
      <c r="U173" s="7">
        <v>0</v>
      </c>
      <c r="V173" s="6">
        <v>0</v>
      </c>
      <c r="W173" s="10">
        <v>0</v>
      </c>
      <c r="X173" s="8"/>
      <c r="Y173" s="9">
        <v>0</v>
      </c>
      <c r="Z173" s="9">
        <f>DE173</f>
        <v>0</v>
      </c>
      <c r="AA173" s="9">
        <f>DK173</f>
        <v>0</v>
      </c>
      <c r="AB173" s="9">
        <f>DM173+DO173+DQ173</f>
        <v>0</v>
      </c>
      <c r="AC173" s="9">
        <f>DG173+DI173</f>
        <v>0</v>
      </c>
      <c r="AD173" s="9">
        <f>(AE173+AF173+AG173)</f>
        <v>0</v>
      </c>
      <c r="AE173" s="9">
        <v>0</v>
      </c>
      <c r="AF173" s="9">
        <v>0</v>
      </c>
      <c r="AG173" s="9">
        <v>0</v>
      </c>
      <c r="AH173" s="9">
        <v>0</v>
      </c>
      <c r="AI173" s="9">
        <f>Y173+Z173+AA173+AB173+AC173+AD173+AH173</f>
        <v>0</v>
      </c>
    </row>
    <row r="174" spans="1:117" x14ac:dyDescent="0.3">
      <c r="A174" s="4">
        <v>43351</v>
      </c>
      <c r="B174" s="2" t="s">
        <v>199</v>
      </c>
      <c r="C174" s="11" t="s">
        <v>201</v>
      </c>
      <c r="D174" s="11" t="s">
        <v>1691</v>
      </c>
      <c r="E174" s="3" t="str">
        <f>VLOOKUP(B174&amp;C174,[3]Divipola!$C$2:$F$1138,4,FALSE)</f>
        <v>81065</v>
      </c>
      <c r="F174" s="1"/>
      <c r="G174" s="7">
        <v>0</v>
      </c>
      <c r="H174" s="7">
        <v>0</v>
      </c>
      <c r="I174" s="7">
        <v>0</v>
      </c>
      <c r="J174" s="7">
        <v>0</v>
      </c>
      <c r="K174" s="7">
        <v>0</v>
      </c>
      <c r="L174" s="7">
        <v>0</v>
      </c>
      <c r="M174" s="5">
        <v>0</v>
      </c>
      <c r="N174" s="7">
        <v>0</v>
      </c>
      <c r="O174" s="7">
        <v>0</v>
      </c>
      <c r="P174" s="7">
        <v>0</v>
      </c>
      <c r="Q174" s="7">
        <v>0</v>
      </c>
      <c r="R174" s="7">
        <v>0</v>
      </c>
      <c r="S174" s="7">
        <v>0</v>
      </c>
      <c r="T174" s="7">
        <v>0</v>
      </c>
      <c r="U174" s="7">
        <v>0</v>
      </c>
      <c r="V174" s="6">
        <v>0</v>
      </c>
      <c r="W174" s="10">
        <v>0</v>
      </c>
      <c r="X174" s="8"/>
      <c r="Y174" s="9">
        <v>0</v>
      </c>
      <c r="Z174" s="9">
        <f>DE174</f>
        <v>0</v>
      </c>
      <c r="AA174" s="9">
        <f>DK174</f>
        <v>0</v>
      </c>
      <c r="AB174" s="9">
        <f>DM174+DO174+DQ174</f>
        <v>0</v>
      </c>
      <c r="AC174" s="9">
        <f>DG174+DI174</f>
        <v>0</v>
      </c>
      <c r="AD174" s="9">
        <f>(AE174+AF174+AG174)</f>
        <v>0</v>
      </c>
      <c r="AE174" s="9">
        <v>0</v>
      </c>
      <c r="AF174" s="9">
        <v>0</v>
      </c>
      <c r="AG174" s="9">
        <v>0</v>
      </c>
      <c r="AH174" s="9">
        <v>0</v>
      </c>
      <c r="AI174" s="9">
        <f>Y174+Z174+AA174+AB174+AC174+AD174+AH174</f>
        <v>0</v>
      </c>
    </row>
    <row r="175" spans="1:117" x14ac:dyDescent="0.3">
      <c r="A175" s="4">
        <v>43352</v>
      </c>
      <c r="B175" s="2" t="s">
        <v>199</v>
      </c>
      <c r="C175" s="11" t="s">
        <v>201</v>
      </c>
      <c r="D175" s="11" t="s">
        <v>1691</v>
      </c>
      <c r="E175" s="3" t="str">
        <f>VLOOKUP(B175&amp;C175,[3]Divipola!$C$2:$F$1138,4,FALSE)</f>
        <v>81065</v>
      </c>
      <c r="F175" s="1"/>
      <c r="G175" s="7">
        <v>0</v>
      </c>
      <c r="H175" s="7">
        <v>0</v>
      </c>
      <c r="I175" s="7">
        <v>0</v>
      </c>
      <c r="J175" s="7">
        <v>0</v>
      </c>
      <c r="K175" s="7">
        <v>0</v>
      </c>
      <c r="L175" s="7">
        <v>0</v>
      </c>
      <c r="M175" s="5">
        <v>0</v>
      </c>
      <c r="N175" s="7">
        <v>0</v>
      </c>
      <c r="O175" s="7">
        <v>0</v>
      </c>
      <c r="P175" s="7">
        <v>0</v>
      </c>
      <c r="Q175" s="7">
        <v>0</v>
      </c>
      <c r="R175" s="7">
        <v>0</v>
      </c>
      <c r="S175" s="7">
        <v>0</v>
      </c>
      <c r="T175" s="7">
        <v>0</v>
      </c>
      <c r="U175" s="7">
        <v>0</v>
      </c>
      <c r="V175" s="6">
        <v>0</v>
      </c>
      <c r="W175" s="10">
        <v>0</v>
      </c>
      <c r="X175" s="8"/>
      <c r="Y175" s="9">
        <v>0</v>
      </c>
      <c r="Z175" s="9">
        <f>DE175</f>
        <v>0</v>
      </c>
      <c r="AA175" s="9">
        <f>DK175</f>
        <v>0</v>
      </c>
      <c r="AB175" s="9">
        <f>DM175+DO175+DQ175</f>
        <v>0</v>
      </c>
      <c r="AC175" s="9">
        <f>DG175+DI175</f>
        <v>0</v>
      </c>
      <c r="AD175" s="9">
        <f>(AE175+AF175+AG175)</f>
        <v>0</v>
      </c>
      <c r="AE175" s="9">
        <v>0</v>
      </c>
      <c r="AF175" s="9">
        <v>0</v>
      </c>
      <c r="AG175" s="9">
        <v>0</v>
      </c>
      <c r="AH175" s="9">
        <v>0</v>
      </c>
      <c r="AI175" s="9">
        <f>Y175+Z175+AA175+AB175+AC175+AD175+AH175</f>
        <v>0</v>
      </c>
    </row>
    <row r="176" spans="1:117" x14ac:dyDescent="0.3">
      <c r="A176" s="4">
        <v>43379</v>
      </c>
      <c r="B176" s="2" t="s">
        <v>199</v>
      </c>
      <c r="C176" s="11" t="s">
        <v>199</v>
      </c>
      <c r="D176" s="11" t="s">
        <v>1691</v>
      </c>
      <c r="E176" s="3" t="str">
        <f>VLOOKUP(B176&amp;C176,[2]Divipola!$C$2:$F$1138,4,FALSE)</f>
        <v>81001</v>
      </c>
      <c r="F176" s="1" t="s">
        <v>1692</v>
      </c>
      <c r="G176" s="7"/>
      <c r="H176" s="7"/>
      <c r="I176" s="7"/>
      <c r="J176" s="7">
        <v>449</v>
      </c>
      <c r="K176" s="7">
        <v>158</v>
      </c>
      <c r="L176" s="7"/>
      <c r="M176" s="5"/>
      <c r="N176" s="7"/>
      <c r="O176" s="7"/>
      <c r="P176" s="7"/>
      <c r="Q176" s="7"/>
      <c r="R176" s="7"/>
      <c r="S176" s="7"/>
      <c r="T176" s="7"/>
      <c r="U176" s="7"/>
      <c r="V176" s="6"/>
      <c r="W176" s="10"/>
      <c r="X176" s="8"/>
      <c r="Y176" s="9">
        <v>0</v>
      </c>
      <c r="Z176" s="9">
        <f>DE176</f>
        <v>0</v>
      </c>
      <c r="AA176" s="9">
        <f>DK176</f>
        <v>0</v>
      </c>
      <c r="AB176" s="9">
        <f>DM176+DO176+DQ176</f>
        <v>0</v>
      </c>
      <c r="AC176" s="9">
        <f>DG176+DI176</f>
        <v>0</v>
      </c>
      <c r="AD176" s="9">
        <f>(AE176+AF176+AG176)</f>
        <v>0</v>
      </c>
      <c r="AE176" s="9">
        <v>0</v>
      </c>
      <c r="AF176" s="9">
        <v>0</v>
      </c>
      <c r="AG176" s="9">
        <v>0</v>
      </c>
      <c r="AH176" s="9">
        <v>0</v>
      </c>
      <c r="AI176" s="9">
        <f>Y176+Z176+AA176+AB176+AC176+AD176+AH176</f>
        <v>0</v>
      </c>
    </row>
    <row r="177" spans="1:92" x14ac:dyDescent="0.3">
      <c r="A177" s="4">
        <v>43395</v>
      </c>
      <c r="B177" s="2" t="s">
        <v>199</v>
      </c>
      <c r="C177" s="11" t="s">
        <v>199</v>
      </c>
      <c r="D177" s="11" t="s">
        <v>1691</v>
      </c>
      <c r="E177" s="3" t="str">
        <f>VLOOKUP(B177&amp;C177,[1]Divipola!$C$2:$F$1138,4,FALSE)</f>
        <v>81001</v>
      </c>
      <c r="F177" s="1"/>
      <c r="G177" s="7"/>
      <c r="H177" s="7"/>
      <c r="I177" s="7"/>
      <c r="J177" s="7"/>
      <c r="K177" s="7"/>
      <c r="L177" s="7"/>
      <c r="M177" s="5"/>
      <c r="N177" s="7"/>
      <c r="O177" s="7"/>
      <c r="P177" s="7"/>
      <c r="Q177" s="7"/>
      <c r="R177" s="7"/>
      <c r="S177" s="7"/>
      <c r="T177" s="7"/>
      <c r="U177" s="7"/>
      <c r="V177" s="6"/>
      <c r="W177" s="10"/>
      <c r="X177" s="8"/>
      <c r="Y177" s="9">
        <v>0</v>
      </c>
      <c r="Z177" s="9">
        <f>DE177</f>
        <v>0</v>
      </c>
      <c r="AA177" s="9">
        <f>DK177</f>
        <v>0</v>
      </c>
      <c r="AB177" s="9">
        <f>DM177+DO177+DQ177</f>
        <v>0</v>
      </c>
      <c r="AC177" s="9">
        <f>DG177+DI177</f>
        <v>0</v>
      </c>
      <c r="AD177" s="9">
        <f>(AE177+AF177+AG177)</f>
        <v>0</v>
      </c>
      <c r="AE177" s="9">
        <v>0</v>
      </c>
      <c r="AF177" s="9">
        <v>0</v>
      </c>
      <c r="AG177" s="9">
        <v>0</v>
      </c>
      <c r="AH177" s="9">
        <v>0</v>
      </c>
      <c r="AI177" s="9">
        <f>Y177+Z177+AA177+AB177+AC177+AD177+AH177</f>
        <v>0</v>
      </c>
    </row>
    <row r="178" spans="1:92" x14ac:dyDescent="0.3">
      <c r="A178" s="4">
        <v>43593</v>
      </c>
      <c r="B178" s="2" t="s">
        <v>199</v>
      </c>
      <c r="C178" s="11" t="s">
        <v>714</v>
      </c>
      <c r="D178" s="11" t="s">
        <v>11</v>
      </c>
      <c r="E178" s="3" t="s">
        <v>1145</v>
      </c>
      <c r="F178" s="1"/>
      <c r="G178" s="7"/>
      <c r="H178" s="7"/>
      <c r="I178" s="7"/>
      <c r="J178" s="7"/>
      <c r="K178" s="7"/>
      <c r="L178" s="7"/>
      <c r="M178" s="5"/>
      <c r="N178" s="7"/>
      <c r="O178" s="7"/>
      <c r="P178" s="7"/>
      <c r="Q178" s="7"/>
      <c r="R178" s="7"/>
      <c r="S178" s="7"/>
      <c r="T178" s="7">
        <v>1</v>
      </c>
      <c r="U178" s="7"/>
      <c r="V178" s="6"/>
      <c r="W178" s="10"/>
      <c r="X178" s="8"/>
      <c r="Y178" s="9">
        <v>0</v>
      </c>
      <c r="Z178" s="9">
        <v>0</v>
      </c>
      <c r="AA178" s="9">
        <v>0</v>
      </c>
      <c r="AB178" s="9">
        <v>0</v>
      </c>
      <c r="AC178" s="9">
        <v>0</v>
      </c>
      <c r="AD178" s="9">
        <v>0</v>
      </c>
      <c r="AE178" s="9">
        <v>0</v>
      </c>
      <c r="AF178" s="9">
        <v>0</v>
      </c>
      <c r="AG178" s="9">
        <v>0</v>
      </c>
      <c r="AH178" s="9">
        <v>0</v>
      </c>
      <c r="AI178" s="9">
        <v>0</v>
      </c>
      <c r="AJ178">
        <v>0</v>
      </c>
      <c r="AK178">
        <v>0</v>
      </c>
      <c r="AL178" t="s">
        <v>1694</v>
      </c>
      <c r="AM178">
        <v>43643</v>
      </c>
      <c r="AU178" t="s">
        <v>1695</v>
      </c>
      <c r="AV178">
        <v>0</v>
      </c>
      <c r="AW178">
        <v>0</v>
      </c>
      <c r="AX178">
        <v>0</v>
      </c>
      <c r="AY178">
        <v>0</v>
      </c>
      <c r="AZ178">
        <v>0</v>
      </c>
      <c r="BA178">
        <v>0</v>
      </c>
      <c r="BB178">
        <v>0</v>
      </c>
      <c r="BC178">
        <v>0</v>
      </c>
      <c r="BE178">
        <v>0</v>
      </c>
      <c r="BF178">
        <v>0</v>
      </c>
      <c r="BG178">
        <v>0</v>
      </c>
      <c r="BH178">
        <v>0</v>
      </c>
      <c r="BI178">
        <v>0</v>
      </c>
      <c r="BJ178">
        <v>0</v>
      </c>
      <c r="BK178">
        <v>0</v>
      </c>
      <c r="BL178">
        <v>0</v>
      </c>
      <c r="BM178">
        <v>0</v>
      </c>
      <c r="BN178">
        <v>0</v>
      </c>
      <c r="BO178">
        <v>0</v>
      </c>
      <c r="BP178">
        <v>0</v>
      </c>
      <c r="BQ178">
        <v>0</v>
      </c>
      <c r="BR178">
        <v>0</v>
      </c>
      <c r="BT178">
        <v>0</v>
      </c>
      <c r="BU178">
        <v>0</v>
      </c>
      <c r="BV178">
        <v>0</v>
      </c>
      <c r="BX178">
        <v>0</v>
      </c>
      <c r="BY178">
        <v>0</v>
      </c>
      <c r="BZ178">
        <v>0</v>
      </c>
      <c r="CA178">
        <v>0</v>
      </c>
      <c r="CB178">
        <v>0</v>
      </c>
      <c r="CF178">
        <v>0</v>
      </c>
      <c r="CJ178">
        <v>1858</v>
      </c>
      <c r="CM178">
        <v>0</v>
      </c>
      <c r="CN178">
        <v>0</v>
      </c>
    </row>
    <row r="179" spans="1:92" x14ac:dyDescent="0.3">
      <c r="A179" s="4">
        <v>43594</v>
      </c>
      <c r="B179" s="2" t="s">
        <v>199</v>
      </c>
      <c r="C179" s="11" t="s">
        <v>483</v>
      </c>
      <c r="D179" s="11" t="s">
        <v>11</v>
      </c>
      <c r="E179" s="3" t="s">
        <v>1244</v>
      </c>
      <c r="F179" s="1"/>
      <c r="G179" s="7"/>
      <c r="H179" s="7"/>
      <c r="I179" s="7"/>
      <c r="J179" s="7"/>
      <c r="K179" s="7"/>
      <c r="L179" s="7"/>
      <c r="M179" s="5"/>
      <c r="N179" s="7"/>
      <c r="O179" s="7"/>
      <c r="P179" s="7"/>
      <c r="Q179" s="7"/>
      <c r="R179" s="7"/>
      <c r="S179" s="7"/>
      <c r="T179" s="7"/>
      <c r="U179" s="7"/>
      <c r="V179" s="6"/>
      <c r="W179" s="10"/>
      <c r="X179" s="8"/>
      <c r="Y179" s="9">
        <v>0</v>
      </c>
      <c r="Z179" s="9">
        <v>0</v>
      </c>
      <c r="AA179" s="9">
        <v>0</v>
      </c>
      <c r="AB179" s="9">
        <v>0</v>
      </c>
      <c r="AC179" s="9">
        <v>0</v>
      </c>
      <c r="AD179" s="9">
        <v>0</v>
      </c>
      <c r="AE179" s="9">
        <v>0</v>
      </c>
      <c r="AF179" s="9">
        <v>0</v>
      </c>
      <c r="AG179" s="9">
        <v>0</v>
      </c>
      <c r="AH179" s="9">
        <v>0</v>
      </c>
      <c r="AI179" s="9">
        <v>0</v>
      </c>
      <c r="AJ179">
        <v>0</v>
      </c>
      <c r="AK179">
        <v>0</v>
      </c>
      <c r="AU179" t="s">
        <v>1698</v>
      </c>
      <c r="AV179">
        <v>0</v>
      </c>
      <c r="AW179">
        <v>0</v>
      </c>
      <c r="AX179">
        <v>0</v>
      </c>
      <c r="AY179">
        <v>0</v>
      </c>
      <c r="AZ179">
        <v>0</v>
      </c>
      <c r="BA179">
        <v>0</v>
      </c>
      <c r="BB179">
        <v>0</v>
      </c>
      <c r="BC179">
        <v>0</v>
      </c>
      <c r="BE179">
        <v>0</v>
      </c>
      <c r="BF179">
        <v>0</v>
      </c>
      <c r="BG179">
        <v>0</v>
      </c>
      <c r="BH179">
        <v>0</v>
      </c>
      <c r="BI179">
        <v>0</v>
      </c>
      <c r="BJ179">
        <v>0</v>
      </c>
      <c r="BK179">
        <v>0</v>
      </c>
      <c r="BL179">
        <v>0</v>
      </c>
      <c r="BM179">
        <v>0</v>
      </c>
      <c r="BN179">
        <v>0</v>
      </c>
      <c r="BO179">
        <v>0</v>
      </c>
      <c r="BP179">
        <v>0</v>
      </c>
      <c r="BQ179">
        <v>0</v>
      </c>
      <c r="BR179">
        <v>0</v>
      </c>
      <c r="BT179">
        <v>0</v>
      </c>
      <c r="BU179">
        <v>0</v>
      </c>
      <c r="BV179">
        <v>0</v>
      </c>
      <c r="BX179">
        <v>0</v>
      </c>
      <c r="BY179">
        <v>0</v>
      </c>
      <c r="BZ179">
        <v>0</v>
      </c>
      <c r="CA179">
        <v>0</v>
      </c>
      <c r="CB179">
        <v>0</v>
      </c>
      <c r="CF179">
        <v>0</v>
      </c>
      <c r="CJ179">
        <v>1864</v>
      </c>
      <c r="CM179">
        <v>0</v>
      </c>
      <c r="CN179">
        <v>0</v>
      </c>
    </row>
    <row r="180" spans="1:92" x14ac:dyDescent="0.3">
      <c r="A180" s="4">
        <v>43636</v>
      </c>
      <c r="B180" s="2" t="s">
        <v>199</v>
      </c>
      <c r="C180" s="11" t="s">
        <v>201</v>
      </c>
      <c r="D180" s="11" t="s">
        <v>11</v>
      </c>
      <c r="E180" s="3" t="s">
        <v>991</v>
      </c>
      <c r="F180" s="1"/>
      <c r="G180" s="7"/>
      <c r="H180" s="7"/>
      <c r="I180" s="7"/>
      <c r="J180" s="7"/>
      <c r="K180" s="7">
        <v>247</v>
      </c>
      <c r="L180" s="7"/>
      <c r="M180" s="5">
        <v>247</v>
      </c>
      <c r="N180" s="7"/>
      <c r="O180" s="7"/>
      <c r="P180" s="7"/>
      <c r="Q180" s="7"/>
      <c r="R180" s="7"/>
      <c r="S180" s="7"/>
      <c r="T180" s="7"/>
      <c r="U180" s="7"/>
      <c r="V180" s="6"/>
      <c r="W180" s="10"/>
      <c r="X180" s="8"/>
      <c r="Y180" s="9">
        <v>0</v>
      </c>
      <c r="Z180" s="9">
        <v>0</v>
      </c>
      <c r="AA180" s="9">
        <v>0</v>
      </c>
      <c r="AB180" s="9">
        <v>0</v>
      </c>
      <c r="AC180" s="9">
        <v>0</v>
      </c>
      <c r="AD180" s="9">
        <v>0</v>
      </c>
      <c r="AE180" s="9">
        <v>0</v>
      </c>
      <c r="AF180" s="9">
        <v>0</v>
      </c>
      <c r="AG180" s="9">
        <v>0</v>
      </c>
      <c r="AH180" s="9">
        <v>0</v>
      </c>
      <c r="AI180" s="9">
        <v>0</v>
      </c>
      <c r="AJ180">
        <v>0</v>
      </c>
      <c r="AK180">
        <v>0</v>
      </c>
      <c r="AU180" t="s">
        <v>1701</v>
      </c>
      <c r="AW180">
        <v>0</v>
      </c>
      <c r="AY180">
        <v>0</v>
      </c>
      <c r="BA180">
        <v>0</v>
      </c>
      <c r="BC180">
        <v>0</v>
      </c>
      <c r="BE180">
        <v>0</v>
      </c>
      <c r="BG180">
        <v>0</v>
      </c>
      <c r="BI180">
        <v>0</v>
      </c>
      <c r="BK180">
        <v>0</v>
      </c>
      <c r="BM180">
        <v>0</v>
      </c>
      <c r="BO180">
        <v>0</v>
      </c>
      <c r="BQ180">
        <v>0</v>
      </c>
      <c r="BR180">
        <v>0</v>
      </c>
      <c r="BT180">
        <v>0</v>
      </c>
      <c r="BV180">
        <v>0</v>
      </c>
      <c r="BX180">
        <v>0</v>
      </c>
      <c r="BY180">
        <v>0</v>
      </c>
      <c r="BZ180">
        <v>0</v>
      </c>
      <c r="CA180">
        <v>0</v>
      </c>
      <c r="CB180">
        <v>0</v>
      </c>
      <c r="CF180">
        <v>0</v>
      </c>
      <c r="CJ180">
        <v>2339</v>
      </c>
      <c r="CM180">
        <v>0</v>
      </c>
      <c r="CN180">
        <v>0</v>
      </c>
    </row>
    <row r="181" spans="1:92" x14ac:dyDescent="0.3">
      <c r="A181" s="4">
        <v>43638</v>
      </c>
      <c r="B181" s="2" t="s">
        <v>199</v>
      </c>
      <c r="C181" s="11" t="s">
        <v>201</v>
      </c>
      <c r="D181" s="11" t="s">
        <v>11</v>
      </c>
      <c r="E181" s="3" t="s">
        <v>991</v>
      </c>
      <c r="F181" s="1"/>
      <c r="G181" s="7"/>
      <c r="H181" s="7"/>
      <c r="I181" s="7"/>
      <c r="J181" s="7">
        <v>3768</v>
      </c>
      <c r="K181" s="7">
        <v>1236</v>
      </c>
      <c r="L181" s="7">
        <v>71</v>
      </c>
      <c r="M181" s="5">
        <v>201</v>
      </c>
      <c r="N181" s="7">
        <v>3</v>
      </c>
      <c r="O181" s="7">
        <v>4</v>
      </c>
      <c r="P181" s="7"/>
      <c r="Q181" s="7">
        <v>1</v>
      </c>
      <c r="R181" s="7"/>
      <c r="S181" s="7"/>
      <c r="T181" s="7">
        <v>3</v>
      </c>
      <c r="U181" s="7"/>
      <c r="V181" s="6"/>
      <c r="W181" s="10"/>
      <c r="X181" s="8"/>
      <c r="Y181" s="9">
        <v>0</v>
      </c>
      <c r="Z181" s="9">
        <v>0</v>
      </c>
      <c r="AA181" s="9">
        <v>0</v>
      </c>
      <c r="AB181" s="9">
        <v>0</v>
      </c>
      <c r="AC181" s="9">
        <v>0</v>
      </c>
      <c r="AD181" s="9">
        <v>0</v>
      </c>
      <c r="AE181" s="9">
        <v>0</v>
      </c>
      <c r="AF181" s="9">
        <v>0</v>
      </c>
      <c r="AG181" s="9">
        <v>0</v>
      </c>
      <c r="AH181" s="9">
        <v>0</v>
      </c>
      <c r="AI181" s="9">
        <v>0</v>
      </c>
      <c r="AJ181">
        <v>0</v>
      </c>
      <c r="AK181">
        <v>0</v>
      </c>
      <c r="AL181" t="s">
        <v>1702</v>
      </c>
      <c r="AM181">
        <v>43641</v>
      </c>
      <c r="AN181">
        <v>43823</v>
      </c>
      <c r="AU181" t="s">
        <v>1703</v>
      </c>
      <c r="AW181">
        <v>0</v>
      </c>
      <c r="AY181">
        <v>0</v>
      </c>
      <c r="BA181">
        <v>0</v>
      </c>
      <c r="BC181">
        <v>0</v>
      </c>
      <c r="BE181">
        <v>0</v>
      </c>
      <c r="BG181">
        <v>0</v>
      </c>
      <c r="BI181">
        <v>0</v>
      </c>
      <c r="BK181">
        <v>0</v>
      </c>
      <c r="BM181">
        <v>0</v>
      </c>
      <c r="BO181">
        <v>0</v>
      </c>
      <c r="BQ181">
        <v>0</v>
      </c>
      <c r="BR181">
        <v>0</v>
      </c>
      <c r="BT181">
        <v>0</v>
      </c>
      <c r="BV181">
        <v>0</v>
      </c>
      <c r="BX181">
        <v>0</v>
      </c>
      <c r="BY181">
        <v>0</v>
      </c>
      <c r="BZ181">
        <v>0</v>
      </c>
      <c r="CA181">
        <v>0</v>
      </c>
      <c r="CB181">
        <v>0</v>
      </c>
      <c r="CF181">
        <v>0</v>
      </c>
      <c r="CJ181">
        <v>2354</v>
      </c>
      <c r="CM181">
        <v>0</v>
      </c>
      <c r="CN181">
        <v>0</v>
      </c>
    </row>
    <row r="182" spans="1:92" x14ac:dyDescent="0.3">
      <c r="A182" s="4">
        <v>43641</v>
      </c>
      <c r="B182" s="2" t="s">
        <v>199</v>
      </c>
      <c r="C182" s="11" t="s">
        <v>199</v>
      </c>
      <c r="D182" s="11" t="s">
        <v>11</v>
      </c>
      <c r="E182" s="3" t="s">
        <v>1185</v>
      </c>
      <c r="F182" s="1"/>
      <c r="G182" s="7"/>
      <c r="H182" s="7"/>
      <c r="I182" s="7"/>
      <c r="J182" s="7">
        <v>989</v>
      </c>
      <c r="K182" s="7">
        <v>308</v>
      </c>
      <c r="L182" s="7"/>
      <c r="M182" s="5">
        <v>308</v>
      </c>
      <c r="N182" s="7"/>
      <c r="O182" s="7"/>
      <c r="P182" s="7"/>
      <c r="Q182" s="7"/>
      <c r="R182" s="7"/>
      <c r="S182" s="7"/>
      <c r="T182" s="7"/>
      <c r="U182" s="7"/>
      <c r="V182" s="6"/>
      <c r="W182" s="10"/>
      <c r="X182" s="8"/>
      <c r="Y182" s="9">
        <v>0</v>
      </c>
      <c r="Z182" s="9">
        <v>0</v>
      </c>
      <c r="AA182" s="9">
        <v>0</v>
      </c>
      <c r="AB182" s="9">
        <v>0</v>
      </c>
      <c r="AC182" s="9">
        <v>0</v>
      </c>
      <c r="AD182" s="9">
        <v>0</v>
      </c>
      <c r="AE182" s="9">
        <v>0</v>
      </c>
      <c r="AF182" s="9">
        <v>0</v>
      </c>
      <c r="AG182" s="9">
        <v>0</v>
      </c>
      <c r="AH182" s="9">
        <v>0</v>
      </c>
      <c r="AI182" s="9">
        <v>0</v>
      </c>
      <c r="AJ182">
        <v>0</v>
      </c>
      <c r="AK182">
        <v>0</v>
      </c>
      <c r="AU182" t="s">
        <v>1704</v>
      </c>
      <c r="AW182">
        <v>0</v>
      </c>
      <c r="AY182">
        <v>0</v>
      </c>
      <c r="BA182">
        <v>0</v>
      </c>
      <c r="BC182">
        <v>0</v>
      </c>
      <c r="BE182">
        <v>0</v>
      </c>
      <c r="BG182">
        <v>0</v>
      </c>
      <c r="BI182">
        <v>0</v>
      </c>
      <c r="BK182">
        <v>0</v>
      </c>
      <c r="BM182">
        <v>0</v>
      </c>
      <c r="BO182">
        <v>0</v>
      </c>
      <c r="BQ182">
        <v>0</v>
      </c>
      <c r="BR182">
        <v>0</v>
      </c>
      <c r="BT182">
        <v>0</v>
      </c>
      <c r="BV182">
        <v>0</v>
      </c>
      <c r="BX182">
        <v>0</v>
      </c>
      <c r="BY182">
        <v>0</v>
      </c>
      <c r="BZ182">
        <v>0</v>
      </c>
      <c r="CA182">
        <v>0</v>
      </c>
      <c r="CB182">
        <v>0</v>
      </c>
      <c r="CF182">
        <v>0</v>
      </c>
      <c r="CJ182">
        <v>2380</v>
      </c>
      <c r="CM182">
        <v>0</v>
      </c>
      <c r="CN182">
        <v>0</v>
      </c>
    </row>
    <row r="183" spans="1:92" x14ac:dyDescent="0.3">
      <c r="A183" s="4">
        <v>43649</v>
      </c>
      <c r="B183" s="2" t="s">
        <v>199</v>
      </c>
      <c r="C183" s="11" t="s">
        <v>201</v>
      </c>
      <c r="D183" s="11" t="s">
        <v>11</v>
      </c>
      <c r="E183" s="3" t="s">
        <v>991</v>
      </c>
      <c r="F183" s="1"/>
      <c r="G183" s="7"/>
      <c r="H183" s="7"/>
      <c r="I183" s="7"/>
      <c r="J183" s="7">
        <v>485</v>
      </c>
      <c r="K183" s="7">
        <v>97</v>
      </c>
      <c r="L183" s="7"/>
      <c r="M183" s="5">
        <v>97</v>
      </c>
      <c r="N183" s="7"/>
      <c r="O183" s="7"/>
      <c r="P183" s="7"/>
      <c r="Q183" s="7"/>
      <c r="R183" s="7"/>
      <c r="S183" s="7"/>
      <c r="T183" s="7"/>
      <c r="U183" s="7"/>
      <c r="V183" s="6"/>
      <c r="W183" s="10"/>
      <c r="X183" s="8"/>
      <c r="Y183" s="9">
        <v>0</v>
      </c>
      <c r="Z183" s="9">
        <v>0</v>
      </c>
      <c r="AA183" s="9">
        <v>0</v>
      </c>
      <c r="AB183" s="9">
        <v>0</v>
      </c>
      <c r="AC183" s="9">
        <v>0</v>
      </c>
      <c r="AD183" s="9">
        <v>0</v>
      </c>
      <c r="AE183" s="9">
        <v>0</v>
      </c>
      <c r="AF183" s="9">
        <v>0</v>
      </c>
      <c r="AG183" s="9">
        <v>0</v>
      </c>
      <c r="AH183" s="9">
        <v>0</v>
      </c>
      <c r="AI183" s="9">
        <v>0</v>
      </c>
      <c r="AJ183">
        <v>0</v>
      </c>
      <c r="AK183">
        <v>0</v>
      </c>
      <c r="AU183" t="s">
        <v>1707</v>
      </c>
      <c r="AW183">
        <v>0</v>
      </c>
      <c r="AY183">
        <v>0</v>
      </c>
      <c r="BA183">
        <v>0</v>
      </c>
      <c r="BC183">
        <v>0</v>
      </c>
      <c r="BE183">
        <v>0</v>
      </c>
      <c r="BG183">
        <v>0</v>
      </c>
      <c r="BI183">
        <v>0</v>
      </c>
      <c r="BK183">
        <v>0</v>
      </c>
      <c r="BM183">
        <v>0</v>
      </c>
      <c r="BO183">
        <v>0</v>
      </c>
      <c r="BQ183">
        <v>0</v>
      </c>
      <c r="BR183">
        <v>0</v>
      </c>
      <c r="BT183">
        <v>0</v>
      </c>
      <c r="BV183">
        <v>0</v>
      </c>
      <c r="BX183">
        <v>0</v>
      </c>
      <c r="BY183">
        <v>0</v>
      </c>
      <c r="BZ183">
        <v>0</v>
      </c>
      <c r="CA183">
        <v>0</v>
      </c>
      <c r="CB183">
        <v>0</v>
      </c>
      <c r="CF183">
        <v>0</v>
      </c>
      <c r="CJ183">
        <v>2448</v>
      </c>
      <c r="CM183">
        <v>0</v>
      </c>
      <c r="CN183">
        <v>0</v>
      </c>
    </row>
    <row r="184" spans="1:92" x14ac:dyDescent="0.3">
      <c r="A184" s="4">
        <v>44017</v>
      </c>
      <c r="B184" s="2" t="s">
        <v>199</v>
      </c>
      <c r="C184" s="11" t="s">
        <v>199</v>
      </c>
      <c r="D184" s="11" t="s">
        <v>11</v>
      </c>
      <c r="E184" s="3" t="s">
        <v>1185</v>
      </c>
      <c r="F184" s="1"/>
      <c r="G184" s="7"/>
      <c r="H184" s="7"/>
      <c r="I184" s="7"/>
      <c r="J184" s="7"/>
      <c r="K184" s="7">
        <v>296</v>
      </c>
      <c r="L184" s="7"/>
      <c r="M184" s="5"/>
      <c r="N184" s="7"/>
      <c r="O184" s="7"/>
      <c r="P184" s="7"/>
      <c r="Q184" s="7"/>
      <c r="R184" s="7"/>
      <c r="S184" s="7"/>
      <c r="T184" s="7"/>
      <c r="U184" s="7"/>
      <c r="V184" s="6"/>
      <c r="W184" s="10"/>
      <c r="X184" s="8"/>
      <c r="Y184" s="9">
        <v>0</v>
      </c>
      <c r="Z184" s="9">
        <v>0</v>
      </c>
      <c r="AA184" s="9">
        <v>0</v>
      </c>
      <c r="AB184" s="9">
        <v>0</v>
      </c>
      <c r="AC184" s="9">
        <v>0</v>
      </c>
      <c r="AD184" s="9">
        <v>0</v>
      </c>
      <c r="AE184" s="9">
        <v>0</v>
      </c>
      <c r="AF184" s="9">
        <v>0</v>
      </c>
      <c r="AG184" s="9">
        <v>0</v>
      </c>
      <c r="AH184" s="9">
        <v>0</v>
      </c>
      <c r="AI184" s="9">
        <v>0</v>
      </c>
      <c r="AJ184">
        <v>0</v>
      </c>
      <c r="AK184">
        <v>0</v>
      </c>
      <c r="AU184" t="s">
        <v>1708</v>
      </c>
    </row>
    <row r="185" spans="1:92" x14ac:dyDescent="0.3">
      <c r="A185" s="4">
        <v>44018</v>
      </c>
      <c r="B185" s="2" t="s">
        <v>199</v>
      </c>
      <c r="C185" s="11" t="s">
        <v>201</v>
      </c>
      <c r="D185" s="11" t="s">
        <v>11</v>
      </c>
      <c r="E185" s="3" t="s">
        <v>991</v>
      </c>
      <c r="F185" s="1"/>
      <c r="G185" s="7"/>
      <c r="H185" s="7"/>
      <c r="I185" s="7"/>
      <c r="J185" s="7"/>
      <c r="K185" s="7"/>
      <c r="L185" s="7"/>
      <c r="M185" s="5"/>
      <c r="N185" s="7"/>
      <c r="O185" s="7"/>
      <c r="P185" s="7"/>
      <c r="Q185" s="7"/>
      <c r="R185" s="7"/>
      <c r="S185" s="7"/>
      <c r="T185" s="7"/>
      <c r="U185" s="7"/>
      <c r="V185" s="6"/>
      <c r="W185" s="10"/>
      <c r="X185" s="8"/>
      <c r="Y185" s="9">
        <v>0</v>
      </c>
      <c r="Z185" s="9">
        <v>0</v>
      </c>
      <c r="AA185" s="9">
        <v>0</v>
      </c>
      <c r="AB185" s="9">
        <v>0</v>
      </c>
      <c r="AC185" s="9">
        <v>0</v>
      </c>
      <c r="AD185" s="9">
        <v>0</v>
      </c>
      <c r="AE185" s="9">
        <v>0</v>
      </c>
      <c r="AF185" s="9">
        <v>0</v>
      </c>
      <c r="AG185" s="9">
        <v>0</v>
      </c>
      <c r="AH185" s="9">
        <v>0</v>
      </c>
      <c r="AI185" s="9">
        <v>0</v>
      </c>
      <c r="AJ185">
        <v>0</v>
      </c>
      <c r="AK185">
        <v>0</v>
      </c>
      <c r="AU185" t="s">
        <v>1709</v>
      </c>
    </row>
    <row r="186" spans="1:92" x14ac:dyDescent="0.3">
      <c r="A186" s="4">
        <v>44136</v>
      </c>
      <c r="B186" s="2" t="s">
        <v>199</v>
      </c>
      <c r="C186" s="11" t="s">
        <v>714</v>
      </c>
      <c r="D186" s="11" t="s">
        <v>11</v>
      </c>
      <c r="E186" s="3" t="s">
        <v>1145</v>
      </c>
      <c r="F186" s="1"/>
      <c r="G186" s="7"/>
      <c r="H186" s="7"/>
      <c r="I186" s="7"/>
      <c r="J186" s="7"/>
      <c r="K186" s="7"/>
      <c r="L186" s="7"/>
      <c r="M186" s="5"/>
      <c r="N186" s="7"/>
      <c r="O186" s="7">
        <v>1</v>
      </c>
      <c r="P186" s="7"/>
      <c r="Q186" s="7"/>
      <c r="R186" s="7"/>
      <c r="S186" s="7"/>
      <c r="T186" s="7"/>
      <c r="U186" s="7"/>
      <c r="V186" s="6"/>
      <c r="W186" s="10"/>
      <c r="X186" s="8"/>
      <c r="Y186" s="9">
        <v>0</v>
      </c>
      <c r="Z186" s="9">
        <v>0</v>
      </c>
      <c r="AA186" s="9">
        <v>0</v>
      </c>
      <c r="AB186" s="9">
        <v>0</v>
      </c>
      <c r="AC186" s="9">
        <v>0</v>
      </c>
      <c r="AD186" s="9">
        <v>0</v>
      </c>
      <c r="AE186" s="9">
        <v>0</v>
      </c>
      <c r="AF186" s="9">
        <v>0</v>
      </c>
      <c r="AG186" s="9">
        <v>0</v>
      </c>
      <c r="AH186" s="9">
        <v>0</v>
      </c>
      <c r="AI186" s="9">
        <v>0</v>
      </c>
      <c r="AJ186">
        <v>0</v>
      </c>
      <c r="AK186">
        <v>0</v>
      </c>
      <c r="AU186" t="s">
        <v>1710</v>
      </c>
    </row>
    <row r="187" spans="1:92" x14ac:dyDescent="0.3">
      <c r="A187" s="4">
        <v>44147</v>
      </c>
      <c r="B187" s="2" t="s">
        <v>199</v>
      </c>
      <c r="C187" s="11" t="s">
        <v>200</v>
      </c>
      <c r="D187" s="11" t="s">
        <v>11</v>
      </c>
      <c r="E187" s="3" t="s">
        <v>919</v>
      </c>
      <c r="F187" s="1"/>
      <c r="G187" s="7"/>
      <c r="H187" s="7"/>
      <c r="I187" s="7"/>
      <c r="J187" s="7">
        <v>800</v>
      </c>
      <c r="K187" s="7">
        <v>200</v>
      </c>
      <c r="L187" s="7"/>
      <c r="M187" s="5">
        <v>200</v>
      </c>
      <c r="N187" s="7"/>
      <c r="O187" s="7"/>
      <c r="P187" s="7"/>
      <c r="Q187" s="7"/>
      <c r="R187" s="7"/>
      <c r="S187" s="7"/>
      <c r="T187" s="7"/>
      <c r="U187" s="7"/>
      <c r="V187" s="6"/>
      <c r="W187" s="10" t="s">
        <v>1711</v>
      </c>
      <c r="X187" s="8"/>
      <c r="Y187" s="9">
        <v>0</v>
      </c>
      <c r="Z187" s="9">
        <v>0</v>
      </c>
      <c r="AA187" s="9">
        <v>0</v>
      </c>
      <c r="AB187" s="9">
        <v>0</v>
      </c>
      <c r="AC187" s="9">
        <v>0</v>
      </c>
      <c r="AD187" s="9">
        <v>0</v>
      </c>
      <c r="AE187" s="9">
        <v>0</v>
      </c>
      <c r="AF187" s="9">
        <v>0</v>
      </c>
      <c r="AG187" s="9">
        <v>0</v>
      </c>
      <c r="AH187" s="9">
        <v>0</v>
      </c>
      <c r="AI187" s="9">
        <v>0</v>
      </c>
      <c r="AJ187">
        <v>0</v>
      </c>
      <c r="AK187">
        <v>0</v>
      </c>
      <c r="AU187" t="s">
        <v>1712</v>
      </c>
    </row>
    <row r="188" spans="1:92" x14ac:dyDescent="0.3">
      <c r="A188" s="4">
        <v>44327</v>
      </c>
      <c r="B188" s="2" t="s">
        <v>199</v>
      </c>
      <c r="C188" s="11" t="s">
        <v>201</v>
      </c>
      <c r="D188" s="11" t="s">
        <v>11</v>
      </c>
      <c r="E188" s="3" t="s">
        <v>991</v>
      </c>
      <c r="F188" s="1"/>
      <c r="G188" s="7"/>
      <c r="H188" s="7"/>
      <c r="I188" s="7"/>
      <c r="J188" s="7"/>
      <c r="K188" s="7"/>
      <c r="L188" s="7"/>
      <c r="M188" s="5"/>
      <c r="N188" s="7"/>
      <c r="O188" s="7"/>
      <c r="P188" s="7"/>
      <c r="Q188" s="7"/>
      <c r="R188" s="7"/>
      <c r="S188" s="7"/>
      <c r="T188" s="7"/>
      <c r="U188" s="7"/>
      <c r="V188" s="6"/>
      <c r="W188" s="10"/>
      <c r="X188" s="8"/>
      <c r="Y188" s="9">
        <v>0</v>
      </c>
      <c r="Z188" s="9">
        <v>0</v>
      </c>
      <c r="AA188" s="9">
        <v>0</v>
      </c>
      <c r="AB188" s="9">
        <v>0</v>
      </c>
      <c r="AC188" s="9">
        <v>0</v>
      </c>
      <c r="AD188" s="9">
        <v>0</v>
      </c>
      <c r="AE188" s="9">
        <v>0</v>
      </c>
      <c r="AF188" s="9">
        <v>0</v>
      </c>
      <c r="AG188" s="9">
        <v>0</v>
      </c>
      <c r="AH188" s="9">
        <v>0</v>
      </c>
      <c r="AI188" s="9">
        <v>0</v>
      </c>
      <c r="AJ188">
        <v>0</v>
      </c>
      <c r="AK188">
        <v>0</v>
      </c>
      <c r="AU188" t="s">
        <v>1722</v>
      </c>
      <c r="AW188">
        <v>0</v>
      </c>
      <c r="AY188">
        <v>0</v>
      </c>
      <c r="BA188">
        <v>0</v>
      </c>
      <c r="BC188">
        <v>0</v>
      </c>
      <c r="BE188">
        <v>0</v>
      </c>
      <c r="BG188">
        <v>0</v>
      </c>
      <c r="BI188">
        <v>0</v>
      </c>
      <c r="BK188">
        <v>0</v>
      </c>
      <c r="BM188">
        <v>0</v>
      </c>
      <c r="BO188">
        <v>0</v>
      </c>
      <c r="BQ188">
        <v>0</v>
      </c>
      <c r="BR188">
        <v>0</v>
      </c>
      <c r="BT188">
        <v>0</v>
      </c>
      <c r="BV188">
        <v>0</v>
      </c>
      <c r="BX188">
        <v>0</v>
      </c>
      <c r="BZ188">
        <v>0</v>
      </c>
      <c r="CB188">
        <v>0</v>
      </c>
      <c r="CF188">
        <v>0</v>
      </c>
      <c r="CJ188">
        <v>1657</v>
      </c>
      <c r="CM188">
        <v>0</v>
      </c>
      <c r="CN188">
        <v>0</v>
      </c>
    </row>
    <row r="189" spans="1:92" x14ac:dyDescent="0.3">
      <c r="A189" s="4">
        <v>44327</v>
      </c>
      <c r="B189" s="2" t="s">
        <v>199</v>
      </c>
      <c r="C189" s="11" t="s">
        <v>200</v>
      </c>
      <c r="D189" s="11" t="s">
        <v>11</v>
      </c>
      <c r="E189" s="3" t="s">
        <v>919</v>
      </c>
      <c r="F189" s="1"/>
      <c r="G189" s="7"/>
      <c r="H189" s="7"/>
      <c r="I189" s="7"/>
      <c r="J189" s="7"/>
      <c r="K189" s="7"/>
      <c r="L189" s="7"/>
      <c r="M189" s="5"/>
      <c r="N189" s="7"/>
      <c r="O189" s="7"/>
      <c r="P189" s="7"/>
      <c r="Q189" s="7"/>
      <c r="R189" s="7"/>
      <c r="S189" s="7"/>
      <c r="T189" s="7"/>
      <c r="U189" s="7"/>
      <c r="V189" s="6"/>
      <c r="W189" s="10"/>
      <c r="X189" s="8"/>
      <c r="Y189" s="9">
        <v>0</v>
      </c>
      <c r="Z189" s="9">
        <v>0</v>
      </c>
      <c r="AA189" s="9">
        <v>0</v>
      </c>
      <c r="AB189" s="9">
        <v>0</v>
      </c>
      <c r="AC189" s="9">
        <v>0</v>
      </c>
      <c r="AD189" s="9">
        <v>0</v>
      </c>
      <c r="AE189" s="9">
        <v>0</v>
      </c>
      <c r="AF189" s="9">
        <v>0</v>
      </c>
      <c r="AG189" s="9">
        <v>0</v>
      </c>
      <c r="AH189" s="9">
        <v>0</v>
      </c>
      <c r="AI189" s="9">
        <v>0</v>
      </c>
      <c r="AJ189">
        <v>0</v>
      </c>
      <c r="AK189">
        <v>0</v>
      </c>
      <c r="AU189" t="s">
        <v>1723</v>
      </c>
      <c r="AW189">
        <v>0</v>
      </c>
      <c r="AY189">
        <v>0</v>
      </c>
      <c r="BA189">
        <v>0</v>
      </c>
      <c r="BC189">
        <v>0</v>
      </c>
      <c r="BE189">
        <v>0</v>
      </c>
      <c r="BG189">
        <v>0</v>
      </c>
      <c r="BI189">
        <v>0</v>
      </c>
      <c r="BK189">
        <v>0</v>
      </c>
      <c r="BM189">
        <v>0</v>
      </c>
      <c r="BO189">
        <v>0</v>
      </c>
      <c r="BQ189">
        <v>0</v>
      </c>
      <c r="BR189">
        <v>0</v>
      </c>
      <c r="BT189">
        <v>0</v>
      </c>
      <c r="BV189">
        <v>0</v>
      </c>
      <c r="BX189">
        <v>0</v>
      </c>
      <c r="BZ189">
        <v>0</v>
      </c>
      <c r="CB189">
        <v>0</v>
      </c>
      <c r="CF189">
        <v>0</v>
      </c>
      <c r="CJ189">
        <v>1658</v>
      </c>
      <c r="CM189">
        <v>0</v>
      </c>
      <c r="CN189">
        <v>0</v>
      </c>
    </row>
    <row r="190" spans="1:92" x14ac:dyDescent="0.3">
      <c r="A190" s="4">
        <v>44327</v>
      </c>
      <c r="B190" s="2" t="s">
        <v>80</v>
      </c>
      <c r="C190" s="11" t="s">
        <v>604</v>
      </c>
      <c r="D190" s="11" t="s">
        <v>584</v>
      </c>
      <c r="E190" s="3" t="s">
        <v>1600</v>
      </c>
      <c r="F190" s="1"/>
      <c r="G190" s="7"/>
      <c r="H190" s="7"/>
      <c r="I190" s="7"/>
      <c r="J190" s="7">
        <v>180</v>
      </c>
      <c r="K190" s="7">
        <v>42</v>
      </c>
      <c r="L190" s="7">
        <v>12</v>
      </c>
      <c r="M190" s="5"/>
      <c r="N190" s="7"/>
      <c r="O190" s="7"/>
      <c r="P190" s="7"/>
      <c r="Q190" s="7"/>
      <c r="R190" s="7"/>
      <c r="S190" s="7"/>
      <c r="T190" s="7"/>
      <c r="U190" s="7"/>
      <c r="V190" s="6"/>
      <c r="W190" s="10"/>
      <c r="X190" s="8"/>
      <c r="Y190" s="9">
        <v>0</v>
      </c>
      <c r="Z190" s="9">
        <v>0</v>
      </c>
      <c r="AA190" s="9">
        <v>0</v>
      </c>
      <c r="AB190" s="9">
        <v>0</v>
      </c>
      <c r="AC190" s="9">
        <v>0</v>
      </c>
      <c r="AD190" s="9">
        <v>0</v>
      </c>
      <c r="AE190" s="9">
        <v>0</v>
      </c>
      <c r="AF190" s="9">
        <v>0</v>
      </c>
      <c r="AG190" s="9">
        <v>0</v>
      </c>
      <c r="AH190" s="9">
        <v>999774135</v>
      </c>
      <c r="AI190" s="9">
        <v>0</v>
      </c>
      <c r="AJ190">
        <v>999774135</v>
      </c>
      <c r="AK190">
        <v>0</v>
      </c>
      <c r="AU190" t="s">
        <v>1724</v>
      </c>
      <c r="AW190">
        <v>0</v>
      </c>
      <c r="AY190">
        <v>0</v>
      </c>
      <c r="BA190">
        <v>0</v>
      </c>
      <c r="BC190">
        <v>0</v>
      </c>
      <c r="BE190">
        <v>0</v>
      </c>
      <c r="BG190">
        <v>0</v>
      </c>
      <c r="BI190">
        <v>0</v>
      </c>
      <c r="BK190">
        <v>0</v>
      </c>
      <c r="BM190">
        <v>0</v>
      </c>
      <c r="BO190">
        <v>0</v>
      </c>
      <c r="BQ190">
        <v>0</v>
      </c>
      <c r="BR190">
        <v>0</v>
      </c>
      <c r="BT190">
        <v>0</v>
      </c>
      <c r="BV190">
        <v>0</v>
      </c>
      <c r="BX190">
        <v>0</v>
      </c>
      <c r="BZ190">
        <v>0</v>
      </c>
      <c r="CB190">
        <v>0</v>
      </c>
      <c r="CF190">
        <v>0</v>
      </c>
      <c r="CJ190">
        <v>1659</v>
      </c>
      <c r="CM190">
        <v>0</v>
      </c>
      <c r="CN190">
        <v>999774135</v>
      </c>
    </row>
    <row r="191" spans="1:92" x14ac:dyDescent="0.3">
      <c r="A191" s="4">
        <v>44325</v>
      </c>
      <c r="B191" s="2" t="s">
        <v>26</v>
      </c>
      <c r="C191" s="11" t="s">
        <v>223</v>
      </c>
      <c r="D191" s="11" t="s">
        <v>11</v>
      </c>
      <c r="E191" s="3" t="s">
        <v>1524</v>
      </c>
      <c r="F191" s="1"/>
      <c r="G191" s="7"/>
      <c r="H191" s="7"/>
      <c r="I191" s="7"/>
      <c r="J191" s="7">
        <v>60</v>
      </c>
      <c r="K191" s="7">
        <v>15</v>
      </c>
      <c r="L191" s="7"/>
      <c r="M191" s="5">
        <v>15</v>
      </c>
      <c r="N191" s="7">
        <v>3</v>
      </c>
      <c r="O191" s="7"/>
      <c r="P191" s="7"/>
      <c r="Q191" s="7"/>
      <c r="R191" s="7"/>
      <c r="S191" s="7"/>
      <c r="T191" s="7"/>
      <c r="U191" s="7">
        <v>5</v>
      </c>
      <c r="V191" s="6"/>
      <c r="W191" s="10"/>
      <c r="X191" s="8"/>
      <c r="Y191" s="9">
        <v>0</v>
      </c>
      <c r="Z191" s="9">
        <v>0</v>
      </c>
      <c r="AA191" s="9">
        <v>0</v>
      </c>
      <c r="AB191" s="9">
        <v>0</v>
      </c>
      <c r="AC191" s="9">
        <v>0</v>
      </c>
      <c r="AD191" s="9">
        <v>0</v>
      </c>
      <c r="AE191" s="9">
        <v>0</v>
      </c>
      <c r="AF191" s="9">
        <v>0</v>
      </c>
      <c r="AG191" s="9">
        <v>0</v>
      </c>
      <c r="AH191" s="9">
        <v>0</v>
      </c>
      <c r="AI191" s="9">
        <v>0</v>
      </c>
      <c r="AJ191">
        <v>0</v>
      </c>
      <c r="AK191">
        <v>0</v>
      </c>
      <c r="AU191" t="s">
        <v>1725</v>
      </c>
      <c r="AW191">
        <v>0</v>
      </c>
      <c r="AY191">
        <v>0</v>
      </c>
      <c r="BA191">
        <v>0</v>
      </c>
      <c r="BC191">
        <v>0</v>
      </c>
      <c r="BE191">
        <v>0</v>
      </c>
      <c r="BG191">
        <v>0</v>
      </c>
      <c r="BI191">
        <v>0</v>
      </c>
      <c r="BK191">
        <v>0</v>
      </c>
      <c r="BM191">
        <v>0</v>
      </c>
      <c r="BO191">
        <v>0</v>
      </c>
      <c r="BQ191">
        <v>0</v>
      </c>
      <c r="BR191">
        <v>0</v>
      </c>
      <c r="BT191">
        <v>0</v>
      </c>
      <c r="BV191">
        <v>0</v>
      </c>
      <c r="BX191">
        <v>0</v>
      </c>
      <c r="BZ191">
        <v>0</v>
      </c>
      <c r="CB191">
        <v>0</v>
      </c>
      <c r="CF191">
        <v>0</v>
      </c>
      <c r="CJ191">
        <v>1660</v>
      </c>
      <c r="CM191">
        <v>0</v>
      </c>
      <c r="CN191">
        <v>0</v>
      </c>
    </row>
    <row r="192" spans="1:92" x14ac:dyDescent="0.3">
      <c r="A192" s="4">
        <v>44327</v>
      </c>
      <c r="B192" s="2" t="s">
        <v>57</v>
      </c>
      <c r="C192" s="11" t="s">
        <v>700</v>
      </c>
      <c r="D192" s="11" t="s">
        <v>1690</v>
      </c>
      <c r="E192" s="3" t="s">
        <v>1338</v>
      </c>
      <c r="F192" s="1"/>
      <c r="G192" s="7"/>
      <c r="H192" s="7"/>
      <c r="I192" s="7"/>
      <c r="J192" s="7">
        <v>2</v>
      </c>
      <c r="K192" s="7">
        <v>1</v>
      </c>
      <c r="L192" s="7"/>
      <c r="M192" s="5">
        <v>1</v>
      </c>
      <c r="N192" s="7"/>
      <c r="O192" s="7"/>
      <c r="P192" s="7"/>
      <c r="Q192" s="7">
        <v>1</v>
      </c>
      <c r="R192" s="7"/>
      <c r="S192" s="7"/>
      <c r="T192" s="7"/>
      <c r="U192" s="7"/>
      <c r="V192" s="6"/>
      <c r="W192" s="10"/>
      <c r="X192" s="8"/>
      <c r="Y192" s="9">
        <v>0</v>
      </c>
      <c r="Z192" s="9">
        <v>0</v>
      </c>
      <c r="AA192" s="9">
        <v>0</v>
      </c>
      <c r="AB192" s="9">
        <v>0</v>
      </c>
      <c r="AC192" s="9">
        <v>0</v>
      </c>
      <c r="AD192" s="9">
        <v>0</v>
      </c>
      <c r="AE192" s="9">
        <v>0</v>
      </c>
      <c r="AF192" s="9">
        <v>0</v>
      </c>
      <c r="AG192" s="9">
        <v>0</v>
      </c>
      <c r="AH192" s="9">
        <v>0</v>
      </c>
      <c r="AI192" s="9">
        <v>0</v>
      </c>
      <c r="AJ192">
        <v>0</v>
      </c>
      <c r="AK192">
        <v>0</v>
      </c>
      <c r="AU192" t="s">
        <v>1726</v>
      </c>
      <c r="AW192">
        <v>0</v>
      </c>
      <c r="AY192">
        <v>0</v>
      </c>
      <c r="BA192">
        <v>0</v>
      </c>
      <c r="BC192">
        <v>0</v>
      </c>
      <c r="BE192">
        <v>0</v>
      </c>
      <c r="BG192">
        <v>0</v>
      </c>
      <c r="BI192">
        <v>0</v>
      </c>
      <c r="BK192">
        <v>0</v>
      </c>
      <c r="BM192">
        <v>0</v>
      </c>
      <c r="BO192">
        <v>0</v>
      </c>
      <c r="BQ192">
        <v>0</v>
      </c>
      <c r="BR192">
        <v>0</v>
      </c>
      <c r="BT192">
        <v>0</v>
      </c>
      <c r="BV192">
        <v>0</v>
      </c>
      <c r="BX192">
        <v>0</v>
      </c>
      <c r="BZ192">
        <v>0</v>
      </c>
      <c r="CB192">
        <v>0</v>
      </c>
      <c r="CF192">
        <v>0</v>
      </c>
      <c r="CJ192">
        <v>1661</v>
      </c>
      <c r="CM192">
        <v>0</v>
      </c>
      <c r="CN192">
        <v>0</v>
      </c>
    </row>
    <row r="193" spans="1:92" x14ac:dyDescent="0.3">
      <c r="A193" s="4">
        <v>44327</v>
      </c>
      <c r="B193" s="2" t="s">
        <v>80</v>
      </c>
      <c r="C193" s="11" t="s">
        <v>191</v>
      </c>
      <c r="D193" s="11" t="s">
        <v>1473</v>
      </c>
      <c r="E193" s="3" t="s">
        <v>1451</v>
      </c>
      <c r="F193" s="1"/>
      <c r="G193" s="7"/>
      <c r="H193" s="7"/>
      <c r="I193" s="7"/>
      <c r="J193" s="7">
        <v>888</v>
      </c>
      <c r="K193" s="7">
        <v>296</v>
      </c>
      <c r="L193" s="7"/>
      <c r="M193" s="5">
        <v>296</v>
      </c>
      <c r="N193" s="7"/>
      <c r="O193" s="7"/>
      <c r="P193" s="7"/>
      <c r="Q193" s="7"/>
      <c r="R193" s="7"/>
      <c r="S193" s="7"/>
      <c r="T193" s="7"/>
      <c r="U193" s="7"/>
      <c r="V193" s="6"/>
      <c r="W193" s="10"/>
      <c r="X193" s="8"/>
      <c r="Y193" s="9">
        <v>0</v>
      </c>
      <c r="Z193" s="9">
        <v>0</v>
      </c>
      <c r="AA193" s="9">
        <v>0</v>
      </c>
      <c r="AB193" s="9">
        <v>0</v>
      </c>
      <c r="AC193" s="9">
        <v>0</v>
      </c>
      <c r="AD193" s="9">
        <v>0</v>
      </c>
      <c r="AE193" s="9">
        <v>0</v>
      </c>
      <c r="AF193" s="9">
        <v>0</v>
      </c>
      <c r="AG193" s="9">
        <v>0</v>
      </c>
      <c r="AH193" s="9">
        <v>0</v>
      </c>
      <c r="AI193" s="9">
        <v>0</v>
      </c>
      <c r="AJ193">
        <v>0</v>
      </c>
      <c r="AK193">
        <v>0</v>
      </c>
      <c r="AU193" t="s">
        <v>1727</v>
      </c>
      <c r="AW193">
        <v>0</v>
      </c>
      <c r="AY193">
        <v>0</v>
      </c>
      <c r="BA193">
        <v>0</v>
      </c>
      <c r="BC193">
        <v>0</v>
      </c>
      <c r="BE193">
        <v>0</v>
      </c>
      <c r="BG193">
        <v>0</v>
      </c>
      <c r="BI193">
        <v>0</v>
      </c>
      <c r="BK193">
        <v>0</v>
      </c>
      <c r="BM193">
        <v>0</v>
      </c>
      <c r="BO193">
        <v>0</v>
      </c>
      <c r="BQ193">
        <v>0</v>
      </c>
      <c r="BR193">
        <v>0</v>
      </c>
      <c r="BT193">
        <v>0</v>
      </c>
      <c r="BV193">
        <v>0</v>
      </c>
      <c r="BX193">
        <v>0</v>
      </c>
      <c r="BZ193">
        <v>0</v>
      </c>
      <c r="CB193">
        <v>0</v>
      </c>
      <c r="CF193">
        <v>0</v>
      </c>
      <c r="CJ193">
        <v>1662</v>
      </c>
      <c r="CM193">
        <v>0</v>
      </c>
      <c r="CN193">
        <v>0</v>
      </c>
    </row>
    <row r="194" spans="1:92" x14ac:dyDescent="0.3">
      <c r="A194" s="4">
        <v>44322</v>
      </c>
      <c r="B194" s="2" t="s">
        <v>92</v>
      </c>
      <c r="C194" s="11" t="s">
        <v>618</v>
      </c>
      <c r="D194" s="11" t="s">
        <v>1713</v>
      </c>
      <c r="E194" s="3" t="s">
        <v>1570</v>
      </c>
      <c r="F194" s="1"/>
      <c r="G194" s="7"/>
      <c r="H194" s="7"/>
      <c r="I194" s="7"/>
      <c r="J194" s="7">
        <v>112</v>
      </c>
      <c r="K194" s="7">
        <v>28</v>
      </c>
      <c r="L194" s="7"/>
      <c r="M194" s="5">
        <v>28</v>
      </c>
      <c r="N194" s="7"/>
      <c r="O194" s="7"/>
      <c r="P194" s="7"/>
      <c r="Q194" s="7"/>
      <c r="R194" s="7"/>
      <c r="S194" s="7"/>
      <c r="T194" s="7"/>
      <c r="U194" s="7"/>
      <c r="V194" s="6"/>
      <c r="W194" s="10"/>
      <c r="X194" s="8"/>
      <c r="Y194" s="9">
        <v>0</v>
      </c>
      <c r="Z194" s="9">
        <v>0</v>
      </c>
      <c r="AA194" s="9">
        <v>0</v>
      </c>
      <c r="AB194" s="9">
        <v>0</v>
      </c>
      <c r="AC194" s="9">
        <v>0</v>
      </c>
      <c r="AD194" s="9">
        <v>0</v>
      </c>
      <c r="AE194" s="9">
        <v>0</v>
      </c>
      <c r="AF194" s="9">
        <v>0</v>
      </c>
      <c r="AG194" s="9">
        <v>0</v>
      </c>
      <c r="AH194" s="9">
        <v>0</v>
      </c>
      <c r="AI194" s="9">
        <v>0</v>
      </c>
      <c r="AJ194">
        <v>0</v>
      </c>
      <c r="AK194">
        <v>0</v>
      </c>
      <c r="AU194" t="s">
        <v>1728</v>
      </c>
      <c r="AW194">
        <v>0</v>
      </c>
      <c r="AY194">
        <v>0</v>
      </c>
      <c r="BA194">
        <v>0</v>
      </c>
      <c r="BC194">
        <v>0</v>
      </c>
      <c r="BE194">
        <v>0</v>
      </c>
      <c r="BG194">
        <v>0</v>
      </c>
      <c r="BI194">
        <v>0</v>
      </c>
      <c r="BK194">
        <v>0</v>
      </c>
      <c r="BM194">
        <v>0</v>
      </c>
      <c r="BO194">
        <v>0</v>
      </c>
      <c r="BQ194">
        <v>0</v>
      </c>
      <c r="BR194">
        <v>0</v>
      </c>
      <c r="BT194">
        <v>0</v>
      </c>
      <c r="BV194">
        <v>0</v>
      </c>
      <c r="BX194">
        <v>0</v>
      </c>
      <c r="BZ194">
        <v>0</v>
      </c>
      <c r="CB194">
        <v>0</v>
      </c>
      <c r="CF194">
        <v>0</v>
      </c>
      <c r="CJ194">
        <v>1663</v>
      </c>
      <c r="CM194">
        <v>0</v>
      </c>
      <c r="CN194">
        <v>0</v>
      </c>
    </row>
    <row r="195" spans="1:92" x14ac:dyDescent="0.3">
      <c r="A195" s="4">
        <v>44327</v>
      </c>
      <c r="B195" s="2" t="s">
        <v>80</v>
      </c>
      <c r="C195" s="11" t="s">
        <v>190</v>
      </c>
      <c r="D195" s="11" t="s">
        <v>1690</v>
      </c>
      <c r="E195" s="3" t="s">
        <v>857</v>
      </c>
      <c r="F195" s="1"/>
      <c r="G195" s="7"/>
      <c r="H195" s="7"/>
      <c r="I195" s="7"/>
      <c r="J195" s="7"/>
      <c r="K195" s="7"/>
      <c r="L195" s="7"/>
      <c r="M195" s="5"/>
      <c r="N195" s="7">
        <v>1</v>
      </c>
      <c r="O195" s="7"/>
      <c r="P195" s="7"/>
      <c r="Q195" s="7"/>
      <c r="R195" s="7"/>
      <c r="S195" s="7"/>
      <c r="T195" s="7"/>
      <c r="U195" s="7"/>
      <c r="V195" s="6"/>
      <c r="W195" s="10"/>
      <c r="X195" s="8"/>
      <c r="Y195" s="9">
        <v>0</v>
      </c>
      <c r="Z195" s="9">
        <v>0</v>
      </c>
      <c r="AA195" s="9">
        <v>0</v>
      </c>
      <c r="AB195" s="9">
        <v>0</v>
      </c>
      <c r="AC195" s="9">
        <v>0</v>
      </c>
      <c r="AD195" s="9">
        <v>0</v>
      </c>
      <c r="AE195" s="9">
        <v>0</v>
      </c>
      <c r="AF195" s="9">
        <v>0</v>
      </c>
      <c r="AG195" s="9">
        <v>0</v>
      </c>
      <c r="AH195" s="9">
        <v>0</v>
      </c>
      <c r="AI195" s="9">
        <v>0</v>
      </c>
      <c r="AJ195">
        <v>0</v>
      </c>
      <c r="AK195">
        <v>0</v>
      </c>
      <c r="AU195" t="s">
        <v>1729</v>
      </c>
      <c r="AW195">
        <v>0</v>
      </c>
      <c r="AY195">
        <v>0</v>
      </c>
      <c r="BA195">
        <v>0</v>
      </c>
      <c r="BC195">
        <v>0</v>
      </c>
      <c r="BE195">
        <v>0</v>
      </c>
      <c r="BG195">
        <v>0</v>
      </c>
      <c r="BI195">
        <v>0</v>
      </c>
      <c r="BK195">
        <v>0</v>
      </c>
      <c r="BM195">
        <v>0</v>
      </c>
      <c r="BO195">
        <v>0</v>
      </c>
      <c r="BQ195">
        <v>0</v>
      </c>
      <c r="BR195">
        <v>0</v>
      </c>
      <c r="BT195">
        <v>0</v>
      </c>
      <c r="BV195">
        <v>0</v>
      </c>
      <c r="BX195">
        <v>0</v>
      </c>
      <c r="BZ195">
        <v>0</v>
      </c>
      <c r="CB195">
        <v>0</v>
      </c>
      <c r="CF195">
        <v>0</v>
      </c>
      <c r="CJ195">
        <v>1664</v>
      </c>
      <c r="CM195">
        <v>0</v>
      </c>
      <c r="CN195">
        <v>0</v>
      </c>
    </row>
    <row r="196" spans="1:92" x14ac:dyDescent="0.3">
      <c r="A196" s="4">
        <v>44327</v>
      </c>
      <c r="B196" s="2" t="s">
        <v>80</v>
      </c>
      <c r="C196" s="11" t="s">
        <v>190</v>
      </c>
      <c r="D196" s="11" t="s">
        <v>404</v>
      </c>
      <c r="E196" s="3" t="s">
        <v>857</v>
      </c>
      <c r="F196" s="1"/>
      <c r="G196" s="7"/>
      <c r="H196" s="7"/>
      <c r="I196" s="7"/>
      <c r="J196" s="7">
        <v>4</v>
      </c>
      <c r="K196" s="7">
        <v>1</v>
      </c>
      <c r="L196" s="7"/>
      <c r="M196" s="5">
        <v>1</v>
      </c>
      <c r="N196" s="7"/>
      <c r="O196" s="7"/>
      <c r="P196" s="7"/>
      <c r="Q196" s="7"/>
      <c r="R196" s="7"/>
      <c r="S196" s="7"/>
      <c r="T196" s="7"/>
      <c r="U196" s="7">
        <v>1</v>
      </c>
      <c r="V196" s="6"/>
      <c r="W196" s="10"/>
      <c r="X196" s="8"/>
      <c r="Y196" s="9">
        <v>0</v>
      </c>
      <c r="Z196" s="9">
        <v>0</v>
      </c>
      <c r="AA196" s="9">
        <v>0</v>
      </c>
      <c r="AB196" s="9">
        <v>0</v>
      </c>
      <c r="AC196" s="9">
        <v>0</v>
      </c>
      <c r="AD196" s="9">
        <v>0</v>
      </c>
      <c r="AE196" s="9">
        <v>0</v>
      </c>
      <c r="AF196" s="9">
        <v>0</v>
      </c>
      <c r="AG196" s="9">
        <v>0</v>
      </c>
      <c r="AH196" s="9">
        <v>0</v>
      </c>
      <c r="AI196" s="9">
        <v>0</v>
      </c>
      <c r="AJ196">
        <v>0</v>
      </c>
      <c r="AK196">
        <v>0</v>
      </c>
      <c r="AU196" t="s">
        <v>1730</v>
      </c>
      <c r="AW196">
        <v>0</v>
      </c>
      <c r="AY196">
        <v>0</v>
      </c>
      <c r="BA196">
        <v>0</v>
      </c>
      <c r="BC196">
        <v>0</v>
      </c>
      <c r="BE196">
        <v>0</v>
      </c>
      <c r="BG196">
        <v>0</v>
      </c>
      <c r="BI196">
        <v>0</v>
      </c>
      <c r="BK196">
        <v>0</v>
      </c>
      <c r="BM196">
        <v>0</v>
      </c>
      <c r="BO196">
        <v>0</v>
      </c>
      <c r="BQ196">
        <v>0</v>
      </c>
      <c r="BR196">
        <v>0</v>
      </c>
      <c r="BT196">
        <v>0</v>
      </c>
      <c r="BV196">
        <v>0</v>
      </c>
      <c r="BX196">
        <v>0</v>
      </c>
      <c r="BZ196">
        <v>0</v>
      </c>
      <c r="CB196">
        <v>0</v>
      </c>
      <c r="CF196">
        <v>0</v>
      </c>
      <c r="CJ196">
        <v>1665</v>
      </c>
      <c r="CM196">
        <v>0</v>
      </c>
      <c r="CN196">
        <v>0</v>
      </c>
    </row>
    <row r="197" spans="1:92" x14ac:dyDescent="0.3">
      <c r="A197" s="4">
        <v>44327</v>
      </c>
      <c r="B197" s="2" t="s">
        <v>80</v>
      </c>
      <c r="C197" s="11" t="s">
        <v>189</v>
      </c>
      <c r="D197" s="11" t="s">
        <v>11</v>
      </c>
      <c r="E197" s="3" t="s">
        <v>1077</v>
      </c>
      <c r="F197" s="1"/>
      <c r="G197" s="7"/>
      <c r="H197" s="7"/>
      <c r="I197" s="7"/>
      <c r="J197" s="7">
        <v>15</v>
      </c>
      <c r="K197" s="7">
        <v>5</v>
      </c>
      <c r="L197" s="7">
        <v>2</v>
      </c>
      <c r="M197" s="5">
        <v>3</v>
      </c>
      <c r="N197" s="7"/>
      <c r="O197" s="7"/>
      <c r="P197" s="7"/>
      <c r="Q197" s="7"/>
      <c r="R197" s="7"/>
      <c r="S197" s="7"/>
      <c r="T197" s="7"/>
      <c r="U197" s="7"/>
      <c r="V197" s="6"/>
      <c r="W197" s="10"/>
      <c r="X197" s="8"/>
      <c r="Y197" s="9">
        <v>0</v>
      </c>
      <c r="Z197" s="9">
        <v>0</v>
      </c>
      <c r="AA197" s="9">
        <v>0</v>
      </c>
      <c r="AB197" s="9">
        <v>0</v>
      </c>
      <c r="AC197" s="9">
        <v>0</v>
      </c>
      <c r="AD197" s="9">
        <v>0</v>
      </c>
      <c r="AE197" s="9">
        <v>0</v>
      </c>
      <c r="AF197" s="9">
        <v>0</v>
      </c>
      <c r="AG197" s="9">
        <v>0</v>
      </c>
      <c r="AH197" s="9">
        <v>0</v>
      </c>
      <c r="AI197" s="9">
        <v>0</v>
      </c>
      <c r="AJ197">
        <v>0</v>
      </c>
      <c r="AK197">
        <v>0</v>
      </c>
      <c r="AU197" t="s">
        <v>1731</v>
      </c>
      <c r="AW197">
        <v>0</v>
      </c>
      <c r="AY197">
        <v>0</v>
      </c>
      <c r="BA197">
        <v>0</v>
      </c>
      <c r="BC197">
        <v>0</v>
      </c>
      <c r="BE197">
        <v>0</v>
      </c>
      <c r="BG197">
        <v>0</v>
      </c>
      <c r="BI197">
        <v>0</v>
      </c>
      <c r="BK197">
        <v>0</v>
      </c>
      <c r="BM197">
        <v>0</v>
      </c>
      <c r="BO197">
        <v>0</v>
      </c>
      <c r="BQ197">
        <v>0</v>
      </c>
      <c r="BR197">
        <v>0</v>
      </c>
      <c r="BT197">
        <v>0</v>
      </c>
      <c r="BV197">
        <v>0</v>
      </c>
      <c r="BX197">
        <v>0</v>
      </c>
      <c r="BZ197">
        <v>0</v>
      </c>
      <c r="CB197">
        <v>0</v>
      </c>
      <c r="CF197">
        <v>0</v>
      </c>
      <c r="CJ197">
        <v>1666</v>
      </c>
      <c r="CM197">
        <v>0</v>
      </c>
      <c r="CN197">
        <v>0</v>
      </c>
    </row>
    <row r="198" spans="1:92" x14ac:dyDescent="0.3">
      <c r="A198" s="4">
        <v>44327</v>
      </c>
      <c r="B198" s="2" t="s">
        <v>80</v>
      </c>
      <c r="C198" s="11" t="s">
        <v>190</v>
      </c>
      <c r="D198" s="11" t="s">
        <v>11</v>
      </c>
      <c r="E198" s="3" t="s">
        <v>857</v>
      </c>
      <c r="F198" s="1"/>
      <c r="G198" s="7"/>
      <c r="H198" s="7"/>
      <c r="I198" s="7"/>
      <c r="J198" s="7">
        <v>4</v>
      </c>
      <c r="K198" s="7">
        <v>2</v>
      </c>
      <c r="L198" s="7"/>
      <c r="M198" s="5">
        <v>2</v>
      </c>
      <c r="N198" s="7"/>
      <c r="O198" s="7"/>
      <c r="P198" s="7"/>
      <c r="Q198" s="7"/>
      <c r="R198" s="7"/>
      <c r="S198" s="7"/>
      <c r="T198" s="7"/>
      <c r="U198" s="7"/>
      <c r="V198" s="6"/>
      <c r="W198" s="10"/>
      <c r="X198" s="8"/>
      <c r="Y198" s="9">
        <v>0</v>
      </c>
      <c r="Z198" s="9">
        <v>33183000</v>
      </c>
      <c r="AA198" s="9">
        <v>73476000</v>
      </c>
      <c r="AB198" s="9">
        <v>169195760</v>
      </c>
      <c r="AC198" s="9">
        <v>3960000</v>
      </c>
      <c r="AD198" s="9">
        <v>0</v>
      </c>
      <c r="AE198" s="9">
        <v>0</v>
      </c>
      <c r="AF198" s="9">
        <v>499453715.94999999</v>
      </c>
      <c r="AG198" s="9">
        <v>0</v>
      </c>
      <c r="AH198" s="9">
        <v>0</v>
      </c>
      <c r="AI198" s="9">
        <v>0</v>
      </c>
      <c r="AJ198">
        <v>779268475.95000005</v>
      </c>
      <c r="AK198">
        <v>0</v>
      </c>
      <c r="AL198" t="s">
        <v>1732</v>
      </c>
      <c r="AM198">
        <v>44298</v>
      </c>
      <c r="AN198">
        <v>44480</v>
      </c>
      <c r="AU198" t="s">
        <v>1733</v>
      </c>
      <c r="AV198">
        <v>628</v>
      </c>
      <c r="AW198">
        <v>73476000</v>
      </c>
      <c r="AY198">
        <v>0</v>
      </c>
      <c r="AZ198">
        <v>223</v>
      </c>
      <c r="BA198">
        <v>11283800</v>
      </c>
      <c r="BB198">
        <v>40</v>
      </c>
      <c r="BC198">
        <v>2152000</v>
      </c>
      <c r="BD198">
        <v>187</v>
      </c>
      <c r="BE198">
        <v>14399000</v>
      </c>
      <c r="BF198">
        <v>187</v>
      </c>
      <c r="BG198">
        <v>5348200</v>
      </c>
      <c r="BI198">
        <v>0</v>
      </c>
      <c r="BK198">
        <v>0</v>
      </c>
      <c r="BM198">
        <v>0</v>
      </c>
      <c r="BO198">
        <v>0</v>
      </c>
      <c r="BQ198">
        <v>0</v>
      </c>
      <c r="BR198">
        <v>33183000</v>
      </c>
      <c r="BT198">
        <v>0</v>
      </c>
      <c r="BU198">
        <v>3000</v>
      </c>
      <c r="BV198">
        <v>3960000</v>
      </c>
      <c r="BX198">
        <v>0</v>
      </c>
      <c r="BZ198">
        <v>0</v>
      </c>
      <c r="CB198">
        <v>0</v>
      </c>
      <c r="CE198" t="s">
        <v>1734</v>
      </c>
      <c r="CF198">
        <v>169195760</v>
      </c>
      <c r="CJ198">
        <v>1667</v>
      </c>
      <c r="CM198">
        <v>0</v>
      </c>
      <c r="CN198">
        <v>779268475.95000005</v>
      </c>
    </row>
    <row r="199" spans="1:92" x14ac:dyDescent="0.3">
      <c r="A199" s="4">
        <v>44328</v>
      </c>
      <c r="B199" s="2" t="s">
        <v>40</v>
      </c>
      <c r="C199" s="11" t="s">
        <v>167</v>
      </c>
      <c r="D199" s="11" t="s">
        <v>1690</v>
      </c>
      <c r="E199" s="3" t="s">
        <v>1232</v>
      </c>
      <c r="F199" s="1"/>
      <c r="G199" s="7"/>
      <c r="H199" s="7"/>
      <c r="I199" s="7"/>
      <c r="J199" s="7"/>
      <c r="K199" s="7"/>
      <c r="L199" s="7"/>
      <c r="M199" s="5"/>
      <c r="N199" s="7">
        <v>1</v>
      </c>
      <c r="O199" s="7"/>
      <c r="P199" s="7"/>
      <c r="Q199" s="7"/>
      <c r="R199" s="7"/>
      <c r="S199" s="7"/>
      <c r="T199" s="7"/>
      <c r="U199" s="7"/>
      <c r="V199" s="6"/>
      <c r="W199" s="10"/>
      <c r="X199" s="8"/>
      <c r="Y199" s="9">
        <v>0</v>
      </c>
      <c r="Z199" s="9">
        <v>0</v>
      </c>
      <c r="AA199" s="9">
        <v>0</v>
      </c>
      <c r="AB199" s="9">
        <v>0</v>
      </c>
      <c r="AC199" s="9">
        <v>0</v>
      </c>
      <c r="AD199" s="9">
        <v>0</v>
      </c>
      <c r="AE199" s="9">
        <v>0</v>
      </c>
      <c r="AF199" s="9">
        <v>0</v>
      </c>
      <c r="AG199" s="9">
        <v>0</v>
      </c>
      <c r="AH199" s="9">
        <v>0</v>
      </c>
      <c r="AI199" s="9">
        <v>0</v>
      </c>
      <c r="AJ199">
        <v>0</v>
      </c>
      <c r="AK199">
        <v>0</v>
      </c>
      <c r="AU199" t="s">
        <v>1735</v>
      </c>
      <c r="AW199">
        <v>0</v>
      </c>
      <c r="AY199">
        <v>0</v>
      </c>
      <c r="BA199">
        <v>0</v>
      </c>
      <c r="BC199">
        <v>0</v>
      </c>
      <c r="BE199">
        <v>0</v>
      </c>
      <c r="BG199">
        <v>0</v>
      </c>
      <c r="BI199">
        <v>0</v>
      </c>
      <c r="BK199">
        <v>0</v>
      </c>
      <c r="BM199">
        <v>0</v>
      </c>
      <c r="BO199">
        <v>0</v>
      </c>
      <c r="BQ199">
        <v>0</v>
      </c>
      <c r="BR199">
        <v>0</v>
      </c>
      <c r="BT199">
        <v>0</v>
      </c>
      <c r="BV199">
        <v>0</v>
      </c>
      <c r="BX199">
        <v>0</v>
      </c>
      <c r="BZ199">
        <v>0</v>
      </c>
      <c r="CB199">
        <v>0</v>
      </c>
      <c r="CF199">
        <v>0</v>
      </c>
      <c r="CJ199">
        <v>1668</v>
      </c>
      <c r="CM199">
        <v>0</v>
      </c>
      <c r="CN199">
        <v>0</v>
      </c>
    </row>
    <row r="200" spans="1:92" x14ac:dyDescent="0.3">
      <c r="A200" s="4">
        <v>44326</v>
      </c>
      <c r="B200" s="2" t="s">
        <v>80</v>
      </c>
      <c r="C200" s="11" t="s">
        <v>127</v>
      </c>
      <c r="D200" s="11" t="s">
        <v>11</v>
      </c>
      <c r="E200" s="3" t="s">
        <v>1035</v>
      </c>
      <c r="F200" s="1"/>
      <c r="G200" s="7"/>
      <c r="H200" s="7"/>
      <c r="I200" s="7"/>
      <c r="J200" s="7"/>
      <c r="K200" s="7">
        <v>8</v>
      </c>
      <c r="L200" s="7"/>
      <c r="M200" s="5">
        <v>8</v>
      </c>
      <c r="N200" s="7"/>
      <c r="O200" s="7"/>
      <c r="P200" s="7"/>
      <c r="Q200" s="7"/>
      <c r="R200" s="7"/>
      <c r="S200" s="7"/>
      <c r="T200" s="7"/>
      <c r="U200" s="7"/>
      <c r="V200" s="6">
        <v>78</v>
      </c>
      <c r="W200" s="10"/>
      <c r="X200" s="8"/>
      <c r="Y200" s="9">
        <v>0</v>
      </c>
      <c r="Z200" s="9">
        <v>0</v>
      </c>
      <c r="AA200" s="9">
        <v>0</v>
      </c>
      <c r="AB200" s="9">
        <v>0</v>
      </c>
      <c r="AC200" s="9">
        <v>0</v>
      </c>
      <c r="AD200" s="9">
        <v>0</v>
      </c>
      <c r="AE200" s="9">
        <v>0</v>
      </c>
      <c r="AF200" s="9">
        <v>0</v>
      </c>
      <c r="AG200" s="9">
        <v>0</v>
      </c>
      <c r="AH200" s="9">
        <v>0</v>
      </c>
      <c r="AI200" s="9">
        <v>0</v>
      </c>
      <c r="AJ200">
        <v>0</v>
      </c>
      <c r="AK200">
        <v>0</v>
      </c>
      <c r="AU200" t="s">
        <v>1736</v>
      </c>
      <c r="AW200">
        <v>0</v>
      </c>
      <c r="AY200">
        <v>0</v>
      </c>
      <c r="BA200">
        <v>0</v>
      </c>
      <c r="BC200">
        <v>0</v>
      </c>
      <c r="BE200">
        <v>0</v>
      </c>
      <c r="BG200">
        <v>0</v>
      </c>
      <c r="BI200">
        <v>0</v>
      </c>
      <c r="BK200">
        <v>0</v>
      </c>
      <c r="BM200">
        <v>0</v>
      </c>
      <c r="BO200">
        <v>0</v>
      </c>
      <c r="BQ200">
        <v>0</v>
      </c>
      <c r="BR200">
        <v>0</v>
      </c>
      <c r="BT200">
        <v>0</v>
      </c>
      <c r="BV200">
        <v>0</v>
      </c>
      <c r="BX200">
        <v>0</v>
      </c>
      <c r="BZ200">
        <v>0</v>
      </c>
      <c r="CB200">
        <v>0</v>
      </c>
      <c r="CF200">
        <v>0</v>
      </c>
      <c r="CJ200">
        <v>1669</v>
      </c>
      <c r="CM200">
        <v>0</v>
      </c>
      <c r="CN200">
        <v>0</v>
      </c>
    </row>
    <row r="201" spans="1:92" x14ac:dyDescent="0.3">
      <c r="A201" s="4">
        <v>44328</v>
      </c>
      <c r="B201" s="2" t="s">
        <v>9</v>
      </c>
      <c r="C201" s="11" t="s">
        <v>380</v>
      </c>
      <c r="D201" s="11" t="s">
        <v>1690</v>
      </c>
      <c r="E201" s="3" t="s">
        <v>1466</v>
      </c>
      <c r="F201" s="1"/>
      <c r="G201" s="7"/>
      <c r="H201" s="7"/>
      <c r="I201" s="7"/>
      <c r="J201" s="7">
        <v>4</v>
      </c>
      <c r="K201" s="7">
        <v>1</v>
      </c>
      <c r="L201" s="7">
        <v>1</v>
      </c>
      <c r="M201" s="5"/>
      <c r="N201" s="7"/>
      <c r="O201" s="7"/>
      <c r="P201" s="7"/>
      <c r="Q201" s="7"/>
      <c r="R201" s="7"/>
      <c r="S201" s="7"/>
      <c r="T201" s="7"/>
      <c r="U201" s="7"/>
      <c r="V201" s="6"/>
      <c r="W201" s="10"/>
      <c r="X201" s="8"/>
      <c r="Y201" s="9">
        <v>0</v>
      </c>
      <c r="Z201" s="9">
        <v>0</v>
      </c>
      <c r="AA201" s="9">
        <v>0</v>
      </c>
      <c r="AB201" s="9">
        <v>0</v>
      </c>
      <c r="AC201" s="9">
        <v>0</v>
      </c>
      <c r="AD201" s="9">
        <v>0</v>
      </c>
      <c r="AE201" s="9">
        <v>0</v>
      </c>
      <c r="AF201" s="9">
        <v>0</v>
      </c>
      <c r="AG201" s="9">
        <v>0</v>
      </c>
      <c r="AH201" s="9">
        <v>0</v>
      </c>
      <c r="AI201" s="9">
        <v>0</v>
      </c>
      <c r="AJ201">
        <v>0</v>
      </c>
      <c r="AK201">
        <v>0</v>
      </c>
      <c r="AU201" t="s">
        <v>1737</v>
      </c>
      <c r="AW201">
        <v>0</v>
      </c>
      <c r="AY201">
        <v>0</v>
      </c>
      <c r="BA201">
        <v>0</v>
      </c>
      <c r="BC201">
        <v>0</v>
      </c>
      <c r="BE201">
        <v>0</v>
      </c>
      <c r="BG201">
        <v>0</v>
      </c>
      <c r="BI201">
        <v>0</v>
      </c>
      <c r="BK201">
        <v>0</v>
      </c>
      <c r="BM201">
        <v>0</v>
      </c>
      <c r="BO201">
        <v>0</v>
      </c>
      <c r="BQ201">
        <v>0</v>
      </c>
      <c r="BR201">
        <v>0</v>
      </c>
      <c r="BT201">
        <v>0</v>
      </c>
      <c r="BV201">
        <v>0</v>
      </c>
      <c r="BX201">
        <v>0</v>
      </c>
      <c r="BZ201">
        <v>0</v>
      </c>
      <c r="CB201">
        <v>0</v>
      </c>
      <c r="CF201">
        <v>0</v>
      </c>
      <c r="CJ201">
        <v>1670</v>
      </c>
      <c r="CM201">
        <v>0</v>
      </c>
      <c r="CN201">
        <v>0</v>
      </c>
    </row>
    <row r="202" spans="1:92" x14ac:dyDescent="0.3">
      <c r="A202" s="4">
        <v>44328</v>
      </c>
      <c r="B202" s="2" t="s">
        <v>26</v>
      </c>
      <c r="C202" s="11" t="s">
        <v>136</v>
      </c>
      <c r="D202" s="11" t="s">
        <v>404</v>
      </c>
      <c r="E202" s="3" t="s">
        <v>884</v>
      </c>
      <c r="F202" s="1"/>
      <c r="G202" s="7"/>
      <c r="H202" s="7">
        <v>3</v>
      </c>
      <c r="I202" s="7"/>
      <c r="J202" s="7">
        <v>4</v>
      </c>
      <c r="K202" s="7">
        <v>1</v>
      </c>
      <c r="L202" s="7"/>
      <c r="M202" s="5">
        <v>1</v>
      </c>
      <c r="N202" s="7"/>
      <c r="O202" s="7"/>
      <c r="P202" s="7"/>
      <c r="Q202" s="7"/>
      <c r="R202" s="7"/>
      <c r="S202" s="7"/>
      <c r="T202" s="7"/>
      <c r="U202" s="7"/>
      <c r="V202" s="6"/>
      <c r="W202" s="10"/>
      <c r="X202" s="8"/>
      <c r="Y202" s="9">
        <v>0</v>
      </c>
      <c r="Z202" s="9">
        <v>0</v>
      </c>
      <c r="AA202" s="9">
        <v>0</v>
      </c>
      <c r="AB202" s="9">
        <v>0</v>
      </c>
      <c r="AC202" s="9">
        <v>0</v>
      </c>
      <c r="AD202" s="9">
        <v>0</v>
      </c>
      <c r="AE202" s="9">
        <v>0</v>
      </c>
      <c r="AF202" s="9">
        <v>0</v>
      </c>
      <c r="AG202" s="9">
        <v>0</v>
      </c>
      <c r="AH202" s="9">
        <v>0</v>
      </c>
      <c r="AI202" s="9">
        <v>0</v>
      </c>
      <c r="AJ202">
        <v>0</v>
      </c>
      <c r="AK202">
        <v>0</v>
      </c>
      <c r="AU202" t="s">
        <v>1738</v>
      </c>
      <c r="AW202">
        <v>0</v>
      </c>
      <c r="AY202">
        <v>0</v>
      </c>
      <c r="BA202">
        <v>0</v>
      </c>
      <c r="BC202">
        <v>0</v>
      </c>
      <c r="BE202">
        <v>0</v>
      </c>
      <c r="BG202">
        <v>0</v>
      </c>
      <c r="BI202">
        <v>0</v>
      </c>
      <c r="BK202">
        <v>0</v>
      </c>
      <c r="BM202">
        <v>0</v>
      </c>
      <c r="BO202">
        <v>0</v>
      </c>
      <c r="BQ202">
        <v>0</v>
      </c>
      <c r="BR202">
        <v>0</v>
      </c>
      <c r="BT202">
        <v>0</v>
      </c>
      <c r="BV202">
        <v>0</v>
      </c>
      <c r="BX202">
        <v>0</v>
      </c>
      <c r="BZ202">
        <v>0</v>
      </c>
      <c r="CB202">
        <v>0</v>
      </c>
      <c r="CF202">
        <v>0</v>
      </c>
      <c r="CJ202">
        <v>1671</v>
      </c>
      <c r="CM202">
        <v>0</v>
      </c>
      <c r="CN202">
        <v>0</v>
      </c>
    </row>
    <row r="203" spans="1:92" x14ac:dyDescent="0.3">
      <c r="A203" s="4">
        <v>44327</v>
      </c>
      <c r="B203" s="2" t="s">
        <v>57</v>
      </c>
      <c r="C203" s="11" t="s">
        <v>140</v>
      </c>
      <c r="D203" s="11" t="s">
        <v>11</v>
      </c>
      <c r="E203" s="3" t="s">
        <v>944</v>
      </c>
      <c r="F203" s="1"/>
      <c r="G203" s="7"/>
      <c r="H203" s="7"/>
      <c r="I203" s="7"/>
      <c r="J203" s="7">
        <v>150</v>
      </c>
      <c r="K203" s="7">
        <v>50</v>
      </c>
      <c r="L203" s="7"/>
      <c r="M203" s="5">
        <v>50</v>
      </c>
      <c r="N203" s="7"/>
      <c r="O203" s="7"/>
      <c r="P203" s="7"/>
      <c r="Q203" s="7"/>
      <c r="R203" s="7"/>
      <c r="S203" s="7"/>
      <c r="T203" s="7"/>
      <c r="U203" s="7"/>
      <c r="V203" s="6"/>
      <c r="W203" s="10"/>
      <c r="X203" s="8"/>
      <c r="Y203" s="9">
        <v>0</v>
      </c>
      <c r="Z203" s="9">
        <v>0</v>
      </c>
      <c r="AA203" s="9">
        <v>0</v>
      </c>
      <c r="AB203" s="9">
        <v>0</v>
      </c>
      <c r="AC203" s="9">
        <v>0</v>
      </c>
      <c r="AD203" s="9">
        <v>0</v>
      </c>
      <c r="AE203" s="9">
        <v>0</v>
      </c>
      <c r="AF203" s="9">
        <v>0</v>
      </c>
      <c r="AG203" s="9">
        <v>0</v>
      </c>
      <c r="AH203" s="9">
        <v>0</v>
      </c>
      <c r="AI203" s="9">
        <v>0</v>
      </c>
      <c r="AJ203">
        <v>0</v>
      </c>
      <c r="AK203">
        <v>0</v>
      </c>
      <c r="AU203" t="s">
        <v>1739</v>
      </c>
      <c r="AW203">
        <v>0</v>
      </c>
      <c r="AY203">
        <v>0</v>
      </c>
      <c r="BA203">
        <v>0</v>
      </c>
      <c r="BC203">
        <v>0</v>
      </c>
      <c r="BE203">
        <v>0</v>
      </c>
      <c r="BG203">
        <v>0</v>
      </c>
      <c r="BI203">
        <v>0</v>
      </c>
      <c r="BK203">
        <v>0</v>
      </c>
      <c r="BM203">
        <v>0</v>
      </c>
      <c r="BO203">
        <v>0</v>
      </c>
      <c r="BQ203">
        <v>0</v>
      </c>
      <c r="BR203">
        <v>0</v>
      </c>
      <c r="BT203">
        <v>0</v>
      </c>
      <c r="BV203">
        <v>0</v>
      </c>
      <c r="BX203">
        <v>0</v>
      </c>
      <c r="BZ203">
        <v>0</v>
      </c>
      <c r="CB203">
        <v>0</v>
      </c>
      <c r="CF203">
        <v>0</v>
      </c>
      <c r="CJ203">
        <v>1672</v>
      </c>
      <c r="CM203">
        <v>0</v>
      </c>
      <c r="CN203">
        <v>0</v>
      </c>
    </row>
    <row r="204" spans="1:92" x14ac:dyDescent="0.3">
      <c r="A204" s="4">
        <v>44327</v>
      </c>
      <c r="B204" s="2" t="s">
        <v>57</v>
      </c>
      <c r="C204" s="11" t="s">
        <v>364</v>
      </c>
      <c r="D204" s="11" t="s">
        <v>11</v>
      </c>
      <c r="E204" s="3" t="s">
        <v>1358</v>
      </c>
      <c r="F204" s="1"/>
      <c r="G204" s="7"/>
      <c r="H204" s="7"/>
      <c r="I204" s="7"/>
      <c r="J204" s="7">
        <v>109</v>
      </c>
      <c r="K204" s="7">
        <v>49</v>
      </c>
      <c r="L204" s="7">
        <v>2</v>
      </c>
      <c r="M204" s="5">
        <v>47</v>
      </c>
      <c r="N204" s="7">
        <v>3</v>
      </c>
      <c r="O204" s="7"/>
      <c r="P204" s="7">
        <v>1</v>
      </c>
      <c r="Q204" s="7"/>
      <c r="R204" s="7"/>
      <c r="S204" s="7"/>
      <c r="T204" s="7"/>
      <c r="U204" s="7"/>
      <c r="V204" s="6">
        <v>100</v>
      </c>
      <c r="W204" s="10"/>
      <c r="X204" s="8"/>
      <c r="Y204" s="9">
        <v>0</v>
      </c>
      <c r="Z204" s="9">
        <v>0</v>
      </c>
      <c r="AA204" s="9">
        <v>0</v>
      </c>
      <c r="AB204" s="9">
        <v>0</v>
      </c>
      <c r="AC204" s="9">
        <v>0</v>
      </c>
      <c r="AD204" s="9">
        <v>0</v>
      </c>
      <c r="AE204" s="9">
        <v>0</v>
      </c>
      <c r="AF204" s="9">
        <v>0</v>
      </c>
      <c r="AG204" s="9">
        <v>0</v>
      </c>
      <c r="AH204" s="9">
        <v>0</v>
      </c>
      <c r="AI204" s="9">
        <v>0</v>
      </c>
      <c r="AJ204">
        <v>0</v>
      </c>
      <c r="AK204">
        <v>0</v>
      </c>
      <c r="AU204" t="s">
        <v>1740</v>
      </c>
      <c r="AW204">
        <v>0</v>
      </c>
      <c r="AY204">
        <v>0</v>
      </c>
      <c r="BA204">
        <v>0</v>
      </c>
      <c r="BC204">
        <v>0</v>
      </c>
      <c r="BE204">
        <v>0</v>
      </c>
      <c r="BG204">
        <v>0</v>
      </c>
      <c r="BI204">
        <v>0</v>
      </c>
      <c r="BK204">
        <v>0</v>
      </c>
      <c r="BM204">
        <v>0</v>
      </c>
      <c r="BO204">
        <v>0</v>
      </c>
      <c r="BQ204">
        <v>0</v>
      </c>
      <c r="BR204">
        <v>0</v>
      </c>
      <c r="BT204">
        <v>0</v>
      </c>
      <c r="BV204">
        <v>0</v>
      </c>
      <c r="BX204">
        <v>0</v>
      </c>
      <c r="BZ204">
        <v>0</v>
      </c>
      <c r="CB204">
        <v>0</v>
      </c>
      <c r="CF204">
        <v>0</v>
      </c>
      <c r="CJ204">
        <v>1673</v>
      </c>
      <c r="CM204">
        <v>0</v>
      </c>
      <c r="CN204">
        <v>0</v>
      </c>
    </row>
    <row r="205" spans="1:92" x14ac:dyDescent="0.3">
      <c r="A205" s="4">
        <v>44328</v>
      </c>
      <c r="B205" s="2" t="s">
        <v>80</v>
      </c>
      <c r="C205" s="11" t="s">
        <v>127</v>
      </c>
      <c r="D205" s="11" t="s">
        <v>11</v>
      </c>
      <c r="E205" s="3" t="s">
        <v>1035</v>
      </c>
      <c r="F205" s="1"/>
      <c r="G205" s="7"/>
      <c r="H205" s="7"/>
      <c r="I205" s="7"/>
      <c r="J205" s="7">
        <v>30</v>
      </c>
      <c r="K205" s="7">
        <v>10</v>
      </c>
      <c r="L205" s="7"/>
      <c r="M205" s="5">
        <v>10</v>
      </c>
      <c r="N205" s="7"/>
      <c r="O205" s="7"/>
      <c r="P205" s="7"/>
      <c r="Q205" s="7"/>
      <c r="R205" s="7"/>
      <c r="S205" s="7"/>
      <c r="T205" s="7"/>
      <c r="U205" s="7"/>
      <c r="V205" s="6">
        <v>23</v>
      </c>
      <c r="W205" s="10"/>
      <c r="X205" s="8"/>
      <c r="Y205" s="9">
        <v>0</v>
      </c>
      <c r="Z205" s="9">
        <v>0</v>
      </c>
      <c r="AA205" s="9">
        <v>0</v>
      </c>
      <c r="AB205" s="9">
        <v>0</v>
      </c>
      <c r="AC205" s="9">
        <v>0</v>
      </c>
      <c r="AD205" s="9">
        <v>0</v>
      </c>
      <c r="AE205" s="9">
        <v>0</v>
      </c>
      <c r="AF205" s="9">
        <v>0</v>
      </c>
      <c r="AG205" s="9">
        <v>0</v>
      </c>
      <c r="AH205" s="9">
        <v>0</v>
      </c>
      <c r="AI205" s="9">
        <v>0</v>
      </c>
      <c r="AJ205">
        <v>0</v>
      </c>
      <c r="AK205">
        <v>0</v>
      </c>
      <c r="AU205" t="s">
        <v>1741</v>
      </c>
      <c r="AW205">
        <v>0</v>
      </c>
      <c r="AY205">
        <v>0</v>
      </c>
      <c r="BA205">
        <v>0</v>
      </c>
      <c r="BC205">
        <v>0</v>
      </c>
      <c r="BE205">
        <v>0</v>
      </c>
      <c r="BG205">
        <v>0</v>
      </c>
      <c r="BI205">
        <v>0</v>
      </c>
      <c r="BK205">
        <v>0</v>
      </c>
      <c r="BM205">
        <v>0</v>
      </c>
      <c r="BO205">
        <v>0</v>
      </c>
      <c r="BQ205">
        <v>0</v>
      </c>
      <c r="BR205">
        <v>0</v>
      </c>
      <c r="BT205">
        <v>0</v>
      </c>
      <c r="BV205">
        <v>0</v>
      </c>
      <c r="BX205">
        <v>0</v>
      </c>
      <c r="BZ205">
        <v>0</v>
      </c>
      <c r="CB205">
        <v>0</v>
      </c>
      <c r="CF205">
        <v>0</v>
      </c>
      <c r="CJ205">
        <v>1674</v>
      </c>
      <c r="CM205">
        <v>0</v>
      </c>
      <c r="CN205">
        <v>0</v>
      </c>
    </row>
    <row r="206" spans="1:92" x14ac:dyDescent="0.3">
      <c r="A206" s="4">
        <v>44328</v>
      </c>
      <c r="B206" s="2" t="s">
        <v>5</v>
      </c>
      <c r="C206" s="11" t="s">
        <v>123</v>
      </c>
      <c r="D206" s="11" t="s">
        <v>1690</v>
      </c>
      <c r="E206" s="3" t="s">
        <v>926</v>
      </c>
      <c r="F206" s="1"/>
      <c r="G206" s="7"/>
      <c r="H206" s="7"/>
      <c r="I206" s="7"/>
      <c r="J206" s="7">
        <v>40</v>
      </c>
      <c r="K206" s="7">
        <v>10</v>
      </c>
      <c r="L206" s="7"/>
      <c r="M206" s="5">
        <v>10</v>
      </c>
      <c r="N206" s="7"/>
      <c r="O206" s="7"/>
      <c r="P206" s="7"/>
      <c r="Q206" s="7"/>
      <c r="R206" s="7"/>
      <c r="S206" s="7"/>
      <c r="T206" s="7"/>
      <c r="U206" s="7"/>
      <c r="V206" s="6"/>
      <c r="W206" s="10"/>
      <c r="X206" s="8"/>
      <c r="Y206" s="9">
        <v>0</v>
      </c>
      <c r="Z206" s="9">
        <v>0</v>
      </c>
      <c r="AA206" s="9">
        <v>0</v>
      </c>
      <c r="AB206" s="9">
        <v>0</v>
      </c>
      <c r="AC206" s="9">
        <v>0</v>
      </c>
      <c r="AD206" s="9">
        <v>0</v>
      </c>
      <c r="AE206" s="9">
        <v>0</v>
      </c>
      <c r="AF206" s="9">
        <v>0</v>
      </c>
      <c r="AG206" s="9">
        <v>0</v>
      </c>
      <c r="AH206" s="9">
        <v>0</v>
      </c>
      <c r="AI206" s="9">
        <v>0</v>
      </c>
      <c r="AJ206">
        <v>0</v>
      </c>
      <c r="AK206">
        <v>0</v>
      </c>
      <c r="AU206" t="s">
        <v>1742</v>
      </c>
      <c r="AW206">
        <v>0</v>
      </c>
      <c r="AY206">
        <v>0</v>
      </c>
      <c r="BA206">
        <v>0</v>
      </c>
      <c r="BC206">
        <v>0</v>
      </c>
      <c r="BE206">
        <v>0</v>
      </c>
      <c r="BG206">
        <v>0</v>
      </c>
      <c r="BI206">
        <v>0</v>
      </c>
      <c r="BK206">
        <v>0</v>
      </c>
      <c r="BM206">
        <v>0</v>
      </c>
      <c r="BO206">
        <v>0</v>
      </c>
      <c r="BQ206">
        <v>0</v>
      </c>
      <c r="BR206">
        <v>0</v>
      </c>
      <c r="BT206">
        <v>0</v>
      </c>
      <c r="BV206">
        <v>0</v>
      </c>
      <c r="BX206">
        <v>0</v>
      </c>
      <c r="BZ206">
        <v>0</v>
      </c>
      <c r="CB206">
        <v>0</v>
      </c>
      <c r="CF206">
        <v>0</v>
      </c>
      <c r="CJ206">
        <v>1675</v>
      </c>
      <c r="CM206">
        <v>0</v>
      </c>
      <c r="CN206">
        <v>0</v>
      </c>
    </row>
    <row r="207" spans="1:92" x14ac:dyDescent="0.3">
      <c r="A207" s="4">
        <v>44328</v>
      </c>
      <c r="B207" s="2" t="s">
        <v>80</v>
      </c>
      <c r="C207" s="11" t="s">
        <v>128</v>
      </c>
      <c r="D207" s="11" t="s">
        <v>11</v>
      </c>
      <c r="E207" s="3" t="s">
        <v>1011</v>
      </c>
      <c r="F207" s="1"/>
      <c r="G207" s="7"/>
      <c r="H207" s="7"/>
      <c r="I207" s="7"/>
      <c r="J207" s="7">
        <v>800</v>
      </c>
      <c r="K207" s="7">
        <v>200</v>
      </c>
      <c r="L207" s="7"/>
      <c r="M207" s="5"/>
      <c r="N207" s="7"/>
      <c r="O207" s="7"/>
      <c r="P207" s="7"/>
      <c r="Q207" s="7"/>
      <c r="R207" s="7"/>
      <c r="S207" s="7"/>
      <c r="T207" s="7"/>
      <c r="U207" s="7"/>
      <c r="V207" s="6">
        <v>300</v>
      </c>
      <c r="W207" s="10"/>
      <c r="X207" s="8"/>
      <c r="Y207" s="9">
        <v>0</v>
      </c>
      <c r="Z207" s="9">
        <v>0</v>
      </c>
      <c r="AA207" s="9">
        <v>0</v>
      </c>
      <c r="AB207" s="9">
        <v>0</v>
      </c>
      <c r="AC207" s="9">
        <v>0</v>
      </c>
      <c r="AD207" s="9">
        <v>0</v>
      </c>
      <c r="AE207" s="9">
        <v>0</v>
      </c>
      <c r="AF207" s="9">
        <v>752346263.04999995</v>
      </c>
      <c r="AG207" s="9">
        <v>0</v>
      </c>
      <c r="AH207" s="9">
        <v>101025235</v>
      </c>
      <c r="AI207" s="9">
        <v>0</v>
      </c>
      <c r="AJ207">
        <v>853371498.04999995</v>
      </c>
      <c r="AK207">
        <v>0</v>
      </c>
      <c r="AL207">
        <v>64</v>
      </c>
      <c r="AM207">
        <v>44431</v>
      </c>
      <c r="AU207" t="s">
        <v>1743</v>
      </c>
      <c r="AW207">
        <v>0</v>
      </c>
      <c r="AY207">
        <v>0</v>
      </c>
      <c r="BA207">
        <v>0</v>
      </c>
      <c r="BC207">
        <v>0</v>
      </c>
      <c r="BE207">
        <v>0</v>
      </c>
      <c r="BG207">
        <v>0</v>
      </c>
      <c r="BI207">
        <v>0</v>
      </c>
      <c r="BK207">
        <v>0</v>
      </c>
      <c r="BM207">
        <v>0</v>
      </c>
      <c r="BO207">
        <v>0</v>
      </c>
      <c r="BQ207">
        <v>0</v>
      </c>
      <c r="BR207">
        <v>0</v>
      </c>
      <c r="BT207">
        <v>0</v>
      </c>
      <c r="BV207">
        <v>0</v>
      </c>
      <c r="BX207">
        <v>0</v>
      </c>
      <c r="BZ207">
        <v>0</v>
      </c>
      <c r="CB207">
        <v>0</v>
      </c>
      <c r="CF207">
        <v>0</v>
      </c>
      <c r="CJ207">
        <v>1676</v>
      </c>
      <c r="CM207">
        <v>0</v>
      </c>
      <c r="CN207">
        <v>853371498.04999995</v>
      </c>
    </row>
    <row r="208" spans="1:92" x14ac:dyDescent="0.3">
      <c r="A208" s="4">
        <v>44328</v>
      </c>
      <c r="B208" s="2" t="s">
        <v>32</v>
      </c>
      <c r="C208" s="11" t="s">
        <v>607</v>
      </c>
      <c r="D208" s="11" t="s">
        <v>31</v>
      </c>
      <c r="E208" s="3" t="s">
        <v>987</v>
      </c>
      <c r="F208" s="1"/>
      <c r="G208" s="7"/>
      <c r="H208" s="7"/>
      <c r="I208" s="7"/>
      <c r="J208" s="7"/>
      <c r="K208" s="7"/>
      <c r="L208" s="7"/>
      <c r="M208" s="5"/>
      <c r="N208" s="7"/>
      <c r="O208" s="7"/>
      <c r="P208" s="7"/>
      <c r="Q208" s="7"/>
      <c r="R208" s="7"/>
      <c r="S208" s="7"/>
      <c r="T208" s="7"/>
      <c r="U208" s="7"/>
      <c r="V208" s="6"/>
      <c r="W208" s="10"/>
      <c r="X208" s="8"/>
      <c r="Y208" s="9">
        <v>0</v>
      </c>
      <c r="Z208" s="9">
        <v>0</v>
      </c>
      <c r="AA208" s="9">
        <v>0</v>
      </c>
      <c r="AB208" s="9">
        <v>0</v>
      </c>
      <c r="AC208" s="9">
        <v>0</v>
      </c>
      <c r="AD208" s="9">
        <v>0</v>
      </c>
      <c r="AE208" s="9">
        <v>0</v>
      </c>
      <c r="AF208" s="9">
        <v>0</v>
      </c>
      <c r="AG208" s="9">
        <v>0</v>
      </c>
      <c r="AH208" s="9">
        <v>0</v>
      </c>
      <c r="AI208" s="9">
        <v>0</v>
      </c>
      <c r="AJ208">
        <v>0</v>
      </c>
      <c r="AK208">
        <v>0</v>
      </c>
      <c r="AU208" t="s">
        <v>1744</v>
      </c>
      <c r="AW208">
        <v>0</v>
      </c>
      <c r="AY208">
        <v>0</v>
      </c>
      <c r="BA208">
        <v>0</v>
      </c>
      <c r="BC208">
        <v>0</v>
      </c>
      <c r="BE208">
        <v>0</v>
      </c>
      <c r="BG208">
        <v>0</v>
      </c>
      <c r="BI208">
        <v>0</v>
      </c>
      <c r="BK208">
        <v>0</v>
      </c>
      <c r="BM208">
        <v>0</v>
      </c>
      <c r="BO208">
        <v>0</v>
      </c>
      <c r="BQ208">
        <v>0</v>
      </c>
      <c r="BR208">
        <v>0</v>
      </c>
      <c r="BT208">
        <v>0</v>
      </c>
      <c r="BV208">
        <v>0</v>
      </c>
      <c r="BX208">
        <v>0</v>
      </c>
      <c r="BZ208">
        <v>0</v>
      </c>
      <c r="CB208">
        <v>0</v>
      </c>
      <c r="CF208">
        <v>0</v>
      </c>
      <c r="CJ208">
        <v>1677</v>
      </c>
      <c r="CM208">
        <v>0</v>
      </c>
      <c r="CN208">
        <v>0</v>
      </c>
    </row>
    <row r="209" spans="1:92" x14ac:dyDescent="0.3">
      <c r="A209" s="4">
        <v>44329</v>
      </c>
      <c r="B209" s="2" t="s">
        <v>115</v>
      </c>
      <c r="C209" s="11" t="s">
        <v>589</v>
      </c>
      <c r="D209" s="11" t="s">
        <v>1699</v>
      </c>
      <c r="E209" s="3" t="s">
        <v>1449</v>
      </c>
      <c r="F209" s="1"/>
      <c r="G209" s="7"/>
      <c r="H209" s="7"/>
      <c r="I209" s="7"/>
      <c r="J209" s="7"/>
      <c r="K209" s="7"/>
      <c r="L209" s="7"/>
      <c r="M209" s="5"/>
      <c r="N209" s="7"/>
      <c r="O209" s="7"/>
      <c r="P209" s="7"/>
      <c r="Q209" s="7"/>
      <c r="R209" s="7"/>
      <c r="S209" s="7"/>
      <c r="T209" s="7"/>
      <c r="U209" s="7"/>
      <c r="V209" s="6"/>
      <c r="W209" s="10"/>
      <c r="X209" s="8"/>
      <c r="Y209" s="9">
        <v>0</v>
      </c>
      <c r="Z209" s="9">
        <v>0</v>
      </c>
      <c r="AA209" s="9">
        <v>0</v>
      </c>
      <c r="AB209" s="9">
        <v>0</v>
      </c>
      <c r="AC209" s="9">
        <v>0</v>
      </c>
      <c r="AD209" s="9">
        <v>0</v>
      </c>
      <c r="AE209" s="9">
        <v>0</v>
      </c>
      <c r="AF209" s="9">
        <v>0</v>
      </c>
      <c r="AG209" s="9">
        <v>0</v>
      </c>
      <c r="AH209" s="9">
        <v>0</v>
      </c>
      <c r="AI209" s="9">
        <v>0</v>
      </c>
      <c r="AJ209">
        <v>0</v>
      </c>
      <c r="AK209">
        <v>0</v>
      </c>
      <c r="AU209" t="s">
        <v>1745</v>
      </c>
      <c r="AW209">
        <v>0</v>
      </c>
      <c r="AY209">
        <v>0</v>
      </c>
      <c r="BA209">
        <v>0</v>
      </c>
      <c r="BC209">
        <v>0</v>
      </c>
      <c r="BE209">
        <v>0</v>
      </c>
      <c r="BG209">
        <v>0</v>
      </c>
      <c r="BI209">
        <v>0</v>
      </c>
      <c r="BK209">
        <v>0</v>
      </c>
      <c r="BM209">
        <v>0</v>
      </c>
      <c r="BO209">
        <v>0</v>
      </c>
      <c r="BQ209">
        <v>0</v>
      </c>
      <c r="BR209">
        <v>0</v>
      </c>
      <c r="BT209">
        <v>0</v>
      </c>
      <c r="BV209">
        <v>0</v>
      </c>
      <c r="BX209">
        <v>0</v>
      </c>
      <c r="BZ209">
        <v>0</v>
      </c>
      <c r="CB209">
        <v>0</v>
      </c>
      <c r="CF209">
        <v>0</v>
      </c>
      <c r="CJ209">
        <v>1678</v>
      </c>
      <c r="CM209">
        <v>0</v>
      </c>
      <c r="CN209">
        <v>0</v>
      </c>
    </row>
    <row r="210" spans="1:92" x14ac:dyDescent="0.3">
      <c r="A210" s="4">
        <v>44329</v>
      </c>
      <c r="B210" s="2" t="s">
        <v>40</v>
      </c>
      <c r="C210" s="11" t="s">
        <v>85</v>
      </c>
      <c r="D210" s="11" t="s">
        <v>1690</v>
      </c>
      <c r="E210" s="3" t="s">
        <v>1158</v>
      </c>
      <c r="F210" s="1"/>
      <c r="G210" s="7"/>
      <c r="H210" s="7"/>
      <c r="I210" s="7"/>
      <c r="J210" s="7"/>
      <c r="K210" s="7"/>
      <c r="L210" s="7"/>
      <c r="M210" s="5"/>
      <c r="N210" s="7">
        <v>4</v>
      </c>
      <c r="O210" s="7"/>
      <c r="P210" s="7"/>
      <c r="Q210" s="7"/>
      <c r="R210" s="7"/>
      <c r="S210" s="7"/>
      <c r="T210" s="7"/>
      <c r="U210" s="7"/>
      <c r="V210" s="6"/>
      <c r="W210" s="10"/>
      <c r="X210" s="8"/>
      <c r="Y210" s="9">
        <v>0</v>
      </c>
      <c r="Z210" s="9">
        <v>0</v>
      </c>
      <c r="AA210" s="9">
        <v>0</v>
      </c>
      <c r="AB210" s="9">
        <v>0</v>
      </c>
      <c r="AC210" s="9">
        <v>0</v>
      </c>
      <c r="AD210" s="9">
        <v>0</v>
      </c>
      <c r="AE210" s="9">
        <v>0</v>
      </c>
      <c r="AF210" s="9">
        <v>0</v>
      </c>
      <c r="AG210" s="9">
        <v>0</v>
      </c>
      <c r="AH210" s="9">
        <v>0</v>
      </c>
      <c r="AI210" s="9">
        <v>0</v>
      </c>
      <c r="AJ210">
        <v>0</v>
      </c>
      <c r="AK210">
        <v>0</v>
      </c>
      <c r="AU210" t="s">
        <v>1746</v>
      </c>
      <c r="AW210">
        <v>0</v>
      </c>
      <c r="AY210">
        <v>0</v>
      </c>
      <c r="BA210">
        <v>0</v>
      </c>
      <c r="BC210">
        <v>0</v>
      </c>
      <c r="BE210">
        <v>0</v>
      </c>
      <c r="BG210">
        <v>0</v>
      </c>
      <c r="BI210">
        <v>0</v>
      </c>
      <c r="BK210">
        <v>0</v>
      </c>
      <c r="BM210">
        <v>0</v>
      </c>
      <c r="BO210">
        <v>0</v>
      </c>
      <c r="BQ210">
        <v>0</v>
      </c>
      <c r="BR210">
        <v>0</v>
      </c>
      <c r="BT210">
        <v>0</v>
      </c>
      <c r="BV210">
        <v>0</v>
      </c>
      <c r="BX210">
        <v>0</v>
      </c>
      <c r="BZ210">
        <v>0</v>
      </c>
      <c r="CB210">
        <v>0</v>
      </c>
      <c r="CF210">
        <v>0</v>
      </c>
      <c r="CJ210">
        <v>1679</v>
      </c>
      <c r="CM210">
        <v>0</v>
      </c>
      <c r="CN210">
        <v>0</v>
      </c>
    </row>
    <row r="211" spans="1:92" x14ac:dyDescent="0.3">
      <c r="A211" s="4">
        <v>44329</v>
      </c>
      <c r="B211" s="2" t="s">
        <v>80</v>
      </c>
      <c r="C211" s="11" t="s">
        <v>182</v>
      </c>
      <c r="D211" s="11" t="s">
        <v>11</v>
      </c>
      <c r="E211" s="3" t="s">
        <v>1000</v>
      </c>
      <c r="F211" s="1"/>
      <c r="G211" s="7"/>
      <c r="H211" s="7"/>
      <c r="I211" s="7"/>
      <c r="J211" s="7">
        <v>32</v>
      </c>
      <c r="K211" s="7">
        <v>7</v>
      </c>
      <c r="L211" s="7"/>
      <c r="M211" s="5">
        <v>7</v>
      </c>
      <c r="N211" s="7"/>
      <c r="O211" s="7"/>
      <c r="P211" s="7"/>
      <c r="Q211" s="7"/>
      <c r="R211" s="7"/>
      <c r="S211" s="7"/>
      <c r="T211" s="7"/>
      <c r="U211" s="7"/>
      <c r="V211" s="6">
        <v>250</v>
      </c>
      <c r="W211" s="10"/>
      <c r="X211" s="8"/>
      <c r="Y211" s="9">
        <v>0</v>
      </c>
      <c r="Z211" s="9">
        <v>0</v>
      </c>
      <c r="AA211" s="9">
        <v>0</v>
      </c>
      <c r="AB211" s="9">
        <v>0</v>
      </c>
      <c r="AC211" s="9">
        <v>0</v>
      </c>
      <c r="AD211" s="9">
        <v>0</v>
      </c>
      <c r="AE211" s="9">
        <v>0</v>
      </c>
      <c r="AF211" s="9">
        <v>0</v>
      </c>
      <c r="AG211" s="9">
        <v>0</v>
      </c>
      <c r="AH211" s="9">
        <v>0</v>
      </c>
      <c r="AI211" s="9">
        <v>0</v>
      </c>
      <c r="AJ211">
        <v>0</v>
      </c>
      <c r="AK211">
        <v>0</v>
      </c>
      <c r="AU211" t="s">
        <v>1747</v>
      </c>
      <c r="AW211">
        <v>0</v>
      </c>
      <c r="AY211">
        <v>0</v>
      </c>
      <c r="BA211">
        <v>0</v>
      </c>
      <c r="BC211">
        <v>0</v>
      </c>
      <c r="BE211">
        <v>0</v>
      </c>
      <c r="BG211">
        <v>0</v>
      </c>
      <c r="BI211">
        <v>0</v>
      </c>
      <c r="BK211">
        <v>0</v>
      </c>
      <c r="BM211">
        <v>0</v>
      </c>
      <c r="BO211">
        <v>0</v>
      </c>
      <c r="BQ211">
        <v>0</v>
      </c>
      <c r="BR211">
        <v>0</v>
      </c>
      <c r="BT211">
        <v>0</v>
      </c>
      <c r="BV211">
        <v>0</v>
      </c>
      <c r="BX211">
        <v>0</v>
      </c>
      <c r="BZ211">
        <v>0</v>
      </c>
      <c r="CB211">
        <v>0</v>
      </c>
      <c r="CF211">
        <v>0</v>
      </c>
      <c r="CJ211">
        <v>1680</v>
      </c>
      <c r="CM211">
        <v>0</v>
      </c>
      <c r="CN211">
        <v>0</v>
      </c>
    </row>
    <row r="212" spans="1:92" x14ac:dyDescent="0.3">
      <c r="A212" s="4">
        <v>44330</v>
      </c>
      <c r="B212" s="2" t="s">
        <v>172</v>
      </c>
      <c r="C212" s="11" t="s">
        <v>682</v>
      </c>
      <c r="D212" s="11" t="s">
        <v>1690</v>
      </c>
      <c r="E212" s="3" t="s">
        <v>1217</v>
      </c>
      <c r="F212" s="1"/>
      <c r="G212" s="7"/>
      <c r="H212" s="7"/>
      <c r="I212" s="7"/>
      <c r="J212" s="7"/>
      <c r="K212" s="7"/>
      <c r="L212" s="7"/>
      <c r="M212" s="5"/>
      <c r="N212" s="7">
        <v>1</v>
      </c>
      <c r="O212" s="7"/>
      <c r="P212" s="7"/>
      <c r="Q212" s="7"/>
      <c r="R212" s="7"/>
      <c r="S212" s="7"/>
      <c r="T212" s="7"/>
      <c r="U212" s="7"/>
      <c r="V212" s="6"/>
      <c r="W212" s="10"/>
      <c r="X212" s="8"/>
      <c r="Y212" s="9">
        <v>0</v>
      </c>
      <c r="Z212" s="9">
        <v>0</v>
      </c>
      <c r="AA212" s="9">
        <v>0</v>
      </c>
      <c r="AB212" s="9">
        <v>0</v>
      </c>
      <c r="AC212" s="9">
        <v>0</v>
      </c>
      <c r="AD212" s="9">
        <v>0</v>
      </c>
      <c r="AE212" s="9">
        <v>0</v>
      </c>
      <c r="AF212" s="9">
        <v>0</v>
      </c>
      <c r="AG212" s="9">
        <v>0</v>
      </c>
      <c r="AH212" s="9">
        <v>0</v>
      </c>
      <c r="AI212" s="9">
        <v>0</v>
      </c>
      <c r="AJ212">
        <v>0</v>
      </c>
      <c r="AK212">
        <v>0</v>
      </c>
      <c r="AU212" t="s">
        <v>1748</v>
      </c>
      <c r="AW212">
        <v>0</v>
      </c>
      <c r="AY212">
        <v>0</v>
      </c>
      <c r="BA212">
        <v>0</v>
      </c>
      <c r="BC212">
        <v>0</v>
      </c>
      <c r="BE212">
        <v>0</v>
      </c>
      <c r="BG212">
        <v>0</v>
      </c>
      <c r="BI212">
        <v>0</v>
      </c>
      <c r="BK212">
        <v>0</v>
      </c>
      <c r="BM212">
        <v>0</v>
      </c>
      <c r="BO212">
        <v>0</v>
      </c>
      <c r="BQ212">
        <v>0</v>
      </c>
      <c r="BR212">
        <v>0</v>
      </c>
      <c r="BT212">
        <v>0</v>
      </c>
      <c r="BV212">
        <v>0</v>
      </c>
      <c r="BX212">
        <v>0</v>
      </c>
      <c r="BZ212">
        <v>0</v>
      </c>
      <c r="CB212">
        <v>0</v>
      </c>
      <c r="CF212">
        <v>0</v>
      </c>
      <c r="CJ212">
        <v>1681</v>
      </c>
      <c r="CM212">
        <v>0</v>
      </c>
      <c r="CN212">
        <v>0</v>
      </c>
    </row>
    <row r="213" spans="1:92" x14ac:dyDescent="0.3">
      <c r="A213" s="4">
        <v>44330</v>
      </c>
      <c r="B213" s="2" t="s">
        <v>57</v>
      </c>
      <c r="C213" s="11" t="s">
        <v>700</v>
      </c>
      <c r="D213" s="11" t="s">
        <v>1690</v>
      </c>
      <c r="E213" s="3" t="s">
        <v>1338</v>
      </c>
      <c r="F213" s="1"/>
      <c r="G213" s="7"/>
      <c r="H213" s="7"/>
      <c r="I213" s="7"/>
      <c r="J213" s="7">
        <v>12</v>
      </c>
      <c r="K213" s="7">
        <v>3</v>
      </c>
      <c r="L213" s="7"/>
      <c r="M213" s="5">
        <v>3</v>
      </c>
      <c r="N213" s="7">
        <v>6</v>
      </c>
      <c r="O213" s="7"/>
      <c r="P213" s="7"/>
      <c r="Q213" s="7"/>
      <c r="R213" s="7"/>
      <c r="S213" s="7"/>
      <c r="T213" s="7"/>
      <c r="U213" s="7"/>
      <c r="V213" s="6"/>
      <c r="W213" s="10"/>
      <c r="X213" s="8"/>
      <c r="Y213" s="9">
        <v>0</v>
      </c>
      <c r="Z213" s="9">
        <v>0</v>
      </c>
      <c r="AA213" s="9">
        <v>0</v>
      </c>
      <c r="AB213" s="9">
        <v>0</v>
      </c>
      <c r="AC213" s="9">
        <v>0</v>
      </c>
      <c r="AD213" s="9">
        <v>0</v>
      </c>
      <c r="AE213" s="9">
        <v>0</v>
      </c>
      <c r="AF213" s="9">
        <v>0</v>
      </c>
      <c r="AG213" s="9">
        <v>0</v>
      </c>
      <c r="AH213" s="9">
        <v>0</v>
      </c>
      <c r="AI213" s="9">
        <v>0</v>
      </c>
      <c r="AJ213">
        <v>0</v>
      </c>
      <c r="AK213">
        <v>0</v>
      </c>
      <c r="AU213" t="s">
        <v>1749</v>
      </c>
      <c r="AW213">
        <v>0</v>
      </c>
      <c r="AY213">
        <v>0</v>
      </c>
      <c r="BA213">
        <v>0</v>
      </c>
      <c r="BC213">
        <v>0</v>
      </c>
      <c r="BE213">
        <v>0</v>
      </c>
      <c r="BG213">
        <v>0</v>
      </c>
      <c r="BI213">
        <v>0</v>
      </c>
      <c r="BK213">
        <v>0</v>
      </c>
      <c r="BM213">
        <v>0</v>
      </c>
      <c r="BO213">
        <v>0</v>
      </c>
      <c r="BQ213">
        <v>0</v>
      </c>
      <c r="BR213">
        <v>0</v>
      </c>
      <c r="BT213">
        <v>0</v>
      </c>
      <c r="BV213">
        <v>0</v>
      </c>
      <c r="BX213">
        <v>0</v>
      </c>
      <c r="BZ213">
        <v>0</v>
      </c>
      <c r="CB213">
        <v>0</v>
      </c>
      <c r="CF213">
        <v>0</v>
      </c>
      <c r="CJ213">
        <v>1682</v>
      </c>
      <c r="CM213">
        <v>0</v>
      </c>
      <c r="CN213">
        <v>0</v>
      </c>
    </row>
    <row r="214" spans="1:92" x14ac:dyDescent="0.3">
      <c r="A214" s="4">
        <v>44330</v>
      </c>
      <c r="B214" s="2" t="s">
        <v>57</v>
      </c>
      <c r="C214" s="11" t="s">
        <v>1347</v>
      </c>
      <c r="D214" s="11" t="s">
        <v>1473</v>
      </c>
      <c r="E214" s="3" t="s">
        <v>1348</v>
      </c>
      <c r="F214" s="1"/>
      <c r="G214" s="7"/>
      <c r="H214" s="7"/>
      <c r="I214" s="7"/>
      <c r="J214" s="7"/>
      <c r="K214" s="7"/>
      <c r="L214" s="7"/>
      <c r="M214" s="5"/>
      <c r="N214" s="7"/>
      <c r="O214" s="7">
        <v>1</v>
      </c>
      <c r="P214" s="7"/>
      <c r="Q214" s="7"/>
      <c r="R214" s="7"/>
      <c r="S214" s="7"/>
      <c r="T214" s="7"/>
      <c r="U214" s="7"/>
      <c r="V214" s="6"/>
      <c r="W214" s="10"/>
      <c r="X214" s="8"/>
      <c r="Y214" s="9">
        <v>0</v>
      </c>
      <c r="Z214" s="9">
        <v>0</v>
      </c>
      <c r="AA214" s="9">
        <v>0</v>
      </c>
      <c r="AB214" s="9">
        <v>0</v>
      </c>
      <c r="AC214" s="9">
        <v>0</v>
      </c>
      <c r="AD214" s="9">
        <v>0</v>
      </c>
      <c r="AE214" s="9">
        <v>0</v>
      </c>
      <c r="AF214" s="9">
        <v>0</v>
      </c>
      <c r="AG214" s="9">
        <v>0</v>
      </c>
      <c r="AH214" s="9">
        <v>0</v>
      </c>
      <c r="AI214" s="9">
        <v>0</v>
      </c>
      <c r="AJ214">
        <v>0</v>
      </c>
      <c r="AK214">
        <v>0</v>
      </c>
      <c r="AU214" t="s">
        <v>1750</v>
      </c>
      <c r="AW214">
        <v>0</v>
      </c>
      <c r="AY214">
        <v>0</v>
      </c>
      <c r="BA214">
        <v>0</v>
      </c>
      <c r="BC214">
        <v>0</v>
      </c>
      <c r="BE214">
        <v>0</v>
      </c>
      <c r="BG214">
        <v>0</v>
      </c>
      <c r="BI214">
        <v>0</v>
      </c>
      <c r="BK214">
        <v>0</v>
      </c>
      <c r="BM214">
        <v>0</v>
      </c>
      <c r="BO214">
        <v>0</v>
      </c>
      <c r="BQ214">
        <v>0</v>
      </c>
      <c r="BR214">
        <v>0</v>
      </c>
      <c r="BT214">
        <v>0</v>
      </c>
      <c r="BV214">
        <v>0</v>
      </c>
      <c r="BX214">
        <v>0</v>
      </c>
      <c r="BZ214">
        <v>0</v>
      </c>
      <c r="CB214">
        <v>0</v>
      </c>
      <c r="CF214">
        <v>0</v>
      </c>
      <c r="CJ214">
        <v>1683</v>
      </c>
      <c r="CM214">
        <v>0</v>
      </c>
      <c r="CN214">
        <v>0</v>
      </c>
    </row>
    <row r="215" spans="1:92" x14ac:dyDescent="0.3">
      <c r="A215" s="4">
        <v>44330</v>
      </c>
      <c r="B215" s="2" t="s">
        <v>26</v>
      </c>
      <c r="C215" s="11" t="s">
        <v>542</v>
      </c>
      <c r="D215" s="11" t="s">
        <v>1563</v>
      </c>
      <c r="E215" s="3" t="s">
        <v>1380</v>
      </c>
      <c r="F215" s="1"/>
      <c r="G215" s="7"/>
      <c r="H215" s="7"/>
      <c r="I215" s="7"/>
      <c r="J215" s="7"/>
      <c r="K215" s="7"/>
      <c r="L215" s="7"/>
      <c r="M215" s="5"/>
      <c r="N215" s="7"/>
      <c r="O215" s="7"/>
      <c r="P215" s="7"/>
      <c r="Q215" s="7"/>
      <c r="R215" s="7"/>
      <c r="S215" s="7"/>
      <c r="T215" s="7"/>
      <c r="U215" s="7"/>
      <c r="V215" s="6"/>
      <c r="W215" s="10" t="s">
        <v>1751</v>
      </c>
      <c r="X215" s="8"/>
      <c r="Y215" s="9">
        <v>0</v>
      </c>
      <c r="Z215" s="9">
        <v>0</v>
      </c>
      <c r="AA215" s="9">
        <v>0</v>
      </c>
      <c r="AB215" s="9">
        <v>0</v>
      </c>
      <c r="AC215" s="9">
        <v>0</v>
      </c>
      <c r="AD215" s="9">
        <v>0</v>
      </c>
      <c r="AE215" s="9">
        <v>0</v>
      </c>
      <c r="AF215" s="9">
        <v>0</v>
      </c>
      <c r="AG215" s="9">
        <v>0</v>
      </c>
      <c r="AH215" s="9">
        <v>0</v>
      </c>
      <c r="AI215" s="9">
        <v>0</v>
      </c>
      <c r="AJ215">
        <v>0</v>
      </c>
      <c r="AK215">
        <v>0</v>
      </c>
      <c r="AU215" t="s">
        <v>1752</v>
      </c>
      <c r="AW215">
        <v>0</v>
      </c>
      <c r="AY215">
        <v>0</v>
      </c>
      <c r="BA215">
        <v>0</v>
      </c>
      <c r="BC215">
        <v>0</v>
      </c>
      <c r="BE215">
        <v>0</v>
      </c>
      <c r="BG215">
        <v>0</v>
      </c>
      <c r="BI215">
        <v>0</v>
      </c>
      <c r="BK215">
        <v>0</v>
      </c>
      <c r="BM215">
        <v>0</v>
      </c>
      <c r="BO215">
        <v>0</v>
      </c>
      <c r="BQ215">
        <v>0</v>
      </c>
      <c r="BR215">
        <v>0</v>
      </c>
      <c r="BT215">
        <v>0</v>
      </c>
      <c r="BV215">
        <v>0</v>
      </c>
      <c r="BX215">
        <v>0</v>
      </c>
      <c r="BZ215">
        <v>0</v>
      </c>
      <c r="CB215">
        <v>0</v>
      </c>
      <c r="CF215">
        <v>0</v>
      </c>
      <c r="CJ215">
        <v>1684</v>
      </c>
      <c r="CM215">
        <v>0</v>
      </c>
      <c r="CN215">
        <v>0</v>
      </c>
    </row>
    <row r="216" spans="1:92" x14ac:dyDescent="0.3">
      <c r="A216" s="4">
        <v>44330</v>
      </c>
      <c r="B216" s="2" t="s">
        <v>80</v>
      </c>
      <c r="C216" s="11" t="s">
        <v>163</v>
      </c>
      <c r="D216" s="11" t="s">
        <v>11</v>
      </c>
      <c r="E216" s="3" t="s">
        <v>1269</v>
      </c>
      <c r="F216" s="1"/>
      <c r="G216" s="7"/>
      <c r="H216" s="7"/>
      <c r="I216" s="7"/>
      <c r="J216" s="7">
        <v>12</v>
      </c>
      <c r="K216" s="7">
        <v>3</v>
      </c>
      <c r="L216" s="7"/>
      <c r="M216" s="5">
        <v>3</v>
      </c>
      <c r="N216" s="7"/>
      <c r="O216" s="7"/>
      <c r="P216" s="7"/>
      <c r="Q216" s="7"/>
      <c r="R216" s="7"/>
      <c r="S216" s="7"/>
      <c r="T216" s="7"/>
      <c r="U216" s="7"/>
      <c r="V216" s="6"/>
      <c r="W216" s="10"/>
      <c r="X216" s="8"/>
      <c r="Y216" s="9">
        <v>0</v>
      </c>
      <c r="Z216" s="9">
        <v>0</v>
      </c>
      <c r="AA216" s="9">
        <v>0</v>
      </c>
      <c r="AB216" s="9">
        <v>0</v>
      </c>
      <c r="AC216" s="9">
        <v>0</v>
      </c>
      <c r="AD216" s="9">
        <v>0</v>
      </c>
      <c r="AE216" s="9">
        <v>0</v>
      </c>
      <c r="AF216" s="9">
        <v>0</v>
      </c>
      <c r="AG216" s="9">
        <v>0</v>
      </c>
      <c r="AH216" s="9">
        <v>0</v>
      </c>
      <c r="AI216" s="9">
        <v>0</v>
      </c>
      <c r="AJ216">
        <v>0</v>
      </c>
      <c r="AK216">
        <v>0</v>
      </c>
      <c r="AU216" t="s">
        <v>1753</v>
      </c>
      <c r="AW216">
        <v>0</v>
      </c>
      <c r="AY216">
        <v>0</v>
      </c>
      <c r="BA216">
        <v>0</v>
      </c>
      <c r="BC216">
        <v>0</v>
      </c>
      <c r="BE216">
        <v>0</v>
      </c>
      <c r="BG216">
        <v>0</v>
      </c>
      <c r="BI216">
        <v>0</v>
      </c>
      <c r="BK216">
        <v>0</v>
      </c>
      <c r="BM216">
        <v>0</v>
      </c>
      <c r="BO216">
        <v>0</v>
      </c>
      <c r="BQ216">
        <v>0</v>
      </c>
      <c r="BR216">
        <v>0</v>
      </c>
      <c r="BT216">
        <v>0</v>
      </c>
      <c r="BV216">
        <v>0</v>
      </c>
      <c r="BX216">
        <v>0</v>
      </c>
      <c r="BZ216">
        <v>0</v>
      </c>
      <c r="CB216">
        <v>0</v>
      </c>
      <c r="CF216">
        <v>0</v>
      </c>
      <c r="CJ216">
        <v>1685</v>
      </c>
      <c r="CM216">
        <v>0</v>
      </c>
      <c r="CN216">
        <v>0</v>
      </c>
    </row>
    <row r="217" spans="1:92" x14ac:dyDescent="0.3">
      <c r="A217" s="4">
        <v>44330</v>
      </c>
      <c r="B217" s="2" t="s">
        <v>47</v>
      </c>
      <c r="C217" s="11" t="s">
        <v>138</v>
      </c>
      <c r="D217" s="11" t="s">
        <v>7</v>
      </c>
      <c r="E217" s="3" t="s">
        <v>918</v>
      </c>
      <c r="F217" s="1"/>
      <c r="G217" s="7"/>
      <c r="H217" s="7"/>
      <c r="I217" s="7"/>
      <c r="J217" s="7">
        <v>4</v>
      </c>
      <c r="K217" s="7">
        <v>1</v>
      </c>
      <c r="L217" s="7">
        <v>1</v>
      </c>
      <c r="M217" s="5"/>
      <c r="N217" s="7"/>
      <c r="O217" s="7"/>
      <c r="P217" s="7"/>
      <c r="Q217" s="7"/>
      <c r="R217" s="7"/>
      <c r="S217" s="7"/>
      <c r="T217" s="7"/>
      <c r="U217" s="7"/>
      <c r="V217" s="6"/>
      <c r="W217" s="10"/>
      <c r="X217" s="8"/>
      <c r="Y217" s="9">
        <v>0</v>
      </c>
      <c r="Z217" s="9">
        <v>0</v>
      </c>
      <c r="AA217" s="9">
        <v>0</v>
      </c>
      <c r="AB217" s="9">
        <v>0</v>
      </c>
      <c r="AC217" s="9">
        <v>0</v>
      </c>
      <c r="AD217" s="9">
        <v>0</v>
      </c>
      <c r="AE217" s="9">
        <v>0</v>
      </c>
      <c r="AF217" s="9">
        <v>0</v>
      </c>
      <c r="AG217" s="9">
        <v>0</v>
      </c>
      <c r="AH217" s="9">
        <v>0</v>
      </c>
      <c r="AI217" s="9">
        <v>0</v>
      </c>
      <c r="AJ217">
        <v>0</v>
      </c>
      <c r="AK217">
        <v>0</v>
      </c>
      <c r="AU217" t="s">
        <v>1754</v>
      </c>
      <c r="AW217">
        <v>0</v>
      </c>
      <c r="AY217">
        <v>0</v>
      </c>
      <c r="BA217">
        <v>0</v>
      </c>
      <c r="BC217">
        <v>0</v>
      </c>
      <c r="BE217">
        <v>0</v>
      </c>
      <c r="BG217">
        <v>0</v>
      </c>
      <c r="BI217">
        <v>0</v>
      </c>
      <c r="BK217">
        <v>0</v>
      </c>
      <c r="BM217">
        <v>0</v>
      </c>
      <c r="BO217">
        <v>0</v>
      </c>
      <c r="BQ217">
        <v>0</v>
      </c>
      <c r="BR217">
        <v>0</v>
      </c>
      <c r="BT217">
        <v>0</v>
      </c>
      <c r="BV217">
        <v>0</v>
      </c>
      <c r="BX217">
        <v>0</v>
      </c>
      <c r="BZ217">
        <v>0</v>
      </c>
      <c r="CB217">
        <v>0</v>
      </c>
      <c r="CF217">
        <v>0</v>
      </c>
      <c r="CJ217">
        <v>1686</v>
      </c>
      <c r="CM217">
        <v>0</v>
      </c>
      <c r="CN217">
        <v>0</v>
      </c>
    </row>
    <row r="218" spans="1:92" x14ac:dyDescent="0.3">
      <c r="A218" s="4">
        <v>44329</v>
      </c>
      <c r="B218" s="2" t="s">
        <v>26</v>
      </c>
      <c r="C218" s="11" t="s">
        <v>780</v>
      </c>
      <c r="D218" s="11" t="s">
        <v>1713</v>
      </c>
      <c r="E218" s="3" t="s">
        <v>1506</v>
      </c>
      <c r="F218" s="1"/>
      <c r="G218" s="7"/>
      <c r="H218" s="7"/>
      <c r="I218" s="7"/>
      <c r="J218" s="7">
        <v>200</v>
      </c>
      <c r="K218" s="7">
        <v>40</v>
      </c>
      <c r="L218" s="7"/>
      <c r="M218" s="5">
        <v>40</v>
      </c>
      <c r="N218" s="7"/>
      <c r="O218" s="7"/>
      <c r="P218" s="7"/>
      <c r="Q218" s="7"/>
      <c r="R218" s="7"/>
      <c r="S218" s="7"/>
      <c r="T218" s="7"/>
      <c r="U218" s="7"/>
      <c r="V218" s="6"/>
      <c r="W218" s="10"/>
      <c r="X218" s="8"/>
      <c r="Y218" s="9">
        <v>0</v>
      </c>
      <c r="Z218" s="9">
        <v>0</v>
      </c>
      <c r="AA218" s="9">
        <v>0</v>
      </c>
      <c r="AB218" s="9">
        <v>0</v>
      </c>
      <c r="AC218" s="9">
        <v>0</v>
      </c>
      <c r="AD218" s="9">
        <v>0</v>
      </c>
      <c r="AE218" s="9">
        <v>0</v>
      </c>
      <c r="AF218" s="9">
        <v>0</v>
      </c>
      <c r="AG218" s="9">
        <v>0</v>
      </c>
      <c r="AH218" s="9">
        <v>0</v>
      </c>
      <c r="AI218" s="9">
        <v>0</v>
      </c>
      <c r="AJ218">
        <v>0</v>
      </c>
      <c r="AK218">
        <v>0</v>
      </c>
      <c r="AU218" t="s">
        <v>1755</v>
      </c>
      <c r="AW218">
        <v>0</v>
      </c>
      <c r="AY218">
        <v>0</v>
      </c>
      <c r="BA218">
        <v>0</v>
      </c>
      <c r="BC218">
        <v>0</v>
      </c>
      <c r="BE218">
        <v>0</v>
      </c>
      <c r="BG218">
        <v>0</v>
      </c>
      <c r="BI218">
        <v>0</v>
      </c>
      <c r="BK218">
        <v>0</v>
      </c>
      <c r="BM218">
        <v>0</v>
      </c>
      <c r="BO218">
        <v>0</v>
      </c>
      <c r="BQ218">
        <v>0</v>
      </c>
      <c r="BR218">
        <v>0</v>
      </c>
      <c r="BT218">
        <v>0</v>
      </c>
      <c r="BV218">
        <v>0</v>
      </c>
      <c r="BX218">
        <v>0</v>
      </c>
      <c r="BZ218">
        <v>0</v>
      </c>
      <c r="CB218">
        <v>0</v>
      </c>
      <c r="CF218">
        <v>0</v>
      </c>
      <c r="CJ218">
        <v>1687</v>
      </c>
      <c r="CM218">
        <v>0</v>
      </c>
      <c r="CN218">
        <v>0</v>
      </c>
    </row>
    <row r="219" spans="1:92" x14ac:dyDescent="0.3">
      <c r="A219" s="4">
        <v>44331</v>
      </c>
      <c r="B219" s="2" t="s">
        <v>57</v>
      </c>
      <c r="C219" s="11" t="s">
        <v>526</v>
      </c>
      <c r="D219" s="11" t="s">
        <v>1690</v>
      </c>
      <c r="E219" s="3" t="s">
        <v>1157</v>
      </c>
      <c r="F219" s="1"/>
      <c r="G219" s="7"/>
      <c r="H219" s="7"/>
      <c r="I219" s="7"/>
      <c r="J219" s="7">
        <v>8</v>
      </c>
      <c r="K219" s="7">
        <v>2</v>
      </c>
      <c r="L219" s="7"/>
      <c r="M219" s="5">
        <v>2</v>
      </c>
      <c r="N219" s="7">
        <v>2</v>
      </c>
      <c r="O219" s="7"/>
      <c r="P219" s="7"/>
      <c r="Q219" s="7"/>
      <c r="R219" s="7"/>
      <c r="S219" s="7"/>
      <c r="T219" s="7"/>
      <c r="U219" s="7"/>
      <c r="V219" s="6"/>
      <c r="W219" s="10"/>
      <c r="X219" s="8"/>
      <c r="Y219" s="9">
        <v>0</v>
      </c>
      <c r="Z219" s="9">
        <v>0</v>
      </c>
      <c r="AA219" s="9">
        <v>0</v>
      </c>
      <c r="AB219" s="9">
        <v>0</v>
      </c>
      <c r="AC219" s="9">
        <v>0</v>
      </c>
      <c r="AD219" s="9">
        <v>0</v>
      </c>
      <c r="AE219" s="9">
        <v>0</v>
      </c>
      <c r="AF219" s="9">
        <v>0</v>
      </c>
      <c r="AG219" s="9">
        <v>0</v>
      </c>
      <c r="AH219" s="9">
        <v>0</v>
      </c>
      <c r="AI219" s="9">
        <v>0</v>
      </c>
      <c r="AJ219">
        <v>0</v>
      </c>
      <c r="AK219">
        <v>0</v>
      </c>
      <c r="AU219" t="s">
        <v>1756</v>
      </c>
      <c r="AW219">
        <v>0</v>
      </c>
      <c r="AY219">
        <v>0</v>
      </c>
      <c r="BA219">
        <v>0</v>
      </c>
      <c r="BC219">
        <v>0</v>
      </c>
      <c r="BE219">
        <v>0</v>
      </c>
      <c r="BG219">
        <v>0</v>
      </c>
      <c r="BI219">
        <v>0</v>
      </c>
      <c r="BK219">
        <v>0</v>
      </c>
      <c r="BM219">
        <v>0</v>
      </c>
      <c r="BO219">
        <v>0</v>
      </c>
      <c r="BQ219">
        <v>0</v>
      </c>
      <c r="BR219">
        <v>0</v>
      </c>
      <c r="BT219">
        <v>0</v>
      </c>
      <c r="BV219">
        <v>0</v>
      </c>
      <c r="BX219">
        <v>0</v>
      </c>
      <c r="BZ219">
        <v>0</v>
      </c>
      <c r="CB219">
        <v>0</v>
      </c>
      <c r="CF219">
        <v>0</v>
      </c>
      <c r="CJ219">
        <v>1688</v>
      </c>
      <c r="CM219">
        <v>0</v>
      </c>
      <c r="CN219">
        <v>0</v>
      </c>
    </row>
    <row r="220" spans="1:92" x14ac:dyDescent="0.3">
      <c r="A220" s="4">
        <v>44331</v>
      </c>
      <c r="B220" s="2" t="s">
        <v>57</v>
      </c>
      <c r="C220" s="11" t="s">
        <v>526</v>
      </c>
      <c r="D220" s="11" t="s">
        <v>512</v>
      </c>
      <c r="E220" s="3" t="s">
        <v>1157</v>
      </c>
      <c r="F220" s="1"/>
      <c r="G220" s="7"/>
      <c r="H220" s="7"/>
      <c r="I220" s="7"/>
      <c r="J220" s="7">
        <v>10</v>
      </c>
      <c r="K220" s="7">
        <v>2</v>
      </c>
      <c r="L220" s="7"/>
      <c r="M220" s="5">
        <v>2</v>
      </c>
      <c r="N220" s="7"/>
      <c r="O220" s="7"/>
      <c r="P220" s="7"/>
      <c r="Q220" s="7"/>
      <c r="R220" s="7"/>
      <c r="S220" s="7"/>
      <c r="T220" s="7"/>
      <c r="U220" s="7"/>
      <c r="V220" s="6"/>
      <c r="W220" s="10"/>
      <c r="X220" s="8"/>
      <c r="Y220" s="9">
        <v>0</v>
      </c>
      <c r="Z220" s="9">
        <v>0</v>
      </c>
      <c r="AA220" s="9">
        <v>0</v>
      </c>
      <c r="AB220" s="9">
        <v>0</v>
      </c>
      <c r="AC220" s="9">
        <v>0</v>
      </c>
      <c r="AD220" s="9">
        <v>0</v>
      </c>
      <c r="AE220" s="9">
        <v>0</v>
      </c>
      <c r="AF220" s="9">
        <v>0</v>
      </c>
      <c r="AG220" s="9">
        <v>0</v>
      </c>
      <c r="AH220" s="9">
        <v>0</v>
      </c>
      <c r="AI220" s="9">
        <v>0</v>
      </c>
      <c r="AJ220">
        <v>0</v>
      </c>
      <c r="AK220">
        <v>0</v>
      </c>
      <c r="AU220" t="s">
        <v>1757</v>
      </c>
      <c r="AW220">
        <v>0</v>
      </c>
      <c r="AY220">
        <v>0</v>
      </c>
      <c r="BA220">
        <v>0</v>
      </c>
      <c r="BC220">
        <v>0</v>
      </c>
      <c r="BE220">
        <v>0</v>
      </c>
      <c r="BG220">
        <v>0</v>
      </c>
      <c r="BI220">
        <v>0</v>
      </c>
      <c r="BK220">
        <v>0</v>
      </c>
      <c r="BM220">
        <v>0</v>
      </c>
      <c r="BO220">
        <v>0</v>
      </c>
      <c r="BQ220">
        <v>0</v>
      </c>
      <c r="BR220">
        <v>0</v>
      </c>
      <c r="BT220">
        <v>0</v>
      </c>
      <c r="BV220">
        <v>0</v>
      </c>
      <c r="BX220">
        <v>0</v>
      </c>
      <c r="BZ220">
        <v>0</v>
      </c>
      <c r="CB220">
        <v>0</v>
      </c>
      <c r="CF220">
        <v>0</v>
      </c>
      <c r="CJ220">
        <v>1689</v>
      </c>
      <c r="CM220">
        <v>0</v>
      </c>
      <c r="CN220">
        <v>0</v>
      </c>
    </row>
    <row r="221" spans="1:92" x14ac:dyDescent="0.3">
      <c r="A221" s="4">
        <v>44331</v>
      </c>
      <c r="B221" s="2" t="s">
        <v>80</v>
      </c>
      <c r="C221" s="11" t="s">
        <v>163</v>
      </c>
      <c r="D221" s="11" t="s">
        <v>11</v>
      </c>
      <c r="E221" s="3" t="s">
        <v>1269</v>
      </c>
      <c r="F221" s="1"/>
      <c r="G221" s="7"/>
      <c r="H221" s="7"/>
      <c r="I221" s="7"/>
      <c r="J221" s="7">
        <v>84</v>
      </c>
      <c r="K221" s="7">
        <v>28</v>
      </c>
      <c r="L221" s="7"/>
      <c r="M221" s="5">
        <v>28</v>
      </c>
      <c r="N221" s="7"/>
      <c r="O221" s="7"/>
      <c r="P221" s="7"/>
      <c r="Q221" s="7"/>
      <c r="R221" s="7"/>
      <c r="S221" s="7"/>
      <c r="T221" s="7"/>
      <c r="U221" s="7"/>
      <c r="V221" s="6"/>
      <c r="W221" s="10"/>
      <c r="X221" s="8"/>
      <c r="Y221" s="9">
        <v>0</v>
      </c>
      <c r="Z221" s="9">
        <v>0</v>
      </c>
      <c r="AA221" s="9">
        <v>0</v>
      </c>
      <c r="AB221" s="9">
        <v>0</v>
      </c>
      <c r="AC221" s="9">
        <v>0</v>
      </c>
      <c r="AD221" s="9">
        <v>0</v>
      </c>
      <c r="AE221" s="9">
        <v>0</v>
      </c>
      <c r="AF221" s="9">
        <v>0</v>
      </c>
      <c r="AG221" s="9">
        <v>0</v>
      </c>
      <c r="AH221" s="9">
        <v>0</v>
      </c>
      <c r="AI221" s="9">
        <v>0</v>
      </c>
      <c r="AJ221">
        <v>0</v>
      </c>
      <c r="AK221">
        <v>0</v>
      </c>
      <c r="AU221" t="s">
        <v>1758</v>
      </c>
      <c r="AW221">
        <v>0</v>
      </c>
      <c r="AY221">
        <v>0</v>
      </c>
      <c r="BA221">
        <v>0</v>
      </c>
      <c r="BC221">
        <v>0</v>
      </c>
      <c r="BE221">
        <v>0</v>
      </c>
      <c r="BG221">
        <v>0</v>
      </c>
      <c r="BI221">
        <v>0</v>
      </c>
      <c r="BK221">
        <v>0</v>
      </c>
      <c r="BM221">
        <v>0</v>
      </c>
      <c r="BO221">
        <v>0</v>
      </c>
      <c r="BQ221">
        <v>0</v>
      </c>
      <c r="BR221">
        <v>0</v>
      </c>
      <c r="BT221">
        <v>0</v>
      </c>
      <c r="BV221">
        <v>0</v>
      </c>
      <c r="BX221">
        <v>0</v>
      </c>
      <c r="BZ221">
        <v>0</v>
      </c>
      <c r="CB221">
        <v>0</v>
      </c>
      <c r="CF221">
        <v>0</v>
      </c>
      <c r="CJ221">
        <v>1690</v>
      </c>
      <c r="CM221">
        <v>0</v>
      </c>
      <c r="CN221">
        <v>0</v>
      </c>
    </row>
    <row r="222" spans="1:92" x14ac:dyDescent="0.3">
      <c r="A222" s="4">
        <v>44331</v>
      </c>
      <c r="B222" s="2" t="s">
        <v>53</v>
      </c>
      <c r="C222" s="11" t="s">
        <v>252</v>
      </c>
      <c r="D222" s="11" t="s">
        <v>7</v>
      </c>
      <c r="E222" s="3" t="s">
        <v>1019</v>
      </c>
      <c r="F222" s="1"/>
      <c r="G222" s="7"/>
      <c r="H222" s="7">
        <v>3</v>
      </c>
      <c r="I222" s="7"/>
      <c r="J222" s="7">
        <v>4</v>
      </c>
      <c r="K222" s="7">
        <v>1</v>
      </c>
      <c r="L222" s="7">
        <v>1</v>
      </c>
      <c r="M222" s="5"/>
      <c r="N222" s="7"/>
      <c r="O222" s="7"/>
      <c r="P222" s="7"/>
      <c r="Q222" s="7"/>
      <c r="R222" s="7"/>
      <c r="S222" s="7"/>
      <c r="T222" s="7"/>
      <c r="U222" s="7"/>
      <c r="V222" s="6"/>
      <c r="W222" s="10"/>
      <c r="X222" s="8"/>
      <c r="Y222" s="9">
        <v>0</v>
      </c>
      <c r="Z222" s="9">
        <v>0</v>
      </c>
      <c r="AA222" s="9">
        <v>0</v>
      </c>
      <c r="AB222" s="9">
        <v>0</v>
      </c>
      <c r="AC222" s="9">
        <v>0</v>
      </c>
      <c r="AD222" s="9">
        <v>0</v>
      </c>
      <c r="AE222" s="9">
        <v>0</v>
      </c>
      <c r="AF222" s="9">
        <v>0</v>
      </c>
      <c r="AG222" s="9">
        <v>0</v>
      </c>
      <c r="AH222" s="9">
        <v>0</v>
      </c>
      <c r="AI222" s="9">
        <v>0</v>
      </c>
      <c r="AJ222">
        <v>0</v>
      </c>
      <c r="AK222">
        <v>0</v>
      </c>
      <c r="AU222" t="s">
        <v>1759</v>
      </c>
      <c r="AW222">
        <v>0</v>
      </c>
      <c r="AY222">
        <v>0</v>
      </c>
      <c r="BA222">
        <v>0</v>
      </c>
      <c r="BC222">
        <v>0</v>
      </c>
      <c r="BE222">
        <v>0</v>
      </c>
      <c r="BG222">
        <v>0</v>
      </c>
      <c r="BI222">
        <v>0</v>
      </c>
      <c r="BK222">
        <v>0</v>
      </c>
      <c r="BM222">
        <v>0</v>
      </c>
      <c r="BO222">
        <v>0</v>
      </c>
      <c r="BQ222">
        <v>0</v>
      </c>
      <c r="BR222">
        <v>0</v>
      </c>
      <c r="BT222">
        <v>0</v>
      </c>
      <c r="BV222">
        <v>0</v>
      </c>
      <c r="BX222">
        <v>0</v>
      </c>
      <c r="BZ222">
        <v>0</v>
      </c>
      <c r="CB222">
        <v>0</v>
      </c>
      <c r="CF222">
        <v>0</v>
      </c>
      <c r="CJ222">
        <v>1691</v>
      </c>
      <c r="CM222">
        <v>0</v>
      </c>
      <c r="CN222">
        <v>0</v>
      </c>
    </row>
    <row r="223" spans="1:92" x14ac:dyDescent="0.3">
      <c r="A223" s="4">
        <v>44331</v>
      </c>
      <c r="B223" s="2" t="s">
        <v>53</v>
      </c>
      <c r="C223" s="11" t="s">
        <v>252</v>
      </c>
      <c r="D223" s="11" t="s">
        <v>1690</v>
      </c>
      <c r="E223" s="3" t="s">
        <v>1019</v>
      </c>
      <c r="F223" s="1"/>
      <c r="G223" s="7"/>
      <c r="H223" s="7">
        <v>1</v>
      </c>
      <c r="I223" s="7"/>
      <c r="J223" s="7">
        <v>13</v>
      </c>
      <c r="K223" s="7">
        <v>3</v>
      </c>
      <c r="L223" s="7"/>
      <c r="M223" s="5">
        <v>3</v>
      </c>
      <c r="N223" s="7"/>
      <c r="O223" s="7"/>
      <c r="P223" s="7"/>
      <c r="Q223" s="7"/>
      <c r="R223" s="7"/>
      <c r="S223" s="7"/>
      <c r="T223" s="7"/>
      <c r="U223" s="7"/>
      <c r="V223" s="6"/>
      <c r="W223" s="10" t="s">
        <v>1760</v>
      </c>
      <c r="X223" s="8"/>
      <c r="Y223" s="9">
        <v>0</v>
      </c>
      <c r="Z223" s="9">
        <v>0</v>
      </c>
      <c r="AA223" s="9">
        <v>0</v>
      </c>
      <c r="AB223" s="9">
        <v>0</v>
      </c>
      <c r="AC223" s="9">
        <v>0</v>
      </c>
      <c r="AD223" s="9">
        <v>0</v>
      </c>
      <c r="AE223" s="9">
        <v>0</v>
      </c>
      <c r="AF223" s="9">
        <v>0</v>
      </c>
      <c r="AG223" s="9">
        <v>0</v>
      </c>
      <c r="AH223" s="9">
        <v>0</v>
      </c>
      <c r="AI223" s="9">
        <v>0</v>
      </c>
      <c r="AJ223">
        <v>0</v>
      </c>
      <c r="AK223">
        <v>0</v>
      </c>
      <c r="AU223" t="s">
        <v>1761</v>
      </c>
      <c r="AW223">
        <v>0</v>
      </c>
      <c r="AY223">
        <v>0</v>
      </c>
      <c r="BA223">
        <v>0</v>
      </c>
      <c r="BC223">
        <v>0</v>
      </c>
      <c r="BE223">
        <v>0</v>
      </c>
      <c r="BG223">
        <v>0</v>
      </c>
      <c r="BI223">
        <v>0</v>
      </c>
      <c r="BK223">
        <v>0</v>
      </c>
      <c r="BM223">
        <v>0</v>
      </c>
      <c r="BO223">
        <v>0</v>
      </c>
      <c r="BQ223">
        <v>0</v>
      </c>
      <c r="BR223">
        <v>0</v>
      </c>
      <c r="BT223">
        <v>0</v>
      </c>
      <c r="BV223">
        <v>0</v>
      </c>
      <c r="BX223">
        <v>0</v>
      </c>
      <c r="BZ223">
        <v>0</v>
      </c>
      <c r="CB223">
        <v>0</v>
      </c>
      <c r="CF223">
        <v>0</v>
      </c>
      <c r="CJ223">
        <v>1692</v>
      </c>
      <c r="CM223">
        <v>0</v>
      </c>
      <c r="CN223">
        <v>0</v>
      </c>
    </row>
    <row r="224" spans="1:92" x14ac:dyDescent="0.3">
      <c r="A224" s="4">
        <v>44332</v>
      </c>
      <c r="B224" s="2" t="s">
        <v>57</v>
      </c>
      <c r="C224" s="11" t="s">
        <v>344</v>
      </c>
      <c r="D224" s="11" t="s">
        <v>1706</v>
      </c>
      <c r="E224" s="3" t="s">
        <v>1082</v>
      </c>
      <c r="F224" s="1"/>
      <c r="G224" s="7"/>
      <c r="H224" s="7"/>
      <c r="I224" s="7"/>
      <c r="J224" s="7">
        <v>2</v>
      </c>
      <c r="K224" s="7"/>
      <c r="L224" s="7"/>
      <c r="M224" s="5"/>
      <c r="N224" s="7"/>
      <c r="O224" s="7"/>
      <c r="P224" s="7"/>
      <c r="Q224" s="7"/>
      <c r="R224" s="7"/>
      <c r="S224" s="7"/>
      <c r="T224" s="7"/>
      <c r="U224" s="7"/>
      <c r="V224" s="6"/>
      <c r="W224" s="10"/>
      <c r="X224" s="8"/>
      <c r="Y224" s="9">
        <v>0</v>
      </c>
      <c r="Z224" s="9">
        <v>0</v>
      </c>
      <c r="AA224" s="9">
        <v>0</v>
      </c>
      <c r="AB224" s="9">
        <v>0</v>
      </c>
      <c r="AC224" s="9">
        <v>0</v>
      </c>
      <c r="AD224" s="9">
        <v>0</v>
      </c>
      <c r="AE224" s="9">
        <v>0</v>
      </c>
      <c r="AF224" s="9">
        <v>0</v>
      </c>
      <c r="AG224" s="9">
        <v>0</v>
      </c>
      <c r="AH224" s="9">
        <v>0</v>
      </c>
      <c r="AI224" s="9">
        <v>0</v>
      </c>
      <c r="AJ224">
        <v>0</v>
      </c>
      <c r="AK224">
        <v>0</v>
      </c>
      <c r="AU224" t="s">
        <v>1762</v>
      </c>
      <c r="AW224">
        <v>0</v>
      </c>
      <c r="AY224">
        <v>0</v>
      </c>
      <c r="BA224">
        <v>0</v>
      </c>
      <c r="BC224">
        <v>0</v>
      </c>
      <c r="BE224">
        <v>0</v>
      </c>
      <c r="BG224">
        <v>0</v>
      </c>
      <c r="BI224">
        <v>0</v>
      </c>
      <c r="BK224">
        <v>0</v>
      </c>
      <c r="BM224">
        <v>0</v>
      </c>
      <c r="BO224">
        <v>0</v>
      </c>
      <c r="BQ224">
        <v>0</v>
      </c>
      <c r="BR224">
        <v>0</v>
      </c>
      <c r="BT224">
        <v>0</v>
      </c>
      <c r="BV224">
        <v>0</v>
      </c>
      <c r="BX224">
        <v>0</v>
      </c>
      <c r="BZ224">
        <v>0</v>
      </c>
      <c r="CB224">
        <v>0</v>
      </c>
      <c r="CF224">
        <v>0</v>
      </c>
      <c r="CJ224">
        <v>1693</v>
      </c>
      <c r="CM224">
        <v>0</v>
      </c>
      <c r="CN224">
        <v>0</v>
      </c>
    </row>
    <row r="225" spans="1:92" x14ac:dyDescent="0.3">
      <c r="A225" s="4">
        <v>44333</v>
      </c>
      <c r="B225" s="2" t="s">
        <v>115</v>
      </c>
      <c r="C225" s="11" t="s">
        <v>731</v>
      </c>
      <c r="D225" s="11" t="s">
        <v>1699</v>
      </c>
      <c r="E225" s="3" t="s">
        <v>1264</v>
      </c>
      <c r="F225" s="1"/>
      <c r="G225" s="7"/>
      <c r="H225" s="7"/>
      <c r="I225" s="7"/>
      <c r="J225" s="7"/>
      <c r="K225" s="7"/>
      <c r="L225" s="7"/>
      <c r="M225" s="5"/>
      <c r="N225" s="7"/>
      <c r="O225" s="7"/>
      <c r="P225" s="7"/>
      <c r="Q225" s="7"/>
      <c r="R225" s="7"/>
      <c r="S225" s="7"/>
      <c r="T225" s="7"/>
      <c r="U225" s="7"/>
      <c r="V225" s="6"/>
      <c r="W225" s="10"/>
      <c r="X225" s="8"/>
      <c r="Y225" s="9">
        <v>0</v>
      </c>
      <c r="Z225" s="9">
        <v>0</v>
      </c>
      <c r="AA225" s="9">
        <v>0</v>
      </c>
      <c r="AB225" s="9">
        <v>0</v>
      </c>
      <c r="AC225" s="9">
        <v>0</v>
      </c>
      <c r="AD225" s="9">
        <v>0</v>
      </c>
      <c r="AE225" s="9">
        <v>0</v>
      </c>
      <c r="AF225" s="9">
        <v>0</v>
      </c>
      <c r="AG225" s="9">
        <v>0</v>
      </c>
      <c r="AH225" s="9">
        <v>0</v>
      </c>
      <c r="AI225" s="9">
        <v>0</v>
      </c>
      <c r="AJ225">
        <v>0</v>
      </c>
      <c r="AK225">
        <v>0</v>
      </c>
      <c r="AU225" t="s">
        <v>1763</v>
      </c>
      <c r="AW225">
        <v>0</v>
      </c>
      <c r="AY225">
        <v>0</v>
      </c>
      <c r="BA225">
        <v>0</v>
      </c>
      <c r="BC225">
        <v>0</v>
      </c>
      <c r="BE225">
        <v>0</v>
      </c>
      <c r="BG225">
        <v>0</v>
      </c>
      <c r="BI225">
        <v>0</v>
      </c>
      <c r="BK225">
        <v>0</v>
      </c>
      <c r="BM225">
        <v>0</v>
      </c>
      <c r="BO225">
        <v>0</v>
      </c>
      <c r="BQ225">
        <v>0</v>
      </c>
      <c r="BR225">
        <v>0</v>
      </c>
      <c r="BT225">
        <v>0</v>
      </c>
      <c r="BV225">
        <v>0</v>
      </c>
      <c r="BX225">
        <v>0</v>
      </c>
      <c r="BZ225">
        <v>0</v>
      </c>
      <c r="CB225">
        <v>0</v>
      </c>
      <c r="CF225">
        <v>0</v>
      </c>
      <c r="CJ225">
        <v>1694</v>
      </c>
      <c r="CM225">
        <v>0</v>
      </c>
      <c r="CN225">
        <v>0</v>
      </c>
    </row>
    <row r="226" spans="1:92" x14ac:dyDescent="0.3">
      <c r="A226" s="4">
        <v>44332</v>
      </c>
      <c r="B226" s="2" t="s">
        <v>53</v>
      </c>
      <c r="C226" s="11" t="s">
        <v>112</v>
      </c>
      <c r="D226" s="11" t="s">
        <v>31</v>
      </c>
      <c r="E226" s="3" t="s">
        <v>824</v>
      </c>
      <c r="F226" s="1"/>
      <c r="G226" s="7"/>
      <c r="H226" s="7"/>
      <c r="I226" s="7"/>
      <c r="J226" s="7">
        <v>21</v>
      </c>
      <c r="K226" s="7">
        <v>7</v>
      </c>
      <c r="L226" s="7"/>
      <c r="M226" s="5">
        <v>7</v>
      </c>
      <c r="N226" s="7"/>
      <c r="O226" s="7"/>
      <c r="P226" s="7"/>
      <c r="Q226" s="7"/>
      <c r="R226" s="7"/>
      <c r="S226" s="7"/>
      <c r="T226" s="7"/>
      <c r="U226" s="7"/>
      <c r="V226" s="6"/>
      <c r="W226" s="10"/>
      <c r="X226" s="8"/>
      <c r="Y226" s="9">
        <v>0</v>
      </c>
      <c r="Z226" s="9">
        <v>0</v>
      </c>
      <c r="AA226" s="9">
        <v>0</v>
      </c>
      <c r="AB226" s="9">
        <v>0</v>
      </c>
      <c r="AC226" s="9">
        <v>0</v>
      </c>
      <c r="AD226" s="9">
        <v>0</v>
      </c>
      <c r="AE226" s="9">
        <v>0</v>
      </c>
      <c r="AF226" s="9">
        <v>0</v>
      </c>
      <c r="AG226" s="9">
        <v>0</v>
      </c>
      <c r="AH226" s="9">
        <v>0</v>
      </c>
      <c r="AI226" s="9">
        <v>0</v>
      </c>
      <c r="AJ226">
        <v>0</v>
      </c>
      <c r="AK226">
        <v>0</v>
      </c>
      <c r="AU226" t="s">
        <v>1764</v>
      </c>
      <c r="AW226">
        <v>0</v>
      </c>
      <c r="AY226">
        <v>0</v>
      </c>
      <c r="BA226">
        <v>0</v>
      </c>
      <c r="BC226">
        <v>0</v>
      </c>
      <c r="BE226">
        <v>0</v>
      </c>
      <c r="BG226">
        <v>0</v>
      </c>
      <c r="BI226">
        <v>0</v>
      </c>
      <c r="BK226">
        <v>0</v>
      </c>
      <c r="BM226">
        <v>0</v>
      </c>
      <c r="BO226">
        <v>0</v>
      </c>
      <c r="BQ226">
        <v>0</v>
      </c>
      <c r="BR226">
        <v>0</v>
      </c>
      <c r="BT226">
        <v>0</v>
      </c>
      <c r="BV226">
        <v>0</v>
      </c>
      <c r="BX226">
        <v>0</v>
      </c>
      <c r="BZ226">
        <v>0</v>
      </c>
      <c r="CB226">
        <v>0</v>
      </c>
      <c r="CF226">
        <v>0</v>
      </c>
      <c r="CJ226">
        <v>1695</v>
      </c>
      <c r="CM226">
        <v>0</v>
      </c>
      <c r="CN226">
        <v>0</v>
      </c>
    </row>
    <row r="227" spans="1:92" x14ac:dyDescent="0.3">
      <c r="A227" s="4">
        <v>44332</v>
      </c>
      <c r="B227" s="2" t="s">
        <v>9</v>
      </c>
      <c r="C227" s="11" t="s">
        <v>405</v>
      </c>
      <c r="D227" s="11" t="s">
        <v>7</v>
      </c>
      <c r="E227" s="3" t="s">
        <v>1314</v>
      </c>
      <c r="F227" s="1"/>
      <c r="G227" s="7"/>
      <c r="H227" s="7"/>
      <c r="I227" s="7"/>
      <c r="J227" s="7">
        <v>5</v>
      </c>
      <c r="K227" s="7">
        <v>1</v>
      </c>
      <c r="L227" s="7">
        <v>1</v>
      </c>
      <c r="M227" s="5"/>
      <c r="N227" s="7"/>
      <c r="O227" s="7"/>
      <c r="P227" s="7"/>
      <c r="Q227" s="7"/>
      <c r="R227" s="7"/>
      <c r="S227" s="7"/>
      <c r="T227" s="7"/>
      <c r="U227" s="7"/>
      <c r="V227" s="6"/>
      <c r="W227" s="10"/>
      <c r="X227" s="8"/>
      <c r="Y227" s="9">
        <v>0</v>
      </c>
      <c r="Z227" s="9">
        <v>0</v>
      </c>
      <c r="AA227" s="9">
        <v>0</v>
      </c>
      <c r="AB227" s="9">
        <v>0</v>
      </c>
      <c r="AC227" s="9">
        <v>0</v>
      </c>
      <c r="AD227" s="9">
        <v>0</v>
      </c>
      <c r="AE227" s="9">
        <v>0</v>
      </c>
      <c r="AF227" s="9">
        <v>0</v>
      </c>
      <c r="AG227" s="9">
        <v>0</v>
      </c>
      <c r="AH227" s="9">
        <v>0</v>
      </c>
      <c r="AI227" s="9">
        <v>0</v>
      </c>
      <c r="AJ227">
        <v>0</v>
      </c>
      <c r="AK227">
        <v>0</v>
      </c>
      <c r="AU227" t="s">
        <v>1765</v>
      </c>
      <c r="AW227">
        <v>0</v>
      </c>
      <c r="AY227">
        <v>0</v>
      </c>
      <c r="BA227">
        <v>0</v>
      </c>
      <c r="BC227">
        <v>0</v>
      </c>
      <c r="BE227">
        <v>0</v>
      </c>
      <c r="BG227">
        <v>0</v>
      </c>
      <c r="BI227">
        <v>0</v>
      </c>
      <c r="BK227">
        <v>0</v>
      </c>
      <c r="BM227">
        <v>0</v>
      </c>
      <c r="BO227">
        <v>0</v>
      </c>
      <c r="BQ227">
        <v>0</v>
      </c>
      <c r="BR227">
        <v>0</v>
      </c>
      <c r="BT227">
        <v>0</v>
      </c>
      <c r="BV227">
        <v>0</v>
      </c>
      <c r="BX227">
        <v>0</v>
      </c>
      <c r="BZ227">
        <v>0</v>
      </c>
      <c r="CB227">
        <v>0</v>
      </c>
      <c r="CF227">
        <v>0</v>
      </c>
      <c r="CJ227">
        <v>1696</v>
      </c>
      <c r="CM227">
        <v>0</v>
      </c>
      <c r="CN227">
        <v>0</v>
      </c>
    </row>
    <row r="228" spans="1:92" x14ac:dyDescent="0.3">
      <c r="A228" s="4">
        <v>44331</v>
      </c>
      <c r="B228" s="2" t="s">
        <v>40</v>
      </c>
      <c r="C228" s="11" t="s">
        <v>167</v>
      </c>
      <c r="D228" s="11" t="s">
        <v>1690</v>
      </c>
      <c r="E228" s="3" t="s">
        <v>1232</v>
      </c>
      <c r="F228" s="1"/>
      <c r="G228" s="7"/>
      <c r="H228" s="7"/>
      <c r="I228" s="7"/>
      <c r="J228" s="7">
        <v>10</v>
      </c>
      <c r="K228" s="7">
        <v>2</v>
      </c>
      <c r="L228" s="7">
        <v>2</v>
      </c>
      <c r="M228" s="5"/>
      <c r="N228" s="7"/>
      <c r="O228" s="7"/>
      <c r="P228" s="7"/>
      <c r="Q228" s="7"/>
      <c r="R228" s="7"/>
      <c r="S228" s="7"/>
      <c r="T228" s="7"/>
      <c r="U228" s="7"/>
      <c r="V228" s="6"/>
      <c r="W228" s="10"/>
      <c r="X228" s="8"/>
      <c r="Y228" s="9">
        <v>0</v>
      </c>
      <c r="Z228" s="9">
        <v>0</v>
      </c>
      <c r="AA228" s="9">
        <v>0</v>
      </c>
      <c r="AB228" s="9">
        <v>0</v>
      </c>
      <c r="AC228" s="9">
        <v>0</v>
      </c>
      <c r="AD228" s="9">
        <v>0</v>
      </c>
      <c r="AE228" s="9">
        <v>0</v>
      </c>
      <c r="AF228" s="9">
        <v>0</v>
      </c>
      <c r="AG228" s="9">
        <v>0</v>
      </c>
      <c r="AH228" s="9">
        <v>0</v>
      </c>
      <c r="AI228" s="9">
        <v>0</v>
      </c>
      <c r="AJ228">
        <v>0</v>
      </c>
      <c r="AK228">
        <v>0</v>
      </c>
      <c r="AU228" t="s">
        <v>1766</v>
      </c>
      <c r="AW228">
        <v>0</v>
      </c>
      <c r="AY228">
        <v>0</v>
      </c>
      <c r="BA228">
        <v>0</v>
      </c>
      <c r="BC228">
        <v>0</v>
      </c>
      <c r="BE228">
        <v>0</v>
      </c>
      <c r="BG228">
        <v>0</v>
      </c>
      <c r="BI228">
        <v>0</v>
      </c>
      <c r="BK228">
        <v>0</v>
      </c>
      <c r="BM228">
        <v>0</v>
      </c>
      <c r="BO228">
        <v>0</v>
      </c>
      <c r="BQ228">
        <v>0</v>
      </c>
      <c r="BR228">
        <v>0</v>
      </c>
      <c r="BT228">
        <v>0</v>
      </c>
      <c r="BV228">
        <v>0</v>
      </c>
      <c r="BX228">
        <v>0</v>
      </c>
      <c r="BZ228">
        <v>0</v>
      </c>
      <c r="CB228">
        <v>0</v>
      </c>
      <c r="CF228">
        <v>0</v>
      </c>
      <c r="CJ228">
        <v>1697</v>
      </c>
      <c r="CM228">
        <v>0</v>
      </c>
      <c r="CN228">
        <v>0</v>
      </c>
    </row>
    <row r="229" spans="1:92" x14ac:dyDescent="0.3">
      <c r="A229" s="4">
        <v>44332</v>
      </c>
      <c r="B229" s="2" t="s">
        <v>134</v>
      </c>
      <c r="C229" s="11" t="s">
        <v>135</v>
      </c>
      <c r="D229" s="11" t="s">
        <v>11</v>
      </c>
      <c r="E229" s="3" t="s">
        <v>893</v>
      </c>
      <c r="F229" s="1"/>
      <c r="G229" s="7"/>
      <c r="H229" s="7"/>
      <c r="I229" s="7"/>
      <c r="J229" s="7">
        <v>136</v>
      </c>
      <c r="K229" s="7">
        <v>34</v>
      </c>
      <c r="L229" s="7"/>
      <c r="M229" s="5">
        <v>34</v>
      </c>
      <c r="N229" s="7"/>
      <c r="O229" s="7"/>
      <c r="P229" s="7"/>
      <c r="Q229" s="7"/>
      <c r="R229" s="7"/>
      <c r="S229" s="7"/>
      <c r="T229" s="7"/>
      <c r="U229" s="7"/>
      <c r="V229" s="6"/>
      <c r="W229" s="10"/>
      <c r="X229" s="8"/>
      <c r="Y229" s="9">
        <v>0</v>
      </c>
      <c r="Z229" s="9">
        <v>0</v>
      </c>
      <c r="AA229" s="9">
        <v>0</v>
      </c>
      <c r="AB229" s="9">
        <v>0</v>
      </c>
      <c r="AC229" s="9">
        <v>0</v>
      </c>
      <c r="AD229" s="9">
        <v>0</v>
      </c>
      <c r="AE229" s="9">
        <v>0</v>
      </c>
      <c r="AF229" s="9">
        <v>0</v>
      </c>
      <c r="AG229" s="9">
        <v>0</v>
      </c>
      <c r="AH229" s="9">
        <v>0</v>
      </c>
      <c r="AI229" s="9">
        <v>0</v>
      </c>
      <c r="AJ229">
        <v>0</v>
      </c>
      <c r="AK229">
        <v>0</v>
      </c>
      <c r="AU229" t="s">
        <v>1767</v>
      </c>
      <c r="AW229">
        <v>0</v>
      </c>
      <c r="AY229">
        <v>0</v>
      </c>
      <c r="BA229">
        <v>0</v>
      </c>
      <c r="BC229">
        <v>0</v>
      </c>
      <c r="BE229">
        <v>0</v>
      </c>
      <c r="BG229">
        <v>0</v>
      </c>
      <c r="BI229">
        <v>0</v>
      </c>
      <c r="BK229">
        <v>0</v>
      </c>
      <c r="BM229">
        <v>0</v>
      </c>
      <c r="BO229">
        <v>0</v>
      </c>
      <c r="BQ229">
        <v>0</v>
      </c>
      <c r="BR229">
        <v>0</v>
      </c>
      <c r="BT229">
        <v>0</v>
      </c>
      <c r="BV229">
        <v>0</v>
      </c>
      <c r="BX229">
        <v>0</v>
      </c>
      <c r="BZ229">
        <v>0</v>
      </c>
      <c r="CB229">
        <v>0</v>
      </c>
      <c r="CF229">
        <v>0</v>
      </c>
      <c r="CJ229">
        <v>1698</v>
      </c>
      <c r="CM229">
        <v>0</v>
      </c>
      <c r="CN229">
        <v>0</v>
      </c>
    </row>
    <row r="230" spans="1:92" x14ac:dyDescent="0.3">
      <c r="A230" s="4">
        <v>44332</v>
      </c>
      <c r="B230" s="2" t="s">
        <v>80</v>
      </c>
      <c r="C230" s="11" t="s">
        <v>488</v>
      </c>
      <c r="D230" s="11" t="s">
        <v>11</v>
      </c>
      <c r="E230" s="3" t="s">
        <v>1462</v>
      </c>
      <c r="F230" s="1"/>
      <c r="G230" s="7"/>
      <c r="H230" s="7"/>
      <c r="I230" s="7"/>
      <c r="J230" s="7">
        <v>1</v>
      </c>
      <c r="K230" s="7">
        <v>1</v>
      </c>
      <c r="L230" s="7"/>
      <c r="M230" s="5">
        <v>1</v>
      </c>
      <c r="N230" s="7"/>
      <c r="O230" s="7"/>
      <c r="P230" s="7"/>
      <c r="Q230" s="7"/>
      <c r="R230" s="7"/>
      <c r="S230" s="7"/>
      <c r="T230" s="7"/>
      <c r="U230" s="7"/>
      <c r="V230" s="6"/>
      <c r="W230" s="10"/>
      <c r="X230" s="8"/>
      <c r="Y230" s="9">
        <v>0</v>
      </c>
      <c r="Z230" s="9">
        <v>0</v>
      </c>
      <c r="AA230" s="9">
        <v>0</v>
      </c>
      <c r="AB230" s="9">
        <v>0</v>
      </c>
      <c r="AC230" s="9">
        <v>0</v>
      </c>
      <c r="AD230" s="9">
        <v>0</v>
      </c>
      <c r="AE230" s="9">
        <v>0</v>
      </c>
      <c r="AF230" s="9">
        <v>0</v>
      </c>
      <c r="AG230" s="9">
        <v>0</v>
      </c>
      <c r="AH230" s="9">
        <v>0</v>
      </c>
      <c r="AI230" s="9">
        <v>0</v>
      </c>
      <c r="AJ230">
        <v>0</v>
      </c>
      <c r="AK230">
        <v>0</v>
      </c>
      <c r="AU230" t="s">
        <v>1768</v>
      </c>
      <c r="AW230">
        <v>0</v>
      </c>
      <c r="AY230">
        <v>0</v>
      </c>
      <c r="BA230">
        <v>0</v>
      </c>
      <c r="BC230">
        <v>0</v>
      </c>
      <c r="BE230">
        <v>0</v>
      </c>
      <c r="BG230">
        <v>0</v>
      </c>
      <c r="BI230">
        <v>0</v>
      </c>
      <c r="BK230">
        <v>0</v>
      </c>
      <c r="BM230">
        <v>0</v>
      </c>
      <c r="BO230">
        <v>0</v>
      </c>
      <c r="BQ230">
        <v>0</v>
      </c>
      <c r="BR230">
        <v>0</v>
      </c>
      <c r="BT230">
        <v>0</v>
      </c>
      <c r="BV230">
        <v>0</v>
      </c>
      <c r="BX230">
        <v>0</v>
      </c>
      <c r="BZ230">
        <v>0</v>
      </c>
      <c r="CB230">
        <v>0</v>
      </c>
      <c r="CF230">
        <v>0</v>
      </c>
      <c r="CJ230">
        <v>1699</v>
      </c>
      <c r="CM230">
        <v>0</v>
      </c>
      <c r="CN230">
        <v>0</v>
      </c>
    </row>
    <row r="231" spans="1:92" x14ac:dyDescent="0.3">
      <c r="A231" s="4">
        <v>44332</v>
      </c>
      <c r="B231" s="2" t="s">
        <v>57</v>
      </c>
      <c r="C231" s="11" t="s">
        <v>672</v>
      </c>
      <c r="D231" s="11" t="s">
        <v>7</v>
      </c>
      <c r="E231" s="3" t="s">
        <v>1357</v>
      </c>
      <c r="F231" s="1"/>
      <c r="G231" s="7"/>
      <c r="H231" s="7"/>
      <c r="I231" s="7"/>
      <c r="J231" s="7">
        <v>4</v>
      </c>
      <c r="K231" s="7">
        <v>1</v>
      </c>
      <c r="L231" s="7">
        <v>1</v>
      </c>
      <c r="M231" s="5"/>
      <c r="N231" s="7"/>
      <c r="O231" s="7"/>
      <c r="P231" s="7"/>
      <c r="Q231" s="7"/>
      <c r="R231" s="7"/>
      <c r="S231" s="7"/>
      <c r="T231" s="7"/>
      <c r="U231" s="7"/>
      <c r="V231" s="6"/>
      <c r="W231" s="10"/>
      <c r="X231" s="8"/>
      <c r="Y231" s="9">
        <v>0</v>
      </c>
      <c r="Z231" s="9">
        <v>0</v>
      </c>
      <c r="AA231" s="9">
        <v>0</v>
      </c>
      <c r="AB231" s="9">
        <v>0</v>
      </c>
      <c r="AC231" s="9">
        <v>0</v>
      </c>
      <c r="AD231" s="9">
        <v>0</v>
      </c>
      <c r="AE231" s="9">
        <v>0</v>
      </c>
      <c r="AF231" s="9">
        <v>0</v>
      </c>
      <c r="AG231" s="9">
        <v>0</v>
      </c>
      <c r="AH231" s="9">
        <v>0</v>
      </c>
      <c r="AI231" s="9">
        <v>0</v>
      </c>
      <c r="AJ231">
        <v>0</v>
      </c>
      <c r="AK231">
        <v>0</v>
      </c>
      <c r="AU231" t="s">
        <v>1769</v>
      </c>
      <c r="AW231">
        <v>0</v>
      </c>
      <c r="AY231">
        <v>0</v>
      </c>
      <c r="BA231">
        <v>0</v>
      </c>
      <c r="BC231">
        <v>0</v>
      </c>
      <c r="BE231">
        <v>0</v>
      </c>
      <c r="BG231">
        <v>0</v>
      </c>
      <c r="BI231">
        <v>0</v>
      </c>
      <c r="BK231">
        <v>0</v>
      </c>
      <c r="BM231">
        <v>0</v>
      </c>
      <c r="BO231">
        <v>0</v>
      </c>
      <c r="BQ231">
        <v>0</v>
      </c>
      <c r="BR231">
        <v>0</v>
      </c>
      <c r="BT231">
        <v>0</v>
      </c>
      <c r="BV231">
        <v>0</v>
      </c>
      <c r="BX231">
        <v>0</v>
      </c>
      <c r="BZ231">
        <v>0</v>
      </c>
      <c r="CB231">
        <v>0</v>
      </c>
      <c r="CF231">
        <v>0</v>
      </c>
      <c r="CJ231">
        <v>1700</v>
      </c>
      <c r="CM231">
        <v>0</v>
      </c>
      <c r="CN231">
        <v>0</v>
      </c>
    </row>
    <row r="232" spans="1:92" x14ac:dyDescent="0.3">
      <c r="A232" s="4">
        <v>44333</v>
      </c>
      <c r="B232" s="2" t="s">
        <v>53</v>
      </c>
      <c r="C232" s="11" t="s">
        <v>521</v>
      </c>
      <c r="D232" s="11" t="s">
        <v>1690</v>
      </c>
      <c r="E232" s="3" t="s">
        <v>1041</v>
      </c>
      <c r="F232" s="1"/>
      <c r="G232" s="7"/>
      <c r="H232" s="7"/>
      <c r="I232" s="7"/>
      <c r="J232" s="7"/>
      <c r="K232" s="7"/>
      <c r="L232" s="7"/>
      <c r="M232" s="5"/>
      <c r="N232" s="7">
        <v>1</v>
      </c>
      <c r="O232" s="7"/>
      <c r="P232" s="7"/>
      <c r="Q232" s="7"/>
      <c r="R232" s="7"/>
      <c r="S232" s="7"/>
      <c r="T232" s="7"/>
      <c r="U232" s="7"/>
      <c r="V232" s="6"/>
      <c r="W232" s="10"/>
      <c r="X232" s="8"/>
      <c r="Y232" s="9">
        <v>0</v>
      </c>
      <c r="Z232" s="9">
        <v>0</v>
      </c>
      <c r="AA232" s="9">
        <v>0</v>
      </c>
      <c r="AB232" s="9">
        <v>0</v>
      </c>
      <c r="AC232" s="9">
        <v>0</v>
      </c>
      <c r="AD232" s="9">
        <v>0</v>
      </c>
      <c r="AE232" s="9">
        <v>0</v>
      </c>
      <c r="AF232" s="9">
        <v>0</v>
      </c>
      <c r="AG232" s="9">
        <v>0</v>
      </c>
      <c r="AH232" s="9">
        <v>0</v>
      </c>
      <c r="AI232" s="9">
        <v>0</v>
      </c>
      <c r="AJ232">
        <v>0</v>
      </c>
      <c r="AK232">
        <v>0</v>
      </c>
      <c r="AU232" t="s">
        <v>1770</v>
      </c>
      <c r="AW232">
        <v>0</v>
      </c>
      <c r="AY232">
        <v>0</v>
      </c>
      <c r="BA232">
        <v>0</v>
      </c>
      <c r="BC232">
        <v>0</v>
      </c>
      <c r="BE232">
        <v>0</v>
      </c>
      <c r="BG232">
        <v>0</v>
      </c>
      <c r="BI232">
        <v>0</v>
      </c>
      <c r="BK232">
        <v>0</v>
      </c>
      <c r="BM232">
        <v>0</v>
      </c>
      <c r="BO232">
        <v>0</v>
      </c>
      <c r="BQ232">
        <v>0</v>
      </c>
      <c r="BR232">
        <v>0</v>
      </c>
      <c r="BT232">
        <v>0</v>
      </c>
      <c r="BV232">
        <v>0</v>
      </c>
      <c r="BX232">
        <v>0</v>
      </c>
      <c r="BZ232">
        <v>0</v>
      </c>
      <c r="CB232">
        <v>0</v>
      </c>
      <c r="CF232">
        <v>0</v>
      </c>
      <c r="CJ232">
        <v>1701</v>
      </c>
      <c r="CM232">
        <v>0</v>
      </c>
      <c r="CN232">
        <v>0</v>
      </c>
    </row>
    <row r="233" spans="1:92" x14ac:dyDescent="0.3">
      <c r="A233" s="4">
        <v>44333</v>
      </c>
      <c r="B233" s="2" t="s">
        <v>53</v>
      </c>
      <c r="C233" s="11" t="s">
        <v>453</v>
      </c>
      <c r="D233" s="11" t="s">
        <v>31</v>
      </c>
      <c r="E233" s="3" t="s">
        <v>943</v>
      </c>
      <c r="F233" s="1"/>
      <c r="G233" s="7"/>
      <c r="H233" s="7"/>
      <c r="I233" s="7"/>
      <c r="J233" s="7">
        <v>16</v>
      </c>
      <c r="K233" s="7">
        <v>3</v>
      </c>
      <c r="L233" s="7"/>
      <c r="M233" s="5">
        <v>3</v>
      </c>
      <c r="N233" s="7">
        <v>1</v>
      </c>
      <c r="O233" s="7"/>
      <c r="P233" s="7"/>
      <c r="Q233" s="7"/>
      <c r="R233" s="7"/>
      <c r="S233" s="7"/>
      <c r="T233" s="7"/>
      <c r="U233" s="7"/>
      <c r="V233" s="6"/>
      <c r="W233" s="10"/>
      <c r="X233" s="8"/>
      <c r="Y233" s="9">
        <v>0</v>
      </c>
      <c r="Z233" s="9">
        <v>0</v>
      </c>
      <c r="AA233" s="9">
        <v>0</v>
      </c>
      <c r="AB233" s="9">
        <v>0</v>
      </c>
      <c r="AC233" s="9">
        <v>0</v>
      </c>
      <c r="AD233" s="9">
        <v>0</v>
      </c>
      <c r="AE233" s="9">
        <v>0</v>
      </c>
      <c r="AF233" s="9">
        <v>0</v>
      </c>
      <c r="AG233" s="9">
        <v>0</v>
      </c>
      <c r="AH233" s="9">
        <v>0</v>
      </c>
      <c r="AI233" s="9">
        <v>0</v>
      </c>
      <c r="AJ233">
        <v>0</v>
      </c>
      <c r="AK233">
        <v>0</v>
      </c>
      <c r="AU233" t="s">
        <v>1771</v>
      </c>
      <c r="AW233">
        <v>0</v>
      </c>
      <c r="AY233">
        <v>0</v>
      </c>
      <c r="BA233">
        <v>0</v>
      </c>
      <c r="BC233">
        <v>0</v>
      </c>
      <c r="BE233">
        <v>0</v>
      </c>
      <c r="BG233">
        <v>0</v>
      </c>
      <c r="BI233">
        <v>0</v>
      </c>
      <c r="BK233">
        <v>0</v>
      </c>
      <c r="BM233">
        <v>0</v>
      </c>
      <c r="BO233">
        <v>0</v>
      </c>
      <c r="BQ233">
        <v>0</v>
      </c>
      <c r="BR233">
        <v>0</v>
      </c>
      <c r="BT233">
        <v>0</v>
      </c>
      <c r="BV233">
        <v>0</v>
      </c>
      <c r="BX233">
        <v>0</v>
      </c>
      <c r="BZ233">
        <v>0</v>
      </c>
      <c r="CB233">
        <v>0</v>
      </c>
      <c r="CF233">
        <v>0</v>
      </c>
      <c r="CJ233">
        <v>1702</v>
      </c>
      <c r="CM233">
        <v>0</v>
      </c>
      <c r="CN233">
        <v>0</v>
      </c>
    </row>
    <row r="234" spans="1:92" x14ac:dyDescent="0.3">
      <c r="A234" s="4">
        <v>44333</v>
      </c>
      <c r="B234" s="2" t="s">
        <v>53</v>
      </c>
      <c r="C234" s="11" t="s">
        <v>241</v>
      </c>
      <c r="D234" s="11" t="s">
        <v>31</v>
      </c>
      <c r="E234" s="3" t="s">
        <v>941</v>
      </c>
      <c r="F234" s="1"/>
      <c r="G234" s="7"/>
      <c r="H234" s="7"/>
      <c r="I234" s="7"/>
      <c r="J234" s="7">
        <v>33</v>
      </c>
      <c r="K234" s="7">
        <v>15</v>
      </c>
      <c r="L234" s="7"/>
      <c r="M234" s="5">
        <v>15</v>
      </c>
      <c r="N234" s="7"/>
      <c r="O234" s="7"/>
      <c r="P234" s="7"/>
      <c r="Q234" s="7"/>
      <c r="R234" s="7"/>
      <c r="S234" s="7"/>
      <c r="T234" s="7"/>
      <c r="U234" s="7"/>
      <c r="V234" s="6"/>
      <c r="W234" s="10"/>
      <c r="X234" s="8"/>
      <c r="Y234" s="9">
        <v>15000000</v>
      </c>
      <c r="Z234" s="9">
        <v>0</v>
      </c>
      <c r="AA234" s="9">
        <v>0</v>
      </c>
      <c r="AB234" s="9">
        <v>0</v>
      </c>
      <c r="AC234" s="9">
        <v>0</v>
      </c>
      <c r="AD234" s="9">
        <v>0</v>
      </c>
      <c r="AE234" s="9">
        <v>0</v>
      </c>
      <c r="AF234" s="9">
        <v>0</v>
      </c>
      <c r="AG234" s="9">
        <v>0</v>
      </c>
      <c r="AH234" s="9">
        <v>0</v>
      </c>
      <c r="AI234" s="9">
        <v>0</v>
      </c>
      <c r="AJ234">
        <v>15000000</v>
      </c>
      <c r="AK234">
        <v>0</v>
      </c>
      <c r="AU234" t="s">
        <v>1772</v>
      </c>
      <c r="AW234">
        <v>0</v>
      </c>
      <c r="AY234">
        <v>0</v>
      </c>
      <c r="BA234">
        <v>0</v>
      </c>
      <c r="BC234">
        <v>0</v>
      </c>
      <c r="BE234">
        <v>0</v>
      </c>
      <c r="BG234">
        <v>0</v>
      </c>
      <c r="BI234">
        <v>0</v>
      </c>
      <c r="BK234">
        <v>0</v>
      </c>
      <c r="BM234">
        <v>0</v>
      </c>
      <c r="BO234">
        <v>0</v>
      </c>
      <c r="BQ234">
        <v>0</v>
      </c>
      <c r="BR234">
        <v>0</v>
      </c>
      <c r="BT234">
        <v>0</v>
      </c>
      <c r="BV234">
        <v>0</v>
      </c>
      <c r="BX234">
        <v>0</v>
      </c>
      <c r="BZ234">
        <v>0</v>
      </c>
      <c r="CB234">
        <v>0</v>
      </c>
      <c r="CF234">
        <v>0</v>
      </c>
      <c r="CJ234">
        <v>1703</v>
      </c>
      <c r="CM234">
        <v>0</v>
      </c>
      <c r="CN234">
        <v>15000000</v>
      </c>
    </row>
    <row r="235" spans="1:92" x14ac:dyDescent="0.3">
      <c r="A235" s="4">
        <v>44332</v>
      </c>
      <c r="B235" s="2" t="s">
        <v>161</v>
      </c>
      <c r="C235" s="11" t="s">
        <v>603</v>
      </c>
      <c r="D235" s="11" t="s">
        <v>11</v>
      </c>
      <c r="E235" s="3" t="s">
        <v>1552</v>
      </c>
      <c r="F235" s="1"/>
      <c r="G235" s="7"/>
      <c r="H235" s="7"/>
      <c r="I235" s="7"/>
      <c r="J235" s="7">
        <v>350</v>
      </c>
      <c r="K235" s="7">
        <v>70</v>
      </c>
      <c r="L235" s="7"/>
      <c r="M235" s="5"/>
      <c r="N235" s="7"/>
      <c r="O235" s="7"/>
      <c r="P235" s="7"/>
      <c r="Q235" s="7"/>
      <c r="R235" s="7"/>
      <c r="S235" s="7"/>
      <c r="T235" s="7"/>
      <c r="U235" s="7"/>
      <c r="V235" s="6"/>
      <c r="W235" s="10"/>
      <c r="X235" s="8"/>
      <c r="Y235" s="9">
        <v>0</v>
      </c>
      <c r="Z235" s="9">
        <v>0</v>
      </c>
      <c r="AA235" s="9">
        <v>0</v>
      </c>
      <c r="AB235" s="9">
        <v>0</v>
      </c>
      <c r="AC235" s="9">
        <v>0</v>
      </c>
      <c r="AD235" s="9">
        <v>0</v>
      </c>
      <c r="AE235" s="9">
        <v>0</v>
      </c>
      <c r="AF235" s="9">
        <v>0</v>
      </c>
      <c r="AG235" s="9">
        <v>0</v>
      </c>
      <c r="AH235" s="9">
        <v>0</v>
      </c>
      <c r="AI235" s="9">
        <v>0</v>
      </c>
      <c r="AJ235">
        <v>0</v>
      </c>
      <c r="AK235">
        <v>0</v>
      </c>
      <c r="AU235" t="s">
        <v>1773</v>
      </c>
      <c r="AW235">
        <v>0</v>
      </c>
      <c r="AY235">
        <v>0</v>
      </c>
      <c r="BA235">
        <v>0</v>
      </c>
      <c r="BC235">
        <v>0</v>
      </c>
      <c r="BE235">
        <v>0</v>
      </c>
      <c r="BG235">
        <v>0</v>
      </c>
      <c r="BI235">
        <v>0</v>
      </c>
      <c r="BK235">
        <v>0</v>
      </c>
      <c r="BM235">
        <v>0</v>
      </c>
      <c r="BO235">
        <v>0</v>
      </c>
      <c r="BQ235">
        <v>0</v>
      </c>
      <c r="BR235">
        <v>0</v>
      </c>
      <c r="BT235">
        <v>0</v>
      </c>
      <c r="BV235">
        <v>0</v>
      </c>
      <c r="BX235">
        <v>0</v>
      </c>
      <c r="BZ235">
        <v>0</v>
      </c>
      <c r="CB235">
        <v>0</v>
      </c>
      <c r="CF235">
        <v>0</v>
      </c>
      <c r="CJ235">
        <v>1704</v>
      </c>
      <c r="CM235">
        <v>0</v>
      </c>
      <c r="CN235">
        <v>0</v>
      </c>
    </row>
    <row r="236" spans="1:92" x14ac:dyDescent="0.3">
      <c r="A236" s="4">
        <v>44332</v>
      </c>
      <c r="B236" s="2" t="s">
        <v>161</v>
      </c>
      <c r="C236" s="11" t="s">
        <v>17</v>
      </c>
      <c r="D236" s="11" t="s">
        <v>1690</v>
      </c>
      <c r="E236" s="3" t="s">
        <v>928</v>
      </c>
      <c r="F236" s="1"/>
      <c r="G236" s="7"/>
      <c r="H236" s="7"/>
      <c r="I236" s="7"/>
      <c r="J236" s="7">
        <v>4</v>
      </c>
      <c r="K236" s="7">
        <v>1</v>
      </c>
      <c r="L236" s="7"/>
      <c r="M236" s="5">
        <v>1</v>
      </c>
      <c r="N236" s="7"/>
      <c r="O236" s="7"/>
      <c r="P236" s="7"/>
      <c r="Q236" s="7"/>
      <c r="R236" s="7"/>
      <c r="S236" s="7"/>
      <c r="T236" s="7"/>
      <c r="U236" s="7"/>
      <c r="V236" s="6"/>
      <c r="W236" s="10"/>
      <c r="X236" s="8"/>
      <c r="Y236" s="9">
        <v>0</v>
      </c>
      <c r="Z236" s="9">
        <v>0</v>
      </c>
      <c r="AA236" s="9">
        <v>0</v>
      </c>
      <c r="AB236" s="9">
        <v>0</v>
      </c>
      <c r="AC236" s="9">
        <v>0</v>
      </c>
      <c r="AD236" s="9">
        <v>0</v>
      </c>
      <c r="AE236" s="9">
        <v>0</v>
      </c>
      <c r="AF236" s="9">
        <v>0</v>
      </c>
      <c r="AG236" s="9">
        <v>0</v>
      </c>
      <c r="AH236" s="9">
        <v>0</v>
      </c>
      <c r="AI236" s="9">
        <v>0</v>
      </c>
      <c r="AJ236">
        <v>0</v>
      </c>
      <c r="AK236">
        <v>0</v>
      </c>
      <c r="AU236" t="s">
        <v>1774</v>
      </c>
      <c r="AW236">
        <v>0</v>
      </c>
      <c r="AY236">
        <v>0</v>
      </c>
      <c r="BA236">
        <v>0</v>
      </c>
      <c r="BC236">
        <v>0</v>
      </c>
      <c r="BE236">
        <v>0</v>
      </c>
      <c r="BG236">
        <v>0</v>
      </c>
      <c r="BI236">
        <v>0</v>
      </c>
      <c r="BK236">
        <v>0</v>
      </c>
      <c r="BM236">
        <v>0</v>
      </c>
      <c r="BO236">
        <v>0</v>
      </c>
      <c r="BQ236">
        <v>0</v>
      </c>
      <c r="BR236">
        <v>0</v>
      </c>
      <c r="BT236">
        <v>0</v>
      </c>
      <c r="BV236">
        <v>0</v>
      </c>
      <c r="BX236">
        <v>0</v>
      </c>
      <c r="BZ236">
        <v>0</v>
      </c>
      <c r="CB236">
        <v>0</v>
      </c>
      <c r="CF236">
        <v>0</v>
      </c>
      <c r="CJ236">
        <v>1705</v>
      </c>
      <c r="CM236">
        <v>0</v>
      </c>
      <c r="CN236">
        <v>0</v>
      </c>
    </row>
    <row r="237" spans="1:92" x14ac:dyDescent="0.3">
      <c r="A237" s="4">
        <v>44332</v>
      </c>
      <c r="B237" s="2" t="s">
        <v>44</v>
      </c>
      <c r="C237" s="11" t="s">
        <v>356</v>
      </c>
      <c r="D237" s="11" t="s">
        <v>1690</v>
      </c>
      <c r="E237" s="3" t="s">
        <v>1234</v>
      </c>
      <c r="F237" s="1"/>
      <c r="G237" s="7"/>
      <c r="H237" s="7"/>
      <c r="I237" s="7"/>
      <c r="J237" s="7"/>
      <c r="K237" s="7"/>
      <c r="L237" s="7"/>
      <c r="M237" s="5"/>
      <c r="N237" s="7">
        <v>1</v>
      </c>
      <c r="O237" s="7"/>
      <c r="P237" s="7"/>
      <c r="Q237" s="7"/>
      <c r="R237" s="7"/>
      <c r="S237" s="7"/>
      <c r="T237" s="7"/>
      <c r="U237" s="7"/>
      <c r="V237" s="6"/>
      <c r="W237" s="10"/>
      <c r="X237" s="8"/>
      <c r="Y237" s="9">
        <v>0</v>
      </c>
      <c r="Z237" s="9">
        <v>0</v>
      </c>
      <c r="AA237" s="9">
        <v>0</v>
      </c>
      <c r="AB237" s="9">
        <v>0</v>
      </c>
      <c r="AC237" s="9">
        <v>0</v>
      </c>
      <c r="AD237" s="9">
        <v>0</v>
      </c>
      <c r="AE237" s="9">
        <v>0</v>
      </c>
      <c r="AF237" s="9">
        <v>0</v>
      </c>
      <c r="AG237" s="9">
        <v>0</v>
      </c>
      <c r="AH237" s="9">
        <v>0</v>
      </c>
      <c r="AI237" s="9">
        <v>0</v>
      </c>
      <c r="AJ237">
        <v>0</v>
      </c>
      <c r="AK237">
        <v>0</v>
      </c>
      <c r="AU237" t="s">
        <v>1775</v>
      </c>
      <c r="AW237">
        <v>0</v>
      </c>
      <c r="AY237">
        <v>0</v>
      </c>
      <c r="BA237">
        <v>0</v>
      </c>
      <c r="BC237">
        <v>0</v>
      </c>
      <c r="BE237">
        <v>0</v>
      </c>
      <c r="BG237">
        <v>0</v>
      </c>
      <c r="BI237">
        <v>0</v>
      </c>
      <c r="BK237">
        <v>0</v>
      </c>
      <c r="BM237">
        <v>0</v>
      </c>
      <c r="BO237">
        <v>0</v>
      </c>
      <c r="BQ237">
        <v>0</v>
      </c>
      <c r="BR237">
        <v>0</v>
      </c>
      <c r="BT237">
        <v>0</v>
      </c>
      <c r="BV237">
        <v>0</v>
      </c>
      <c r="BX237">
        <v>0</v>
      </c>
      <c r="BZ237">
        <v>0</v>
      </c>
      <c r="CB237">
        <v>0</v>
      </c>
      <c r="CF237">
        <v>0</v>
      </c>
      <c r="CJ237">
        <v>1706</v>
      </c>
      <c r="CM237">
        <v>0</v>
      </c>
      <c r="CN237">
        <v>0</v>
      </c>
    </row>
    <row r="238" spans="1:92" x14ac:dyDescent="0.3">
      <c r="A238" s="4">
        <v>44332</v>
      </c>
      <c r="B238" s="2" t="s">
        <v>44</v>
      </c>
      <c r="C238" s="11" t="s">
        <v>141</v>
      </c>
      <c r="D238" s="11" t="s">
        <v>1473</v>
      </c>
      <c r="E238" s="3" t="s">
        <v>1362</v>
      </c>
      <c r="F238" s="1"/>
      <c r="G238" s="7"/>
      <c r="H238" s="7"/>
      <c r="I238" s="7"/>
      <c r="J238" s="7"/>
      <c r="K238" s="7"/>
      <c r="L238" s="7"/>
      <c r="M238" s="5"/>
      <c r="N238" s="7"/>
      <c r="O238" s="7"/>
      <c r="P238" s="7"/>
      <c r="Q238" s="7">
        <v>1</v>
      </c>
      <c r="R238" s="7"/>
      <c r="S238" s="7"/>
      <c r="T238" s="7"/>
      <c r="U238" s="7"/>
      <c r="V238" s="6"/>
      <c r="W238" s="10"/>
      <c r="X238" s="8"/>
      <c r="Y238" s="9">
        <v>0</v>
      </c>
      <c r="Z238" s="9">
        <v>0</v>
      </c>
      <c r="AA238" s="9">
        <v>0</v>
      </c>
      <c r="AB238" s="9">
        <v>0</v>
      </c>
      <c r="AC238" s="9">
        <v>0</v>
      </c>
      <c r="AD238" s="9">
        <v>0</v>
      </c>
      <c r="AE238" s="9">
        <v>0</v>
      </c>
      <c r="AF238" s="9">
        <v>0</v>
      </c>
      <c r="AG238" s="9">
        <v>0</v>
      </c>
      <c r="AH238" s="9">
        <v>0</v>
      </c>
      <c r="AI238" s="9">
        <v>0</v>
      </c>
      <c r="AJ238">
        <v>0</v>
      </c>
      <c r="AK238">
        <v>0</v>
      </c>
      <c r="AU238" t="s">
        <v>1776</v>
      </c>
      <c r="AW238">
        <v>0</v>
      </c>
      <c r="AY238">
        <v>0</v>
      </c>
      <c r="BA238">
        <v>0</v>
      </c>
      <c r="BC238">
        <v>0</v>
      </c>
      <c r="BE238">
        <v>0</v>
      </c>
      <c r="BG238">
        <v>0</v>
      </c>
      <c r="BI238">
        <v>0</v>
      </c>
      <c r="BK238">
        <v>0</v>
      </c>
      <c r="BM238">
        <v>0</v>
      </c>
      <c r="BO238">
        <v>0</v>
      </c>
      <c r="BQ238">
        <v>0</v>
      </c>
      <c r="BR238">
        <v>0</v>
      </c>
      <c r="BT238">
        <v>0</v>
      </c>
      <c r="BV238">
        <v>0</v>
      </c>
      <c r="BX238">
        <v>0</v>
      </c>
      <c r="BZ238">
        <v>0</v>
      </c>
      <c r="CB238">
        <v>0</v>
      </c>
      <c r="CF238">
        <v>0</v>
      </c>
      <c r="CJ238">
        <v>1707</v>
      </c>
      <c r="CM238">
        <v>0</v>
      </c>
      <c r="CN238">
        <v>0</v>
      </c>
    </row>
    <row r="239" spans="1:92" x14ac:dyDescent="0.3">
      <c r="A239" s="4">
        <v>44333</v>
      </c>
      <c r="B239" s="2" t="s">
        <v>40</v>
      </c>
      <c r="C239" s="11" t="s">
        <v>782</v>
      </c>
      <c r="D239" s="11" t="s">
        <v>1690</v>
      </c>
      <c r="E239" s="3" t="s">
        <v>1474</v>
      </c>
      <c r="F239" s="1"/>
      <c r="G239" s="7"/>
      <c r="H239" s="7"/>
      <c r="I239" s="7"/>
      <c r="J239" s="7"/>
      <c r="K239" s="7"/>
      <c r="L239" s="7"/>
      <c r="M239" s="5"/>
      <c r="N239" s="7">
        <v>2</v>
      </c>
      <c r="O239" s="7"/>
      <c r="P239" s="7"/>
      <c r="Q239" s="7"/>
      <c r="R239" s="7"/>
      <c r="S239" s="7"/>
      <c r="T239" s="7"/>
      <c r="U239" s="7"/>
      <c r="V239" s="6"/>
      <c r="W239" s="10"/>
      <c r="X239" s="8"/>
      <c r="Y239" s="9">
        <v>0</v>
      </c>
      <c r="Z239" s="9">
        <v>0</v>
      </c>
      <c r="AA239" s="9">
        <v>0</v>
      </c>
      <c r="AB239" s="9">
        <v>0</v>
      </c>
      <c r="AC239" s="9">
        <v>0</v>
      </c>
      <c r="AD239" s="9">
        <v>0</v>
      </c>
      <c r="AE239" s="9">
        <v>0</v>
      </c>
      <c r="AF239" s="9">
        <v>0</v>
      </c>
      <c r="AG239" s="9">
        <v>0</v>
      </c>
      <c r="AH239" s="9">
        <v>0</v>
      </c>
      <c r="AI239" s="9">
        <v>0</v>
      </c>
      <c r="AJ239">
        <v>0</v>
      </c>
      <c r="AK239">
        <v>0</v>
      </c>
      <c r="AU239" t="s">
        <v>1777</v>
      </c>
      <c r="AW239">
        <v>0</v>
      </c>
      <c r="AY239">
        <v>0</v>
      </c>
      <c r="BA239">
        <v>0</v>
      </c>
      <c r="BC239">
        <v>0</v>
      </c>
      <c r="BE239">
        <v>0</v>
      </c>
      <c r="BG239">
        <v>0</v>
      </c>
      <c r="BI239">
        <v>0</v>
      </c>
      <c r="BK239">
        <v>0</v>
      </c>
      <c r="BM239">
        <v>0</v>
      </c>
      <c r="BO239">
        <v>0</v>
      </c>
      <c r="BQ239">
        <v>0</v>
      </c>
      <c r="BR239">
        <v>0</v>
      </c>
      <c r="BT239">
        <v>0</v>
      </c>
      <c r="BV239">
        <v>0</v>
      </c>
      <c r="BX239">
        <v>0</v>
      </c>
      <c r="BZ239">
        <v>0</v>
      </c>
      <c r="CB239">
        <v>0</v>
      </c>
      <c r="CF239">
        <v>0</v>
      </c>
      <c r="CJ239">
        <v>1708</v>
      </c>
      <c r="CM239">
        <v>0</v>
      </c>
      <c r="CN239">
        <v>0</v>
      </c>
    </row>
    <row r="240" spans="1:92" x14ac:dyDescent="0.3">
      <c r="A240" s="4">
        <v>44333</v>
      </c>
      <c r="B240" s="2" t="s">
        <v>40</v>
      </c>
      <c r="C240" s="11" t="s">
        <v>167</v>
      </c>
      <c r="D240" s="11" t="s">
        <v>1690</v>
      </c>
      <c r="E240" s="3" t="s">
        <v>1232</v>
      </c>
      <c r="F240" s="1"/>
      <c r="G240" s="7"/>
      <c r="H240" s="7"/>
      <c r="I240" s="7"/>
      <c r="J240" s="7"/>
      <c r="K240" s="7"/>
      <c r="L240" s="7"/>
      <c r="M240" s="5"/>
      <c r="N240" s="7">
        <v>1</v>
      </c>
      <c r="O240" s="7"/>
      <c r="P240" s="7"/>
      <c r="Q240" s="7"/>
      <c r="R240" s="7"/>
      <c r="S240" s="7"/>
      <c r="T240" s="7"/>
      <c r="U240" s="7"/>
      <c r="V240" s="6"/>
      <c r="W240" s="10"/>
      <c r="X240" s="8"/>
      <c r="Y240" s="9">
        <v>0</v>
      </c>
      <c r="Z240" s="9">
        <v>0</v>
      </c>
      <c r="AA240" s="9">
        <v>0</v>
      </c>
      <c r="AB240" s="9">
        <v>0</v>
      </c>
      <c r="AC240" s="9">
        <v>0</v>
      </c>
      <c r="AD240" s="9">
        <v>0</v>
      </c>
      <c r="AE240" s="9">
        <v>0</v>
      </c>
      <c r="AF240" s="9">
        <v>0</v>
      </c>
      <c r="AG240" s="9">
        <v>0</v>
      </c>
      <c r="AH240" s="9">
        <v>0</v>
      </c>
      <c r="AI240" s="9">
        <v>0</v>
      </c>
      <c r="AJ240">
        <v>0</v>
      </c>
      <c r="AK240">
        <v>0</v>
      </c>
      <c r="AU240" t="s">
        <v>1778</v>
      </c>
      <c r="AW240">
        <v>0</v>
      </c>
      <c r="AY240">
        <v>0</v>
      </c>
      <c r="BA240">
        <v>0</v>
      </c>
      <c r="BC240">
        <v>0</v>
      </c>
      <c r="BE240">
        <v>0</v>
      </c>
      <c r="BG240">
        <v>0</v>
      </c>
      <c r="BI240">
        <v>0</v>
      </c>
      <c r="BK240">
        <v>0</v>
      </c>
      <c r="BM240">
        <v>0</v>
      </c>
      <c r="BO240">
        <v>0</v>
      </c>
      <c r="BQ240">
        <v>0</v>
      </c>
      <c r="BR240">
        <v>0</v>
      </c>
      <c r="BT240">
        <v>0</v>
      </c>
      <c r="BV240">
        <v>0</v>
      </c>
      <c r="BX240">
        <v>0</v>
      </c>
      <c r="BZ240">
        <v>0</v>
      </c>
      <c r="CB240">
        <v>0</v>
      </c>
      <c r="CF240">
        <v>0</v>
      </c>
      <c r="CJ240">
        <v>1709</v>
      </c>
      <c r="CM240">
        <v>0</v>
      </c>
      <c r="CN240">
        <v>0</v>
      </c>
    </row>
    <row r="241" spans="1:92" x14ac:dyDescent="0.3">
      <c r="A241" s="4">
        <v>44330</v>
      </c>
      <c r="B241" s="2" t="s">
        <v>40</v>
      </c>
      <c r="C241" s="11" t="s">
        <v>41</v>
      </c>
      <c r="D241" s="11" t="s">
        <v>1690</v>
      </c>
      <c r="E241" s="3" t="s">
        <v>1085</v>
      </c>
      <c r="F241" s="1"/>
      <c r="G241" s="7"/>
      <c r="H241" s="7"/>
      <c r="I241" s="7"/>
      <c r="J241" s="7"/>
      <c r="K241" s="7"/>
      <c r="L241" s="7"/>
      <c r="M241" s="5"/>
      <c r="N241" s="7">
        <v>1</v>
      </c>
      <c r="O241" s="7"/>
      <c r="P241" s="7"/>
      <c r="Q241" s="7"/>
      <c r="R241" s="7"/>
      <c r="S241" s="7"/>
      <c r="T241" s="7"/>
      <c r="U241" s="7"/>
      <c r="V241" s="6"/>
      <c r="W241" s="10"/>
      <c r="X241" s="8"/>
      <c r="Y241" s="9">
        <v>0</v>
      </c>
      <c r="Z241" s="9">
        <v>0</v>
      </c>
      <c r="AA241" s="9">
        <v>0</v>
      </c>
      <c r="AB241" s="9">
        <v>0</v>
      </c>
      <c r="AC241" s="9">
        <v>0</v>
      </c>
      <c r="AD241" s="9">
        <v>0</v>
      </c>
      <c r="AE241" s="9">
        <v>0</v>
      </c>
      <c r="AF241" s="9">
        <v>0</v>
      </c>
      <c r="AG241" s="9">
        <v>0</v>
      </c>
      <c r="AH241" s="9">
        <v>0</v>
      </c>
      <c r="AI241" s="9">
        <v>0</v>
      </c>
      <c r="AJ241">
        <v>0</v>
      </c>
      <c r="AK241">
        <v>0</v>
      </c>
      <c r="AU241" t="s">
        <v>1779</v>
      </c>
      <c r="AW241">
        <v>0</v>
      </c>
      <c r="AY241">
        <v>0</v>
      </c>
      <c r="BA241">
        <v>0</v>
      </c>
      <c r="BC241">
        <v>0</v>
      </c>
      <c r="BE241">
        <v>0</v>
      </c>
      <c r="BG241">
        <v>0</v>
      </c>
      <c r="BI241">
        <v>0</v>
      </c>
      <c r="BK241">
        <v>0</v>
      </c>
      <c r="BM241">
        <v>0</v>
      </c>
      <c r="BO241">
        <v>0</v>
      </c>
      <c r="BQ241">
        <v>0</v>
      </c>
      <c r="BR241">
        <v>0</v>
      </c>
      <c r="BT241">
        <v>0</v>
      </c>
      <c r="BV241">
        <v>0</v>
      </c>
      <c r="BX241">
        <v>0</v>
      </c>
      <c r="BZ241">
        <v>0</v>
      </c>
      <c r="CB241">
        <v>0</v>
      </c>
      <c r="CF241">
        <v>0</v>
      </c>
      <c r="CJ241">
        <v>1710</v>
      </c>
      <c r="CM241">
        <v>0</v>
      </c>
      <c r="CN241">
        <v>0</v>
      </c>
    </row>
    <row r="242" spans="1:92" x14ac:dyDescent="0.3">
      <c r="A242" s="4">
        <v>44333</v>
      </c>
      <c r="B242" s="2" t="s">
        <v>80</v>
      </c>
      <c r="C242" s="11" t="s">
        <v>190</v>
      </c>
      <c r="D242" s="11" t="s">
        <v>1690</v>
      </c>
      <c r="E242" s="3" t="s">
        <v>857</v>
      </c>
      <c r="F242" s="1"/>
      <c r="G242" s="7"/>
      <c r="H242" s="7"/>
      <c r="I242" s="7"/>
      <c r="J242" s="7">
        <v>18</v>
      </c>
      <c r="K242" s="7">
        <v>6</v>
      </c>
      <c r="L242" s="7">
        <v>3</v>
      </c>
      <c r="M242" s="5"/>
      <c r="N242" s="7"/>
      <c r="O242" s="7"/>
      <c r="P242" s="7"/>
      <c r="Q242" s="7"/>
      <c r="R242" s="7"/>
      <c r="S242" s="7"/>
      <c r="T242" s="7"/>
      <c r="U242" s="7"/>
      <c r="V242" s="6"/>
      <c r="W242" s="10"/>
      <c r="X242" s="8"/>
      <c r="Y242" s="9">
        <v>0</v>
      </c>
      <c r="Z242" s="9">
        <v>0</v>
      </c>
      <c r="AA242" s="9">
        <v>0</v>
      </c>
      <c r="AB242" s="9">
        <v>0</v>
      </c>
      <c r="AC242" s="9">
        <v>0</v>
      </c>
      <c r="AD242" s="9">
        <v>0</v>
      </c>
      <c r="AE242" s="9">
        <v>0</v>
      </c>
      <c r="AF242" s="9">
        <v>0</v>
      </c>
      <c r="AG242" s="9">
        <v>0</v>
      </c>
      <c r="AH242" s="9">
        <v>0</v>
      </c>
      <c r="AI242" s="9">
        <v>0</v>
      </c>
      <c r="AJ242">
        <v>0</v>
      </c>
      <c r="AK242">
        <v>0</v>
      </c>
      <c r="AU242" t="s">
        <v>1780</v>
      </c>
      <c r="AW242">
        <v>0</v>
      </c>
      <c r="AY242">
        <v>0</v>
      </c>
      <c r="BA242">
        <v>0</v>
      </c>
      <c r="BC242">
        <v>0</v>
      </c>
      <c r="BE242">
        <v>0</v>
      </c>
      <c r="BG242">
        <v>0</v>
      </c>
      <c r="BI242">
        <v>0</v>
      </c>
      <c r="BK242">
        <v>0</v>
      </c>
      <c r="BM242">
        <v>0</v>
      </c>
      <c r="BO242">
        <v>0</v>
      </c>
      <c r="BQ242">
        <v>0</v>
      </c>
      <c r="BR242">
        <v>0</v>
      </c>
      <c r="BT242">
        <v>0</v>
      </c>
      <c r="BV242">
        <v>0</v>
      </c>
      <c r="BX242">
        <v>0</v>
      </c>
      <c r="BZ242">
        <v>0</v>
      </c>
      <c r="CB242">
        <v>0</v>
      </c>
      <c r="CF242">
        <v>0</v>
      </c>
      <c r="CJ242">
        <v>1711</v>
      </c>
      <c r="CM242">
        <v>0</v>
      </c>
      <c r="CN242">
        <v>0</v>
      </c>
    </row>
    <row r="243" spans="1:92" x14ac:dyDescent="0.3">
      <c r="A243" s="4">
        <v>44333</v>
      </c>
      <c r="B243" s="2" t="s">
        <v>80</v>
      </c>
      <c r="C243" s="11" t="s">
        <v>127</v>
      </c>
      <c r="D243" s="11" t="s">
        <v>11</v>
      </c>
      <c r="E243" s="3" t="s">
        <v>1035</v>
      </c>
      <c r="F243" s="1"/>
      <c r="G243" s="7"/>
      <c r="H243" s="7"/>
      <c r="I243" s="7"/>
      <c r="J243" s="7">
        <v>50</v>
      </c>
      <c r="K243" s="7">
        <v>10</v>
      </c>
      <c r="L243" s="7"/>
      <c r="M243" s="5">
        <v>10</v>
      </c>
      <c r="N243" s="7"/>
      <c r="O243" s="7"/>
      <c r="P243" s="7"/>
      <c r="Q243" s="7"/>
      <c r="R243" s="7"/>
      <c r="S243" s="7"/>
      <c r="T243" s="7"/>
      <c r="U243" s="7"/>
      <c r="V243" s="6"/>
      <c r="W243" s="10"/>
      <c r="X243" s="8"/>
      <c r="Y243" s="9">
        <v>0</v>
      </c>
      <c r="Z243" s="9">
        <v>0</v>
      </c>
      <c r="AA243" s="9">
        <v>0</v>
      </c>
      <c r="AB243" s="9">
        <v>0</v>
      </c>
      <c r="AC243" s="9">
        <v>0</v>
      </c>
      <c r="AD243" s="9">
        <v>0</v>
      </c>
      <c r="AE243" s="9">
        <v>0</v>
      </c>
      <c r="AF243" s="9">
        <v>0</v>
      </c>
      <c r="AG243" s="9">
        <v>0</v>
      </c>
      <c r="AH243" s="9">
        <v>0</v>
      </c>
      <c r="AI243" s="9">
        <v>0</v>
      </c>
      <c r="AJ243">
        <v>0</v>
      </c>
      <c r="AK243">
        <v>0</v>
      </c>
      <c r="AU243" t="s">
        <v>1781</v>
      </c>
      <c r="AW243">
        <v>0</v>
      </c>
      <c r="AY243">
        <v>0</v>
      </c>
      <c r="BA243">
        <v>0</v>
      </c>
      <c r="BC243">
        <v>0</v>
      </c>
      <c r="BE243">
        <v>0</v>
      </c>
      <c r="BG243">
        <v>0</v>
      </c>
      <c r="BI243">
        <v>0</v>
      </c>
      <c r="BK243">
        <v>0</v>
      </c>
      <c r="BM243">
        <v>0</v>
      </c>
      <c r="BO243">
        <v>0</v>
      </c>
      <c r="BQ243">
        <v>0</v>
      </c>
      <c r="BR243">
        <v>0</v>
      </c>
      <c r="BT243">
        <v>0</v>
      </c>
      <c r="BV243">
        <v>0</v>
      </c>
      <c r="BX243">
        <v>0</v>
      </c>
      <c r="BZ243">
        <v>0</v>
      </c>
      <c r="CB243">
        <v>0</v>
      </c>
      <c r="CF243">
        <v>0</v>
      </c>
      <c r="CJ243">
        <v>1712</v>
      </c>
      <c r="CM243">
        <v>0</v>
      </c>
      <c r="CN243">
        <v>0</v>
      </c>
    </row>
    <row r="244" spans="1:92" x14ac:dyDescent="0.3">
      <c r="A244" s="4">
        <v>44333</v>
      </c>
      <c r="B244" s="2" t="s">
        <v>80</v>
      </c>
      <c r="C244" s="11" t="s">
        <v>163</v>
      </c>
      <c r="D244" s="11" t="s">
        <v>11</v>
      </c>
      <c r="E244" s="3" t="s">
        <v>1269</v>
      </c>
      <c r="F244" s="1"/>
      <c r="G244" s="7"/>
      <c r="H244" s="7"/>
      <c r="I244" s="7"/>
      <c r="J244" s="7">
        <v>8</v>
      </c>
      <c r="K244" s="7">
        <v>2</v>
      </c>
      <c r="L244" s="7">
        <v>2</v>
      </c>
      <c r="M244" s="5"/>
      <c r="N244" s="7"/>
      <c r="O244" s="7"/>
      <c r="P244" s="7"/>
      <c r="Q244" s="7"/>
      <c r="R244" s="7"/>
      <c r="S244" s="7"/>
      <c r="T244" s="7"/>
      <c r="U244" s="7"/>
      <c r="V244" s="6"/>
      <c r="W244" s="10" t="s">
        <v>1782</v>
      </c>
      <c r="X244" s="8"/>
      <c r="Y244" s="9">
        <v>0</v>
      </c>
      <c r="Z244" s="9">
        <v>0</v>
      </c>
      <c r="AA244" s="9">
        <v>0</v>
      </c>
      <c r="AB244" s="9">
        <v>0</v>
      </c>
      <c r="AC244" s="9">
        <v>0</v>
      </c>
      <c r="AD244" s="9">
        <v>0</v>
      </c>
      <c r="AE244" s="9">
        <v>0</v>
      </c>
      <c r="AF244" s="9">
        <v>0</v>
      </c>
      <c r="AG244" s="9">
        <v>0</v>
      </c>
      <c r="AH244" s="9">
        <v>0</v>
      </c>
      <c r="AI244" s="9">
        <v>0</v>
      </c>
      <c r="AJ244">
        <v>0</v>
      </c>
      <c r="AK244">
        <v>0</v>
      </c>
      <c r="AU244" t="s">
        <v>1783</v>
      </c>
      <c r="AW244">
        <v>0</v>
      </c>
      <c r="AY244">
        <v>0</v>
      </c>
      <c r="BA244">
        <v>0</v>
      </c>
      <c r="BC244">
        <v>0</v>
      </c>
      <c r="BE244">
        <v>0</v>
      </c>
      <c r="BG244">
        <v>0</v>
      </c>
      <c r="BI244">
        <v>0</v>
      </c>
      <c r="BK244">
        <v>0</v>
      </c>
      <c r="BM244">
        <v>0</v>
      </c>
      <c r="BO244">
        <v>0</v>
      </c>
      <c r="BQ244">
        <v>0</v>
      </c>
      <c r="BR244">
        <v>0</v>
      </c>
      <c r="BT244">
        <v>0</v>
      </c>
      <c r="BV244">
        <v>0</v>
      </c>
      <c r="BX244">
        <v>0</v>
      </c>
      <c r="BZ244">
        <v>0</v>
      </c>
      <c r="CB244">
        <v>0</v>
      </c>
      <c r="CF244">
        <v>0</v>
      </c>
      <c r="CJ244">
        <v>1713</v>
      </c>
      <c r="CM244">
        <v>0</v>
      </c>
      <c r="CN244">
        <v>0</v>
      </c>
    </row>
    <row r="245" spans="1:92" x14ac:dyDescent="0.3">
      <c r="A245" s="4">
        <v>44333</v>
      </c>
      <c r="B245" s="2" t="s">
        <v>23</v>
      </c>
      <c r="C245" s="11" t="s">
        <v>776</v>
      </c>
      <c r="D245" s="11" t="s">
        <v>1627</v>
      </c>
      <c r="E245" s="3" t="s">
        <v>1365</v>
      </c>
      <c r="F245" s="1"/>
      <c r="G245" s="7"/>
      <c r="H245" s="7"/>
      <c r="I245" s="7"/>
      <c r="J245" s="7">
        <v>351</v>
      </c>
      <c r="K245" s="7">
        <v>114</v>
      </c>
      <c r="L245" s="7"/>
      <c r="M245" s="5">
        <v>114</v>
      </c>
      <c r="N245" s="7"/>
      <c r="O245" s="7">
        <v>1</v>
      </c>
      <c r="P245" s="7"/>
      <c r="Q245" s="7"/>
      <c r="R245" s="7"/>
      <c r="S245" s="7"/>
      <c r="T245" s="7"/>
      <c r="U245" s="7"/>
      <c r="V245" s="6"/>
      <c r="W245" s="10"/>
      <c r="X245" s="8"/>
      <c r="Y245" s="9">
        <v>0</v>
      </c>
      <c r="Z245" s="9">
        <v>0</v>
      </c>
      <c r="AA245" s="9">
        <v>0</v>
      </c>
      <c r="AB245" s="9">
        <v>0</v>
      </c>
      <c r="AC245" s="9">
        <v>0</v>
      </c>
      <c r="AD245" s="9">
        <v>0</v>
      </c>
      <c r="AE245" s="9">
        <v>0</v>
      </c>
      <c r="AF245" s="9">
        <v>0</v>
      </c>
      <c r="AG245" s="9">
        <v>0</v>
      </c>
      <c r="AH245" s="9">
        <v>0</v>
      </c>
      <c r="AI245" s="9">
        <v>0</v>
      </c>
      <c r="AJ245">
        <v>0</v>
      </c>
      <c r="AK245">
        <v>0</v>
      </c>
      <c r="AU245" t="s">
        <v>1784</v>
      </c>
      <c r="AW245">
        <v>0</v>
      </c>
      <c r="AY245">
        <v>0</v>
      </c>
      <c r="BA245">
        <v>0</v>
      </c>
      <c r="BC245">
        <v>0</v>
      </c>
      <c r="BE245">
        <v>0</v>
      </c>
      <c r="BG245">
        <v>0</v>
      </c>
      <c r="BI245">
        <v>0</v>
      </c>
      <c r="BK245">
        <v>0</v>
      </c>
      <c r="BM245">
        <v>0</v>
      </c>
      <c r="BO245">
        <v>0</v>
      </c>
      <c r="BQ245">
        <v>0</v>
      </c>
      <c r="BR245">
        <v>0</v>
      </c>
      <c r="BT245">
        <v>0</v>
      </c>
      <c r="BV245">
        <v>0</v>
      </c>
      <c r="BX245">
        <v>0</v>
      </c>
      <c r="BZ245">
        <v>0</v>
      </c>
      <c r="CB245">
        <v>0</v>
      </c>
      <c r="CF245">
        <v>0</v>
      </c>
      <c r="CJ245">
        <v>1714</v>
      </c>
      <c r="CM245">
        <v>0</v>
      </c>
      <c r="CN245">
        <v>0</v>
      </c>
    </row>
    <row r="246" spans="1:92" x14ac:dyDescent="0.3">
      <c r="A246" s="4">
        <v>44334</v>
      </c>
      <c r="B246" s="2" t="s">
        <v>23</v>
      </c>
      <c r="C246" s="11" t="s">
        <v>663</v>
      </c>
      <c r="D246" s="11" t="s">
        <v>1690</v>
      </c>
      <c r="E246" s="3" t="s">
        <v>1154</v>
      </c>
      <c r="F246" s="1"/>
      <c r="G246" s="7">
        <v>2</v>
      </c>
      <c r="H246" s="7"/>
      <c r="I246" s="7"/>
      <c r="J246" s="7">
        <v>2</v>
      </c>
      <c r="K246" s="7">
        <v>1</v>
      </c>
      <c r="L246" s="7">
        <v>1</v>
      </c>
      <c r="M246" s="5"/>
      <c r="N246" s="7"/>
      <c r="O246" s="7"/>
      <c r="P246" s="7"/>
      <c r="Q246" s="7"/>
      <c r="R246" s="7"/>
      <c r="S246" s="7"/>
      <c r="T246" s="7"/>
      <c r="U246" s="7"/>
      <c r="V246" s="6"/>
      <c r="W246" s="10"/>
      <c r="X246" s="8"/>
      <c r="Y246" s="9">
        <v>0</v>
      </c>
      <c r="Z246" s="9">
        <v>0</v>
      </c>
      <c r="AA246" s="9">
        <v>0</v>
      </c>
      <c r="AB246" s="9">
        <v>0</v>
      </c>
      <c r="AC246" s="9">
        <v>0</v>
      </c>
      <c r="AD246" s="9">
        <v>0</v>
      </c>
      <c r="AE246" s="9">
        <v>0</v>
      </c>
      <c r="AF246" s="9">
        <v>0</v>
      </c>
      <c r="AG246" s="9">
        <v>0</v>
      </c>
      <c r="AH246" s="9">
        <v>0</v>
      </c>
      <c r="AI246" s="9">
        <v>0</v>
      </c>
      <c r="AJ246">
        <v>0</v>
      </c>
      <c r="AK246">
        <v>0</v>
      </c>
      <c r="AU246" t="s">
        <v>1785</v>
      </c>
      <c r="AW246">
        <v>0</v>
      </c>
      <c r="AY246">
        <v>0</v>
      </c>
      <c r="BA246">
        <v>0</v>
      </c>
      <c r="BC246">
        <v>0</v>
      </c>
      <c r="BE246">
        <v>0</v>
      </c>
      <c r="BG246">
        <v>0</v>
      </c>
      <c r="BI246">
        <v>0</v>
      </c>
      <c r="BK246">
        <v>0</v>
      </c>
      <c r="BM246">
        <v>0</v>
      </c>
      <c r="BO246">
        <v>0</v>
      </c>
      <c r="BQ246">
        <v>0</v>
      </c>
      <c r="BR246">
        <v>0</v>
      </c>
      <c r="BT246">
        <v>0</v>
      </c>
      <c r="BV246">
        <v>0</v>
      </c>
      <c r="BX246">
        <v>0</v>
      </c>
      <c r="BZ246">
        <v>0</v>
      </c>
      <c r="CB246">
        <v>0</v>
      </c>
      <c r="CF246">
        <v>0</v>
      </c>
      <c r="CJ246">
        <v>1715</v>
      </c>
      <c r="CM246">
        <v>0</v>
      </c>
      <c r="CN246">
        <v>0</v>
      </c>
    </row>
    <row r="247" spans="1:92" x14ac:dyDescent="0.3">
      <c r="A247" s="4">
        <v>44334</v>
      </c>
      <c r="B247" s="2" t="s">
        <v>26</v>
      </c>
      <c r="C247" s="11" t="s">
        <v>218</v>
      </c>
      <c r="D247" s="11" t="s">
        <v>11</v>
      </c>
      <c r="E247" s="3" t="s">
        <v>1026</v>
      </c>
      <c r="F247" s="1"/>
      <c r="G247" s="7"/>
      <c r="H247" s="7"/>
      <c r="I247" s="7"/>
      <c r="J247" s="7">
        <v>320</v>
      </c>
      <c r="K247" s="7">
        <v>120</v>
      </c>
      <c r="L247" s="7"/>
      <c r="M247" s="5">
        <v>120</v>
      </c>
      <c r="N247" s="7"/>
      <c r="O247" s="7"/>
      <c r="P247" s="7"/>
      <c r="Q247" s="7"/>
      <c r="R247" s="7"/>
      <c r="S247" s="7"/>
      <c r="T247" s="7"/>
      <c r="U247" s="7"/>
      <c r="V247" s="6"/>
      <c r="W247" s="10" t="s">
        <v>1786</v>
      </c>
      <c r="X247" s="8"/>
      <c r="Y247" s="9">
        <v>0</v>
      </c>
      <c r="Z247" s="9">
        <v>0</v>
      </c>
      <c r="AA247" s="9">
        <v>0</v>
      </c>
      <c r="AB247" s="9">
        <v>0</v>
      </c>
      <c r="AC247" s="9">
        <v>0</v>
      </c>
      <c r="AD247" s="9">
        <v>0</v>
      </c>
      <c r="AE247" s="9">
        <v>0</v>
      </c>
      <c r="AF247" s="9">
        <v>0</v>
      </c>
      <c r="AG247" s="9">
        <v>0</v>
      </c>
      <c r="AH247" s="9">
        <v>0</v>
      </c>
      <c r="AI247" s="9">
        <v>0</v>
      </c>
      <c r="AJ247">
        <v>0</v>
      </c>
      <c r="AK247">
        <v>0</v>
      </c>
      <c r="AU247" t="s">
        <v>1787</v>
      </c>
      <c r="AW247">
        <v>0</v>
      </c>
      <c r="AY247">
        <v>0</v>
      </c>
      <c r="BA247">
        <v>0</v>
      </c>
      <c r="BC247">
        <v>0</v>
      </c>
      <c r="BE247">
        <v>0</v>
      </c>
      <c r="BG247">
        <v>0</v>
      </c>
      <c r="BI247">
        <v>0</v>
      </c>
      <c r="BK247">
        <v>0</v>
      </c>
      <c r="BM247">
        <v>0</v>
      </c>
      <c r="BO247">
        <v>0</v>
      </c>
      <c r="BQ247">
        <v>0</v>
      </c>
      <c r="BR247">
        <v>0</v>
      </c>
      <c r="BT247">
        <v>0</v>
      </c>
      <c r="BV247">
        <v>0</v>
      </c>
      <c r="BX247">
        <v>0</v>
      </c>
      <c r="BZ247">
        <v>0</v>
      </c>
      <c r="CB247">
        <v>0</v>
      </c>
      <c r="CF247">
        <v>0</v>
      </c>
      <c r="CJ247">
        <v>1716</v>
      </c>
      <c r="CM247">
        <v>0</v>
      </c>
      <c r="CN247">
        <v>0</v>
      </c>
    </row>
    <row r="248" spans="1:92" x14ac:dyDescent="0.3">
      <c r="A248" s="4">
        <v>44334</v>
      </c>
      <c r="B248" s="2" t="s">
        <v>26</v>
      </c>
      <c r="C248" s="11" t="s">
        <v>615</v>
      </c>
      <c r="D248" s="11" t="s">
        <v>11</v>
      </c>
      <c r="E248" s="3" t="s">
        <v>1413</v>
      </c>
      <c r="F248" s="1"/>
      <c r="G248" s="7"/>
      <c r="H248" s="7"/>
      <c r="I248" s="7"/>
      <c r="J248" s="7">
        <v>136</v>
      </c>
      <c r="K248" s="7">
        <v>34</v>
      </c>
      <c r="L248" s="7"/>
      <c r="M248" s="5"/>
      <c r="N248" s="7">
        <v>1</v>
      </c>
      <c r="O248" s="7"/>
      <c r="P248" s="7"/>
      <c r="Q248" s="7"/>
      <c r="R248" s="7"/>
      <c r="S248" s="7"/>
      <c r="T248" s="7"/>
      <c r="U248" s="7"/>
      <c r="V248" s="6"/>
      <c r="W248" s="10"/>
      <c r="X248" s="8"/>
      <c r="Y248" s="9">
        <v>0</v>
      </c>
      <c r="Z248" s="9">
        <v>0</v>
      </c>
      <c r="AA248" s="9">
        <v>0</v>
      </c>
      <c r="AB248" s="9">
        <v>0</v>
      </c>
      <c r="AC248" s="9">
        <v>0</v>
      </c>
      <c r="AD248" s="9">
        <v>0</v>
      </c>
      <c r="AE248" s="9">
        <v>0</v>
      </c>
      <c r="AF248" s="9">
        <v>0</v>
      </c>
      <c r="AG248" s="9">
        <v>0</v>
      </c>
      <c r="AH248" s="9">
        <v>0</v>
      </c>
      <c r="AI248" s="9">
        <v>0</v>
      </c>
      <c r="AJ248">
        <v>0</v>
      </c>
      <c r="AK248">
        <v>0</v>
      </c>
      <c r="AU248" t="s">
        <v>1788</v>
      </c>
      <c r="AW248">
        <v>0</v>
      </c>
      <c r="AY248">
        <v>0</v>
      </c>
      <c r="BA248">
        <v>0</v>
      </c>
      <c r="BC248">
        <v>0</v>
      </c>
      <c r="BE248">
        <v>0</v>
      </c>
      <c r="BG248">
        <v>0</v>
      </c>
      <c r="BI248">
        <v>0</v>
      </c>
      <c r="BK248">
        <v>0</v>
      </c>
      <c r="BM248">
        <v>0</v>
      </c>
      <c r="BO248">
        <v>0</v>
      </c>
      <c r="BQ248">
        <v>0</v>
      </c>
      <c r="BR248">
        <v>0</v>
      </c>
      <c r="BT248">
        <v>0</v>
      </c>
      <c r="BV248">
        <v>0</v>
      </c>
      <c r="BX248">
        <v>0</v>
      </c>
      <c r="BZ248">
        <v>0</v>
      </c>
      <c r="CB248">
        <v>0</v>
      </c>
      <c r="CF248">
        <v>0</v>
      </c>
      <c r="CJ248">
        <v>1717</v>
      </c>
      <c r="CM248">
        <v>0</v>
      </c>
      <c r="CN248">
        <v>0</v>
      </c>
    </row>
    <row r="249" spans="1:92" x14ac:dyDescent="0.3">
      <c r="A249" s="4">
        <v>44334</v>
      </c>
      <c r="B249" s="2" t="s">
        <v>26</v>
      </c>
      <c r="C249" s="11" t="s">
        <v>244</v>
      </c>
      <c r="D249" s="11" t="s">
        <v>11</v>
      </c>
      <c r="E249" s="3" t="s">
        <v>1418</v>
      </c>
      <c r="F249" s="1"/>
      <c r="G249" s="7"/>
      <c r="H249" s="7"/>
      <c r="I249" s="7"/>
      <c r="J249" s="7">
        <v>600</v>
      </c>
      <c r="K249" s="7">
        <v>150</v>
      </c>
      <c r="L249" s="7"/>
      <c r="M249" s="5"/>
      <c r="N249" s="7">
        <v>1</v>
      </c>
      <c r="O249" s="7">
        <v>1</v>
      </c>
      <c r="P249" s="7"/>
      <c r="Q249" s="7"/>
      <c r="R249" s="7"/>
      <c r="S249" s="7"/>
      <c r="T249" s="7"/>
      <c r="U249" s="7"/>
      <c r="V249" s="6"/>
      <c r="W249" s="10"/>
      <c r="X249" s="8"/>
      <c r="Y249" s="9">
        <v>0</v>
      </c>
      <c r="Z249" s="9">
        <v>0</v>
      </c>
      <c r="AA249" s="9">
        <v>0</v>
      </c>
      <c r="AB249" s="9">
        <v>0</v>
      </c>
      <c r="AC249" s="9">
        <v>0</v>
      </c>
      <c r="AD249" s="9">
        <v>0</v>
      </c>
      <c r="AE249" s="9">
        <v>0</v>
      </c>
      <c r="AF249" s="9">
        <v>0</v>
      </c>
      <c r="AG249" s="9">
        <v>0</v>
      </c>
      <c r="AH249" s="9">
        <v>0</v>
      </c>
      <c r="AI249" s="9">
        <v>0</v>
      </c>
      <c r="AJ249">
        <v>0</v>
      </c>
      <c r="AK249">
        <v>0</v>
      </c>
      <c r="AU249" t="s">
        <v>1789</v>
      </c>
      <c r="AW249">
        <v>0</v>
      </c>
      <c r="AY249">
        <v>0</v>
      </c>
      <c r="BA249">
        <v>0</v>
      </c>
      <c r="BC249">
        <v>0</v>
      </c>
      <c r="BE249">
        <v>0</v>
      </c>
      <c r="BG249">
        <v>0</v>
      </c>
      <c r="BI249">
        <v>0</v>
      </c>
      <c r="BK249">
        <v>0</v>
      </c>
      <c r="BM249">
        <v>0</v>
      </c>
      <c r="BO249">
        <v>0</v>
      </c>
      <c r="BQ249">
        <v>0</v>
      </c>
      <c r="BR249">
        <v>0</v>
      </c>
      <c r="BT249">
        <v>0</v>
      </c>
      <c r="BV249">
        <v>0</v>
      </c>
      <c r="BX249">
        <v>0</v>
      </c>
      <c r="BZ249">
        <v>0</v>
      </c>
      <c r="CB249">
        <v>0</v>
      </c>
      <c r="CF249">
        <v>0</v>
      </c>
      <c r="CJ249">
        <v>1718</v>
      </c>
      <c r="CM249">
        <v>0</v>
      </c>
      <c r="CN249">
        <v>0</v>
      </c>
    </row>
    <row r="250" spans="1:92" x14ac:dyDescent="0.3">
      <c r="A250" s="4">
        <v>44333</v>
      </c>
      <c r="B250" s="2" t="s">
        <v>26</v>
      </c>
      <c r="C250" s="11" t="s">
        <v>707</v>
      </c>
      <c r="D250" s="11" t="s">
        <v>1473</v>
      </c>
      <c r="E250" s="3" t="s">
        <v>1176</v>
      </c>
      <c r="F250" s="1"/>
      <c r="G250" s="7"/>
      <c r="H250" s="7"/>
      <c r="I250" s="7"/>
      <c r="J250" s="7">
        <v>460</v>
      </c>
      <c r="K250" s="7">
        <v>92</v>
      </c>
      <c r="L250" s="7"/>
      <c r="M250" s="5">
        <v>92</v>
      </c>
      <c r="N250" s="7"/>
      <c r="O250" s="7"/>
      <c r="P250" s="7"/>
      <c r="Q250" s="7"/>
      <c r="R250" s="7"/>
      <c r="S250" s="7"/>
      <c r="T250" s="7"/>
      <c r="U250" s="7"/>
      <c r="V250" s="6"/>
      <c r="W250" s="10"/>
      <c r="X250" s="8"/>
      <c r="Y250" s="9">
        <v>0</v>
      </c>
      <c r="Z250" s="9">
        <v>0</v>
      </c>
      <c r="AA250" s="9">
        <v>0</v>
      </c>
      <c r="AB250" s="9">
        <v>0</v>
      </c>
      <c r="AC250" s="9">
        <v>0</v>
      </c>
      <c r="AD250" s="9">
        <v>0</v>
      </c>
      <c r="AE250" s="9">
        <v>0</v>
      </c>
      <c r="AF250" s="9">
        <v>0</v>
      </c>
      <c r="AG250" s="9">
        <v>0</v>
      </c>
      <c r="AH250" s="9">
        <v>0</v>
      </c>
      <c r="AI250" s="9">
        <v>0</v>
      </c>
      <c r="AJ250">
        <v>0</v>
      </c>
      <c r="AK250">
        <v>0</v>
      </c>
      <c r="AU250" t="s">
        <v>1790</v>
      </c>
      <c r="AW250">
        <v>0</v>
      </c>
      <c r="AY250">
        <v>0</v>
      </c>
      <c r="BA250">
        <v>0</v>
      </c>
      <c r="BC250">
        <v>0</v>
      </c>
      <c r="BE250">
        <v>0</v>
      </c>
      <c r="BG250">
        <v>0</v>
      </c>
      <c r="BI250">
        <v>0</v>
      </c>
      <c r="BK250">
        <v>0</v>
      </c>
      <c r="BM250">
        <v>0</v>
      </c>
      <c r="BO250">
        <v>0</v>
      </c>
      <c r="BQ250">
        <v>0</v>
      </c>
      <c r="BR250">
        <v>0</v>
      </c>
      <c r="BT250">
        <v>0</v>
      </c>
      <c r="BV250">
        <v>0</v>
      </c>
      <c r="BX250">
        <v>0</v>
      </c>
      <c r="BZ250">
        <v>0</v>
      </c>
      <c r="CB250">
        <v>0</v>
      </c>
      <c r="CF250">
        <v>0</v>
      </c>
      <c r="CJ250">
        <v>1719</v>
      </c>
      <c r="CM250">
        <v>0</v>
      </c>
      <c r="CN250">
        <v>0</v>
      </c>
    </row>
    <row r="251" spans="1:92" x14ac:dyDescent="0.3">
      <c r="A251" s="4">
        <v>44333</v>
      </c>
      <c r="B251" s="2" t="s">
        <v>47</v>
      </c>
      <c r="C251" s="11" t="s">
        <v>138</v>
      </c>
      <c r="D251" s="11" t="s">
        <v>11</v>
      </c>
      <c r="E251" s="3" t="s">
        <v>918</v>
      </c>
      <c r="F251" s="1"/>
      <c r="G251" s="7"/>
      <c r="H251" s="7"/>
      <c r="I251" s="7"/>
      <c r="J251" s="7">
        <v>1200</v>
      </c>
      <c r="K251" s="7">
        <v>300</v>
      </c>
      <c r="L251" s="7"/>
      <c r="M251" s="5"/>
      <c r="N251" s="7"/>
      <c r="O251" s="7"/>
      <c r="P251" s="7"/>
      <c r="Q251" s="7"/>
      <c r="R251" s="7"/>
      <c r="S251" s="7"/>
      <c r="T251" s="7"/>
      <c r="U251" s="7"/>
      <c r="V251" s="6"/>
      <c r="W251" s="10"/>
      <c r="X251" s="8"/>
      <c r="Y251" s="9">
        <v>0</v>
      </c>
      <c r="Z251" s="9">
        <v>0</v>
      </c>
      <c r="AA251" s="9">
        <v>0</v>
      </c>
      <c r="AB251" s="9">
        <v>0</v>
      </c>
      <c r="AC251" s="9">
        <v>0</v>
      </c>
      <c r="AD251" s="9">
        <v>0</v>
      </c>
      <c r="AE251" s="9">
        <v>0</v>
      </c>
      <c r="AF251" s="9">
        <v>0</v>
      </c>
      <c r="AG251" s="9">
        <v>0</v>
      </c>
      <c r="AH251" s="9">
        <v>0</v>
      </c>
      <c r="AI251" s="9">
        <v>0</v>
      </c>
      <c r="AJ251">
        <v>0</v>
      </c>
      <c r="AK251">
        <v>0</v>
      </c>
      <c r="AU251" t="s">
        <v>1791</v>
      </c>
      <c r="AW251">
        <v>0</v>
      </c>
      <c r="AY251">
        <v>0</v>
      </c>
      <c r="BA251">
        <v>0</v>
      </c>
      <c r="BC251">
        <v>0</v>
      </c>
      <c r="BE251">
        <v>0</v>
      </c>
      <c r="BG251">
        <v>0</v>
      </c>
      <c r="BI251">
        <v>0</v>
      </c>
      <c r="BK251">
        <v>0</v>
      </c>
      <c r="BM251">
        <v>0</v>
      </c>
      <c r="BO251">
        <v>0</v>
      </c>
      <c r="BQ251">
        <v>0</v>
      </c>
      <c r="BR251">
        <v>0</v>
      </c>
      <c r="BT251">
        <v>0</v>
      </c>
      <c r="BV251">
        <v>0</v>
      </c>
      <c r="BX251">
        <v>0</v>
      </c>
      <c r="BZ251">
        <v>0</v>
      </c>
      <c r="CB251">
        <v>0</v>
      </c>
      <c r="CF251">
        <v>0</v>
      </c>
      <c r="CJ251">
        <v>1720</v>
      </c>
      <c r="CM251">
        <v>0</v>
      </c>
      <c r="CN251">
        <v>0</v>
      </c>
    </row>
    <row r="252" spans="1:92" x14ac:dyDescent="0.3">
      <c r="A252" s="4">
        <v>44333</v>
      </c>
      <c r="B252" s="2" t="s">
        <v>47</v>
      </c>
      <c r="C252" s="11" t="s">
        <v>511</v>
      </c>
      <c r="D252" s="11" t="s">
        <v>11</v>
      </c>
      <c r="E252" s="3" t="s">
        <v>1195</v>
      </c>
      <c r="F252" s="1"/>
      <c r="G252" s="7"/>
      <c r="H252" s="7"/>
      <c r="I252" s="7"/>
      <c r="J252" s="7">
        <v>415</v>
      </c>
      <c r="K252" s="7">
        <v>102</v>
      </c>
      <c r="L252" s="7"/>
      <c r="M252" s="5"/>
      <c r="N252" s="7"/>
      <c r="O252" s="7"/>
      <c r="P252" s="7"/>
      <c r="Q252" s="7"/>
      <c r="R252" s="7"/>
      <c r="S252" s="7"/>
      <c r="T252" s="7"/>
      <c r="U252" s="7"/>
      <c r="V252" s="6"/>
      <c r="W252" s="10"/>
      <c r="X252" s="8"/>
      <c r="Y252" s="9">
        <v>0</v>
      </c>
      <c r="Z252" s="9">
        <v>0</v>
      </c>
      <c r="AA252" s="9">
        <v>0</v>
      </c>
      <c r="AB252" s="9">
        <v>0</v>
      </c>
      <c r="AC252" s="9">
        <v>0</v>
      </c>
      <c r="AD252" s="9">
        <v>0</v>
      </c>
      <c r="AE252" s="9">
        <v>0</v>
      </c>
      <c r="AF252" s="9">
        <v>0</v>
      </c>
      <c r="AG252" s="9">
        <v>0</v>
      </c>
      <c r="AH252" s="9">
        <v>0</v>
      </c>
      <c r="AI252" s="9">
        <v>0</v>
      </c>
      <c r="AJ252">
        <v>0</v>
      </c>
      <c r="AK252">
        <v>0</v>
      </c>
      <c r="AU252" t="s">
        <v>1792</v>
      </c>
      <c r="AW252">
        <v>0</v>
      </c>
      <c r="AY252">
        <v>0</v>
      </c>
      <c r="BA252">
        <v>0</v>
      </c>
      <c r="BC252">
        <v>0</v>
      </c>
      <c r="BE252">
        <v>0</v>
      </c>
      <c r="BG252">
        <v>0</v>
      </c>
      <c r="BI252">
        <v>0</v>
      </c>
      <c r="BK252">
        <v>0</v>
      </c>
      <c r="BM252">
        <v>0</v>
      </c>
      <c r="BO252">
        <v>0</v>
      </c>
      <c r="BQ252">
        <v>0</v>
      </c>
      <c r="BR252">
        <v>0</v>
      </c>
      <c r="BT252">
        <v>0</v>
      </c>
      <c r="BV252">
        <v>0</v>
      </c>
      <c r="BX252">
        <v>0</v>
      </c>
      <c r="BZ252">
        <v>0</v>
      </c>
      <c r="CB252">
        <v>0</v>
      </c>
      <c r="CF252">
        <v>0</v>
      </c>
      <c r="CJ252">
        <v>1721</v>
      </c>
      <c r="CM252">
        <v>0</v>
      </c>
      <c r="CN252">
        <v>0</v>
      </c>
    </row>
    <row r="253" spans="1:92" x14ac:dyDescent="0.3">
      <c r="A253" s="4">
        <v>44333</v>
      </c>
      <c r="B253" s="2" t="s">
        <v>80</v>
      </c>
      <c r="C253" s="11" t="s">
        <v>162</v>
      </c>
      <c r="D253" s="11" t="s">
        <v>11</v>
      </c>
      <c r="E253" s="3" t="s">
        <v>1274</v>
      </c>
      <c r="F253" s="1"/>
      <c r="G253" s="7"/>
      <c r="H253" s="7"/>
      <c r="I253" s="7"/>
      <c r="J253" s="7">
        <v>180</v>
      </c>
      <c r="K253" s="7">
        <v>45</v>
      </c>
      <c r="L253" s="7"/>
      <c r="M253" s="5">
        <v>45</v>
      </c>
      <c r="N253" s="7"/>
      <c r="O253" s="7"/>
      <c r="P253" s="7"/>
      <c r="Q253" s="7"/>
      <c r="R253" s="7"/>
      <c r="S253" s="7"/>
      <c r="T253" s="7"/>
      <c r="U253" s="7"/>
      <c r="V253" s="6"/>
      <c r="W253" s="10"/>
      <c r="X253" s="8"/>
      <c r="Y253" s="9">
        <v>0</v>
      </c>
      <c r="Z253" s="9">
        <v>0</v>
      </c>
      <c r="AA253" s="9">
        <v>0</v>
      </c>
      <c r="AB253" s="9">
        <v>0</v>
      </c>
      <c r="AC253" s="9">
        <v>0</v>
      </c>
      <c r="AD253" s="9">
        <v>0</v>
      </c>
      <c r="AE253" s="9">
        <v>0</v>
      </c>
      <c r="AF253" s="9">
        <v>0</v>
      </c>
      <c r="AG253" s="9">
        <v>0</v>
      </c>
      <c r="AH253" s="9">
        <v>0</v>
      </c>
      <c r="AI253" s="9">
        <v>0</v>
      </c>
      <c r="AJ253">
        <v>0</v>
      </c>
      <c r="AK253">
        <v>0</v>
      </c>
      <c r="AU253" t="s">
        <v>1793</v>
      </c>
      <c r="AW253">
        <v>0</v>
      </c>
      <c r="AY253">
        <v>0</v>
      </c>
      <c r="BA253">
        <v>0</v>
      </c>
      <c r="BC253">
        <v>0</v>
      </c>
      <c r="BE253">
        <v>0</v>
      </c>
      <c r="BG253">
        <v>0</v>
      </c>
      <c r="BI253">
        <v>0</v>
      </c>
      <c r="BK253">
        <v>0</v>
      </c>
      <c r="BM253">
        <v>0</v>
      </c>
      <c r="BO253">
        <v>0</v>
      </c>
      <c r="BQ253">
        <v>0</v>
      </c>
      <c r="BR253">
        <v>0</v>
      </c>
      <c r="BT253">
        <v>0</v>
      </c>
      <c r="BV253">
        <v>0</v>
      </c>
      <c r="BX253">
        <v>0</v>
      </c>
      <c r="BZ253">
        <v>0</v>
      </c>
      <c r="CB253">
        <v>0</v>
      </c>
      <c r="CF253">
        <v>0</v>
      </c>
      <c r="CJ253">
        <v>1722</v>
      </c>
      <c r="CM253">
        <v>0</v>
      </c>
      <c r="CN253">
        <v>0</v>
      </c>
    </row>
    <row r="254" spans="1:92" x14ac:dyDescent="0.3">
      <c r="A254" s="4">
        <v>44334</v>
      </c>
      <c r="B254" s="2" t="s">
        <v>80</v>
      </c>
      <c r="C254" s="11" t="s">
        <v>162</v>
      </c>
      <c r="D254" s="11" t="s">
        <v>11</v>
      </c>
      <c r="E254" s="3" t="s">
        <v>1274</v>
      </c>
      <c r="F254" s="1"/>
      <c r="G254" s="7"/>
      <c r="H254" s="7"/>
      <c r="I254" s="7"/>
      <c r="J254" s="7">
        <v>128</v>
      </c>
      <c r="K254" s="7">
        <v>32</v>
      </c>
      <c r="L254" s="7"/>
      <c r="M254" s="5">
        <v>32</v>
      </c>
      <c r="N254" s="7"/>
      <c r="O254" s="7"/>
      <c r="P254" s="7"/>
      <c r="Q254" s="7"/>
      <c r="R254" s="7"/>
      <c r="S254" s="7"/>
      <c r="T254" s="7"/>
      <c r="U254" s="7"/>
      <c r="V254" s="6"/>
      <c r="W254" s="10"/>
      <c r="X254" s="8"/>
      <c r="Y254" s="9">
        <v>0</v>
      </c>
      <c r="Z254" s="9">
        <v>0</v>
      </c>
      <c r="AA254" s="9">
        <v>0</v>
      </c>
      <c r="AB254" s="9">
        <v>0</v>
      </c>
      <c r="AC254" s="9">
        <v>0</v>
      </c>
      <c r="AD254" s="9">
        <v>0</v>
      </c>
      <c r="AE254" s="9">
        <v>0</v>
      </c>
      <c r="AF254" s="9">
        <v>0</v>
      </c>
      <c r="AG254" s="9">
        <v>0</v>
      </c>
      <c r="AH254" s="9">
        <v>0</v>
      </c>
      <c r="AI254" s="9">
        <v>0</v>
      </c>
      <c r="AJ254">
        <v>0</v>
      </c>
      <c r="AK254">
        <v>0</v>
      </c>
      <c r="AU254" t="s">
        <v>1794</v>
      </c>
      <c r="AW254">
        <v>0</v>
      </c>
      <c r="AY254">
        <v>0</v>
      </c>
      <c r="BA254">
        <v>0</v>
      </c>
      <c r="BC254">
        <v>0</v>
      </c>
      <c r="BE254">
        <v>0</v>
      </c>
      <c r="BG254">
        <v>0</v>
      </c>
      <c r="BI254">
        <v>0</v>
      </c>
      <c r="BK254">
        <v>0</v>
      </c>
      <c r="BM254">
        <v>0</v>
      </c>
      <c r="BO254">
        <v>0</v>
      </c>
      <c r="BQ254">
        <v>0</v>
      </c>
      <c r="BR254">
        <v>0</v>
      </c>
      <c r="BT254">
        <v>0</v>
      </c>
      <c r="BV254">
        <v>0</v>
      </c>
      <c r="BX254">
        <v>0</v>
      </c>
      <c r="BZ254">
        <v>0</v>
      </c>
      <c r="CB254">
        <v>0</v>
      </c>
      <c r="CF254">
        <v>0</v>
      </c>
      <c r="CJ254">
        <v>1723</v>
      </c>
      <c r="CM254">
        <v>0</v>
      </c>
      <c r="CN254">
        <v>0</v>
      </c>
    </row>
    <row r="255" spans="1:92" x14ac:dyDescent="0.3">
      <c r="A255" s="4">
        <v>44328</v>
      </c>
      <c r="B255" s="2" t="s">
        <v>80</v>
      </c>
      <c r="C255" s="11" t="s">
        <v>182</v>
      </c>
      <c r="D255" s="11" t="s">
        <v>11</v>
      </c>
      <c r="E255" s="3" t="s">
        <v>1000</v>
      </c>
      <c r="F255" s="1"/>
      <c r="G255" s="7"/>
      <c r="H255" s="7"/>
      <c r="I255" s="7"/>
      <c r="J255" s="7">
        <v>68</v>
      </c>
      <c r="K255" s="7">
        <v>17</v>
      </c>
      <c r="L255" s="7"/>
      <c r="M255" s="5">
        <v>17</v>
      </c>
      <c r="N255" s="7"/>
      <c r="O255" s="7"/>
      <c r="P255" s="7"/>
      <c r="Q255" s="7"/>
      <c r="R255" s="7"/>
      <c r="S255" s="7"/>
      <c r="T255" s="7"/>
      <c r="U255" s="7"/>
      <c r="V255" s="6">
        <v>80</v>
      </c>
      <c r="W255" s="10"/>
      <c r="X255" s="8"/>
      <c r="Y255" s="9">
        <v>0</v>
      </c>
      <c r="Z255" s="9">
        <v>0</v>
      </c>
      <c r="AA255" s="9">
        <v>0</v>
      </c>
      <c r="AB255" s="9">
        <v>0</v>
      </c>
      <c r="AC255" s="9">
        <v>0</v>
      </c>
      <c r="AD255" s="9">
        <v>0</v>
      </c>
      <c r="AE255" s="9">
        <v>0</v>
      </c>
      <c r="AF255" s="9">
        <v>0</v>
      </c>
      <c r="AG255" s="9">
        <v>0</v>
      </c>
      <c r="AH255" s="9">
        <v>0</v>
      </c>
      <c r="AI255" s="9">
        <v>0</v>
      </c>
      <c r="AJ255">
        <v>0</v>
      </c>
      <c r="AK255">
        <v>0</v>
      </c>
      <c r="AU255" t="s">
        <v>1795</v>
      </c>
      <c r="AW255">
        <v>0</v>
      </c>
      <c r="AY255">
        <v>0</v>
      </c>
      <c r="BA255">
        <v>0</v>
      </c>
      <c r="BC255">
        <v>0</v>
      </c>
      <c r="BE255">
        <v>0</v>
      </c>
      <c r="BG255">
        <v>0</v>
      </c>
      <c r="BI255">
        <v>0</v>
      </c>
      <c r="BK255">
        <v>0</v>
      </c>
      <c r="BM255">
        <v>0</v>
      </c>
      <c r="BO255">
        <v>0</v>
      </c>
      <c r="BQ255">
        <v>0</v>
      </c>
      <c r="BR255">
        <v>0</v>
      </c>
      <c r="BT255">
        <v>0</v>
      </c>
      <c r="BV255">
        <v>0</v>
      </c>
      <c r="BX255">
        <v>0</v>
      </c>
      <c r="BZ255">
        <v>0</v>
      </c>
      <c r="CB255">
        <v>0</v>
      </c>
      <c r="CF255">
        <v>0</v>
      </c>
      <c r="CJ255">
        <v>1724</v>
      </c>
      <c r="CM255">
        <v>0</v>
      </c>
      <c r="CN255">
        <v>0</v>
      </c>
    </row>
    <row r="256" spans="1:92" x14ac:dyDescent="0.3">
      <c r="A256" s="4">
        <v>44330</v>
      </c>
      <c r="B256" s="2" t="s">
        <v>80</v>
      </c>
      <c r="C256" s="11" t="s">
        <v>182</v>
      </c>
      <c r="D256" s="11" t="s">
        <v>11</v>
      </c>
      <c r="E256" s="3" t="s">
        <v>1000</v>
      </c>
      <c r="F256" s="1"/>
      <c r="G256" s="7"/>
      <c r="H256" s="7"/>
      <c r="I256" s="7"/>
      <c r="J256" s="7">
        <v>144</v>
      </c>
      <c r="K256" s="7">
        <v>26</v>
      </c>
      <c r="L256" s="7"/>
      <c r="M256" s="5">
        <v>23</v>
      </c>
      <c r="N256" s="7"/>
      <c r="O256" s="7"/>
      <c r="P256" s="7"/>
      <c r="Q256" s="7"/>
      <c r="R256" s="7"/>
      <c r="S256" s="7"/>
      <c r="T256" s="7"/>
      <c r="U256" s="7"/>
      <c r="V256" s="6">
        <v>290</v>
      </c>
      <c r="W256" s="10"/>
      <c r="X256" s="8"/>
      <c r="Y256" s="9">
        <v>0</v>
      </c>
      <c r="Z256" s="9">
        <v>0</v>
      </c>
      <c r="AA256" s="9">
        <v>0</v>
      </c>
      <c r="AB256" s="9">
        <v>0</v>
      </c>
      <c r="AC256" s="9">
        <v>0</v>
      </c>
      <c r="AD256" s="9">
        <v>0</v>
      </c>
      <c r="AE256" s="9">
        <v>0</v>
      </c>
      <c r="AF256" s="9">
        <v>0</v>
      </c>
      <c r="AG256" s="9">
        <v>0</v>
      </c>
      <c r="AH256" s="9">
        <v>0</v>
      </c>
      <c r="AI256" s="9">
        <v>0</v>
      </c>
      <c r="AJ256">
        <v>0</v>
      </c>
      <c r="AK256">
        <v>0</v>
      </c>
      <c r="AU256" t="s">
        <v>1796</v>
      </c>
      <c r="AW256">
        <v>0</v>
      </c>
      <c r="AY256">
        <v>0</v>
      </c>
      <c r="BA256">
        <v>0</v>
      </c>
      <c r="BC256">
        <v>0</v>
      </c>
      <c r="BE256">
        <v>0</v>
      </c>
      <c r="BG256">
        <v>0</v>
      </c>
      <c r="BI256">
        <v>0</v>
      </c>
      <c r="BK256">
        <v>0</v>
      </c>
      <c r="BM256">
        <v>0</v>
      </c>
      <c r="BO256">
        <v>0</v>
      </c>
      <c r="BQ256">
        <v>0</v>
      </c>
      <c r="BR256">
        <v>0</v>
      </c>
      <c r="BT256">
        <v>0</v>
      </c>
      <c r="BV256">
        <v>0</v>
      </c>
      <c r="BX256">
        <v>0</v>
      </c>
      <c r="BZ256">
        <v>0</v>
      </c>
      <c r="CB256">
        <v>0</v>
      </c>
      <c r="CF256">
        <v>0</v>
      </c>
      <c r="CJ256">
        <v>1725</v>
      </c>
      <c r="CM256">
        <v>0</v>
      </c>
      <c r="CN256">
        <v>0</v>
      </c>
    </row>
    <row r="257" spans="1:92" x14ac:dyDescent="0.3">
      <c r="A257" s="4">
        <v>44334</v>
      </c>
      <c r="B257" s="2" t="s">
        <v>53</v>
      </c>
      <c r="C257" s="11" t="s">
        <v>54</v>
      </c>
      <c r="D257" s="11" t="s">
        <v>1473</v>
      </c>
      <c r="E257" s="3" t="s">
        <v>1030</v>
      </c>
      <c r="F257" s="1"/>
      <c r="G257" s="7"/>
      <c r="H257" s="7"/>
      <c r="I257" s="7"/>
      <c r="J257" s="7">
        <v>14266</v>
      </c>
      <c r="K257" s="7">
        <v>5124</v>
      </c>
      <c r="L257" s="7"/>
      <c r="M257" s="5"/>
      <c r="N257" s="7"/>
      <c r="O257" s="7"/>
      <c r="P257" s="7"/>
      <c r="Q257" s="7"/>
      <c r="R257" s="7"/>
      <c r="S257" s="7"/>
      <c r="T257" s="7"/>
      <c r="U257" s="7"/>
      <c r="V257" s="6"/>
      <c r="W257" s="10"/>
      <c r="X257" s="8"/>
      <c r="Y257" s="9">
        <v>6750000</v>
      </c>
      <c r="Z257" s="9">
        <v>2188555200</v>
      </c>
      <c r="AA257" s="9">
        <v>1823562000</v>
      </c>
      <c r="AB257" s="9">
        <v>0</v>
      </c>
      <c r="AC257" s="9">
        <v>0</v>
      </c>
      <c r="AD257" s="9">
        <v>0</v>
      </c>
      <c r="AE257" s="9">
        <v>0</v>
      </c>
      <c r="AF257" s="9">
        <v>0</v>
      </c>
      <c r="AG257" s="9">
        <v>0</v>
      </c>
      <c r="AH257" s="9">
        <v>907315701</v>
      </c>
      <c r="AI257" s="9">
        <v>0</v>
      </c>
      <c r="AJ257">
        <v>4926182901</v>
      </c>
      <c r="AK257">
        <v>0</v>
      </c>
      <c r="AL257">
        <v>63</v>
      </c>
      <c r="AM257">
        <v>44334</v>
      </c>
      <c r="AN257">
        <v>44517</v>
      </c>
      <c r="AU257" t="s">
        <v>1797</v>
      </c>
      <c r="AV257">
        <v>15586</v>
      </c>
      <c r="AW257">
        <v>1823562000</v>
      </c>
      <c r="AY257">
        <v>0</v>
      </c>
      <c r="AZ257">
        <v>5196</v>
      </c>
      <c r="BA257">
        <v>262917600</v>
      </c>
      <c r="BB257">
        <v>5196</v>
      </c>
      <c r="BC257">
        <v>279544800</v>
      </c>
      <c r="BD257">
        <v>15588</v>
      </c>
      <c r="BE257">
        <v>1200276000</v>
      </c>
      <c r="BF257">
        <v>15588</v>
      </c>
      <c r="BG257">
        <v>445816800</v>
      </c>
      <c r="BI257">
        <v>0</v>
      </c>
      <c r="BK257">
        <v>0</v>
      </c>
      <c r="BM257">
        <v>0</v>
      </c>
      <c r="BO257">
        <v>0</v>
      </c>
      <c r="BQ257">
        <v>0</v>
      </c>
      <c r="BR257">
        <v>2188555200</v>
      </c>
      <c r="BT257">
        <v>0</v>
      </c>
      <c r="BV257">
        <v>0</v>
      </c>
      <c r="BX257">
        <v>0</v>
      </c>
      <c r="BZ257">
        <v>0</v>
      </c>
      <c r="CB257">
        <v>0</v>
      </c>
      <c r="CF257">
        <v>0</v>
      </c>
      <c r="CJ257">
        <v>1726</v>
      </c>
      <c r="CM257">
        <v>0</v>
      </c>
      <c r="CN257">
        <v>4926182901</v>
      </c>
    </row>
    <row r="258" spans="1:92" x14ac:dyDescent="0.3">
      <c r="A258" s="4">
        <v>44333</v>
      </c>
      <c r="B258" s="2" t="s">
        <v>80</v>
      </c>
      <c r="C258" s="11" t="s">
        <v>81</v>
      </c>
      <c r="D258" s="11" t="s">
        <v>11</v>
      </c>
      <c r="E258" s="3" t="s">
        <v>1251</v>
      </c>
      <c r="F258" s="1"/>
      <c r="G258" s="7"/>
      <c r="H258" s="7"/>
      <c r="I258" s="7"/>
      <c r="J258" s="7">
        <v>8</v>
      </c>
      <c r="K258" s="7">
        <v>2</v>
      </c>
      <c r="L258" s="7"/>
      <c r="M258" s="5">
        <v>2</v>
      </c>
      <c r="N258" s="7"/>
      <c r="O258" s="7"/>
      <c r="P258" s="7"/>
      <c r="Q258" s="7"/>
      <c r="R258" s="7"/>
      <c r="S258" s="7"/>
      <c r="T258" s="7"/>
      <c r="U258" s="7"/>
      <c r="V258" s="6"/>
      <c r="W258" s="10"/>
      <c r="X258" s="8"/>
      <c r="Y258" s="9">
        <v>0</v>
      </c>
      <c r="Z258" s="9">
        <v>0</v>
      </c>
      <c r="AA258" s="9">
        <v>0</v>
      </c>
      <c r="AB258" s="9">
        <v>0</v>
      </c>
      <c r="AC258" s="9">
        <v>0</v>
      </c>
      <c r="AD258" s="9">
        <v>0</v>
      </c>
      <c r="AE258" s="9">
        <v>0</v>
      </c>
      <c r="AF258" s="9">
        <v>0</v>
      </c>
      <c r="AG258" s="9">
        <v>0</v>
      </c>
      <c r="AH258" s="9">
        <v>0</v>
      </c>
      <c r="AI258" s="9">
        <v>0</v>
      </c>
      <c r="AJ258">
        <v>0</v>
      </c>
      <c r="AK258">
        <v>0</v>
      </c>
      <c r="AU258" t="s">
        <v>1798</v>
      </c>
      <c r="AW258">
        <v>0</v>
      </c>
      <c r="AY258">
        <v>0</v>
      </c>
      <c r="BA258">
        <v>0</v>
      </c>
      <c r="BC258">
        <v>0</v>
      </c>
      <c r="BE258">
        <v>0</v>
      </c>
      <c r="BG258">
        <v>0</v>
      </c>
      <c r="BI258">
        <v>0</v>
      </c>
      <c r="BK258">
        <v>0</v>
      </c>
      <c r="BM258">
        <v>0</v>
      </c>
      <c r="BO258">
        <v>0</v>
      </c>
      <c r="BQ258">
        <v>0</v>
      </c>
      <c r="BR258">
        <v>0</v>
      </c>
      <c r="BT258">
        <v>0</v>
      </c>
      <c r="BV258">
        <v>0</v>
      </c>
      <c r="BX258">
        <v>0</v>
      </c>
      <c r="BZ258">
        <v>0</v>
      </c>
      <c r="CB258">
        <v>0</v>
      </c>
      <c r="CF258">
        <v>0</v>
      </c>
      <c r="CJ258">
        <v>1727</v>
      </c>
      <c r="CM258">
        <v>0</v>
      </c>
      <c r="CN258">
        <v>0</v>
      </c>
    </row>
    <row r="259" spans="1:92" x14ac:dyDescent="0.3">
      <c r="A259" s="4">
        <v>44333</v>
      </c>
      <c r="B259" s="2" t="s">
        <v>47</v>
      </c>
      <c r="C259" s="11" t="s">
        <v>558</v>
      </c>
      <c r="D259" s="11" t="s">
        <v>1627</v>
      </c>
      <c r="E259" s="3" t="s">
        <v>1177</v>
      </c>
      <c r="F259" s="1"/>
      <c r="G259" s="7"/>
      <c r="H259" s="7"/>
      <c r="I259" s="7"/>
      <c r="J259" s="7">
        <v>16</v>
      </c>
      <c r="K259" s="7">
        <v>4</v>
      </c>
      <c r="L259" s="7"/>
      <c r="M259" s="5"/>
      <c r="N259" s="7"/>
      <c r="O259" s="7"/>
      <c r="P259" s="7"/>
      <c r="Q259" s="7"/>
      <c r="R259" s="7"/>
      <c r="S259" s="7"/>
      <c r="T259" s="7"/>
      <c r="U259" s="7"/>
      <c r="V259" s="6"/>
      <c r="W259" s="10"/>
      <c r="X259" s="8"/>
      <c r="Y259" s="9">
        <v>0</v>
      </c>
      <c r="Z259" s="9">
        <v>0</v>
      </c>
      <c r="AA259" s="9">
        <v>0</v>
      </c>
      <c r="AB259" s="9">
        <v>0</v>
      </c>
      <c r="AC259" s="9">
        <v>0</v>
      </c>
      <c r="AD259" s="9">
        <v>0</v>
      </c>
      <c r="AE259" s="9">
        <v>0</v>
      </c>
      <c r="AF259" s="9">
        <v>0</v>
      </c>
      <c r="AG259" s="9">
        <v>0</v>
      </c>
      <c r="AH259" s="9">
        <v>0</v>
      </c>
      <c r="AI259" s="9">
        <v>0</v>
      </c>
      <c r="AJ259">
        <v>0</v>
      </c>
      <c r="AK259">
        <v>0</v>
      </c>
      <c r="AU259" t="s">
        <v>1799</v>
      </c>
      <c r="AW259">
        <v>0</v>
      </c>
      <c r="AY259">
        <v>0</v>
      </c>
      <c r="BA259">
        <v>0</v>
      </c>
      <c r="BC259">
        <v>0</v>
      </c>
      <c r="BE259">
        <v>0</v>
      </c>
      <c r="BG259">
        <v>0</v>
      </c>
      <c r="BI259">
        <v>0</v>
      </c>
      <c r="BK259">
        <v>0</v>
      </c>
      <c r="BM259">
        <v>0</v>
      </c>
      <c r="BO259">
        <v>0</v>
      </c>
      <c r="BQ259">
        <v>0</v>
      </c>
      <c r="BR259">
        <v>0</v>
      </c>
      <c r="BT259">
        <v>0</v>
      </c>
      <c r="BV259">
        <v>0</v>
      </c>
      <c r="BX259">
        <v>0</v>
      </c>
      <c r="BZ259">
        <v>0</v>
      </c>
      <c r="CB259">
        <v>0</v>
      </c>
      <c r="CF259">
        <v>0</v>
      </c>
      <c r="CJ259">
        <v>1728</v>
      </c>
      <c r="CM259">
        <v>0</v>
      </c>
      <c r="CN259">
        <v>0</v>
      </c>
    </row>
    <row r="260" spans="1:92" x14ac:dyDescent="0.3">
      <c r="A260" s="4">
        <v>44333</v>
      </c>
      <c r="B260" s="2" t="s">
        <v>32</v>
      </c>
      <c r="C260" s="11" t="s">
        <v>523</v>
      </c>
      <c r="D260" s="11" t="s">
        <v>1473</v>
      </c>
      <c r="E260" s="3" t="s">
        <v>1409</v>
      </c>
      <c r="F260" s="1"/>
      <c r="G260" s="7"/>
      <c r="H260" s="7"/>
      <c r="I260" s="7"/>
      <c r="J260" s="7">
        <v>4</v>
      </c>
      <c r="K260" s="7">
        <v>1</v>
      </c>
      <c r="L260" s="7"/>
      <c r="M260" s="5">
        <v>1</v>
      </c>
      <c r="N260" s="7"/>
      <c r="O260" s="7"/>
      <c r="P260" s="7">
        <v>1</v>
      </c>
      <c r="Q260" s="7"/>
      <c r="R260" s="7"/>
      <c r="S260" s="7"/>
      <c r="T260" s="7"/>
      <c r="U260" s="7"/>
      <c r="V260" s="6"/>
      <c r="W260" s="10"/>
      <c r="X260" s="8"/>
      <c r="Y260" s="9">
        <v>0</v>
      </c>
      <c r="Z260" s="9">
        <v>0</v>
      </c>
      <c r="AA260" s="9">
        <v>0</v>
      </c>
      <c r="AB260" s="9">
        <v>0</v>
      </c>
      <c r="AC260" s="9">
        <v>0</v>
      </c>
      <c r="AD260" s="9">
        <v>0</v>
      </c>
      <c r="AE260" s="9">
        <v>0</v>
      </c>
      <c r="AF260" s="9">
        <v>0</v>
      </c>
      <c r="AG260" s="9">
        <v>0</v>
      </c>
      <c r="AH260" s="9">
        <v>0</v>
      </c>
      <c r="AI260" s="9">
        <v>0</v>
      </c>
      <c r="AJ260">
        <v>0</v>
      </c>
      <c r="AK260">
        <v>0</v>
      </c>
      <c r="AU260" t="s">
        <v>1800</v>
      </c>
      <c r="AW260">
        <v>0</v>
      </c>
      <c r="AY260">
        <v>0</v>
      </c>
      <c r="BA260">
        <v>0</v>
      </c>
      <c r="BC260">
        <v>0</v>
      </c>
      <c r="BE260">
        <v>0</v>
      </c>
      <c r="BG260">
        <v>0</v>
      </c>
      <c r="BI260">
        <v>0</v>
      </c>
      <c r="BK260">
        <v>0</v>
      </c>
      <c r="BM260">
        <v>0</v>
      </c>
      <c r="BO260">
        <v>0</v>
      </c>
      <c r="BQ260">
        <v>0</v>
      </c>
      <c r="BR260">
        <v>0</v>
      </c>
      <c r="BT260">
        <v>0</v>
      </c>
      <c r="BV260">
        <v>0</v>
      </c>
      <c r="BX260">
        <v>0</v>
      </c>
      <c r="BZ260">
        <v>0</v>
      </c>
      <c r="CB260">
        <v>0</v>
      </c>
      <c r="CF260">
        <v>0</v>
      </c>
      <c r="CJ260">
        <v>1729</v>
      </c>
      <c r="CM260">
        <v>0</v>
      </c>
      <c r="CN260">
        <v>0</v>
      </c>
    </row>
    <row r="261" spans="1:92" x14ac:dyDescent="0.3">
      <c r="A261" s="4">
        <v>44334</v>
      </c>
      <c r="B261" s="2" t="s">
        <v>47</v>
      </c>
      <c r="C261" s="11" t="s">
        <v>680</v>
      </c>
      <c r="D261" s="11" t="s">
        <v>1690</v>
      </c>
      <c r="E261" s="3" t="s">
        <v>1417</v>
      </c>
      <c r="F261" s="1"/>
      <c r="G261" s="7">
        <v>2</v>
      </c>
      <c r="H261" s="7"/>
      <c r="I261" s="7"/>
      <c r="J261" s="7">
        <v>2</v>
      </c>
      <c r="K261" s="7"/>
      <c r="L261" s="7"/>
      <c r="M261" s="5"/>
      <c r="N261" s="7"/>
      <c r="O261" s="7"/>
      <c r="P261" s="7"/>
      <c r="Q261" s="7"/>
      <c r="R261" s="7"/>
      <c r="S261" s="7"/>
      <c r="T261" s="7"/>
      <c r="U261" s="7"/>
      <c r="V261" s="6"/>
      <c r="W261" s="10"/>
      <c r="X261" s="8"/>
      <c r="Y261" s="9">
        <v>0</v>
      </c>
      <c r="Z261" s="9">
        <v>0</v>
      </c>
      <c r="AA261" s="9">
        <v>0</v>
      </c>
      <c r="AB261" s="9">
        <v>0</v>
      </c>
      <c r="AC261" s="9">
        <v>0</v>
      </c>
      <c r="AD261" s="9">
        <v>0</v>
      </c>
      <c r="AE261" s="9">
        <v>0</v>
      </c>
      <c r="AF261" s="9">
        <v>0</v>
      </c>
      <c r="AG261" s="9">
        <v>0</v>
      </c>
      <c r="AH261" s="9">
        <v>0</v>
      </c>
      <c r="AI261" s="9">
        <v>0</v>
      </c>
      <c r="AJ261">
        <v>0</v>
      </c>
      <c r="AK261">
        <v>0</v>
      </c>
      <c r="AU261" t="s">
        <v>1801</v>
      </c>
      <c r="AW261">
        <v>0</v>
      </c>
      <c r="AY261">
        <v>0</v>
      </c>
      <c r="BA261">
        <v>0</v>
      </c>
      <c r="BC261">
        <v>0</v>
      </c>
      <c r="BE261">
        <v>0</v>
      </c>
      <c r="BG261">
        <v>0</v>
      </c>
      <c r="BI261">
        <v>0</v>
      </c>
      <c r="BK261">
        <v>0</v>
      </c>
      <c r="BM261">
        <v>0</v>
      </c>
      <c r="BO261">
        <v>0</v>
      </c>
      <c r="BQ261">
        <v>0</v>
      </c>
      <c r="BR261">
        <v>0</v>
      </c>
      <c r="BT261">
        <v>0</v>
      </c>
      <c r="BV261">
        <v>0</v>
      </c>
      <c r="BX261">
        <v>0</v>
      </c>
      <c r="BZ261">
        <v>0</v>
      </c>
      <c r="CB261">
        <v>0</v>
      </c>
      <c r="CF261">
        <v>0</v>
      </c>
      <c r="CJ261">
        <v>1730</v>
      </c>
      <c r="CM261">
        <v>0</v>
      </c>
      <c r="CN261">
        <v>0</v>
      </c>
    </row>
    <row r="262" spans="1:92" x14ac:dyDescent="0.3">
      <c r="A262" s="4">
        <v>44333</v>
      </c>
      <c r="B262" s="2" t="s">
        <v>92</v>
      </c>
      <c r="C262" s="11" t="s">
        <v>228</v>
      </c>
      <c r="D262" s="11" t="s">
        <v>11</v>
      </c>
      <c r="E262" s="3" t="s">
        <v>1458</v>
      </c>
      <c r="F262" s="1"/>
      <c r="G262" s="7"/>
      <c r="H262" s="7"/>
      <c r="I262" s="7"/>
      <c r="J262" s="7">
        <v>28</v>
      </c>
      <c r="K262" s="7">
        <v>7</v>
      </c>
      <c r="L262" s="7"/>
      <c r="M262" s="5">
        <v>7</v>
      </c>
      <c r="N262" s="7"/>
      <c r="O262" s="7"/>
      <c r="P262" s="7"/>
      <c r="Q262" s="7"/>
      <c r="R262" s="7"/>
      <c r="S262" s="7"/>
      <c r="T262" s="7"/>
      <c r="U262" s="7"/>
      <c r="V262" s="6"/>
      <c r="W262" s="10"/>
      <c r="X262" s="8"/>
      <c r="Y262" s="9">
        <v>0</v>
      </c>
      <c r="Z262" s="9">
        <v>0</v>
      </c>
      <c r="AA262" s="9">
        <v>0</v>
      </c>
      <c r="AB262" s="9">
        <v>0</v>
      </c>
      <c r="AC262" s="9">
        <v>0</v>
      </c>
      <c r="AD262" s="9">
        <v>0</v>
      </c>
      <c r="AE262" s="9">
        <v>0</v>
      </c>
      <c r="AF262" s="9">
        <v>0</v>
      </c>
      <c r="AG262" s="9">
        <v>0</v>
      </c>
      <c r="AH262" s="9">
        <v>0</v>
      </c>
      <c r="AI262" s="9">
        <v>0</v>
      </c>
      <c r="AJ262">
        <v>0</v>
      </c>
      <c r="AK262">
        <v>0</v>
      </c>
      <c r="AU262" t="s">
        <v>1802</v>
      </c>
      <c r="AW262">
        <v>0</v>
      </c>
      <c r="AY262">
        <v>0</v>
      </c>
      <c r="BA262">
        <v>0</v>
      </c>
      <c r="BC262">
        <v>0</v>
      </c>
      <c r="BE262">
        <v>0</v>
      </c>
      <c r="BG262">
        <v>0</v>
      </c>
      <c r="BI262">
        <v>0</v>
      </c>
      <c r="BK262">
        <v>0</v>
      </c>
      <c r="BM262">
        <v>0</v>
      </c>
      <c r="BO262">
        <v>0</v>
      </c>
      <c r="BQ262">
        <v>0</v>
      </c>
      <c r="BR262">
        <v>0</v>
      </c>
      <c r="BT262">
        <v>0</v>
      </c>
      <c r="BV262">
        <v>0</v>
      </c>
      <c r="BX262">
        <v>0</v>
      </c>
      <c r="BZ262">
        <v>0</v>
      </c>
      <c r="CB262">
        <v>0</v>
      </c>
      <c r="CF262">
        <v>0</v>
      </c>
      <c r="CJ262">
        <v>1731</v>
      </c>
      <c r="CM262">
        <v>0</v>
      </c>
      <c r="CN262">
        <v>0</v>
      </c>
    </row>
    <row r="263" spans="1:92" x14ac:dyDescent="0.3">
      <c r="A263" s="4">
        <v>44328</v>
      </c>
      <c r="B263" s="2" t="s">
        <v>26</v>
      </c>
      <c r="C263" s="11" t="s">
        <v>198</v>
      </c>
      <c r="D263" s="11" t="s">
        <v>11</v>
      </c>
      <c r="E263" s="3" t="s">
        <v>1175</v>
      </c>
      <c r="F263" s="1"/>
      <c r="G263" s="7"/>
      <c r="H263" s="7"/>
      <c r="I263" s="7"/>
      <c r="J263" s="7"/>
      <c r="K263" s="7">
        <v>300</v>
      </c>
      <c r="L263" s="7"/>
      <c r="M263" s="5"/>
      <c r="N263" s="7"/>
      <c r="O263" s="7"/>
      <c r="P263" s="7"/>
      <c r="Q263" s="7"/>
      <c r="R263" s="7"/>
      <c r="S263" s="7"/>
      <c r="T263" s="7"/>
      <c r="U263" s="7"/>
      <c r="V263" s="6"/>
      <c r="W263" s="10" t="s">
        <v>1803</v>
      </c>
      <c r="X263" s="8"/>
      <c r="Y263" s="9">
        <v>0</v>
      </c>
      <c r="Z263" s="9">
        <v>0</v>
      </c>
      <c r="AA263" s="9">
        <v>0</v>
      </c>
      <c r="AB263" s="9">
        <v>0</v>
      </c>
      <c r="AC263" s="9">
        <v>0</v>
      </c>
      <c r="AD263" s="9">
        <v>0</v>
      </c>
      <c r="AE263" s="9">
        <v>0</v>
      </c>
      <c r="AF263" s="9">
        <v>0</v>
      </c>
      <c r="AG263" s="9">
        <v>0</v>
      </c>
      <c r="AH263" s="9">
        <v>0</v>
      </c>
      <c r="AI263" s="9">
        <v>0</v>
      </c>
      <c r="AJ263">
        <v>0</v>
      </c>
      <c r="AK263">
        <v>0</v>
      </c>
      <c r="AU263" t="s">
        <v>1804</v>
      </c>
      <c r="AW263">
        <v>0</v>
      </c>
      <c r="AY263">
        <v>0</v>
      </c>
      <c r="BA263">
        <v>0</v>
      </c>
      <c r="BC263">
        <v>0</v>
      </c>
      <c r="BE263">
        <v>0</v>
      </c>
      <c r="BG263">
        <v>0</v>
      </c>
      <c r="BI263">
        <v>0</v>
      </c>
      <c r="BK263">
        <v>0</v>
      </c>
      <c r="BM263">
        <v>0</v>
      </c>
      <c r="BO263">
        <v>0</v>
      </c>
      <c r="BQ263">
        <v>0</v>
      </c>
      <c r="BR263">
        <v>0</v>
      </c>
      <c r="BT263">
        <v>0</v>
      </c>
      <c r="BV263">
        <v>0</v>
      </c>
      <c r="BX263">
        <v>0</v>
      </c>
      <c r="BZ263">
        <v>0</v>
      </c>
      <c r="CB263">
        <v>0</v>
      </c>
      <c r="CF263">
        <v>0</v>
      </c>
      <c r="CJ263">
        <v>1732</v>
      </c>
      <c r="CM263">
        <v>0</v>
      </c>
      <c r="CN263">
        <v>0</v>
      </c>
    </row>
    <row r="264" spans="1:92" x14ac:dyDescent="0.3">
      <c r="A264" s="4">
        <v>44334</v>
      </c>
      <c r="B264" s="2" t="s">
        <v>40</v>
      </c>
      <c r="C264" s="11" t="s">
        <v>406</v>
      </c>
      <c r="D264" s="11" t="s">
        <v>1693</v>
      </c>
      <c r="E264" s="3" t="s">
        <v>1105</v>
      </c>
      <c r="F264" s="1"/>
      <c r="G264" s="7">
        <v>2</v>
      </c>
      <c r="H264" s="7"/>
      <c r="I264" s="7"/>
      <c r="J264" s="7">
        <v>2</v>
      </c>
      <c r="K264" s="7"/>
      <c r="L264" s="7"/>
      <c r="M264" s="5"/>
      <c r="N264" s="7"/>
      <c r="O264" s="7"/>
      <c r="P264" s="7"/>
      <c r="Q264" s="7"/>
      <c r="R264" s="7"/>
      <c r="S264" s="7"/>
      <c r="T264" s="7"/>
      <c r="U264" s="7"/>
      <c r="V264" s="6"/>
      <c r="W264" s="10"/>
      <c r="X264" s="8"/>
      <c r="Y264" s="9">
        <v>0</v>
      </c>
      <c r="Z264" s="9">
        <v>0</v>
      </c>
      <c r="AA264" s="9">
        <v>0</v>
      </c>
      <c r="AB264" s="9">
        <v>0</v>
      </c>
      <c r="AC264" s="9">
        <v>0</v>
      </c>
      <c r="AD264" s="9">
        <v>0</v>
      </c>
      <c r="AE264" s="9">
        <v>0</v>
      </c>
      <c r="AF264" s="9">
        <v>0</v>
      </c>
      <c r="AG264" s="9">
        <v>0</v>
      </c>
      <c r="AH264" s="9">
        <v>0</v>
      </c>
      <c r="AI264" s="9">
        <v>0</v>
      </c>
      <c r="AJ264">
        <v>0</v>
      </c>
      <c r="AK264">
        <v>0</v>
      </c>
      <c r="AU264" t="s">
        <v>1805</v>
      </c>
      <c r="AW264">
        <v>0</v>
      </c>
      <c r="AY264">
        <v>0</v>
      </c>
      <c r="BA264">
        <v>0</v>
      </c>
      <c r="BC264">
        <v>0</v>
      </c>
      <c r="BE264">
        <v>0</v>
      </c>
      <c r="BG264">
        <v>0</v>
      </c>
      <c r="BI264">
        <v>0</v>
      </c>
      <c r="BK264">
        <v>0</v>
      </c>
      <c r="BM264">
        <v>0</v>
      </c>
      <c r="BO264">
        <v>0</v>
      </c>
      <c r="BQ264">
        <v>0</v>
      </c>
      <c r="BR264">
        <v>0</v>
      </c>
      <c r="BT264">
        <v>0</v>
      </c>
      <c r="BV264">
        <v>0</v>
      </c>
      <c r="BX264">
        <v>0</v>
      </c>
      <c r="BZ264">
        <v>0</v>
      </c>
      <c r="CB264">
        <v>0</v>
      </c>
      <c r="CF264">
        <v>0</v>
      </c>
      <c r="CJ264">
        <v>1733</v>
      </c>
      <c r="CM264">
        <v>0</v>
      </c>
      <c r="CN264">
        <v>0</v>
      </c>
    </row>
    <row r="265" spans="1:92" x14ac:dyDescent="0.3">
      <c r="A265" s="4">
        <v>44329</v>
      </c>
      <c r="B265" s="2" t="s">
        <v>26</v>
      </c>
      <c r="C265" s="11" t="s">
        <v>775</v>
      </c>
      <c r="D265" s="11" t="s">
        <v>1627</v>
      </c>
      <c r="E265" s="3" t="s">
        <v>1434</v>
      </c>
      <c r="F265" s="1"/>
      <c r="G265" s="7"/>
      <c r="H265" s="7"/>
      <c r="I265" s="7"/>
      <c r="J265" s="7">
        <v>1600</v>
      </c>
      <c r="K265" s="7">
        <v>400</v>
      </c>
      <c r="L265" s="7"/>
      <c r="M265" s="5"/>
      <c r="N265" s="7"/>
      <c r="O265" s="7"/>
      <c r="P265" s="7"/>
      <c r="Q265" s="7">
        <v>1</v>
      </c>
      <c r="R265" s="7"/>
      <c r="S265" s="7"/>
      <c r="T265" s="7"/>
      <c r="U265" s="7"/>
      <c r="V265" s="6"/>
      <c r="W265" s="10"/>
      <c r="X265" s="8"/>
      <c r="Y265" s="9">
        <v>0</v>
      </c>
      <c r="Z265" s="9">
        <v>0</v>
      </c>
      <c r="AA265" s="9">
        <v>0</v>
      </c>
      <c r="AB265" s="9">
        <v>0</v>
      </c>
      <c r="AC265" s="9">
        <v>0</v>
      </c>
      <c r="AD265" s="9">
        <v>0</v>
      </c>
      <c r="AE265" s="9">
        <v>0</v>
      </c>
      <c r="AF265" s="9">
        <v>0</v>
      </c>
      <c r="AG265" s="9">
        <v>0</v>
      </c>
      <c r="AH265" s="9">
        <v>0</v>
      </c>
      <c r="AI265" s="9">
        <v>0</v>
      </c>
      <c r="AJ265">
        <v>0</v>
      </c>
      <c r="AK265">
        <v>0</v>
      </c>
      <c r="AU265" t="s">
        <v>1806</v>
      </c>
      <c r="AW265">
        <v>0</v>
      </c>
      <c r="AY265">
        <v>0</v>
      </c>
      <c r="BA265">
        <v>0</v>
      </c>
      <c r="BC265">
        <v>0</v>
      </c>
      <c r="BE265">
        <v>0</v>
      </c>
      <c r="BG265">
        <v>0</v>
      </c>
      <c r="BI265">
        <v>0</v>
      </c>
      <c r="BK265">
        <v>0</v>
      </c>
      <c r="BM265">
        <v>0</v>
      </c>
      <c r="BO265">
        <v>0</v>
      </c>
      <c r="BQ265">
        <v>0</v>
      </c>
      <c r="BR265">
        <v>0</v>
      </c>
      <c r="BT265">
        <v>0</v>
      </c>
      <c r="BV265">
        <v>0</v>
      </c>
      <c r="BX265">
        <v>0</v>
      </c>
      <c r="BZ265">
        <v>0</v>
      </c>
      <c r="CB265">
        <v>0</v>
      </c>
      <c r="CF265">
        <v>0</v>
      </c>
      <c r="CJ265">
        <v>1734</v>
      </c>
      <c r="CM265">
        <v>0</v>
      </c>
      <c r="CN265">
        <v>0</v>
      </c>
    </row>
    <row r="266" spans="1:92" x14ac:dyDescent="0.3">
      <c r="A266" s="4">
        <v>44340</v>
      </c>
      <c r="B266" s="2" t="s">
        <v>26</v>
      </c>
      <c r="C266" s="11" t="s">
        <v>133</v>
      </c>
      <c r="D266" s="11" t="s">
        <v>584</v>
      </c>
      <c r="E266" s="3" t="s">
        <v>1280</v>
      </c>
      <c r="F266" s="1"/>
      <c r="G266" s="7"/>
      <c r="H266" s="7"/>
      <c r="I266" s="7"/>
      <c r="J266" s="7">
        <v>450</v>
      </c>
      <c r="K266" s="7"/>
      <c r="L266" s="7"/>
      <c r="M266" s="5"/>
      <c r="N266" s="7">
        <v>1</v>
      </c>
      <c r="O266" s="7"/>
      <c r="P266" s="7"/>
      <c r="Q266" s="7"/>
      <c r="R266" s="7"/>
      <c r="S266" s="7"/>
      <c r="T266" s="7"/>
      <c r="U266" s="7"/>
      <c r="V266" s="6"/>
      <c r="W266" s="10"/>
      <c r="X266" s="8"/>
      <c r="Y266" s="9">
        <v>0</v>
      </c>
      <c r="Z266" s="9">
        <v>0</v>
      </c>
      <c r="AA266" s="9">
        <v>0</v>
      </c>
      <c r="AB266" s="9">
        <v>0</v>
      </c>
      <c r="AC266" s="9">
        <v>0</v>
      </c>
      <c r="AD266" s="9">
        <v>0</v>
      </c>
      <c r="AE266" s="9">
        <v>0</v>
      </c>
      <c r="AF266" s="9">
        <v>0</v>
      </c>
      <c r="AG266" s="9">
        <v>0</v>
      </c>
      <c r="AH266" s="9">
        <v>0</v>
      </c>
      <c r="AI266" s="9">
        <v>0</v>
      </c>
      <c r="AJ266">
        <v>0</v>
      </c>
      <c r="AK266">
        <v>0</v>
      </c>
      <c r="AU266" t="s">
        <v>1807</v>
      </c>
      <c r="AW266">
        <v>0</v>
      </c>
      <c r="AY266">
        <v>0</v>
      </c>
      <c r="BA266">
        <v>0</v>
      </c>
      <c r="BC266">
        <v>0</v>
      </c>
      <c r="BE266">
        <v>0</v>
      </c>
      <c r="BG266">
        <v>0</v>
      </c>
      <c r="BI266">
        <v>0</v>
      </c>
      <c r="BK266">
        <v>0</v>
      </c>
      <c r="BM266">
        <v>0</v>
      </c>
      <c r="BO266">
        <v>0</v>
      </c>
      <c r="BQ266">
        <v>0</v>
      </c>
      <c r="BR266">
        <v>0</v>
      </c>
      <c r="BT266">
        <v>0</v>
      </c>
      <c r="BV266">
        <v>0</v>
      </c>
      <c r="BX266">
        <v>0</v>
      </c>
      <c r="BZ266">
        <v>0</v>
      </c>
      <c r="CB266">
        <v>0</v>
      </c>
      <c r="CF266">
        <v>0</v>
      </c>
      <c r="CJ266">
        <v>1735</v>
      </c>
      <c r="CM266">
        <v>0</v>
      </c>
      <c r="CN266">
        <v>0</v>
      </c>
    </row>
    <row r="267" spans="1:92" x14ac:dyDescent="0.3">
      <c r="A267" s="4">
        <v>44330</v>
      </c>
      <c r="B267" s="2" t="s">
        <v>26</v>
      </c>
      <c r="C267" s="11" t="s">
        <v>133</v>
      </c>
      <c r="D267" s="11" t="s">
        <v>31</v>
      </c>
      <c r="E267" s="3" t="s">
        <v>1280</v>
      </c>
      <c r="F267" s="1"/>
      <c r="G267" s="7"/>
      <c r="H267" s="7"/>
      <c r="I267" s="7"/>
      <c r="J267" s="7">
        <v>92</v>
      </c>
      <c r="K267" s="7">
        <v>23</v>
      </c>
      <c r="L267" s="7"/>
      <c r="M267" s="5">
        <v>23</v>
      </c>
      <c r="N267" s="7"/>
      <c r="O267" s="7"/>
      <c r="P267" s="7"/>
      <c r="Q267" s="7"/>
      <c r="R267" s="7"/>
      <c r="S267" s="7"/>
      <c r="T267" s="7"/>
      <c r="U267" s="7"/>
      <c r="V267" s="6"/>
      <c r="W267" s="10"/>
      <c r="X267" s="8"/>
      <c r="Y267" s="9">
        <v>0</v>
      </c>
      <c r="Z267" s="9">
        <v>0</v>
      </c>
      <c r="AA267" s="9">
        <v>0</v>
      </c>
      <c r="AB267" s="9">
        <v>0</v>
      </c>
      <c r="AC267" s="9">
        <v>0</v>
      </c>
      <c r="AD267" s="9">
        <v>0</v>
      </c>
      <c r="AE267" s="9">
        <v>0</v>
      </c>
      <c r="AF267" s="9">
        <v>0</v>
      </c>
      <c r="AG267" s="9">
        <v>0</v>
      </c>
      <c r="AH267" s="9">
        <v>0</v>
      </c>
      <c r="AI267" s="9">
        <v>0</v>
      </c>
      <c r="AJ267">
        <v>0</v>
      </c>
      <c r="AK267">
        <v>0</v>
      </c>
      <c r="AU267" t="s">
        <v>1808</v>
      </c>
      <c r="AW267">
        <v>0</v>
      </c>
      <c r="AY267">
        <v>0</v>
      </c>
      <c r="BA267">
        <v>0</v>
      </c>
      <c r="BC267">
        <v>0</v>
      </c>
      <c r="BE267">
        <v>0</v>
      </c>
      <c r="BG267">
        <v>0</v>
      </c>
      <c r="BI267">
        <v>0</v>
      </c>
      <c r="BK267">
        <v>0</v>
      </c>
      <c r="BM267">
        <v>0</v>
      </c>
      <c r="BO267">
        <v>0</v>
      </c>
      <c r="BQ267">
        <v>0</v>
      </c>
      <c r="BR267">
        <v>0</v>
      </c>
      <c r="BT267">
        <v>0</v>
      </c>
      <c r="BV267">
        <v>0</v>
      </c>
      <c r="BX267">
        <v>0</v>
      </c>
      <c r="BZ267">
        <v>0</v>
      </c>
      <c r="CB267">
        <v>0</v>
      </c>
      <c r="CF267">
        <v>0</v>
      </c>
      <c r="CJ267">
        <v>1736</v>
      </c>
      <c r="CM267">
        <v>0</v>
      </c>
      <c r="CN267">
        <v>0</v>
      </c>
    </row>
    <row r="268" spans="1:92" x14ac:dyDescent="0.3">
      <c r="A268" s="4">
        <v>44332</v>
      </c>
      <c r="B268" s="2" t="s">
        <v>26</v>
      </c>
      <c r="C268" s="11" t="s">
        <v>400</v>
      </c>
      <c r="D268" s="11" t="s">
        <v>7</v>
      </c>
      <c r="E268" s="3" t="s">
        <v>1471</v>
      </c>
      <c r="F268" s="1"/>
      <c r="G268" s="7"/>
      <c r="H268" s="7"/>
      <c r="I268" s="7"/>
      <c r="J268" s="7">
        <v>5</v>
      </c>
      <c r="K268" s="7">
        <v>1</v>
      </c>
      <c r="L268" s="7">
        <v>1</v>
      </c>
      <c r="M268" s="5"/>
      <c r="N268" s="7"/>
      <c r="O268" s="7"/>
      <c r="P268" s="7"/>
      <c r="Q268" s="7"/>
      <c r="R268" s="7"/>
      <c r="S268" s="7"/>
      <c r="T268" s="7"/>
      <c r="U268" s="7"/>
      <c r="V268" s="6"/>
      <c r="W268" s="10"/>
      <c r="X268" s="8"/>
      <c r="Y268" s="9">
        <v>0</v>
      </c>
      <c r="Z268" s="9">
        <v>0</v>
      </c>
      <c r="AA268" s="9">
        <v>0</v>
      </c>
      <c r="AB268" s="9">
        <v>0</v>
      </c>
      <c r="AC268" s="9">
        <v>0</v>
      </c>
      <c r="AD268" s="9">
        <v>0</v>
      </c>
      <c r="AE268" s="9">
        <v>0</v>
      </c>
      <c r="AF268" s="9">
        <v>0</v>
      </c>
      <c r="AG268" s="9">
        <v>0</v>
      </c>
      <c r="AH268" s="9">
        <v>0</v>
      </c>
      <c r="AI268" s="9">
        <v>0</v>
      </c>
      <c r="AJ268">
        <v>0</v>
      </c>
      <c r="AK268">
        <v>0</v>
      </c>
      <c r="AU268" t="s">
        <v>1809</v>
      </c>
      <c r="AW268">
        <v>0</v>
      </c>
      <c r="AY268">
        <v>0</v>
      </c>
      <c r="BA268">
        <v>0</v>
      </c>
      <c r="BC268">
        <v>0</v>
      </c>
      <c r="BE268">
        <v>0</v>
      </c>
      <c r="BG268">
        <v>0</v>
      </c>
      <c r="BI268">
        <v>0</v>
      </c>
      <c r="BK268">
        <v>0</v>
      </c>
      <c r="BM268">
        <v>0</v>
      </c>
      <c r="BO268">
        <v>0</v>
      </c>
      <c r="BQ268">
        <v>0</v>
      </c>
      <c r="BR268">
        <v>0</v>
      </c>
      <c r="BT268">
        <v>0</v>
      </c>
      <c r="BV268">
        <v>0</v>
      </c>
      <c r="BX268">
        <v>0</v>
      </c>
      <c r="BZ268">
        <v>0</v>
      </c>
      <c r="CB268">
        <v>0</v>
      </c>
      <c r="CF268">
        <v>0</v>
      </c>
      <c r="CJ268">
        <v>1737</v>
      </c>
      <c r="CM268">
        <v>0</v>
      </c>
      <c r="CN268">
        <v>0</v>
      </c>
    </row>
    <row r="269" spans="1:92" x14ac:dyDescent="0.3">
      <c r="A269" s="4">
        <v>44334</v>
      </c>
      <c r="B269" s="2" t="s">
        <v>26</v>
      </c>
      <c r="C269" s="11" t="s">
        <v>207</v>
      </c>
      <c r="D269" s="11" t="s">
        <v>1690</v>
      </c>
      <c r="E269" s="3" t="s">
        <v>1031</v>
      </c>
      <c r="F269" s="1"/>
      <c r="G269" s="7"/>
      <c r="H269" s="7"/>
      <c r="I269" s="7"/>
      <c r="J269" s="7"/>
      <c r="K269" s="7"/>
      <c r="L269" s="7"/>
      <c r="M269" s="5"/>
      <c r="N269" s="7">
        <v>1</v>
      </c>
      <c r="O269" s="7">
        <v>1</v>
      </c>
      <c r="P269" s="7"/>
      <c r="Q269" s="7"/>
      <c r="R269" s="7"/>
      <c r="S269" s="7"/>
      <c r="T269" s="7"/>
      <c r="U269" s="7"/>
      <c r="V269" s="6"/>
      <c r="W269" s="10"/>
      <c r="X269" s="8"/>
      <c r="Y269" s="9">
        <v>0</v>
      </c>
      <c r="Z269" s="9">
        <v>0</v>
      </c>
      <c r="AA269" s="9">
        <v>0</v>
      </c>
      <c r="AB269" s="9">
        <v>0</v>
      </c>
      <c r="AC269" s="9">
        <v>0</v>
      </c>
      <c r="AD269" s="9">
        <v>0</v>
      </c>
      <c r="AE269" s="9">
        <v>0</v>
      </c>
      <c r="AF269" s="9">
        <v>0</v>
      </c>
      <c r="AG269" s="9">
        <v>0</v>
      </c>
      <c r="AH269" s="9">
        <v>0</v>
      </c>
      <c r="AI269" s="9">
        <v>0</v>
      </c>
      <c r="AJ269">
        <v>0</v>
      </c>
      <c r="AK269">
        <v>0</v>
      </c>
      <c r="AU269" t="s">
        <v>1810</v>
      </c>
      <c r="AW269">
        <v>0</v>
      </c>
      <c r="AY269">
        <v>0</v>
      </c>
      <c r="BA269">
        <v>0</v>
      </c>
      <c r="BC269">
        <v>0</v>
      </c>
      <c r="BE269">
        <v>0</v>
      </c>
      <c r="BG269">
        <v>0</v>
      </c>
      <c r="BI269">
        <v>0</v>
      </c>
      <c r="BK269">
        <v>0</v>
      </c>
      <c r="BM269">
        <v>0</v>
      </c>
      <c r="BO269">
        <v>0</v>
      </c>
      <c r="BQ269">
        <v>0</v>
      </c>
      <c r="BR269">
        <v>0</v>
      </c>
      <c r="BT269">
        <v>0</v>
      </c>
      <c r="BV269">
        <v>0</v>
      </c>
      <c r="BX269">
        <v>0</v>
      </c>
      <c r="BZ269">
        <v>0</v>
      </c>
      <c r="CB269">
        <v>0</v>
      </c>
      <c r="CF269">
        <v>0</v>
      </c>
      <c r="CJ269">
        <v>1738</v>
      </c>
      <c r="CM269">
        <v>0</v>
      </c>
      <c r="CN269">
        <v>0</v>
      </c>
    </row>
    <row r="270" spans="1:92" x14ac:dyDescent="0.3">
      <c r="A270" s="4">
        <v>44333</v>
      </c>
      <c r="B270" s="2" t="s">
        <v>26</v>
      </c>
      <c r="C270" s="11" t="s">
        <v>744</v>
      </c>
      <c r="D270" s="11" t="s">
        <v>1690</v>
      </c>
      <c r="E270" s="3" t="s">
        <v>1407</v>
      </c>
      <c r="F270" s="1"/>
      <c r="G270" s="7"/>
      <c r="H270" s="7"/>
      <c r="I270" s="7"/>
      <c r="J270" s="7">
        <v>4</v>
      </c>
      <c r="K270" s="7">
        <v>1</v>
      </c>
      <c r="L270" s="7">
        <v>1</v>
      </c>
      <c r="M270" s="5"/>
      <c r="N270" s="7"/>
      <c r="O270" s="7"/>
      <c r="P270" s="7"/>
      <c r="Q270" s="7"/>
      <c r="R270" s="7"/>
      <c r="S270" s="7"/>
      <c r="T270" s="7"/>
      <c r="U270" s="7"/>
      <c r="V270" s="6"/>
      <c r="W270" s="10"/>
      <c r="X270" s="8"/>
      <c r="Y270" s="9">
        <v>0</v>
      </c>
      <c r="Z270" s="9">
        <v>0</v>
      </c>
      <c r="AA270" s="9">
        <v>0</v>
      </c>
      <c r="AB270" s="9">
        <v>0</v>
      </c>
      <c r="AC270" s="9">
        <v>0</v>
      </c>
      <c r="AD270" s="9">
        <v>0</v>
      </c>
      <c r="AE270" s="9">
        <v>0</v>
      </c>
      <c r="AF270" s="9">
        <v>0</v>
      </c>
      <c r="AG270" s="9">
        <v>0</v>
      </c>
      <c r="AH270" s="9">
        <v>0</v>
      </c>
      <c r="AI270" s="9">
        <v>0</v>
      </c>
      <c r="AJ270">
        <v>0</v>
      </c>
      <c r="AK270">
        <v>0</v>
      </c>
      <c r="AU270" t="s">
        <v>1811</v>
      </c>
      <c r="AW270">
        <v>0</v>
      </c>
      <c r="AY270">
        <v>0</v>
      </c>
      <c r="BA270">
        <v>0</v>
      </c>
      <c r="BC270">
        <v>0</v>
      </c>
      <c r="BE270">
        <v>0</v>
      </c>
      <c r="BG270">
        <v>0</v>
      </c>
      <c r="BI270">
        <v>0</v>
      </c>
      <c r="BK270">
        <v>0</v>
      </c>
      <c r="BM270">
        <v>0</v>
      </c>
      <c r="BO270">
        <v>0</v>
      </c>
      <c r="BQ270">
        <v>0</v>
      </c>
      <c r="BR270">
        <v>0</v>
      </c>
      <c r="BT270">
        <v>0</v>
      </c>
      <c r="BV270">
        <v>0</v>
      </c>
      <c r="BX270">
        <v>0</v>
      </c>
      <c r="BZ270">
        <v>0</v>
      </c>
      <c r="CB270">
        <v>0</v>
      </c>
      <c r="CF270">
        <v>0</v>
      </c>
      <c r="CJ270">
        <v>1739</v>
      </c>
      <c r="CM270">
        <v>0</v>
      </c>
      <c r="CN270">
        <v>0</v>
      </c>
    </row>
    <row r="271" spans="1:92" x14ac:dyDescent="0.3">
      <c r="A271" s="4">
        <v>44333</v>
      </c>
      <c r="B271" s="2" t="s">
        <v>32</v>
      </c>
      <c r="C271" s="11" t="s">
        <v>566</v>
      </c>
      <c r="D271" s="11" t="s">
        <v>1473</v>
      </c>
      <c r="E271" s="3" t="s">
        <v>1319</v>
      </c>
      <c r="F271" s="1"/>
      <c r="G271" s="7"/>
      <c r="H271" s="7"/>
      <c r="I271" s="7"/>
      <c r="J271" s="7"/>
      <c r="K271" s="7"/>
      <c r="L271" s="7"/>
      <c r="M271" s="5"/>
      <c r="N271" s="7">
        <v>1</v>
      </c>
      <c r="O271" s="7"/>
      <c r="P271" s="7"/>
      <c r="Q271" s="7">
        <v>1</v>
      </c>
      <c r="R271" s="7"/>
      <c r="S271" s="7"/>
      <c r="T271" s="7"/>
      <c r="U271" s="7"/>
      <c r="V271" s="6"/>
      <c r="W271" s="10"/>
      <c r="X271" s="8"/>
      <c r="Y271" s="9">
        <v>0</v>
      </c>
      <c r="Z271" s="9">
        <v>0</v>
      </c>
      <c r="AA271" s="9">
        <v>0</v>
      </c>
      <c r="AB271" s="9">
        <v>0</v>
      </c>
      <c r="AC271" s="9">
        <v>0</v>
      </c>
      <c r="AD271" s="9">
        <v>0</v>
      </c>
      <c r="AE271" s="9">
        <v>0</v>
      </c>
      <c r="AF271" s="9">
        <v>0</v>
      </c>
      <c r="AG271" s="9">
        <v>0</v>
      </c>
      <c r="AH271" s="9">
        <v>0</v>
      </c>
      <c r="AI271" s="9">
        <v>0</v>
      </c>
      <c r="AJ271">
        <v>0</v>
      </c>
      <c r="AK271">
        <v>0</v>
      </c>
      <c r="AU271" t="s">
        <v>1812</v>
      </c>
      <c r="AW271">
        <v>0</v>
      </c>
      <c r="AY271">
        <v>0</v>
      </c>
      <c r="BA271">
        <v>0</v>
      </c>
      <c r="BC271">
        <v>0</v>
      </c>
      <c r="BE271">
        <v>0</v>
      </c>
      <c r="BG271">
        <v>0</v>
      </c>
      <c r="BI271">
        <v>0</v>
      </c>
      <c r="BK271">
        <v>0</v>
      </c>
      <c r="BM271">
        <v>0</v>
      </c>
      <c r="BO271">
        <v>0</v>
      </c>
      <c r="BQ271">
        <v>0</v>
      </c>
      <c r="BR271">
        <v>0</v>
      </c>
      <c r="BT271">
        <v>0</v>
      </c>
      <c r="BV271">
        <v>0</v>
      </c>
      <c r="BX271">
        <v>0</v>
      </c>
      <c r="BZ271">
        <v>0</v>
      </c>
      <c r="CB271">
        <v>0</v>
      </c>
      <c r="CF271">
        <v>0</v>
      </c>
      <c r="CJ271">
        <v>1740</v>
      </c>
      <c r="CM271">
        <v>0</v>
      </c>
      <c r="CN271">
        <v>0</v>
      </c>
    </row>
    <row r="272" spans="1:92" x14ac:dyDescent="0.3">
      <c r="A272" s="4">
        <v>44334</v>
      </c>
      <c r="B272" s="2" t="s">
        <v>26</v>
      </c>
      <c r="C272" s="11" t="s">
        <v>611</v>
      </c>
      <c r="D272" s="11" t="s">
        <v>11</v>
      </c>
      <c r="E272" s="3" t="s">
        <v>1581</v>
      </c>
      <c r="F272" s="1"/>
      <c r="G272" s="7"/>
      <c r="H272" s="7"/>
      <c r="I272" s="7"/>
      <c r="J272" s="7">
        <v>184</v>
      </c>
      <c r="K272" s="7">
        <v>46</v>
      </c>
      <c r="L272" s="7"/>
      <c r="M272" s="5">
        <v>2</v>
      </c>
      <c r="N272" s="7"/>
      <c r="O272" s="7"/>
      <c r="P272" s="7"/>
      <c r="Q272" s="7"/>
      <c r="R272" s="7"/>
      <c r="S272" s="7"/>
      <c r="T272" s="7"/>
      <c r="U272" s="7"/>
      <c r="V272" s="6"/>
      <c r="W272" s="10"/>
      <c r="X272" s="8"/>
      <c r="Y272" s="9">
        <v>0</v>
      </c>
      <c r="Z272" s="9">
        <v>0</v>
      </c>
      <c r="AA272" s="9">
        <v>0</v>
      </c>
      <c r="AB272" s="9">
        <v>0</v>
      </c>
      <c r="AC272" s="9">
        <v>0</v>
      </c>
      <c r="AD272" s="9">
        <v>0</v>
      </c>
      <c r="AE272" s="9">
        <v>0</v>
      </c>
      <c r="AF272" s="9">
        <v>0</v>
      </c>
      <c r="AG272" s="9">
        <v>0</v>
      </c>
      <c r="AH272" s="9">
        <v>0</v>
      </c>
      <c r="AI272" s="9">
        <v>0</v>
      </c>
      <c r="AJ272">
        <v>0</v>
      </c>
      <c r="AK272">
        <v>0</v>
      </c>
      <c r="AU272" t="s">
        <v>1813</v>
      </c>
      <c r="AW272">
        <v>0</v>
      </c>
      <c r="AY272">
        <v>0</v>
      </c>
      <c r="BA272">
        <v>0</v>
      </c>
      <c r="BC272">
        <v>0</v>
      </c>
      <c r="BE272">
        <v>0</v>
      </c>
      <c r="BG272">
        <v>0</v>
      </c>
      <c r="BI272">
        <v>0</v>
      </c>
      <c r="BK272">
        <v>0</v>
      </c>
      <c r="BM272">
        <v>0</v>
      </c>
      <c r="BO272">
        <v>0</v>
      </c>
      <c r="BQ272">
        <v>0</v>
      </c>
      <c r="BR272">
        <v>0</v>
      </c>
      <c r="BT272">
        <v>0</v>
      </c>
      <c r="BV272">
        <v>0</v>
      </c>
      <c r="BX272">
        <v>0</v>
      </c>
      <c r="BZ272">
        <v>0</v>
      </c>
      <c r="CB272">
        <v>0</v>
      </c>
      <c r="CF272">
        <v>0</v>
      </c>
      <c r="CJ272">
        <v>1741</v>
      </c>
      <c r="CM272">
        <v>0</v>
      </c>
      <c r="CN272">
        <v>0</v>
      </c>
    </row>
    <row r="273" spans="1:92" x14ac:dyDescent="0.3">
      <c r="A273" s="4">
        <v>44334</v>
      </c>
      <c r="B273" s="2" t="s">
        <v>26</v>
      </c>
      <c r="C273" s="11" t="s">
        <v>517</v>
      </c>
      <c r="D273" s="11" t="s">
        <v>11</v>
      </c>
      <c r="E273" s="3" t="s">
        <v>1058</v>
      </c>
      <c r="F273" s="1"/>
      <c r="G273" s="7"/>
      <c r="H273" s="7"/>
      <c r="I273" s="7"/>
      <c r="J273" s="7">
        <v>36</v>
      </c>
      <c r="K273" s="7">
        <v>9</v>
      </c>
      <c r="L273" s="7"/>
      <c r="M273" s="5"/>
      <c r="N273" s="7"/>
      <c r="O273" s="7"/>
      <c r="P273" s="7"/>
      <c r="Q273" s="7"/>
      <c r="R273" s="7"/>
      <c r="S273" s="7"/>
      <c r="T273" s="7"/>
      <c r="U273" s="7"/>
      <c r="V273" s="6"/>
      <c r="W273" s="10"/>
      <c r="X273" s="8"/>
      <c r="Y273" s="9">
        <v>0</v>
      </c>
      <c r="Z273" s="9">
        <v>0</v>
      </c>
      <c r="AA273" s="9">
        <v>0</v>
      </c>
      <c r="AB273" s="9">
        <v>0</v>
      </c>
      <c r="AC273" s="9">
        <v>0</v>
      </c>
      <c r="AD273" s="9">
        <v>0</v>
      </c>
      <c r="AE273" s="9">
        <v>0</v>
      </c>
      <c r="AF273" s="9">
        <v>0</v>
      </c>
      <c r="AG273" s="9">
        <v>0</v>
      </c>
      <c r="AH273" s="9">
        <v>0</v>
      </c>
      <c r="AI273" s="9">
        <v>0</v>
      </c>
      <c r="AJ273">
        <v>0</v>
      </c>
      <c r="AK273">
        <v>0</v>
      </c>
      <c r="AU273" t="s">
        <v>1814</v>
      </c>
      <c r="AW273">
        <v>0</v>
      </c>
      <c r="AY273">
        <v>0</v>
      </c>
      <c r="BA273">
        <v>0</v>
      </c>
      <c r="BC273">
        <v>0</v>
      </c>
      <c r="BE273">
        <v>0</v>
      </c>
      <c r="BG273">
        <v>0</v>
      </c>
      <c r="BI273">
        <v>0</v>
      </c>
      <c r="BK273">
        <v>0</v>
      </c>
      <c r="BM273">
        <v>0</v>
      </c>
      <c r="BO273">
        <v>0</v>
      </c>
      <c r="BQ273">
        <v>0</v>
      </c>
      <c r="BR273">
        <v>0</v>
      </c>
      <c r="BT273">
        <v>0</v>
      </c>
      <c r="BV273">
        <v>0</v>
      </c>
      <c r="BX273">
        <v>0</v>
      </c>
      <c r="BZ273">
        <v>0</v>
      </c>
      <c r="CB273">
        <v>0</v>
      </c>
      <c r="CF273">
        <v>0</v>
      </c>
      <c r="CJ273">
        <v>1742</v>
      </c>
      <c r="CM273">
        <v>0</v>
      </c>
      <c r="CN273">
        <v>0</v>
      </c>
    </row>
    <row r="274" spans="1:92" x14ac:dyDescent="0.3">
      <c r="A274" s="4">
        <v>44334</v>
      </c>
      <c r="B274" s="2" t="s">
        <v>26</v>
      </c>
      <c r="C274" s="11" t="s">
        <v>345</v>
      </c>
      <c r="D274" s="11" t="s">
        <v>1690</v>
      </c>
      <c r="E274" s="3" t="s">
        <v>1599</v>
      </c>
      <c r="F274" s="1"/>
      <c r="G274" s="7"/>
      <c r="H274" s="7"/>
      <c r="I274" s="7"/>
      <c r="J274" s="7"/>
      <c r="K274" s="7"/>
      <c r="L274" s="7"/>
      <c r="M274" s="5"/>
      <c r="N274" s="7">
        <v>1</v>
      </c>
      <c r="O274" s="7"/>
      <c r="P274" s="7"/>
      <c r="Q274" s="7"/>
      <c r="R274" s="7"/>
      <c r="S274" s="7"/>
      <c r="T274" s="7"/>
      <c r="U274" s="7"/>
      <c r="V274" s="6"/>
      <c r="W274" s="10"/>
      <c r="X274" s="8"/>
      <c r="Y274" s="9">
        <v>0</v>
      </c>
      <c r="Z274" s="9">
        <v>0</v>
      </c>
      <c r="AA274" s="9">
        <v>0</v>
      </c>
      <c r="AB274" s="9">
        <v>0</v>
      </c>
      <c r="AC274" s="9">
        <v>0</v>
      </c>
      <c r="AD274" s="9">
        <v>0</v>
      </c>
      <c r="AE274" s="9">
        <v>0</v>
      </c>
      <c r="AF274" s="9">
        <v>0</v>
      </c>
      <c r="AG274" s="9">
        <v>0</v>
      </c>
      <c r="AH274" s="9">
        <v>0</v>
      </c>
      <c r="AI274" s="9">
        <v>0</v>
      </c>
      <c r="AJ274">
        <v>0</v>
      </c>
      <c r="AK274">
        <v>0</v>
      </c>
      <c r="AU274" t="s">
        <v>1815</v>
      </c>
      <c r="AW274">
        <v>0</v>
      </c>
      <c r="AY274">
        <v>0</v>
      </c>
      <c r="BA274">
        <v>0</v>
      </c>
      <c r="BC274">
        <v>0</v>
      </c>
      <c r="BE274">
        <v>0</v>
      </c>
      <c r="BG274">
        <v>0</v>
      </c>
      <c r="BI274">
        <v>0</v>
      </c>
      <c r="BK274">
        <v>0</v>
      </c>
      <c r="BM274">
        <v>0</v>
      </c>
      <c r="BO274">
        <v>0</v>
      </c>
      <c r="BQ274">
        <v>0</v>
      </c>
      <c r="BR274">
        <v>0</v>
      </c>
      <c r="BT274">
        <v>0</v>
      </c>
      <c r="BV274">
        <v>0</v>
      </c>
      <c r="BX274">
        <v>0</v>
      </c>
      <c r="BZ274">
        <v>0</v>
      </c>
      <c r="CB274">
        <v>0</v>
      </c>
      <c r="CF274">
        <v>0</v>
      </c>
      <c r="CJ274">
        <v>1743</v>
      </c>
      <c r="CM274">
        <v>0</v>
      </c>
      <c r="CN274">
        <v>0</v>
      </c>
    </row>
    <row r="275" spans="1:92" x14ac:dyDescent="0.3">
      <c r="A275" s="4">
        <v>44334</v>
      </c>
      <c r="B275" s="2" t="s">
        <v>26</v>
      </c>
      <c r="C275" s="11" t="s">
        <v>716</v>
      </c>
      <c r="D275" s="11" t="s">
        <v>1690</v>
      </c>
      <c r="E275" s="3" t="s">
        <v>1505</v>
      </c>
      <c r="F275" s="1"/>
      <c r="G275" s="7"/>
      <c r="H275" s="7"/>
      <c r="I275" s="7"/>
      <c r="J275" s="7">
        <v>40</v>
      </c>
      <c r="K275" s="7">
        <v>10</v>
      </c>
      <c r="L275" s="7"/>
      <c r="M275" s="5">
        <v>10</v>
      </c>
      <c r="N275" s="7"/>
      <c r="O275" s="7"/>
      <c r="P275" s="7"/>
      <c r="Q275" s="7"/>
      <c r="R275" s="7"/>
      <c r="S275" s="7"/>
      <c r="T275" s="7"/>
      <c r="U275" s="7"/>
      <c r="V275" s="6"/>
      <c r="W275" s="10" t="s">
        <v>1816</v>
      </c>
      <c r="X275" s="8"/>
      <c r="Y275" s="9">
        <v>0</v>
      </c>
      <c r="Z275" s="9">
        <v>0</v>
      </c>
      <c r="AA275" s="9">
        <v>0</v>
      </c>
      <c r="AB275" s="9">
        <v>0</v>
      </c>
      <c r="AC275" s="9">
        <v>0</v>
      </c>
      <c r="AD275" s="9">
        <v>0</v>
      </c>
      <c r="AE275" s="9">
        <v>0</v>
      </c>
      <c r="AF275" s="9">
        <v>0</v>
      </c>
      <c r="AG275" s="9">
        <v>0</v>
      </c>
      <c r="AH275" s="9">
        <v>0</v>
      </c>
      <c r="AI275" s="9">
        <v>0</v>
      </c>
      <c r="AJ275">
        <v>0</v>
      </c>
      <c r="AK275">
        <v>0</v>
      </c>
      <c r="AU275" t="s">
        <v>1817</v>
      </c>
      <c r="AW275">
        <v>0</v>
      </c>
      <c r="AY275">
        <v>0</v>
      </c>
      <c r="BA275">
        <v>0</v>
      </c>
      <c r="BC275">
        <v>0</v>
      </c>
      <c r="BE275">
        <v>0</v>
      </c>
      <c r="BG275">
        <v>0</v>
      </c>
      <c r="BI275">
        <v>0</v>
      </c>
      <c r="BK275">
        <v>0</v>
      </c>
      <c r="BM275">
        <v>0</v>
      </c>
      <c r="BO275">
        <v>0</v>
      </c>
      <c r="BQ275">
        <v>0</v>
      </c>
      <c r="BR275">
        <v>0</v>
      </c>
      <c r="BT275">
        <v>0</v>
      </c>
      <c r="BV275">
        <v>0</v>
      </c>
      <c r="BX275">
        <v>0</v>
      </c>
      <c r="BZ275">
        <v>0</v>
      </c>
      <c r="CB275">
        <v>0</v>
      </c>
      <c r="CF275">
        <v>0</v>
      </c>
      <c r="CJ275">
        <v>1744</v>
      </c>
      <c r="CM275">
        <v>0</v>
      </c>
      <c r="CN275">
        <v>0</v>
      </c>
    </row>
    <row r="276" spans="1:92" x14ac:dyDescent="0.3">
      <c r="A276" s="4">
        <v>44333</v>
      </c>
      <c r="B276" s="2" t="s">
        <v>26</v>
      </c>
      <c r="C276" s="11" t="s">
        <v>535</v>
      </c>
      <c r="D276" s="11" t="s">
        <v>11</v>
      </c>
      <c r="E276" s="3" t="s">
        <v>1609</v>
      </c>
      <c r="F276" s="1"/>
      <c r="G276" s="7"/>
      <c r="H276" s="7"/>
      <c r="I276" s="7"/>
      <c r="J276" s="7">
        <v>7</v>
      </c>
      <c r="K276" s="7">
        <v>1</v>
      </c>
      <c r="L276" s="7"/>
      <c r="M276" s="5">
        <v>1</v>
      </c>
      <c r="N276" s="7"/>
      <c r="O276" s="7"/>
      <c r="P276" s="7"/>
      <c r="Q276" s="7"/>
      <c r="R276" s="7"/>
      <c r="S276" s="7"/>
      <c r="T276" s="7"/>
      <c r="U276" s="7"/>
      <c r="V276" s="6"/>
      <c r="W276" s="10"/>
      <c r="X276" s="8"/>
      <c r="Y276" s="9">
        <v>0</v>
      </c>
      <c r="Z276" s="9">
        <v>0</v>
      </c>
      <c r="AA276" s="9">
        <v>0</v>
      </c>
      <c r="AB276" s="9">
        <v>0</v>
      </c>
      <c r="AC276" s="9">
        <v>0</v>
      </c>
      <c r="AD276" s="9">
        <v>0</v>
      </c>
      <c r="AE276" s="9">
        <v>0</v>
      </c>
      <c r="AF276" s="9">
        <v>0</v>
      </c>
      <c r="AG276" s="9">
        <v>0</v>
      </c>
      <c r="AH276" s="9">
        <v>0</v>
      </c>
      <c r="AI276" s="9">
        <v>0</v>
      </c>
      <c r="AJ276">
        <v>0</v>
      </c>
      <c r="AK276">
        <v>0</v>
      </c>
      <c r="AU276" t="s">
        <v>1818</v>
      </c>
      <c r="AW276">
        <v>0</v>
      </c>
      <c r="AY276">
        <v>0</v>
      </c>
      <c r="BA276">
        <v>0</v>
      </c>
      <c r="BC276">
        <v>0</v>
      </c>
      <c r="BE276">
        <v>0</v>
      </c>
      <c r="BG276">
        <v>0</v>
      </c>
      <c r="BI276">
        <v>0</v>
      </c>
      <c r="BK276">
        <v>0</v>
      </c>
      <c r="BM276">
        <v>0</v>
      </c>
      <c r="BO276">
        <v>0</v>
      </c>
      <c r="BQ276">
        <v>0</v>
      </c>
      <c r="BR276">
        <v>0</v>
      </c>
      <c r="BT276">
        <v>0</v>
      </c>
      <c r="BV276">
        <v>0</v>
      </c>
      <c r="BX276">
        <v>0</v>
      </c>
      <c r="BZ276">
        <v>0</v>
      </c>
      <c r="CB276">
        <v>0</v>
      </c>
      <c r="CF276">
        <v>0</v>
      </c>
      <c r="CJ276">
        <v>1745</v>
      </c>
      <c r="CM276">
        <v>0</v>
      </c>
      <c r="CN276">
        <v>0</v>
      </c>
    </row>
    <row r="277" spans="1:92" x14ac:dyDescent="0.3">
      <c r="A277" s="4">
        <v>44333</v>
      </c>
      <c r="B277" s="2" t="s">
        <v>26</v>
      </c>
      <c r="C277" s="11" t="s">
        <v>95</v>
      </c>
      <c r="D277" s="11" t="s">
        <v>11</v>
      </c>
      <c r="E277" s="3" t="s">
        <v>1044</v>
      </c>
      <c r="F277" s="1"/>
      <c r="G277" s="7"/>
      <c r="H277" s="7"/>
      <c r="I277" s="7"/>
      <c r="J277" s="7">
        <v>48</v>
      </c>
      <c r="K277" s="7">
        <v>12</v>
      </c>
      <c r="L277" s="7"/>
      <c r="M277" s="5"/>
      <c r="N277" s="7"/>
      <c r="O277" s="7"/>
      <c r="P277" s="7"/>
      <c r="Q277" s="7"/>
      <c r="R277" s="7"/>
      <c r="S277" s="7"/>
      <c r="T277" s="7"/>
      <c r="U277" s="7"/>
      <c r="V277" s="6"/>
      <c r="W277" s="10"/>
      <c r="X277" s="8"/>
      <c r="Y277" s="9">
        <v>0</v>
      </c>
      <c r="Z277" s="9">
        <v>0</v>
      </c>
      <c r="AA277" s="9">
        <v>0</v>
      </c>
      <c r="AB277" s="9">
        <v>0</v>
      </c>
      <c r="AC277" s="9">
        <v>0</v>
      </c>
      <c r="AD277" s="9">
        <v>0</v>
      </c>
      <c r="AE277" s="9">
        <v>0</v>
      </c>
      <c r="AF277" s="9">
        <v>0</v>
      </c>
      <c r="AG277" s="9">
        <v>0</v>
      </c>
      <c r="AH277" s="9">
        <v>0</v>
      </c>
      <c r="AI277" s="9">
        <v>0</v>
      </c>
      <c r="AJ277">
        <v>0</v>
      </c>
      <c r="AK277">
        <v>0</v>
      </c>
      <c r="AU277" t="s">
        <v>1819</v>
      </c>
      <c r="AW277">
        <v>0</v>
      </c>
      <c r="AY277">
        <v>0</v>
      </c>
      <c r="BA277">
        <v>0</v>
      </c>
      <c r="BC277">
        <v>0</v>
      </c>
      <c r="BE277">
        <v>0</v>
      </c>
      <c r="BG277">
        <v>0</v>
      </c>
      <c r="BI277">
        <v>0</v>
      </c>
      <c r="BK277">
        <v>0</v>
      </c>
      <c r="BM277">
        <v>0</v>
      </c>
      <c r="BO277">
        <v>0</v>
      </c>
      <c r="BQ277">
        <v>0</v>
      </c>
      <c r="BR277">
        <v>0</v>
      </c>
      <c r="BT277">
        <v>0</v>
      </c>
      <c r="BV277">
        <v>0</v>
      </c>
      <c r="BX277">
        <v>0</v>
      </c>
      <c r="BZ277">
        <v>0</v>
      </c>
      <c r="CB277">
        <v>0</v>
      </c>
      <c r="CF277">
        <v>0</v>
      </c>
      <c r="CJ277">
        <v>1746</v>
      </c>
      <c r="CM277">
        <v>0</v>
      </c>
      <c r="CN277">
        <v>0</v>
      </c>
    </row>
    <row r="278" spans="1:92" x14ac:dyDescent="0.3">
      <c r="A278" s="4">
        <v>44329</v>
      </c>
      <c r="B278" s="2" t="s">
        <v>26</v>
      </c>
      <c r="C278" s="11" t="s">
        <v>234</v>
      </c>
      <c r="D278" s="11" t="s">
        <v>1690</v>
      </c>
      <c r="E278" s="3" t="s">
        <v>1299</v>
      </c>
      <c r="F278" s="1"/>
      <c r="G278" s="7"/>
      <c r="H278" s="7"/>
      <c r="I278" s="7"/>
      <c r="J278" s="7"/>
      <c r="K278" s="7"/>
      <c r="L278" s="7"/>
      <c r="M278" s="5"/>
      <c r="N278" s="7">
        <v>1</v>
      </c>
      <c r="O278" s="7"/>
      <c r="P278" s="7"/>
      <c r="Q278" s="7">
        <v>1</v>
      </c>
      <c r="R278" s="7"/>
      <c r="S278" s="7"/>
      <c r="T278" s="7"/>
      <c r="U278" s="7"/>
      <c r="V278" s="6"/>
      <c r="W278" s="10"/>
      <c r="X278" s="8"/>
      <c r="Y278" s="9">
        <v>0</v>
      </c>
      <c r="Z278" s="9">
        <v>0</v>
      </c>
      <c r="AA278" s="9">
        <v>0</v>
      </c>
      <c r="AB278" s="9">
        <v>0</v>
      </c>
      <c r="AC278" s="9">
        <v>0</v>
      </c>
      <c r="AD278" s="9">
        <v>0</v>
      </c>
      <c r="AE278" s="9">
        <v>0</v>
      </c>
      <c r="AF278" s="9">
        <v>0</v>
      </c>
      <c r="AG278" s="9">
        <v>0</v>
      </c>
      <c r="AH278" s="9">
        <v>0</v>
      </c>
      <c r="AI278" s="9">
        <v>0</v>
      </c>
      <c r="AJ278">
        <v>0</v>
      </c>
      <c r="AK278">
        <v>0</v>
      </c>
      <c r="AU278" t="s">
        <v>1820</v>
      </c>
      <c r="AW278">
        <v>0</v>
      </c>
      <c r="AY278">
        <v>0</v>
      </c>
      <c r="BA278">
        <v>0</v>
      </c>
      <c r="BC278">
        <v>0</v>
      </c>
      <c r="BE278">
        <v>0</v>
      </c>
      <c r="BG278">
        <v>0</v>
      </c>
      <c r="BI278">
        <v>0</v>
      </c>
      <c r="BK278">
        <v>0</v>
      </c>
      <c r="BM278">
        <v>0</v>
      </c>
      <c r="BO278">
        <v>0</v>
      </c>
      <c r="BQ278">
        <v>0</v>
      </c>
      <c r="BR278">
        <v>0</v>
      </c>
      <c r="BT278">
        <v>0</v>
      </c>
      <c r="BV278">
        <v>0</v>
      </c>
      <c r="BX278">
        <v>0</v>
      </c>
      <c r="BZ278">
        <v>0</v>
      </c>
      <c r="CB278">
        <v>0</v>
      </c>
      <c r="CF278">
        <v>0</v>
      </c>
      <c r="CJ278">
        <v>1747</v>
      </c>
      <c r="CM278">
        <v>0</v>
      </c>
      <c r="CN278">
        <v>0</v>
      </c>
    </row>
    <row r="279" spans="1:92" x14ac:dyDescent="0.3">
      <c r="A279" s="4">
        <v>44333</v>
      </c>
      <c r="B279" s="2" t="s">
        <v>53</v>
      </c>
      <c r="C279" s="11" t="s">
        <v>396</v>
      </c>
      <c r="D279" s="11" t="s">
        <v>1690</v>
      </c>
      <c r="E279" s="3" t="s">
        <v>868</v>
      </c>
      <c r="F279" s="1"/>
      <c r="G279" s="7"/>
      <c r="H279" s="7"/>
      <c r="I279" s="7"/>
      <c r="J279" s="7">
        <v>24</v>
      </c>
      <c r="K279" s="7">
        <v>6</v>
      </c>
      <c r="L279" s="7"/>
      <c r="M279" s="5">
        <v>6</v>
      </c>
      <c r="N279" s="7">
        <v>1</v>
      </c>
      <c r="O279" s="7"/>
      <c r="P279" s="7"/>
      <c r="Q279" s="7"/>
      <c r="R279" s="7"/>
      <c r="S279" s="7"/>
      <c r="T279" s="7"/>
      <c r="U279" s="7"/>
      <c r="V279" s="6"/>
      <c r="W279" s="10"/>
      <c r="X279" s="8"/>
      <c r="Y279" s="9">
        <v>0</v>
      </c>
      <c r="Z279" s="9">
        <v>0</v>
      </c>
      <c r="AA279" s="9">
        <v>0</v>
      </c>
      <c r="AB279" s="9">
        <v>0</v>
      </c>
      <c r="AC279" s="9">
        <v>0</v>
      </c>
      <c r="AD279" s="9">
        <v>0</v>
      </c>
      <c r="AE279" s="9">
        <v>0</v>
      </c>
      <c r="AF279" s="9">
        <v>0</v>
      </c>
      <c r="AG279" s="9">
        <v>0</v>
      </c>
      <c r="AH279" s="9">
        <v>0</v>
      </c>
      <c r="AI279" s="9">
        <v>0</v>
      </c>
      <c r="AJ279">
        <v>0</v>
      </c>
      <c r="AK279">
        <v>0</v>
      </c>
      <c r="AU279" t="s">
        <v>1821</v>
      </c>
      <c r="AW279">
        <v>0</v>
      </c>
      <c r="AY279">
        <v>0</v>
      </c>
      <c r="BA279">
        <v>0</v>
      </c>
      <c r="BC279">
        <v>0</v>
      </c>
      <c r="BE279">
        <v>0</v>
      </c>
      <c r="BG279">
        <v>0</v>
      </c>
      <c r="BI279">
        <v>0</v>
      </c>
      <c r="BK279">
        <v>0</v>
      </c>
      <c r="BM279">
        <v>0</v>
      </c>
      <c r="BO279">
        <v>0</v>
      </c>
      <c r="BQ279">
        <v>0</v>
      </c>
      <c r="BR279">
        <v>0</v>
      </c>
      <c r="BT279">
        <v>0</v>
      </c>
      <c r="BV279">
        <v>0</v>
      </c>
      <c r="BX279">
        <v>0</v>
      </c>
      <c r="BZ279">
        <v>0</v>
      </c>
      <c r="CB279">
        <v>0</v>
      </c>
      <c r="CF279">
        <v>0</v>
      </c>
      <c r="CJ279">
        <v>1748</v>
      </c>
      <c r="CM279">
        <v>0</v>
      </c>
      <c r="CN279">
        <v>0</v>
      </c>
    </row>
    <row r="280" spans="1:92" x14ac:dyDescent="0.3">
      <c r="A280" s="4">
        <v>44331</v>
      </c>
      <c r="B280" s="2" t="s">
        <v>53</v>
      </c>
      <c r="C280" s="11" t="s">
        <v>112</v>
      </c>
      <c r="D280" s="11" t="s">
        <v>31</v>
      </c>
      <c r="E280" s="3" t="s">
        <v>824</v>
      </c>
      <c r="F280" s="1"/>
      <c r="G280" s="7"/>
      <c r="H280" s="7"/>
      <c r="I280" s="7"/>
      <c r="J280" s="7">
        <v>4</v>
      </c>
      <c r="K280" s="7">
        <v>1</v>
      </c>
      <c r="L280" s="7"/>
      <c r="M280" s="5">
        <v>1</v>
      </c>
      <c r="N280" s="7"/>
      <c r="O280" s="7"/>
      <c r="P280" s="7"/>
      <c r="Q280" s="7"/>
      <c r="R280" s="7"/>
      <c r="S280" s="7"/>
      <c r="T280" s="7"/>
      <c r="U280" s="7"/>
      <c r="V280" s="6"/>
      <c r="W280" s="10"/>
      <c r="X280" s="8"/>
      <c r="Y280" s="9">
        <v>0</v>
      </c>
      <c r="Z280" s="9">
        <v>0</v>
      </c>
      <c r="AA280" s="9">
        <v>0</v>
      </c>
      <c r="AB280" s="9">
        <v>0</v>
      </c>
      <c r="AC280" s="9">
        <v>0</v>
      </c>
      <c r="AD280" s="9">
        <v>0</v>
      </c>
      <c r="AE280" s="9">
        <v>0</v>
      </c>
      <c r="AF280" s="9">
        <v>0</v>
      </c>
      <c r="AG280" s="9">
        <v>0</v>
      </c>
      <c r="AH280" s="9">
        <v>0</v>
      </c>
      <c r="AI280" s="9">
        <v>0</v>
      </c>
      <c r="AJ280">
        <v>0</v>
      </c>
      <c r="AK280">
        <v>0</v>
      </c>
      <c r="AU280" t="s">
        <v>1822</v>
      </c>
      <c r="AW280">
        <v>0</v>
      </c>
      <c r="AY280">
        <v>0</v>
      </c>
      <c r="BA280">
        <v>0</v>
      </c>
      <c r="BC280">
        <v>0</v>
      </c>
      <c r="BE280">
        <v>0</v>
      </c>
      <c r="BG280">
        <v>0</v>
      </c>
      <c r="BI280">
        <v>0</v>
      </c>
      <c r="BK280">
        <v>0</v>
      </c>
      <c r="BM280">
        <v>0</v>
      </c>
      <c r="BO280">
        <v>0</v>
      </c>
      <c r="BQ280">
        <v>0</v>
      </c>
      <c r="BR280">
        <v>0</v>
      </c>
      <c r="BT280">
        <v>0</v>
      </c>
      <c r="BV280">
        <v>0</v>
      </c>
      <c r="BX280">
        <v>0</v>
      </c>
      <c r="BZ280">
        <v>0</v>
      </c>
      <c r="CB280">
        <v>0</v>
      </c>
      <c r="CF280">
        <v>0</v>
      </c>
      <c r="CJ280">
        <v>1749</v>
      </c>
      <c r="CM280">
        <v>0</v>
      </c>
      <c r="CN280">
        <v>0</v>
      </c>
    </row>
    <row r="281" spans="1:92" x14ac:dyDescent="0.3">
      <c r="A281" s="4">
        <v>44334</v>
      </c>
      <c r="B281" s="2" t="s">
        <v>53</v>
      </c>
      <c r="C281" s="11" t="s">
        <v>521</v>
      </c>
      <c r="D281" s="11" t="s">
        <v>1690</v>
      </c>
      <c r="E281" s="3" t="s">
        <v>1041</v>
      </c>
      <c r="F281" s="1"/>
      <c r="G281" s="7"/>
      <c r="H281" s="7"/>
      <c r="I281" s="7"/>
      <c r="J281" s="7"/>
      <c r="K281" s="7"/>
      <c r="L281" s="7"/>
      <c r="M281" s="5"/>
      <c r="N281" s="7">
        <v>3</v>
      </c>
      <c r="O281" s="7"/>
      <c r="P281" s="7"/>
      <c r="Q281" s="7"/>
      <c r="R281" s="7"/>
      <c r="S281" s="7"/>
      <c r="T281" s="7"/>
      <c r="U281" s="7"/>
      <c r="V281" s="6"/>
      <c r="W281" s="10"/>
      <c r="X281" s="8"/>
      <c r="Y281" s="9">
        <v>0</v>
      </c>
      <c r="Z281" s="9">
        <v>0</v>
      </c>
      <c r="AA281" s="9">
        <v>0</v>
      </c>
      <c r="AB281" s="9">
        <v>0</v>
      </c>
      <c r="AC281" s="9">
        <v>0</v>
      </c>
      <c r="AD281" s="9">
        <v>0</v>
      </c>
      <c r="AE281" s="9">
        <v>0</v>
      </c>
      <c r="AF281" s="9">
        <v>0</v>
      </c>
      <c r="AG281" s="9">
        <v>0</v>
      </c>
      <c r="AH281" s="9">
        <v>0</v>
      </c>
      <c r="AI281" s="9">
        <v>0</v>
      </c>
      <c r="AJ281">
        <v>0</v>
      </c>
      <c r="AK281">
        <v>0</v>
      </c>
      <c r="AU281" t="s">
        <v>1823</v>
      </c>
      <c r="AW281">
        <v>0</v>
      </c>
      <c r="AY281">
        <v>0</v>
      </c>
      <c r="BA281">
        <v>0</v>
      </c>
      <c r="BC281">
        <v>0</v>
      </c>
      <c r="BE281">
        <v>0</v>
      </c>
      <c r="BG281">
        <v>0</v>
      </c>
      <c r="BI281">
        <v>0</v>
      </c>
      <c r="BK281">
        <v>0</v>
      </c>
      <c r="BM281">
        <v>0</v>
      </c>
      <c r="BO281">
        <v>0</v>
      </c>
      <c r="BQ281">
        <v>0</v>
      </c>
      <c r="BR281">
        <v>0</v>
      </c>
      <c r="BT281">
        <v>0</v>
      </c>
      <c r="BV281">
        <v>0</v>
      </c>
      <c r="BX281">
        <v>0</v>
      </c>
      <c r="BZ281">
        <v>0</v>
      </c>
      <c r="CB281">
        <v>0</v>
      </c>
      <c r="CF281">
        <v>0</v>
      </c>
      <c r="CJ281">
        <v>1750</v>
      </c>
      <c r="CM281">
        <v>0</v>
      </c>
      <c r="CN281">
        <v>0</v>
      </c>
    </row>
    <row r="282" spans="1:92" x14ac:dyDescent="0.3">
      <c r="A282" s="4">
        <v>44334</v>
      </c>
      <c r="B282" s="2" t="s">
        <v>53</v>
      </c>
      <c r="C282" s="11" t="s">
        <v>430</v>
      </c>
      <c r="D282" s="11" t="s">
        <v>1690</v>
      </c>
      <c r="E282" s="3" t="s">
        <v>852</v>
      </c>
      <c r="F282" s="1"/>
      <c r="G282" s="7"/>
      <c r="H282" s="7"/>
      <c r="I282" s="7"/>
      <c r="J282" s="7"/>
      <c r="K282" s="7"/>
      <c r="L282" s="7"/>
      <c r="M282" s="5"/>
      <c r="N282" s="7">
        <v>1</v>
      </c>
      <c r="O282" s="7"/>
      <c r="P282" s="7"/>
      <c r="Q282" s="7"/>
      <c r="R282" s="7"/>
      <c r="S282" s="7"/>
      <c r="T282" s="7"/>
      <c r="U282" s="7"/>
      <c r="V282" s="6"/>
      <c r="W282" s="10"/>
      <c r="X282" s="8"/>
      <c r="Y282" s="9">
        <v>0</v>
      </c>
      <c r="Z282" s="9">
        <v>0</v>
      </c>
      <c r="AA282" s="9">
        <v>0</v>
      </c>
      <c r="AB282" s="9">
        <v>0</v>
      </c>
      <c r="AC282" s="9">
        <v>0</v>
      </c>
      <c r="AD282" s="9">
        <v>0</v>
      </c>
      <c r="AE282" s="9">
        <v>0</v>
      </c>
      <c r="AF282" s="9">
        <v>0</v>
      </c>
      <c r="AG282" s="9">
        <v>0</v>
      </c>
      <c r="AH282" s="9">
        <v>0</v>
      </c>
      <c r="AI282" s="9">
        <v>0</v>
      </c>
      <c r="AJ282">
        <v>0</v>
      </c>
      <c r="AK282">
        <v>0</v>
      </c>
      <c r="AU282" t="s">
        <v>1824</v>
      </c>
      <c r="AW282">
        <v>0</v>
      </c>
      <c r="AY282">
        <v>0</v>
      </c>
      <c r="BA282">
        <v>0</v>
      </c>
      <c r="BC282">
        <v>0</v>
      </c>
      <c r="BE282">
        <v>0</v>
      </c>
      <c r="BG282">
        <v>0</v>
      </c>
      <c r="BI282">
        <v>0</v>
      </c>
      <c r="BK282">
        <v>0</v>
      </c>
      <c r="BM282">
        <v>0</v>
      </c>
      <c r="BO282">
        <v>0</v>
      </c>
      <c r="BQ282">
        <v>0</v>
      </c>
      <c r="BR282">
        <v>0</v>
      </c>
      <c r="BT282">
        <v>0</v>
      </c>
      <c r="BV282">
        <v>0</v>
      </c>
      <c r="BX282">
        <v>0</v>
      </c>
      <c r="BZ282">
        <v>0</v>
      </c>
      <c r="CB282">
        <v>0</v>
      </c>
      <c r="CF282">
        <v>0</v>
      </c>
      <c r="CJ282">
        <v>1751</v>
      </c>
      <c r="CM282">
        <v>0</v>
      </c>
      <c r="CN282">
        <v>0</v>
      </c>
    </row>
    <row r="283" spans="1:92" x14ac:dyDescent="0.3">
      <c r="A283" s="4">
        <v>44333</v>
      </c>
      <c r="B283" s="2" t="s">
        <v>53</v>
      </c>
      <c r="C283" s="11" t="s">
        <v>543</v>
      </c>
      <c r="D283" s="11" t="s">
        <v>1690</v>
      </c>
      <c r="E283" s="3" t="s">
        <v>1036</v>
      </c>
      <c r="F283" s="1"/>
      <c r="G283" s="7"/>
      <c r="H283" s="7"/>
      <c r="I283" s="7"/>
      <c r="J283" s="7">
        <v>12</v>
      </c>
      <c r="K283" s="7">
        <v>3</v>
      </c>
      <c r="L283" s="7"/>
      <c r="M283" s="5">
        <v>3</v>
      </c>
      <c r="N283" s="7">
        <v>3</v>
      </c>
      <c r="O283" s="7"/>
      <c r="P283" s="7"/>
      <c r="Q283" s="7"/>
      <c r="R283" s="7"/>
      <c r="S283" s="7"/>
      <c r="T283" s="7"/>
      <c r="U283" s="7"/>
      <c r="V283" s="6"/>
      <c r="W283" s="10"/>
      <c r="X283" s="8"/>
      <c r="Y283" s="9">
        <v>0</v>
      </c>
      <c r="Z283" s="9">
        <v>0</v>
      </c>
      <c r="AA283" s="9">
        <v>0</v>
      </c>
      <c r="AB283" s="9">
        <v>0</v>
      </c>
      <c r="AC283" s="9">
        <v>0</v>
      </c>
      <c r="AD283" s="9">
        <v>0</v>
      </c>
      <c r="AE283" s="9">
        <v>0</v>
      </c>
      <c r="AF283" s="9">
        <v>0</v>
      </c>
      <c r="AG283" s="9">
        <v>0</v>
      </c>
      <c r="AH283" s="9">
        <v>0</v>
      </c>
      <c r="AI283" s="9">
        <v>0</v>
      </c>
      <c r="AJ283">
        <v>0</v>
      </c>
      <c r="AK283">
        <v>0</v>
      </c>
      <c r="AU283" t="s">
        <v>1825</v>
      </c>
      <c r="AW283">
        <v>0</v>
      </c>
      <c r="AY283">
        <v>0</v>
      </c>
      <c r="BA283">
        <v>0</v>
      </c>
      <c r="BC283">
        <v>0</v>
      </c>
      <c r="BE283">
        <v>0</v>
      </c>
      <c r="BG283">
        <v>0</v>
      </c>
      <c r="BI283">
        <v>0</v>
      </c>
      <c r="BK283">
        <v>0</v>
      </c>
      <c r="BM283">
        <v>0</v>
      </c>
      <c r="BO283">
        <v>0</v>
      </c>
      <c r="BQ283">
        <v>0</v>
      </c>
      <c r="BR283">
        <v>0</v>
      </c>
      <c r="BT283">
        <v>0</v>
      </c>
      <c r="BV283">
        <v>0</v>
      </c>
      <c r="BX283">
        <v>0</v>
      </c>
      <c r="BZ283">
        <v>0</v>
      </c>
      <c r="CB283">
        <v>0</v>
      </c>
      <c r="CF283">
        <v>0</v>
      </c>
      <c r="CJ283">
        <v>1752</v>
      </c>
      <c r="CM283">
        <v>0</v>
      </c>
      <c r="CN283">
        <v>0</v>
      </c>
    </row>
    <row r="284" spans="1:92" x14ac:dyDescent="0.3">
      <c r="A284" s="4">
        <v>44334</v>
      </c>
      <c r="B284" s="2" t="s">
        <v>53</v>
      </c>
      <c r="C284" s="11" t="s">
        <v>456</v>
      </c>
      <c r="D284" s="11" t="s">
        <v>1690</v>
      </c>
      <c r="E284" s="3" t="s">
        <v>1001</v>
      </c>
      <c r="F284" s="1"/>
      <c r="G284" s="7"/>
      <c r="H284" s="7"/>
      <c r="I284" s="7"/>
      <c r="J284" s="7">
        <v>60</v>
      </c>
      <c r="K284" s="7">
        <v>15</v>
      </c>
      <c r="L284" s="7"/>
      <c r="M284" s="5">
        <v>15</v>
      </c>
      <c r="N284" s="7">
        <v>5</v>
      </c>
      <c r="O284" s="7"/>
      <c r="P284" s="7"/>
      <c r="Q284" s="7"/>
      <c r="R284" s="7"/>
      <c r="S284" s="7"/>
      <c r="T284" s="7"/>
      <c r="U284" s="7"/>
      <c r="V284" s="6"/>
      <c r="W284" s="10"/>
      <c r="X284" s="8"/>
      <c r="Y284" s="9">
        <v>0</v>
      </c>
      <c r="Z284" s="9">
        <v>0</v>
      </c>
      <c r="AA284" s="9">
        <v>0</v>
      </c>
      <c r="AB284" s="9">
        <v>0</v>
      </c>
      <c r="AC284" s="9">
        <v>0</v>
      </c>
      <c r="AD284" s="9">
        <v>0</v>
      </c>
      <c r="AE284" s="9">
        <v>0</v>
      </c>
      <c r="AF284" s="9">
        <v>0</v>
      </c>
      <c r="AG284" s="9">
        <v>0</v>
      </c>
      <c r="AH284" s="9">
        <v>0</v>
      </c>
      <c r="AI284" s="9">
        <v>0</v>
      </c>
      <c r="AJ284">
        <v>0</v>
      </c>
      <c r="AK284">
        <v>0</v>
      </c>
      <c r="AU284" t="s">
        <v>1826</v>
      </c>
      <c r="AW284">
        <v>0</v>
      </c>
      <c r="AY284">
        <v>0</v>
      </c>
      <c r="BA284">
        <v>0</v>
      </c>
      <c r="BC284">
        <v>0</v>
      </c>
      <c r="BE284">
        <v>0</v>
      </c>
      <c r="BG284">
        <v>0</v>
      </c>
      <c r="BI284">
        <v>0</v>
      </c>
      <c r="BK284">
        <v>0</v>
      </c>
      <c r="BM284">
        <v>0</v>
      </c>
      <c r="BO284">
        <v>0</v>
      </c>
      <c r="BQ284">
        <v>0</v>
      </c>
      <c r="BR284">
        <v>0</v>
      </c>
      <c r="BT284">
        <v>0</v>
      </c>
      <c r="BV284">
        <v>0</v>
      </c>
      <c r="BX284">
        <v>0</v>
      </c>
      <c r="BZ284">
        <v>0</v>
      </c>
      <c r="CB284">
        <v>0</v>
      </c>
      <c r="CF284">
        <v>0</v>
      </c>
      <c r="CJ284">
        <v>1753</v>
      </c>
      <c r="CM284">
        <v>0</v>
      </c>
      <c r="CN284">
        <v>0</v>
      </c>
    </row>
    <row r="285" spans="1:92" x14ac:dyDescent="0.3">
      <c r="A285" s="4">
        <v>44334</v>
      </c>
      <c r="B285" s="2" t="s">
        <v>499</v>
      </c>
      <c r="C285" s="11" t="s">
        <v>500</v>
      </c>
      <c r="D285" s="11" t="s">
        <v>11</v>
      </c>
      <c r="E285" s="3" t="s">
        <v>1553</v>
      </c>
      <c r="F285" s="1"/>
      <c r="G285" s="7"/>
      <c r="H285" s="7"/>
      <c r="I285" s="7"/>
      <c r="J285" s="7">
        <v>44</v>
      </c>
      <c r="K285" s="7">
        <v>11</v>
      </c>
      <c r="L285" s="7"/>
      <c r="M285" s="5">
        <v>11</v>
      </c>
      <c r="N285" s="7"/>
      <c r="O285" s="7"/>
      <c r="P285" s="7"/>
      <c r="Q285" s="7"/>
      <c r="R285" s="7"/>
      <c r="S285" s="7"/>
      <c r="T285" s="7"/>
      <c r="U285" s="7"/>
      <c r="V285" s="6"/>
      <c r="W285" s="10"/>
      <c r="X285" s="8"/>
      <c r="Y285" s="9">
        <v>0</v>
      </c>
      <c r="Z285" s="9">
        <v>0</v>
      </c>
      <c r="AA285" s="9">
        <v>0</v>
      </c>
      <c r="AB285" s="9">
        <v>0</v>
      </c>
      <c r="AC285" s="9">
        <v>0</v>
      </c>
      <c r="AD285" s="9">
        <v>0</v>
      </c>
      <c r="AE285" s="9">
        <v>0</v>
      </c>
      <c r="AF285" s="9">
        <v>0</v>
      </c>
      <c r="AG285" s="9">
        <v>0</v>
      </c>
      <c r="AH285" s="9">
        <v>0</v>
      </c>
      <c r="AI285" s="9">
        <v>0</v>
      </c>
      <c r="AJ285">
        <v>0</v>
      </c>
      <c r="AK285">
        <v>0</v>
      </c>
      <c r="AU285" t="s">
        <v>1827</v>
      </c>
      <c r="AW285">
        <v>0</v>
      </c>
      <c r="AY285">
        <v>0</v>
      </c>
      <c r="BA285">
        <v>0</v>
      </c>
      <c r="BC285">
        <v>0</v>
      </c>
      <c r="BE285">
        <v>0</v>
      </c>
      <c r="BG285">
        <v>0</v>
      </c>
      <c r="BI285">
        <v>0</v>
      </c>
      <c r="BK285">
        <v>0</v>
      </c>
      <c r="BM285">
        <v>0</v>
      </c>
      <c r="BO285">
        <v>0</v>
      </c>
      <c r="BQ285">
        <v>0</v>
      </c>
      <c r="BR285">
        <v>0</v>
      </c>
      <c r="BT285">
        <v>0</v>
      </c>
      <c r="BV285">
        <v>0</v>
      </c>
      <c r="BX285">
        <v>0</v>
      </c>
      <c r="BZ285">
        <v>0</v>
      </c>
      <c r="CB285">
        <v>0</v>
      </c>
      <c r="CF285">
        <v>0</v>
      </c>
      <c r="CJ285">
        <v>1754</v>
      </c>
      <c r="CM285">
        <v>0</v>
      </c>
      <c r="CN285">
        <v>0</v>
      </c>
    </row>
    <row r="286" spans="1:92" x14ac:dyDescent="0.3">
      <c r="A286" s="4">
        <v>44333</v>
      </c>
      <c r="B286" s="2" t="s">
        <v>26</v>
      </c>
      <c r="C286" s="11" t="s">
        <v>429</v>
      </c>
      <c r="D286" s="11" t="s">
        <v>1627</v>
      </c>
      <c r="E286" s="3" t="s">
        <v>1061</v>
      </c>
      <c r="F286" s="1"/>
      <c r="G286" s="7"/>
      <c r="H286" s="7"/>
      <c r="I286" s="7"/>
      <c r="J286" s="7">
        <v>12</v>
      </c>
      <c r="K286" s="7">
        <v>3</v>
      </c>
      <c r="L286" s="7"/>
      <c r="M286" s="5">
        <v>3</v>
      </c>
      <c r="N286" s="7"/>
      <c r="O286" s="7"/>
      <c r="P286" s="7"/>
      <c r="Q286" s="7"/>
      <c r="R286" s="7"/>
      <c r="S286" s="7"/>
      <c r="T286" s="7"/>
      <c r="U286" s="7"/>
      <c r="V286" s="6"/>
      <c r="W286" s="10"/>
      <c r="X286" s="8"/>
      <c r="Y286" s="9">
        <v>0</v>
      </c>
      <c r="Z286" s="9">
        <v>0</v>
      </c>
      <c r="AA286" s="9">
        <v>0</v>
      </c>
      <c r="AB286" s="9">
        <v>0</v>
      </c>
      <c r="AC286" s="9">
        <v>0</v>
      </c>
      <c r="AD286" s="9">
        <v>0</v>
      </c>
      <c r="AE286" s="9">
        <v>0</v>
      </c>
      <c r="AF286" s="9">
        <v>0</v>
      </c>
      <c r="AG286" s="9">
        <v>0</v>
      </c>
      <c r="AH286" s="9">
        <v>0</v>
      </c>
      <c r="AI286" s="9">
        <v>0</v>
      </c>
      <c r="AJ286">
        <v>0</v>
      </c>
      <c r="AK286">
        <v>0</v>
      </c>
      <c r="AU286" t="s">
        <v>1828</v>
      </c>
      <c r="AW286">
        <v>0</v>
      </c>
      <c r="AY286">
        <v>0</v>
      </c>
      <c r="BA286">
        <v>0</v>
      </c>
      <c r="BC286">
        <v>0</v>
      </c>
      <c r="BE286">
        <v>0</v>
      </c>
      <c r="BG286">
        <v>0</v>
      </c>
      <c r="BI286">
        <v>0</v>
      </c>
      <c r="BK286">
        <v>0</v>
      </c>
      <c r="BM286">
        <v>0</v>
      </c>
      <c r="BO286">
        <v>0</v>
      </c>
      <c r="BQ286">
        <v>0</v>
      </c>
      <c r="BR286">
        <v>0</v>
      </c>
      <c r="BT286">
        <v>0</v>
      </c>
      <c r="BV286">
        <v>0</v>
      </c>
      <c r="BX286">
        <v>0</v>
      </c>
      <c r="BZ286">
        <v>0</v>
      </c>
      <c r="CB286">
        <v>0</v>
      </c>
      <c r="CF286">
        <v>0</v>
      </c>
      <c r="CJ286">
        <v>1755</v>
      </c>
      <c r="CM286">
        <v>0</v>
      </c>
      <c r="CN286">
        <v>0</v>
      </c>
    </row>
    <row r="287" spans="1:92" x14ac:dyDescent="0.3">
      <c r="A287" s="4">
        <v>44333</v>
      </c>
      <c r="B287" s="2" t="s">
        <v>26</v>
      </c>
      <c r="C287" s="11" t="s">
        <v>693</v>
      </c>
      <c r="D287" s="11" t="s">
        <v>11</v>
      </c>
      <c r="E287" s="3" t="s">
        <v>1075</v>
      </c>
      <c r="F287" s="1"/>
      <c r="G287" s="7"/>
      <c r="H287" s="7"/>
      <c r="I287" s="7"/>
      <c r="J287" s="7">
        <v>128</v>
      </c>
      <c r="K287" s="7">
        <v>32</v>
      </c>
      <c r="L287" s="7"/>
      <c r="M287" s="5">
        <v>32</v>
      </c>
      <c r="N287" s="7"/>
      <c r="O287" s="7"/>
      <c r="P287" s="7"/>
      <c r="Q287" s="7"/>
      <c r="R287" s="7"/>
      <c r="S287" s="7"/>
      <c r="T287" s="7"/>
      <c r="U287" s="7"/>
      <c r="V287" s="6"/>
      <c r="W287" s="10"/>
      <c r="X287" s="8"/>
      <c r="Y287" s="9">
        <v>0</v>
      </c>
      <c r="Z287" s="9">
        <v>0</v>
      </c>
      <c r="AA287" s="9">
        <v>0</v>
      </c>
      <c r="AB287" s="9">
        <v>0</v>
      </c>
      <c r="AC287" s="9">
        <v>0</v>
      </c>
      <c r="AD287" s="9">
        <v>0</v>
      </c>
      <c r="AE287" s="9">
        <v>0</v>
      </c>
      <c r="AF287" s="9">
        <v>0</v>
      </c>
      <c r="AG287" s="9">
        <v>0</v>
      </c>
      <c r="AH287" s="9">
        <v>0</v>
      </c>
      <c r="AI287" s="9">
        <v>0</v>
      </c>
      <c r="AJ287">
        <v>0</v>
      </c>
      <c r="AK287">
        <v>0</v>
      </c>
      <c r="AU287" t="s">
        <v>1829</v>
      </c>
      <c r="AW287">
        <v>0</v>
      </c>
      <c r="AY287">
        <v>0</v>
      </c>
      <c r="BA287">
        <v>0</v>
      </c>
      <c r="BC287">
        <v>0</v>
      </c>
      <c r="BE287">
        <v>0</v>
      </c>
      <c r="BG287">
        <v>0</v>
      </c>
      <c r="BI287">
        <v>0</v>
      </c>
      <c r="BK287">
        <v>0</v>
      </c>
      <c r="BM287">
        <v>0</v>
      </c>
      <c r="BO287">
        <v>0</v>
      </c>
      <c r="BQ287">
        <v>0</v>
      </c>
      <c r="BR287">
        <v>0</v>
      </c>
      <c r="BT287">
        <v>0</v>
      </c>
      <c r="BV287">
        <v>0</v>
      </c>
      <c r="BX287">
        <v>0</v>
      </c>
      <c r="BZ287">
        <v>0</v>
      </c>
      <c r="CB287">
        <v>0</v>
      </c>
      <c r="CF287">
        <v>0</v>
      </c>
      <c r="CJ287">
        <v>1756</v>
      </c>
      <c r="CM287">
        <v>0</v>
      </c>
      <c r="CN287">
        <v>0</v>
      </c>
    </row>
    <row r="288" spans="1:92" x14ac:dyDescent="0.3">
      <c r="A288" s="4">
        <v>44333</v>
      </c>
      <c r="B288" s="2" t="s">
        <v>26</v>
      </c>
      <c r="C288" s="11" t="s">
        <v>681</v>
      </c>
      <c r="D288" s="11" t="s">
        <v>1690</v>
      </c>
      <c r="E288" s="3" t="s">
        <v>1412</v>
      </c>
      <c r="F288" s="1"/>
      <c r="G288" s="7"/>
      <c r="H288" s="7"/>
      <c r="I288" s="7"/>
      <c r="J288" s="7">
        <v>4</v>
      </c>
      <c r="K288" s="7">
        <v>1</v>
      </c>
      <c r="L288" s="7"/>
      <c r="M288" s="5">
        <v>1</v>
      </c>
      <c r="N288" s="7"/>
      <c r="O288" s="7"/>
      <c r="P288" s="7"/>
      <c r="Q288" s="7"/>
      <c r="R288" s="7"/>
      <c r="S288" s="7"/>
      <c r="T288" s="7"/>
      <c r="U288" s="7"/>
      <c r="V288" s="6"/>
      <c r="W288" s="10"/>
      <c r="X288" s="8"/>
      <c r="Y288" s="9">
        <v>0</v>
      </c>
      <c r="Z288" s="9">
        <v>0</v>
      </c>
      <c r="AA288" s="9">
        <v>0</v>
      </c>
      <c r="AB288" s="9">
        <v>0</v>
      </c>
      <c r="AC288" s="9">
        <v>0</v>
      </c>
      <c r="AD288" s="9">
        <v>0</v>
      </c>
      <c r="AE288" s="9">
        <v>0</v>
      </c>
      <c r="AF288" s="9">
        <v>0</v>
      </c>
      <c r="AG288" s="9">
        <v>0</v>
      </c>
      <c r="AH288" s="9">
        <v>0</v>
      </c>
      <c r="AI288" s="9">
        <v>0</v>
      </c>
      <c r="AJ288">
        <v>0</v>
      </c>
      <c r="AK288">
        <v>0</v>
      </c>
      <c r="AU288" t="s">
        <v>1830</v>
      </c>
      <c r="AW288">
        <v>0</v>
      </c>
      <c r="AY288">
        <v>0</v>
      </c>
      <c r="BA288">
        <v>0</v>
      </c>
      <c r="BC288">
        <v>0</v>
      </c>
      <c r="BE288">
        <v>0</v>
      </c>
      <c r="BG288">
        <v>0</v>
      </c>
      <c r="BI288">
        <v>0</v>
      </c>
      <c r="BK288">
        <v>0</v>
      </c>
      <c r="BM288">
        <v>0</v>
      </c>
      <c r="BO288">
        <v>0</v>
      </c>
      <c r="BQ288">
        <v>0</v>
      </c>
      <c r="BR288">
        <v>0</v>
      </c>
      <c r="BT288">
        <v>0</v>
      </c>
      <c r="BV288">
        <v>0</v>
      </c>
      <c r="BX288">
        <v>0</v>
      </c>
      <c r="BZ288">
        <v>0</v>
      </c>
      <c r="CB288">
        <v>0</v>
      </c>
      <c r="CF288">
        <v>0</v>
      </c>
      <c r="CJ288">
        <v>1757</v>
      </c>
      <c r="CM288">
        <v>0</v>
      </c>
      <c r="CN288">
        <v>0</v>
      </c>
    </row>
    <row r="289" spans="1:92" x14ac:dyDescent="0.3">
      <c r="A289" s="4">
        <v>44334</v>
      </c>
      <c r="B289" s="2" t="s">
        <v>26</v>
      </c>
      <c r="C289" s="11" t="s">
        <v>265</v>
      </c>
      <c r="D289" s="11" t="s">
        <v>11</v>
      </c>
      <c r="E289" s="3" t="s">
        <v>1223</v>
      </c>
      <c r="F289" s="1"/>
      <c r="G289" s="7"/>
      <c r="H289" s="7"/>
      <c r="I289" s="7"/>
      <c r="J289" s="7">
        <v>760</v>
      </c>
      <c r="K289" s="7">
        <v>152</v>
      </c>
      <c r="L289" s="7">
        <v>8</v>
      </c>
      <c r="M289" s="5"/>
      <c r="N289" s="7"/>
      <c r="O289" s="7"/>
      <c r="P289" s="7"/>
      <c r="Q289" s="7"/>
      <c r="R289" s="7"/>
      <c r="S289" s="7"/>
      <c r="T289" s="7"/>
      <c r="U289" s="7"/>
      <c r="V289" s="6"/>
      <c r="W289" s="10" t="s">
        <v>1831</v>
      </c>
      <c r="X289" s="8"/>
      <c r="Y289" s="9">
        <v>0</v>
      </c>
      <c r="Z289" s="9">
        <v>0</v>
      </c>
      <c r="AA289" s="9">
        <v>0</v>
      </c>
      <c r="AB289" s="9">
        <v>0</v>
      </c>
      <c r="AC289" s="9">
        <v>0</v>
      </c>
      <c r="AD289" s="9">
        <v>0</v>
      </c>
      <c r="AE289" s="9">
        <v>0</v>
      </c>
      <c r="AF289" s="9">
        <v>0</v>
      </c>
      <c r="AG289" s="9">
        <v>0</v>
      </c>
      <c r="AH289" s="9">
        <v>0</v>
      </c>
      <c r="AI289" s="9">
        <v>0</v>
      </c>
      <c r="AJ289">
        <v>0</v>
      </c>
      <c r="AK289">
        <v>0</v>
      </c>
      <c r="AU289" t="s">
        <v>1832</v>
      </c>
      <c r="AW289">
        <v>0</v>
      </c>
      <c r="AY289">
        <v>0</v>
      </c>
      <c r="BA289">
        <v>0</v>
      </c>
      <c r="BC289">
        <v>0</v>
      </c>
      <c r="BE289">
        <v>0</v>
      </c>
      <c r="BG289">
        <v>0</v>
      </c>
      <c r="BI289">
        <v>0</v>
      </c>
      <c r="BK289">
        <v>0</v>
      </c>
      <c r="BM289">
        <v>0</v>
      </c>
      <c r="BO289">
        <v>0</v>
      </c>
      <c r="BQ289">
        <v>0</v>
      </c>
      <c r="BR289">
        <v>0</v>
      </c>
      <c r="BT289">
        <v>0</v>
      </c>
      <c r="BV289">
        <v>0</v>
      </c>
      <c r="BX289">
        <v>0</v>
      </c>
      <c r="BZ289">
        <v>0</v>
      </c>
      <c r="CB289">
        <v>0</v>
      </c>
      <c r="CF289">
        <v>0</v>
      </c>
      <c r="CJ289">
        <v>1758</v>
      </c>
      <c r="CM289">
        <v>0</v>
      </c>
      <c r="CN289">
        <v>0</v>
      </c>
    </row>
    <row r="290" spans="1:92" x14ac:dyDescent="0.3">
      <c r="A290" s="4">
        <v>44334</v>
      </c>
      <c r="B290" s="2" t="s">
        <v>26</v>
      </c>
      <c r="C290" s="11" t="s">
        <v>749</v>
      </c>
      <c r="D290" s="11" t="s">
        <v>11</v>
      </c>
      <c r="E290" s="3" t="s">
        <v>1595</v>
      </c>
      <c r="F290" s="1"/>
      <c r="G290" s="7"/>
      <c r="H290" s="7"/>
      <c r="I290" s="7"/>
      <c r="J290" s="7">
        <v>112</v>
      </c>
      <c r="K290" s="7">
        <v>28</v>
      </c>
      <c r="L290" s="7"/>
      <c r="M290" s="5"/>
      <c r="N290" s="7">
        <v>1</v>
      </c>
      <c r="O290" s="7"/>
      <c r="P290" s="7"/>
      <c r="Q290" s="7"/>
      <c r="R290" s="7"/>
      <c r="S290" s="7"/>
      <c r="T290" s="7"/>
      <c r="U290" s="7"/>
      <c r="V290" s="6"/>
      <c r="W290" s="10"/>
      <c r="X290" s="8"/>
      <c r="Y290" s="9">
        <v>0</v>
      </c>
      <c r="Z290" s="9">
        <v>0</v>
      </c>
      <c r="AA290" s="9">
        <v>0</v>
      </c>
      <c r="AB290" s="9">
        <v>0</v>
      </c>
      <c r="AC290" s="9">
        <v>0</v>
      </c>
      <c r="AD290" s="9">
        <v>0</v>
      </c>
      <c r="AE290" s="9">
        <v>0</v>
      </c>
      <c r="AF290" s="9">
        <v>0</v>
      </c>
      <c r="AG290" s="9">
        <v>0</v>
      </c>
      <c r="AH290" s="9">
        <v>0</v>
      </c>
      <c r="AI290" s="9">
        <v>0</v>
      </c>
      <c r="AJ290">
        <v>0</v>
      </c>
      <c r="AK290">
        <v>0</v>
      </c>
      <c r="AU290" t="s">
        <v>1833</v>
      </c>
      <c r="AW290">
        <v>0</v>
      </c>
      <c r="AY290">
        <v>0</v>
      </c>
      <c r="BA290">
        <v>0</v>
      </c>
      <c r="BC290">
        <v>0</v>
      </c>
      <c r="BE290">
        <v>0</v>
      </c>
      <c r="BG290">
        <v>0</v>
      </c>
      <c r="BI290">
        <v>0</v>
      </c>
      <c r="BK290">
        <v>0</v>
      </c>
      <c r="BM290">
        <v>0</v>
      </c>
      <c r="BO290">
        <v>0</v>
      </c>
      <c r="BQ290">
        <v>0</v>
      </c>
      <c r="BR290">
        <v>0</v>
      </c>
      <c r="BT290">
        <v>0</v>
      </c>
      <c r="BV290">
        <v>0</v>
      </c>
      <c r="BX290">
        <v>0</v>
      </c>
      <c r="BZ290">
        <v>0</v>
      </c>
      <c r="CB290">
        <v>0</v>
      </c>
      <c r="CF290">
        <v>0</v>
      </c>
      <c r="CJ290">
        <v>1759</v>
      </c>
      <c r="CM290">
        <v>0</v>
      </c>
      <c r="CN290">
        <v>0</v>
      </c>
    </row>
    <row r="291" spans="1:92" x14ac:dyDescent="0.3">
      <c r="A291" s="4">
        <v>44334</v>
      </c>
      <c r="B291" s="2" t="s">
        <v>80</v>
      </c>
      <c r="C291" s="11" t="s">
        <v>130</v>
      </c>
      <c r="D291" s="11" t="s">
        <v>11</v>
      </c>
      <c r="E291" s="3" t="s">
        <v>1271</v>
      </c>
      <c r="F291" s="1"/>
      <c r="G291" s="7"/>
      <c r="H291" s="7"/>
      <c r="I291" s="7"/>
      <c r="J291" s="7">
        <v>16</v>
      </c>
      <c r="K291" s="7">
        <v>4</v>
      </c>
      <c r="L291" s="7"/>
      <c r="M291" s="5">
        <v>4</v>
      </c>
      <c r="N291" s="7"/>
      <c r="O291" s="7"/>
      <c r="P291" s="7"/>
      <c r="Q291" s="7"/>
      <c r="R291" s="7"/>
      <c r="S291" s="7"/>
      <c r="T291" s="7"/>
      <c r="U291" s="7"/>
      <c r="V291" s="6">
        <v>12</v>
      </c>
      <c r="W291" s="10"/>
      <c r="X291" s="8"/>
      <c r="Y291" s="9">
        <v>0</v>
      </c>
      <c r="Z291" s="9">
        <v>0</v>
      </c>
      <c r="AA291" s="9">
        <v>0</v>
      </c>
      <c r="AB291" s="9">
        <v>0</v>
      </c>
      <c r="AC291" s="9">
        <v>0</v>
      </c>
      <c r="AD291" s="9">
        <v>0</v>
      </c>
      <c r="AE291" s="9">
        <v>0</v>
      </c>
      <c r="AF291" s="9">
        <v>0</v>
      </c>
      <c r="AG291" s="9">
        <v>0</v>
      </c>
      <c r="AH291" s="9">
        <v>0</v>
      </c>
      <c r="AI291" s="9">
        <v>0</v>
      </c>
      <c r="AJ291">
        <v>0</v>
      </c>
      <c r="AK291">
        <v>0</v>
      </c>
      <c r="AU291" t="s">
        <v>1834</v>
      </c>
      <c r="AW291">
        <v>0</v>
      </c>
      <c r="AY291">
        <v>0</v>
      </c>
      <c r="BA291">
        <v>0</v>
      </c>
      <c r="BC291">
        <v>0</v>
      </c>
      <c r="BE291">
        <v>0</v>
      </c>
      <c r="BG291">
        <v>0</v>
      </c>
      <c r="BI291">
        <v>0</v>
      </c>
      <c r="BK291">
        <v>0</v>
      </c>
      <c r="BM291">
        <v>0</v>
      </c>
      <c r="BO291">
        <v>0</v>
      </c>
      <c r="BQ291">
        <v>0</v>
      </c>
      <c r="BR291">
        <v>0</v>
      </c>
      <c r="BT291">
        <v>0</v>
      </c>
      <c r="BV291">
        <v>0</v>
      </c>
      <c r="BX291">
        <v>0</v>
      </c>
      <c r="BZ291">
        <v>0</v>
      </c>
      <c r="CB291">
        <v>0</v>
      </c>
      <c r="CF291">
        <v>0</v>
      </c>
      <c r="CJ291">
        <v>1760</v>
      </c>
      <c r="CM291">
        <v>0</v>
      </c>
      <c r="CN291">
        <v>0</v>
      </c>
    </row>
    <row r="292" spans="1:92" x14ac:dyDescent="0.3">
      <c r="A292" s="4">
        <v>44333</v>
      </c>
      <c r="B292" s="2" t="s">
        <v>794</v>
      </c>
      <c r="C292" s="11" t="s">
        <v>423</v>
      </c>
      <c r="D292" s="11" t="s">
        <v>11</v>
      </c>
      <c r="E292" s="3" t="s">
        <v>1107</v>
      </c>
      <c r="F292" s="1"/>
      <c r="G292" s="7"/>
      <c r="H292" s="7"/>
      <c r="I292" s="7"/>
      <c r="J292" s="7">
        <v>8</v>
      </c>
      <c r="K292" s="7">
        <v>2</v>
      </c>
      <c r="L292" s="7"/>
      <c r="M292" s="5">
        <v>2</v>
      </c>
      <c r="N292" s="7"/>
      <c r="O292" s="7"/>
      <c r="P292" s="7"/>
      <c r="Q292" s="7"/>
      <c r="R292" s="7"/>
      <c r="S292" s="7"/>
      <c r="T292" s="7"/>
      <c r="U292" s="7"/>
      <c r="V292" s="6"/>
      <c r="W292" s="10"/>
      <c r="X292" s="8"/>
      <c r="Y292" s="9">
        <v>0</v>
      </c>
      <c r="Z292" s="9">
        <v>0</v>
      </c>
      <c r="AA292" s="9">
        <v>0</v>
      </c>
      <c r="AB292" s="9">
        <v>0</v>
      </c>
      <c r="AC292" s="9">
        <v>0</v>
      </c>
      <c r="AD292" s="9">
        <v>0</v>
      </c>
      <c r="AE292" s="9">
        <v>0</v>
      </c>
      <c r="AF292" s="9">
        <v>0</v>
      </c>
      <c r="AG292" s="9">
        <v>0</v>
      </c>
      <c r="AH292" s="9">
        <v>0</v>
      </c>
      <c r="AI292" s="9">
        <v>0</v>
      </c>
      <c r="AJ292">
        <v>0</v>
      </c>
      <c r="AK292">
        <v>0</v>
      </c>
      <c r="AU292" t="s">
        <v>1835</v>
      </c>
      <c r="AW292">
        <v>0</v>
      </c>
      <c r="AY292">
        <v>0</v>
      </c>
      <c r="BA292">
        <v>0</v>
      </c>
      <c r="BC292">
        <v>0</v>
      </c>
      <c r="BE292">
        <v>0</v>
      </c>
      <c r="BG292">
        <v>0</v>
      </c>
      <c r="BI292">
        <v>0</v>
      </c>
      <c r="BK292">
        <v>0</v>
      </c>
      <c r="BM292">
        <v>0</v>
      </c>
      <c r="BO292">
        <v>0</v>
      </c>
      <c r="BQ292">
        <v>0</v>
      </c>
      <c r="BR292">
        <v>0</v>
      </c>
      <c r="BT292">
        <v>0</v>
      </c>
      <c r="BV292">
        <v>0</v>
      </c>
      <c r="BX292">
        <v>0</v>
      </c>
      <c r="BZ292">
        <v>0</v>
      </c>
      <c r="CB292">
        <v>0</v>
      </c>
      <c r="CF292">
        <v>0</v>
      </c>
      <c r="CJ292">
        <v>1761</v>
      </c>
      <c r="CM292">
        <v>0</v>
      </c>
      <c r="CN292">
        <v>0</v>
      </c>
    </row>
    <row r="293" spans="1:92" x14ac:dyDescent="0.3">
      <c r="A293" s="4">
        <v>44332</v>
      </c>
      <c r="B293" s="2" t="s">
        <v>44</v>
      </c>
      <c r="C293" s="11" t="s">
        <v>141</v>
      </c>
      <c r="D293" s="11" t="s">
        <v>11</v>
      </c>
      <c r="E293" s="3" t="s">
        <v>1362</v>
      </c>
      <c r="F293" s="1"/>
      <c r="G293" s="7"/>
      <c r="H293" s="7"/>
      <c r="I293" s="7"/>
      <c r="J293" s="7">
        <v>60</v>
      </c>
      <c r="K293" s="7">
        <v>15</v>
      </c>
      <c r="L293" s="7"/>
      <c r="M293" s="5">
        <v>15</v>
      </c>
      <c r="N293" s="7"/>
      <c r="O293" s="7"/>
      <c r="P293" s="7"/>
      <c r="Q293" s="7"/>
      <c r="R293" s="7"/>
      <c r="S293" s="7"/>
      <c r="T293" s="7"/>
      <c r="U293" s="7"/>
      <c r="V293" s="6"/>
      <c r="W293" s="10"/>
      <c r="X293" s="8"/>
      <c r="Y293" s="9">
        <v>0</v>
      </c>
      <c r="Z293" s="9">
        <v>0</v>
      </c>
      <c r="AA293" s="9">
        <v>0</v>
      </c>
      <c r="AB293" s="9">
        <v>63840000</v>
      </c>
      <c r="AC293" s="9">
        <v>0</v>
      </c>
      <c r="AD293" s="9">
        <v>0</v>
      </c>
      <c r="AE293" s="9">
        <v>0</v>
      </c>
      <c r="AF293" s="9">
        <v>0</v>
      </c>
      <c r="AG293" s="9">
        <v>0</v>
      </c>
      <c r="AH293" s="9">
        <v>214000000</v>
      </c>
      <c r="AI293" s="9">
        <v>0</v>
      </c>
      <c r="AJ293">
        <v>277840000</v>
      </c>
      <c r="AK293">
        <v>0</v>
      </c>
      <c r="AL293">
        <v>110</v>
      </c>
      <c r="AM293">
        <v>44322</v>
      </c>
      <c r="AN293">
        <v>44505</v>
      </c>
      <c r="AU293" t="s">
        <v>1836</v>
      </c>
      <c r="AW293">
        <v>0</v>
      </c>
      <c r="AY293">
        <v>0</v>
      </c>
      <c r="BA293">
        <v>0</v>
      </c>
      <c r="BC293">
        <v>0</v>
      </c>
      <c r="BE293">
        <v>0</v>
      </c>
      <c r="BG293">
        <v>0</v>
      </c>
      <c r="BI293">
        <v>0</v>
      </c>
      <c r="BK293">
        <v>0</v>
      </c>
      <c r="BM293">
        <v>0</v>
      </c>
      <c r="BO293">
        <v>0</v>
      </c>
      <c r="BQ293">
        <v>0</v>
      </c>
      <c r="BR293">
        <v>0</v>
      </c>
      <c r="BT293">
        <v>0</v>
      </c>
      <c r="BV293">
        <v>0</v>
      </c>
      <c r="BX293">
        <v>0</v>
      </c>
      <c r="BZ293">
        <v>0</v>
      </c>
      <c r="CB293">
        <v>0</v>
      </c>
      <c r="CE293" t="s">
        <v>1837</v>
      </c>
      <c r="CF293">
        <v>63840000</v>
      </c>
      <c r="CJ293">
        <v>1762</v>
      </c>
      <c r="CM293">
        <v>0</v>
      </c>
      <c r="CN293">
        <v>277840000</v>
      </c>
    </row>
    <row r="294" spans="1:92" x14ac:dyDescent="0.3">
      <c r="A294" s="4">
        <v>44333</v>
      </c>
      <c r="B294" s="2" t="s">
        <v>172</v>
      </c>
      <c r="C294" s="11" t="s">
        <v>491</v>
      </c>
      <c r="D294" s="11" t="s">
        <v>11</v>
      </c>
      <c r="E294" s="3" t="s">
        <v>1216</v>
      </c>
      <c r="F294" s="1"/>
      <c r="G294" s="7"/>
      <c r="H294" s="7"/>
      <c r="I294" s="7"/>
      <c r="J294" s="7">
        <v>8</v>
      </c>
      <c r="K294" s="7">
        <v>2</v>
      </c>
      <c r="L294" s="7"/>
      <c r="M294" s="5">
        <v>2</v>
      </c>
      <c r="N294" s="7"/>
      <c r="O294" s="7"/>
      <c r="P294" s="7"/>
      <c r="Q294" s="7"/>
      <c r="R294" s="7"/>
      <c r="S294" s="7"/>
      <c r="T294" s="7"/>
      <c r="U294" s="7"/>
      <c r="V294" s="6"/>
      <c r="W294" s="10"/>
      <c r="X294" s="8"/>
      <c r="Y294" s="9">
        <v>0</v>
      </c>
      <c r="Z294" s="9">
        <v>0</v>
      </c>
      <c r="AA294" s="9">
        <v>0</v>
      </c>
      <c r="AB294" s="9">
        <v>0</v>
      </c>
      <c r="AC294" s="9">
        <v>0</v>
      </c>
      <c r="AD294" s="9">
        <v>0</v>
      </c>
      <c r="AE294" s="9">
        <v>0</v>
      </c>
      <c r="AF294" s="9">
        <v>0</v>
      </c>
      <c r="AG294" s="9">
        <v>0</v>
      </c>
      <c r="AH294" s="9">
        <v>0</v>
      </c>
      <c r="AI294" s="9">
        <v>0</v>
      </c>
      <c r="AJ294">
        <v>0</v>
      </c>
      <c r="AK294">
        <v>0</v>
      </c>
      <c r="AU294" t="s">
        <v>1838</v>
      </c>
      <c r="AW294">
        <v>0</v>
      </c>
      <c r="AY294">
        <v>0</v>
      </c>
      <c r="BA294">
        <v>0</v>
      </c>
      <c r="BC294">
        <v>0</v>
      </c>
      <c r="BE294">
        <v>0</v>
      </c>
      <c r="BG294">
        <v>0</v>
      </c>
      <c r="BI294">
        <v>0</v>
      </c>
      <c r="BK294">
        <v>0</v>
      </c>
      <c r="BM294">
        <v>0</v>
      </c>
      <c r="BO294">
        <v>0</v>
      </c>
      <c r="BQ294">
        <v>0</v>
      </c>
      <c r="BR294">
        <v>0</v>
      </c>
      <c r="BT294">
        <v>0</v>
      </c>
      <c r="BV294">
        <v>0</v>
      </c>
      <c r="BX294">
        <v>0</v>
      </c>
      <c r="BZ294">
        <v>0</v>
      </c>
      <c r="CB294">
        <v>0</v>
      </c>
      <c r="CF294">
        <v>0</v>
      </c>
      <c r="CJ294">
        <v>1763</v>
      </c>
      <c r="CM294">
        <v>0</v>
      </c>
      <c r="CN294">
        <v>0</v>
      </c>
    </row>
    <row r="295" spans="1:92" x14ac:dyDescent="0.3">
      <c r="A295" s="4">
        <v>44335</v>
      </c>
      <c r="B295" s="2" t="s">
        <v>53</v>
      </c>
      <c r="C295" s="11" t="s">
        <v>112</v>
      </c>
      <c r="D295" s="11" t="s">
        <v>31</v>
      </c>
      <c r="E295" s="3" t="s">
        <v>824</v>
      </c>
      <c r="F295" s="1"/>
      <c r="G295" s="7"/>
      <c r="H295" s="7"/>
      <c r="I295" s="7"/>
      <c r="J295" s="7">
        <v>4</v>
      </c>
      <c r="K295" s="7">
        <v>1</v>
      </c>
      <c r="L295" s="7"/>
      <c r="M295" s="5">
        <v>1</v>
      </c>
      <c r="N295" s="7"/>
      <c r="O295" s="7"/>
      <c r="P295" s="7"/>
      <c r="Q295" s="7"/>
      <c r="R295" s="7"/>
      <c r="S295" s="7"/>
      <c r="T295" s="7"/>
      <c r="U295" s="7"/>
      <c r="V295" s="6"/>
      <c r="W295" s="10"/>
      <c r="X295" s="8"/>
      <c r="Y295" s="9">
        <v>0</v>
      </c>
      <c r="Z295" s="9">
        <v>0</v>
      </c>
      <c r="AA295" s="9">
        <v>0</v>
      </c>
      <c r="AB295" s="9">
        <v>0</v>
      </c>
      <c r="AC295" s="9">
        <v>0</v>
      </c>
      <c r="AD295" s="9">
        <v>0</v>
      </c>
      <c r="AE295" s="9">
        <v>0</v>
      </c>
      <c r="AF295" s="9">
        <v>0</v>
      </c>
      <c r="AG295" s="9">
        <v>0</v>
      </c>
      <c r="AH295" s="9">
        <v>0</v>
      </c>
      <c r="AI295" s="9">
        <v>0</v>
      </c>
      <c r="AJ295">
        <v>0</v>
      </c>
      <c r="AK295">
        <v>0</v>
      </c>
      <c r="AU295" t="s">
        <v>1839</v>
      </c>
      <c r="AW295">
        <v>0</v>
      </c>
      <c r="AY295">
        <v>0</v>
      </c>
      <c r="BA295">
        <v>0</v>
      </c>
      <c r="BC295">
        <v>0</v>
      </c>
      <c r="BE295">
        <v>0</v>
      </c>
      <c r="BG295">
        <v>0</v>
      </c>
      <c r="BI295">
        <v>0</v>
      </c>
      <c r="BK295">
        <v>0</v>
      </c>
      <c r="BM295">
        <v>0</v>
      </c>
      <c r="BO295">
        <v>0</v>
      </c>
      <c r="BQ295">
        <v>0</v>
      </c>
      <c r="BR295">
        <v>0</v>
      </c>
      <c r="BT295">
        <v>0</v>
      </c>
      <c r="BV295">
        <v>0</v>
      </c>
      <c r="BX295">
        <v>0</v>
      </c>
      <c r="BZ295">
        <v>0</v>
      </c>
      <c r="CB295">
        <v>0</v>
      </c>
      <c r="CF295">
        <v>0</v>
      </c>
      <c r="CJ295">
        <v>1764</v>
      </c>
      <c r="CM295">
        <v>0</v>
      </c>
      <c r="CN295">
        <v>0</v>
      </c>
    </row>
    <row r="296" spans="1:92" x14ac:dyDescent="0.3">
      <c r="A296" s="4">
        <v>44335</v>
      </c>
      <c r="B296" s="2" t="s">
        <v>53</v>
      </c>
      <c r="C296" s="11" t="s">
        <v>396</v>
      </c>
      <c r="D296" s="11" t="s">
        <v>1473</v>
      </c>
      <c r="E296" s="3" t="s">
        <v>868</v>
      </c>
      <c r="F296" s="1"/>
      <c r="G296" s="7"/>
      <c r="H296" s="7"/>
      <c r="I296" s="7"/>
      <c r="J296" s="7">
        <v>6</v>
      </c>
      <c r="K296" s="7">
        <v>1</v>
      </c>
      <c r="L296" s="7"/>
      <c r="M296" s="5">
        <v>1</v>
      </c>
      <c r="N296" s="7"/>
      <c r="O296" s="7"/>
      <c r="P296" s="7"/>
      <c r="Q296" s="7"/>
      <c r="R296" s="7"/>
      <c r="S296" s="7"/>
      <c r="T296" s="7"/>
      <c r="U296" s="7"/>
      <c r="V296" s="6"/>
      <c r="W296" s="10"/>
      <c r="X296" s="8"/>
      <c r="Y296" s="9">
        <v>0</v>
      </c>
      <c r="Z296" s="9">
        <v>0</v>
      </c>
      <c r="AA296" s="9">
        <v>0</v>
      </c>
      <c r="AB296" s="9">
        <v>0</v>
      </c>
      <c r="AC296" s="9">
        <v>0</v>
      </c>
      <c r="AD296" s="9">
        <v>0</v>
      </c>
      <c r="AE296" s="9">
        <v>0</v>
      </c>
      <c r="AF296" s="9">
        <v>0</v>
      </c>
      <c r="AG296" s="9">
        <v>0</v>
      </c>
      <c r="AH296" s="9">
        <v>0</v>
      </c>
      <c r="AI296" s="9">
        <v>0</v>
      </c>
      <c r="AJ296">
        <v>0</v>
      </c>
      <c r="AK296">
        <v>0</v>
      </c>
      <c r="AU296" t="s">
        <v>1840</v>
      </c>
      <c r="AW296">
        <v>0</v>
      </c>
      <c r="AY296">
        <v>0</v>
      </c>
      <c r="BA296">
        <v>0</v>
      </c>
      <c r="BC296">
        <v>0</v>
      </c>
      <c r="BE296">
        <v>0</v>
      </c>
      <c r="BG296">
        <v>0</v>
      </c>
      <c r="BI296">
        <v>0</v>
      </c>
      <c r="BK296">
        <v>0</v>
      </c>
      <c r="BM296">
        <v>0</v>
      </c>
      <c r="BO296">
        <v>0</v>
      </c>
      <c r="BQ296">
        <v>0</v>
      </c>
      <c r="BR296">
        <v>0</v>
      </c>
      <c r="BT296">
        <v>0</v>
      </c>
      <c r="BV296">
        <v>0</v>
      </c>
      <c r="BX296">
        <v>0</v>
      </c>
      <c r="BZ296">
        <v>0</v>
      </c>
      <c r="CB296">
        <v>0</v>
      </c>
      <c r="CF296">
        <v>0</v>
      </c>
      <c r="CJ296">
        <v>1765</v>
      </c>
      <c r="CM296">
        <v>0</v>
      </c>
      <c r="CN296">
        <v>0</v>
      </c>
    </row>
    <row r="297" spans="1:92" x14ac:dyDescent="0.3">
      <c r="A297" s="4">
        <v>44334</v>
      </c>
      <c r="B297" s="2" t="s">
        <v>19</v>
      </c>
      <c r="C297" s="11" t="s">
        <v>257</v>
      </c>
      <c r="D297" s="11" t="s">
        <v>11</v>
      </c>
      <c r="E297" s="3" t="s">
        <v>1028</v>
      </c>
      <c r="F297" s="1"/>
      <c r="G297" s="7"/>
      <c r="H297" s="7"/>
      <c r="I297" s="7"/>
      <c r="J297" s="7"/>
      <c r="K297" s="7"/>
      <c r="L297" s="7"/>
      <c r="M297" s="5"/>
      <c r="N297" s="7"/>
      <c r="O297" s="7"/>
      <c r="P297" s="7"/>
      <c r="Q297" s="7"/>
      <c r="R297" s="7"/>
      <c r="S297" s="7"/>
      <c r="T297" s="7"/>
      <c r="U297" s="7"/>
      <c r="V297" s="6"/>
      <c r="W297" s="10"/>
      <c r="X297" s="8"/>
      <c r="Y297" s="9">
        <v>0</v>
      </c>
      <c r="Z297" s="9">
        <v>0</v>
      </c>
      <c r="AA297" s="9">
        <v>0</v>
      </c>
      <c r="AB297" s="9">
        <v>0</v>
      </c>
      <c r="AC297" s="9">
        <v>0</v>
      </c>
      <c r="AD297" s="9">
        <v>0</v>
      </c>
      <c r="AE297" s="9">
        <v>0</v>
      </c>
      <c r="AF297" s="9">
        <v>0</v>
      </c>
      <c r="AG297" s="9">
        <v>0</v>
      </c>
      <c r="AH297" s="9">
        <v>0</v>
      </c>
      <c r="AI297" s="9">
        <v>0</v>
      </c>
      <c r="AJ297">
        <v>0</v>
      </c>
      <c r="AK297">
        <v>0</v>
      </c>
      <c r="AU297" t="s">
        <v>1841</v>
      </c>
      <c r="AW297">
        <v>0</v>
      </c>
      <c r="AY297">
        <v>0</v>
      </c>
      <c r="BA297">
        <v>0</v>
      </c>
      <c r="BC297">
        <v>0</v>
      </c>
      <c r="BE297">
        <v>0</v>
      </c>
      <c r="BG297">
        <v>0</v>
      </c>
      <c r="BI297">
        <v>0</v>
      </c>
      <c r="BK297">
        <v>0</v>
      </c>
      <c r="BM297">
        <v>0</v>
      </c>
      <c r="BO297">
        <v>0</v>
      </c>
      <c r="BQ297">
        <v>0</v>
      </c>
      <c r="BR297">
        <v>0</v>
      </c>
      <c r="BT297">
        <v>0</v>
      </c>
      <c r="BV297">
        <v>0</v>
      </c>
      <c r="BX297">
        <v>0</v>
      </c>
      <c r="BZ297">
        <v>0</v>
      </c>
      <c r="CB297">
        <v>0</v>
      </c>
      <c r="CF297">
        <v>0</v>
      </c>
      <c r="CJ297">
        <v>1766</v>
      </c>
      <c r="CM297">
        <v>0</v>
      </c>
      <c r="CN297">
        <v>0</v>
      </c>
    </row>
    <row r="298" spans="1:92" x14ac:dyDescent="0.3">
      <c r="A298" s="4">
        <v>44335</v>
      </c>
      <c r="B298" s="2" t="s">
        <v>12</v>
      </c>
      <c r="C298" s="11" t="s">
        <v>51</v>
      </c>
      <c r="D298" s="11" t="s">
        <v>1690</v>
      </c>
      <c r="E298" s="3" t="s">
        <v>1143</v>
      </c>
      <c r="F298" s="1"/>
      <c r="G298" s="7"/>
      <c r="H298" s="7"/>
      <c r="I298" s="7"/>
      <c r="J298" s="7"/>
      <c r="K298" s="7"/>
      <c r="L298" s="7"/>
      <c r="M298" s="5"/>
      <c r="N298" s="7"/>
      <c r="O298" s="7"/>
      <c r="P298" s="7"/>
      <c r="Q298" s="7"/>
      <c r="R298" s="7"/>
      <c r="S298" s="7"/>
      <c r="T298" s="7"/>
      <c r="U298" s="7"/>
      <c r="V298" s="6"/>
      <c r="W298" s="10"/>
      <c r="X298" s="8"/>
      <c r="Y298" s="9">
        <v>0</v>
      </c>
      <c r="Z298" s="9">
        <v>0</v>
      </c>
      <c r="AA298" s="9">
        <v>0</v>
      </c>
      <c r="AB298" s="9">
        <v>0</v>
      </c>
      <c r="AC298" s="9">
        <v>0</v>
      </c>
      <c r="AD298" s="9">
        <v>0</v>
      </c>
      <c r="AE298" s="9">
        <v>0</v>
      </c>
      <c r="AF298" s="9">
        <v>0</v>
      </c>
      <c r="AG298" s="9">
        <v>0</v>
      </c>
      <c r="AH298" s="9">
        <v>0</v>
      </c>
      <c r="AI298" s="9">
        <v>0</v>
      </c>
      <c r="AJ298">
        <v>0</v>
      </c>
      <c r="AK298">
        <v>0</v>
      </c>
      <c r="AU298" t="s">
        <v>1842</v>
      </c>
      <c r="AW298">
        <v>0</v>
      </c>
      <c r="AY298">
        <v>0</v>
      </c>
      <c r="BA298">
        <v>0</v>
      </c>
      <c r="BC298">
        <v>0</v>
      </c>
      <c r="BE298">
        <v>0</v>
      </c>
      <c r="BG298">
        <v>0</v>
      </c>
      <c r="BI298">
        <v>0</v>
      </c>
      <c r="BK298">
        <v>0</v>
      </c>
      <c r="BM298">
        <v>0</v>
      </c>
      <c r="BO298">
        <v>0</v>
      </c>
      <c r="BQ298">
        <v>0</v>
      </c>
      <c r="BR298">
        <v>0</v>
      </c>
      <c r="BT298">
        <v>0</v>
      </c>
      <c r="BV298">
        <v>0</v>
      </c>
      <c r="BX298">
        <v>0</v>
      </c>
      <c r="BZ298">
        <v>0</v>
      </c>
      <c r="CB298">
        <v>0</v>
      </c>
      <c r="CF298">
        <v>0</v>
      </c>
      <c r="CJ298">
        <v>1767</v>
      </c>
      <c r="CM298">
        <v>0</v>
      </c>
      <c r="CN298">
        <v>0</v>
      </c>
    </row>
    <row r="299" spans="1:92" x14ac:dyDescent="0.3">
      <c r="A299" s="4">
        <v>44335</v>
      </c>
      <c r="B299" s="2" t="s">
        <v>465</v>
      </c>
      <c r="C299" s="11" t="s">
        <v>465</v>
      </c>
      <c r="D299" s="11" t="s">
        <v>1649</v>
      </c>
      <c r="E299" s="3" t="s">
        <v>1430</v>
      </c>
      <c r="F299" s="1"/>
      <c r="G299" s="7"/>
      <c r="H299" s="7"/>
      <c r="I299" s="7"/>
      <c r="J299" s="7"/>
      <c r="K299" s="7"/>
      <c r="L299" s="7"/>
      <c r="M299" s="5"/>
      <c r="N299" s="7"/>
      <c r="O299" s="7"/>
      <c r="P299" s="7"/>
      <c r="Q299" s="7"/>
      <c r="R299" s="7"/>
      <c r="S299" s="7"/>
      <c r="T299" s="7"/>
      <c r="U299" s="7"/>
      <c r="V299" s="6"/>
      <c r="W299" s="10"/>
      <c r="X299" s="8"/>
      <c r="Y299" s="9">
        <v>0</v>
      </c>
      <c r="Z299" s="9">
        <v>0</v>
      </c>
      <c r="AA299" s="9">
        <v>0</v>
      </c>
      <c r="AB299" s="9">
        <v>0</v>
      </c>
      <c r="AC299" s="9">
        <v>0</v>
      </c>
      <c r="AD299" s="9">
        <v>0</v>
      </c>
      <c r="AE299" s="9">
        <v>0</v>
      </c>
      <c r="AF299" s="9">
        <v>0</v>
      </c>
      <c r="AG299" s="9">
        <v>0</v>
      </c>
      <c r="AH299" s="9">
        <v>0</v>
      </c>
      <c r="AI299" s="9">
        <v>0</v>
      </c>
      <c r="AJ299">
        <v>0</v>
      </c>
      <c r="AK299">
        <v>0</v>
      </c>
      <c r="AU299" t="s">
        <v>1843</v>
      </c>
      <c r="AW299">
        <v>0</v>
      </c>
      <c r="AY299">
        <v>0</v>
      </c>
      <c r="BA299">
        <v>0</v>
      </c>
      <c r="BC299">
        <v>0</v>
      </c>
      <c r="BE299">
        <v>0</v>
      </c>
      <c r="BG299">
        <v>0</v>
      </c>
      <c r="BI299">
        <v>0</v>
      </c>
      <c r="BK299">
        <v>0</v>
      </c>
      <c r="BM299">
        <v>0</v>
      </c>
      <c r="BO299">
        <v>0</v>
      </c>
      <c r="BQ299">
        <v>0</v>
      </c>
      <c r="BR299">
        <v>0</v>
      </c>
      <c r="BT299">
        <v>0</v>
      </c>
      <c r="BV299">
        <v>0</v>
      </c>
      <c r="BX299">
        <v>0</v>
      </c>
      <c r="BZ299">
        <v>0</v>
      </c>
      <c r="CB299">
        <v>0</v>
      </c>
      <c r="CF299">
        <v>0</v>
      </c>
      <c r="CJ299">
        <v>1768</v>
      </c>
      <c r="CM299">
        <v>0</v>
      </c>
      <c r="CN299">
        <v>0</v>
      </c>
    </row>
    <row r="300" spans="1:92" x14ac:dyDescent="0.3">
      <c r="A300" s="4">
        <v>44335</v>
      </c>
      <c r="B300" s="2" t="s">
        <v>57</v>
      </c>
      <c r="C300" s="11" t="s">
        <v>179</v>
      </c>
      <c r="D300" s="11" t="s">
        <v>1690</v>
      </c>
      <c r="E300" s="3" t="s">
        <v>916</v>
      </c>
      <c r="F300" s="1"/>
      <c r="G300" s="7"/>
      <c r="H300" s="7"/>
      <c r="I300" s="7"/>
      <c r="J300" s="7"/>
      <c r="K300" s="7"/>
      <c r="L300" s="7"/>
      <c r="M300" s="5"/>
      <c r="N300" s="7">
        <v>1</v>
      </c>
      <c r="O300" s="7"/>
      <c r="P300" s="7"/>
      <c r="Q300" s="7"/>
      <c r="R300" s="7"/>
      <c r="S300" s="7"/>
      <c r="T300" s="7"/>
      <c r="U300" s="7"/>
      <c r="V300" s="6"/>
      <c r="W300" s="10"/>
      <c r="X300" s="8"/>
      <c r="Y300" s="9">
        <v>0</v>
      </c>
      <c r="Z300" s="9">
        <v>0</v>
      </c>
      <c r="AA300" s="9">
        <v>0</v>
      </c>
      <c r="AB300" s="9">
        <v>0</v>
      </c>
      <c r="AC300" s="9">
        <v>0</v>
      </c>
      <c r="AD300" s="9">
        <v>0</v>
      </c>
      <c r="AE300" s="9">
        <v>0</v>
      </c>
      <c r="AF300" s="9">
        <v>0</v>
      </c>
      <c r="AG300" s="9">
        <v>0</v>
      </c>
      <c r="AH300" s="9">
        <v>0</v>
      </c>
      <c r="AI300" s="9">
        <v>0</v>
      </c>
      <c r="AJ300">
        <v>0</v>
      </c>
      <c r="AK300">
        <v>0</v>
      </c>
      <c r="AU300" t="s">
        <v>1844</v>
      </c>
      <c r="AW300">
        <v>0</v>
      </c>
      <c r="AY300">
        <v>0</v>
      </c>
      <c r="BA300">
        <v>0</v>
      </c>
      <c r="BC300">
        <v>0</v>
      </c>
      <c r="BE300">
        <v>0</v>
      </c>
      <c r="BG300">
        <v>0</v>
      </c>
      <c r="BI300">
        <v>0</v>
      </c>
      <c r="BK300">
        <v>0</v>
      </c>
      <c r="BM300">
        <v>0</v>
      </c>
      <c r="BO300">
        <v>0</v>
      </c>
      <c r="BQ300">
        <v>0</v>
      </c>
      <c r="BR300">
        <v>0</v>
      </c>
      <c r="BT300">
        <v>0</v>
      </c>
      <c r="BV300">
        <v>0</v>
      </c>
      <c r="BX300">
        <v>0</v>
      </c>
      <c r="BZ300">
        <v>0</v>
      </c>
      <c r="CB300">
        <v>0</v>
      </c>
      <c r="CF300">
        <v>0</v>
      </c>
      <c r="CJ300">
        <v>1769</v>
      </c>
      <c r="CM300">
        <v>0</v>
      </c>
      <c r="CN300">
        <v>0</v>
      </c>
    </row>
    <row r="301" spans="1:92" x14ac:dyDescent="0.3">
      <c r="A301" s="4">
        <v>44334</v>
      </c>
      <c r="B301" s="2" t="s">
        <v>57</v>
      </c>
      <c r="C301" s="11" t="s">
        <v>338</v>
      </c>
      <c r="D301" s="11" t="s">
        <v>11</v>
      </c>
      <c r="E301" s="3" t="s">
        <v>1339</v>
      </c>
      <c r="F301" s="1"/>
      <c r="G301" s="7"/>
      <c r="H301" s="7"/>
      <c r="I301" s="7"/>
      <c r="J301" s="7">
        <v>65</v>
      </c>
      <c r="K301" s="7">
        <v>9</v>
      </c>
      <c r="L301" s="7"/>
      <c r="M301" s="5">
        <v>7</v>
      </c>
      <c r="N301" s="7"/>
      <c r="O301" s="7"/>
      <c r="P301" s="7"/>
      <c r="Q301" s="7"/>
      <c r="R301" s="7"/>
      <c r="S301" s="7"/>
      <c r="T301" s="7"/>
      <c r="U301" s="7"/>
      <c r="V301" s="6"/>
      <c r="W301" s="10"/>
      <c r="X301" s="8"/>
      <c r="Y301" s="9">
        <v>0</v>
      </c>
      <c r="Z301" s="9">
        <v>0</v>
      </c>
      <c r="AA301" s="9">
        <v>0</v>
      </c>
      <c r="AB301" s="9">
        <v>0</v>
      </c>
      <c r="AC301" s="9">
        <v>0</v>
      </c>
      <c r="AD301" s="9">
        <v>0</v>
      </c>
      <c r="AE301" s="9">
        <v>0</v>
      </c>
      <c r="AF301" s="9">
        <v>0</v>
      </c>
      <c r="AG301" s="9">
        <v>0</v>
      </c>
      <c r="AH301" s="9">
        <v>0</v>
      </c>
      <c r="AI301" s="9">
        <v>0</v>
      </c>
      <c r="AJ301">
        <v>0</v>
      </c>
      <c r="AK301">
        <v>0</v>
      </c>
      <c r="AU301" t="s">
        <v>1845</v>
      </c>
      <c r="AW301">
        <v>0</v>
      </c>
      <c r="AY301">
        <v>0</v>
      </c>
      <c r="BA301">
        <v>0</v>
      </c>
      <c r="BC301">
        <v>0</v>
      </c>
      <c r="BE301">
        <v>0</v>
      </c>
      <c r="BG301">
        <v>0</v>
      </c>
      <c r="BI301">
        <v>0</v>
      </c>
      <c r="BK301">
        <v>0</v>
      </c>
      <c r="BM301">
        <v>0</v>
      </c>
      <c r="BO301">
        <v>0</v>
      </c>
      <c r="BQ301">
        <v>0</v>
      </c>
      <c r="BR301">
        <v>0</v>
      </c>
      <c r="BT301">
        <v>0</v>
      </c>
      <c r="BV301">
        <v>0</v>
      </c>
      <c r="BX301">
        <v>0</v>
      </c>
      <c r="BZ301">
        <v>0</v>
      </c>
      <c r="CB301">
        <v>0</v>
      </c>
      <c r="CF301">
        <v>0</v>
      </c>
      <c r="CJ301">
        <v>1770</v>
      </c>
      <c r="CM301">
        <v>0</v>
      </c>
      <c r="CN301">
        <v>0</v>
      </c>
    </row>
    <row r="302" spans="1:92" x14ac:dyDescent="0.3">
      <c r="A302" s="4">
        <v>44335</v>
      </c>
      <c r="B302" s="2" t="s">
        <v>172</v>
      </c>
      <c r="C302" s="11" t="s">
        <v>491</v>
      </c>
      <c r="D302" s="11" t="s">
        <v>11</v>
      </c>
      <c r="E302" s="3" t="s">
        <v>1216</v>
      </c>
      <c r="F302" s="1"/>
      <c r="G302" s="7"/>
      <c r="H302" s="7"/>
      <c r="I302" s="7"/>
      <c r="J302" s="7">
        <v>4</v>
      </c>
      <c r="K302" s="7">
        <v>1</v>
      </c>
      <c r="L302" s="7"/>
      <c r="M302" s="5"/>
      <c r="N302" s="7"/>
      <c r="O302" s="7"/>
      <c r="P302" s="7"/>
      <c r="Q302" s="7"/>
      <c r="R302" s="7"/>
      <c r="S302" s="7"/>
      <c r="T302" s="7"/>
      <c r="U302" s="7"/>
      <c r="V302" s="6"/>
      <c r="W302" s="10"/>
      <c r="X302" s="8"/>
      <c r="Y302" s="9">
        <v>0</v>
      </c>
      <c r="Z302" s="9">
        <v>0</v>
      </c>
      <c r="AA302" s="9">
        <v>0</v>
      </c>
      <c r="AB302" s="9">
        <v>0</v>
      </c>
      <c r="AC302" s="9">
        <v>0</v>
      </c>
      <c r="AD302" s="9">
        <v>0</v>
      </c>
      <c r="AE302" s="9">
        <v>0</v>
      </c>
      <c r="AF302" s="9">
        <v>0</v>
      </c>
      <c r="AG302" s="9">
        <v>0</v>
      </c>
      <c r="AH302" s="9">
        <v>0</v>
      </c>
      <c r="AI302" s="9">
        <v>0</v>
      </c>
      <c r="AJ302">
        <v>0</v>
      </c>
      <c r="AK302">
        <v>0</v>
      </c>
      <c r="AU302" t="s">
        <v>1846</v>
      </c>
      <c r="AW302">
        <v>0</v>
      </c>
      <c r="AY302">
        <v>0</v>
      </c>
      <c r="BA302">
        <v>0</v>
      </c>
      <c r="BC302">
        <v>0</v>
      </c>
      <c r="BE302">
        <v>0</v>
      </c>
      <c r="BG302">
        <v>0</v>
      </c>
      <c r="BI302">
        <v>0</v>
      </c>
      <c r="BK302">
        <v>0</v>
      </c>
      <c r="BM302">
        <v>0</v>
      </c>
      <c r="BO302">
        <v>0</v>
      </c>
      <c r="BQ302">
        <v>0</v>
      </c>
      <c r="BR302">
        <v>0</v>
      </c>
      <c r="BT302">
        <v>0</v>
      </c>
      <c r="BV302">
        <v>0</v>
      </c>
      <c r="BX302">
        <v>0</v>
      </c>
      <c r="BZ302">
        <v>0</v>
      </c>
      <c r="CB302">
        <v>0</v>
      </c>
      <c r="CF302">
        <v>0</v>
      </c>
      <c r="CJ302">
        <v>1771</v>
      </c>
      <c r="CM302">
        <v>0</v>
      </c>
      <c r="CN302">
        <v>0</v>
      </c>
    </row>
    <row r="303" spans="1:92" x14ac:dyDescent="0.3">
      <c r="A303" s="4">
        <v>44335</v>
      </c>
      <c r="B303" s="2" t="s">
        <v>32</v>
      </c>
      <c r="C303" s="11" t="s">
        <v>462</v>
      </c>
      <c r="D303" s="11" t="s">
        <v>1713</v>
      </c>
      <c r="E303" s="3" t="s">
        <v>1330</v>
      </c>
      <c r="F303" s="1"/>
      <c r="G303" s="7"/>
      <c r="H303" s="7"/>
      <c r="I303" s="7"/>
      <c r="J303" s="7"/>
      <c r="K303" s="7"/>
      <c r="L303" s="7"/>
      <c r="M303" s="5"/>
      <c r="N303" s="7"/>
      <c r="O303" s="7"/>
      <c r="P303" s="7"/>
      <c r="Q303" s="7"/>
      <c r="R303" s="7"/>
      <c r="S303" s="7"/>
      <c r="T303" s="7"/>
      <c r="U303" s="7"/>
      <c r="V303" s="6"/>
      <c r="W303" s="10"/>
      <c r="X303" s="8"/>
      <c r="Y303" s="9">
        <v>0</v>
      </c>
      <c r="Z303" s="9">
        <v>0</v>
      </c>
      <c r="AA303" s="9">
        <v>0</v>
      </c>
      <c r="AB303" s="9">
        <v>0</v>
      </c>
      <c r="AC303" s="9">
        <v>0</v>
      </c>
      <c r="AD303" s="9">
        <v>0</v>
      </c>
      <c r="AE303" s="9">
        <v>0</v>
      </c>
      <c r="AF303" s="9">
        <v>0</v>
      </c>
      <c r="AG303" s="9">
        <v>0</v>
      </c>
      <c r="AH303" s="9">
        <v>0</v>
      </c>
      <c r="AI303" s="9">
        <v>0</v>
      </c>
      <c r="AJ303">
        <v>0</v>
      </c>
      <c r="AK303">
        <v>0</v>
      </c>
      <c r="AU303" t="s">
        <v>1847</v>
      </c>
      <c r="AW303">
        <v>0</v>
      </c>
      <c r="AY303">
        <v>0</v>
      </c>
      <c r="BA303">
        <v>0</v>
      </c>
      <c r="BC303">
        <v>0</v>
      </c>
      <c r="BE303">
        <v>0</v>
      </c>
      <c r="BG303">
        <v>0</v>
      </c>
      <c r="BI303">
        <v>0</v>
      </c>
      <c r="BK303">
        <v>0</v>
      </c>
      <c r="BM303">
        <v>0</v>
      </c>
      <c r="BO303">
        <v>0</v>
      </c>
      <c r="BQ303">
        <v>0</v>
      </c>
      <c r="BR303">
        <v>0</v>
      </c>
      <c r="BT303">
        <v>0</v>
      </c>
      <c r="BV303">
        <v>0</v>
      </c>
      <c r="BX303">
        <v>0</v>
      </c>
      <c r="BZ303">
        <v>0</v>
      </c>
      <c r="CB303">
        <v>0</v>
      </c>
      <c r="CF303">
        <v>0</v>
      </c>
      <c r="CJ303">
        <v>1772</v>
      </c>
      <c r="CM303">
        <v>0</v>
      </c>
      <c r="CN303">
        <v>0</v>
      </c>
    </row>
    <row r="304" spans="1:92" x14ac:dyDescent="0.3">
      <c r="A304" s="4">
        <v>44335</v>
      </c>
      <c r="B304" s="2" t="s">
        <v>32</v>
      </c>
      <c r="C304" s="11" t="s">
        <v>462</v>
      </c>
      <c r="D304" s="11" t="s">
        <v>1690</v>
      </c>
      <c r="E304" s="3" t="s">
        <v>1330</v>
      </c>
      <c r="F304" s="1"/>
      <c r="G304" s="7"/>
      <c r="H304" s="7"/>
      <c r="I304" s="7"/>
      <c r="J304" s="7"/>
      <c r="K304" s="7"/>
      <c r="L304" s="7"/>
      <c r="M304" s="5"/>
      <c r="N304" s="7">
        <v>3</v>
      </c>
      <c r="O304" s="7"/>
      <c r="P304" s="7"/>
      <c r="Q304" s="7"/>
      <c r="R304" s="7"/>
      <c r="S304" s="7"/>
      <c r="T304" s="7"/>
      <c r="U304" s="7"/>
      <c r="V304" s="6"/>
      <c r="W304" s="10"/>
      <c r="X304" s="8"/>
      <c r="Y304" s="9">
        <v>0</v>
      </c>
      <c r="Z304" s="9">
        <v>0</v>
      </c>
      <c r="AA304" s="9">
        <v>0</v>
      </c>
      <c r="AB304" s="9">
        <v>0</v>
      </c>
      <c r="AC304" s="9">
        <v>0</v>
      </c>
      <c r="AD304" s="9">
        <v>0</v>
      </c>
      <c r="AE304" s="9">
        <v>0</v>
      </c>
      <c r="AF304" s="9">
        <v>0</v>
      </c>
      <c r="AG304" s="9">
        <v>0</v>
      </c>
      <c r="AH304" s="9">
        <v>0</v>
      </c>
      <c r="AI304" s="9">
        <v>0</v>
      </c>
      <c r="AJ304">
        <v>0</v>
      </c>
      <c r="AK304">
        <v>0</v>
      </c>
      <c r="AU304" t="s">
        <v>1848</v>
      </c>
      <c r="AW304">
        <v>0</v>
      </c>
      <c r="AY304">
        <v>0</v>
      </c>
      <c r="BA304">
        <v>0</v>
      </c>
      <c r="BC304">
        <v>0</v>
      </c>
      <c r="BE304">
        <v>0</v>
      </c>
      <c r="BG304">
        <v>0</v>
      </c>
      <c r="BI304">
        <v>0</v>
      </c>
      <c r="BK304">
        <v>0</v>
      </c>
      <c r="BM304">
        <v>0</v>
      </c>
      <c r="BO304">
        <v>0</v>
      </c>
      <c r="BQ304">
        <v>0</v>
      </c>
      <c r="BR304">
        <v>0</v>
      </c>
      <c r="BT304">
        <v>0</v>
      </c>
      <c r="BV304">
        <v>0</v>
      </c>
      <c r="BX304">
        <v>0</v>
      </c>
      <c r="BZ304">
        <v>0</v>
      </c>
      <c r="CB304">
        <v>0</v>
      </c>
      <c r="CF304">
        <v>0</v>
      </c>
      <c r="CJ304">
        <v>1773</v>
      </c>
      <c r="CM304">
        <v>0</v>
      </c>
      <c r="CN304">
        <v>0</v>
      </c>
    </row>
    <row r="305" spans="1:92" x14ac:dyDescent="0.3">
      <c r="A305" s="4">
        <v>44335</v>
      </c>
      <c r="B305" s="2" t="s">
        <v>12</v>
      </c>
      <c r="C305" s="11" t="s">
        <v>408</v>
      </c>
      <c r="D305" s="11" t="s">
        <v>1690</v>
      </c>
      <c r="E305" s="3" t="s">
        <v>1213</v>
      </c>
      <c r="F305" s="1"/>
      <c r="G305" s="7"/>
      <c r="H305" s="7"/>
      <c r="I305" s="7"/>
      <c r="J305" s="7">
        <v>4</v>
      </c>
      <c r="K305" s="7">
        <v>1</v>
      </c>
      <c r="L305" s="7"/>
      <c r="M305" s="5">
        <v>1</v>
      </c>
      <c r="N305" s="7"/>
      <c r="O305" s="7"/>
      <c r="P305" s="7"/>
      <c r="Q305" s="7"/>
      <c r="R305" s="7"/>
      <c r="S305" s="7"/>
      <c r="T305" s="7"/>
      <c r="U305" s="7"/>
      <c r="V305" s="6"/>
      <c r="W305" s="10"/>
      <c r="X305" s="8"/>
      <c r="Y305" s="9">
        <v>0</v>
      </c>
      <c r="Z305" s="9">
        <v>0</v>
      </c>
      <c r="AA305" s="9">
        <v>0</v>
      </c>
      <c r="AB305" s="9">
        <v>0</v>
      </c>
      <c r="AC305" s="9">
        <v>0</v>
      </c>
      <c r="AD305" s="9">
        <v>0</v>
      </c>
      <c r="AE305" s="9">
        <v>0</v>
      </c>
      <c r="AF305" s="9">
        <v>0</v>
      </c>
      <c r="AG305" s="9">
        <v>0</v>
      </c>
      <c r="AH305" s="9">
        <v>0</v>
      </c>
      <c r="AI305" s="9">
        <v>0</v>
      </c>
      <c r="AJ305">
        <v>0</v>
      </c>
      <c r="AK305">
        <v>0</v>
      </c>
      <c r="AU305" t="s">
        <v>1849</v>
      </c>
      <c r="AW305">
        <v>0</v>
      </c>
      <c r="AY305">
        <v>0</v>
      </c>
      <c r="BA305">
        <v>0</v>
      </c>
      <c r="BC305">
        <v>0</v>
      </c>
      <c r="BE305">
        <v>0</v>
      </c>
      <c r="BG305">
        <v>0</v>
      </c>
      <c r="BI305">
        <v>0</v>
      </c>
      <c r="BK305">
        <v>0</v>
      </c>
      <c r="BM305">
        <v>0</v>
      </c>
      <c r="BO305">
        <v>0</v>
      </c>
      <c r="BQ305">
        <v>0</v>
      </c>
      <c r="BR305">
        <v>0</v>
      </c>
      <c r="BT305">
        <v>0</v>
      </c>
      <c r="BV305">
        <v>0</v>
      </c>
      <c r="BX305">
        <v>0</v>
      </c>
      <c r="BZ305">
        <v>0</v>
      </c>
      <c r="CB305">
        <v>0</v>
      </c>
      <c r="CF305">
        <v>0</v>
      </c>
      <c r="CJ305">
        <v>1774</v>
      </c>
      <c r="CM305">
        <v>0</v>
      </c>
      <c r="CN305">
        <v>0</v>
      </c>
    </row>
    <row r="306" spans="1:92" x14ac:dyDescent="0.3">
      <c r="A306" s="4">
        <v>44336</v>
      </c>
      <c r="B306" s="2" t="s">
        <v>12</v>
      </c>
      <c r="C306" s="11" t="s">
        <v>498</v>
      </c>
      <c r="D306" s="11" t="s">
        <v>1690</v>
      </c>
      <c r="E306" s="3" t="s">
        <v>1369</v>
      </c>
      <c r="F306" s="1"/>
      <c r="G306" s="7"/>
      <c r="H306" s="7"/>
      <c r="I306" s="7"/>
      <c r="J306" s="7">
        <v>4</v>
      </c>
      <c r="K306" s="7">
        <v>1</v>
      </c>
      <c r="L306" s="7"/>
      <c r="M306" s="5">
        <v>1</v>
      </c>
      <c r="N306" s="7">
        <v>1</v>
      </c>
      <c r="O306" s="7"/>
      <c r="P306" s="7"/>
      <c r="Q306" s="7"/>
      <c r="R306" s="7"/>
      <c r="S306" s="7"/>
      <c r="T306" s="7"/>
      <c r="U306" s="7"/>
      <c r="V306" s="6"/>
      <c r="W306" s="10"/>
      <c r="X306" s="8"/>
      <c r="Y306" s="9">
        <v>0</v>
      </c>
      <c r="Z306" s="9">
        <v>0</v>
      </c>
      <c r="AA306" s="9">
        <v>0</v>
      </c>
      <c r="AB306" s="9">
        <v>0</v>
      </c>
      <c r="AC306" s="9">
        <v>0</v>
      </c>
      <c r="AD306" s="9">
        <v>0</v>
      </c>
      <c r="AE306" s="9">
        <v>0</v>
      </c>
      <c r="AF306" s="9">
        <v>0</v>
      </c>
      <c r="AG306" s="9">
        <v>0</v>
      </c>
      <c r="AH306" s="9">
        <v>0</v>
      </c>
      <c r="AI306" s="9">
        <v>0</v>
      </c>
      <c r="AJ306">
        <v>0</v>
      </c>
      <c r="AK306">
        <v>0</v>
      </c>
      <c r="AU306" t="s">
        <v>1850</v>
      </c>
      <c r="AW306">
        <v>0</v>
      </c>
      <c r="AY306">
        <v>0</v>
      </c>
      <c r="BA306">
        <v>0</v>
      </c>
      <c r="BC306">
        <v>0</v>
      </c>
      <c r="BE306">
        <v>0</v>
      </c>
      <c r="BG306">
        <v>0</v>
      </c>
      <c r="BI306">
        <v>0</v>
      </c>
      <c r="BK306">
        <v>0</v>
      </c>
      <c r="BM306">
        <v>0</v>
      </c>
      <c r="BO306">
        <v>0</v>
      </c>
      <c r="BQ306">
        <v>0</v>
      </c>
      <c r="BR306">
        <v>0</v>
      </c>
      <c r="BT306">
        <v>0</v>
      </c>
      <c r="BV306">
        <v>0</v>
      </c>
      <c r="BX306">
        <v>0</v>
      </c>
      <c r="BZ306">
        <v>0</v>
      </c>
      <c r="CB306">
        <v>0</v>
      </c>
      <c r="CF306">
        <v>0</v>
      </c>
      <c r="CJ306">
        <v>1775</v>
      </c>
      <c r="CM306">
        <v>0</v>
      </c>
      <c r="CN306">
        <v>0</v>
      </c>
    </row>
    <row r="307" spans="1:92" x14ac:dyDescent="0.3">
      <c r="A307" s="4">
        <v>44336</v>
      </c>
      <c r="B307" s="2" t="s">
        <v>57</v>
      </c>
      <c r="C307" s="11" t="s">
        <v>1003</v>
      </c>
      <c r="D307" s="11" t="s">
        <v>1690</v>
      </c>
      <c r="E307" s="3" t="s">
        <v>1004</v>
      </c>
      <c r="F307" s="1"/>
      <c r="G307" s="7"/>
      <c r="H307" s="7"/>
      <c r="I307" s="7"/>
      <c r="J307" s="7"/>
      <c r="K307" s="7"/>
      <c r="L307" s="7"/>
      <c r="M307" s="5"/>
      <c r="N307" s="7"/>
      <c r="O307" s="7"/>
      <c r="P307" s="7"/>
      <c r="Q307" s="7"/>
      <c r="R307" s="7"/>
      <c r="S307" s="7"/>
      <c r="T307" s="7"/>
      <c r="U307" s="7"/>
      <c r="V307" s="6"/>
      <c r="W307" s="10"/>
      <c r="X307" s="8"/>
      <c r="Y307" s="9">
        <v>0</v>
      </c>
      <c r="Z307" s="9">
        <v>0</v>
      </c>
      <c r="AA307" s="9">
        <v>0</v>
      </c>
      <c r="AB307" s="9">
        <v>0</v>
      </c>
      <c r="AC307" s="9">
        <v>0</v>
      </c>
      <c r="AD307" s="9">
        <v>0</v>
      </c>
      <c r="AE307" s="9">
        <v>0</v>
      </c>
      <c r="AF307" s="9">
        <v>0</v>
      </c>
      <c r="AG307" s="9">
        <v>0</v>
      </c>
      <c r="AH307" s="9">
        <v>0</v>
      </c>
      <c r="AI307" s="9">
        <v>0</v>
      </c>
      <c r="AJ307">
        <v>0</v>
      </c>
      <c r="AK307">
        <v>0</v>
      </c>
      <c r="AU307" t="s">
        <v>1851</v>
      </c>
      <c r="AW307">
        <v>0</v>
      </c>
      <c r="AY307">
        <v>0</v>
      </c>
      <c r="BA307">
        <v>0</v>
      </c>
      <c r="BC307">
        <v>0</v>
      </c>
      <c r="BE307">
        <v>0</v>
      </c>
      <c r="BG307">
        <v>0</v>
      </c>
      <c r="BI307">
        <v>0</v>
      </c>
      <c r="BK307">
        <v>0</v>
      </c>
      <c r="BM307">
        <v>0</v>
      </c>
      <c r="BO307">
        <v>0</v>
      </c>
      <c r="BQ307">
        <v>0</v>
      </c>
      <c r="BR307">
        <v>0</v>
      </c>
      <c r="BT307">
        <v>0</v>
      </c>
      <c r="BV307">
        <v>0</v>
      </c>
      <c r="BX307">
        <v>0</v>
      </c>
      <c r="BZ307">
        <v>0</v>
      </c>
      <c r="CB307">
        <v>0</v>
      </c>
      <c r="CF307">
        <v>0</v>
      </c>
      <c r="CJ307">
        <v>1776</v>
      </c>
      <c r="CM307">
        <v>0</v>
      </c>
      <c r="CN307">
        <v>0</v>
      </c>
    </row>
    <row r="308" spans="1:92" x14ac:dyDescent="0.3">
      <c r="A308" s="4">
        <v>44334</v>
      </c>
      <c r="B308" s="2" t="s">
        <v>40</v>
      </c>
      <c r="C308" s="11" t="s">
        <v>406</v>
      </c>
      <c r="D308" s="11" t="s">
        <v>1697</v>
      </c>
      <c r="E308" s="3" t="s">
        <v>1105</v>
      </c>
      <c r="F308" s="1"/>
      <c r="G308" s="7">
        <v>2</v>
      </c>
      <c r="H308" s="7"/>
      <c r="I308" s="7"/>
      <c r="J308" s="7">
        <v>2</v>
      </c>
      <c r="K308" s="7"/>
      <c r="L308" s="7"/>
      <c r="M308" s="5"/>
      <c r="N308" s="7"/>
      <c r="O308" s="7"/>
      <c r="P308" s="7"/>
      <c r="Q308" s="7"/>
      <c r="R308" s="7"/>
      <c r="S308" s="7"/>
      <c r="T308" s="7"/>
      <c r="U308" s="7"/>
      <c r="V308" s="6"/>
      <c r="W308" s="10"/>
      <c r="X308" s="8"/>
      <c r="Y308" s="9">
        <v>0</v>
      </c>
      <c r="Z308" s="9">
        <v>0</v>
      </c>
      <c r="AA308" s="9">
        <v>0</v>
      </c>
      <c r="AB308" s="9">
        <v>0</v>
      </c>
      <c r="AC308" s="9">
        <v>0</v>
      </c>
      <c r="AD308" s="9">
        <v>0</v>
      </c>
      <c r="AE308" s="9">
        <v>0</v>
      </c>
      <c r="AF308" s="9">
        <v>0</v>
      </c>
      <c r="AG308" s="9">
        <v>0</v>
      </c>
      <c r="AH308" s="9">
        <v>0</v>
      </c>
      <c r="AI308" s="9">
        <v>0</v>
      </c>
      <c r="AJ308">
        <v>0</v>
      </c>
      <c r="AK308">
        <v>0</v>
      </c>
      <c r="AU308" t="s">
        <v>1852</v>
      </c>
      <c r="AW308">
        <v>0</v>
      </c>
      <c r="AY308">
        <v>0</v>
      </c>
      <c r="BA308">
        <v>0</v>
      </c>
      <c r="BC308">
        <v>0</v>
      </c>
      <c r="BE308">
        <v>0</v>
      </c>
      <c r="BG308">
        <v>0</v>
      </c>
      <c r="BI308">
        <v>0</v>
      </c>
      <c r="BK308">
        <v>0</v>
      </c>
      <c r="BM308">
        <v>0</v>
      </c>
      <c r="BO308">
        <v>0</v>
      </c>
      <c r="BQ308">
        <v>0</v>
      </c>
      <c r="BR308">
        <v>0</v>
      </c>
      <c r="BT308">
        <v>0</v>
      </c>
      <c r="BV308">
        <v>0</v>
      </c>
      <c r="BX308">
        <v>0</v>
      </c>
      <c r="BZ308">
        <v>0</v>
      </c>
      <c r="CB308">
        <v>0</v>
      </c>
      <c r="CF308">
        <v>0</v>
      </c>
      <c r="CJ308">
        <v>1777</v>
      </c>
      <c r="CM308">
        <v>0</v>
      </c>
      <c r="CN308">
        <v>0</v>
      </c>
    </row>
    <row r="309" spans="1:92" x14ac:dyDescent="0.3">
      <c r="A309" s="4">
        <v>44331</v>
      </c>
      <c r="B309" s="2" t="s">
        <v>44</v>
      </c>
      <c r="C309" s="11" t="s">
        <v>186</v>
      </c>
      <c r="D309" s="11" t="s">
        <v>11</v>
      </c>
      <c r="E309" s="3" t="s">
        <v>1368</v>
      </c>
      <c r="F309" s="1"/>
      <c r="G309" s="7"/>
      <c r="H309" s="7"/>
      <c r="I309" s="7"/>
      <c r="J309" s="7">
        <v>138</v>
      </c>
      <c r="K309" s="7">
        <v>44</v>
      </c>
      <c r="L309" s="7"/>
      <c r="M309" s="5">
        <v>36</v>
      </c>
      <c r="N309" s="7"/>
      <c r="O309" s="7"/>
      <c r="P309" s="7"/>
      <c r="Q309" s="7"/>
      <c r="R309" s="7"/>
      <c r="S309" s="7"/>
      <c r="T309" s="7"/>
      <c r="U309" s="7"/>
      <c r="V309" s="6"/>
      <c r="W309" s="10" t="s">
        <v>1853</v>
      </c>
      <c r="X309" s="8"/>
      <c r="Y309" s="9">
        <v>0</v>
      </c>
      <c r="Z309" s="9">
        <v>0</v>
      </c>
      <c r="AA309" s="9">
        <v>0</v>
      </c>
      <c r="AB309" s="9">
        <v>0</v>
      </c>
      <c r="AC309" s="9">
        <v>0</v>
      </c>
      <c r="AD309" s="9">
        <v>0</v>
      </c>
      <c r="AE309" s="9">
        <v>0</v>
      </c>
      <c r="AF309" s="9">
        <v>0</v>
      </c>
      <c r="AG309" s="9">
        <v>0</v>
      </c>
      <c r="AH309" s="9">
        <v>0</v>
      </c>
      <c r="AI309" s="9">
        <v>0</v>
      </c>
      <c r="AJ309">
        <v>0</v>
      </c>
      <c r="AK309">
        <v>0</v>
      </c>
      <c r="AU309" t="s">
        <v>1854</v>
      </c>
      <c r="AW309">
        <v>0</v>
      </c>
      <c r="AY309">
        <v>0</v>
      </c>
      <c r="BA309">
        <v>0</v>
      </c>
      <c r="BC309">
        <v>0</v>
      </c>
      <c r="BE309">
        <v>0</v>
      </c>
      <c r="BG309">
        <v>0</v>
      </c>
      <c r="BI309">
        <v>0</v>
      </c>
      <c r="BK309">
        <v>0</v>
      </c>
      <c r="BM309">
        <v>0</v>
      </c>
      <c r="BO309">
        <v>0</v>
      </c>
      <c r="BQ309">
        <v>0</v>
      </c>
      <c r="BR309">
        <v>0</v>
      </c>
      <c r="BT309">
        <v>0</v>
      </c>
      <c r="BV309">
        <v>0</v>
      </c>
      <c r="BX309">
        <v>0</v>
      </c>
      <c r="BZ309">
        <v>0</v>
      </c>
      <c r="CB309">
        <v>0</v>
      </c>
      <c r="CF309">
        <v>0</v>
      </c>
      <c r="CJ309">
        <v>1778</v>
      </c>
      <c r="CM309">
        <v>0</v>
      </c>
      <c r="CN309">
        <v>0</v>
      </c>
    </row>
    <row r="310" spans="1:92" x14ac:dyDescent="0.3">
      <c r="A310" s="4">
        <v>44331</v>
      </c>
      <c r="B310" s="2" t="s">
        <v>209</v>
      </c>
      <c r="C310" s="11" t="s">
        <v>541</v>
      </c>
      <c r="D310" s="11" t="s">
        <v>11</v>
      </c>
      <c r="E310" s="3" t="s">
        <v>1536</v>
      </c>
      <c r="F310" s="1"/>
      <c r="G310" s="7"/>
      <c r="H310" s="7"/>
      <c r="I310" s="7"/>
      <c r="J310" s="7">
        <v>116</v>
      </c>
      <c r="K310" s="7">
        <v>42</v>
      </c>
      <c r="L310" s="7"/>
      <c r="M310" s="5">
        <v>42</v>
      </c>
      <c r="N310" s="7"/>
      <c r="O310" s="7"/>
      <c r="P310" s="7"/>
      <c r="Q310" s="7"/>
      <c r="R310" s="7"/>
      <c r="S310" s="7"/>
      <c r="T310" s="7"/>
      <c r="U310" s="7"/>
      <c r="V310" s="6"/>
      <c r="W310" s="10" t="s">
        <v>1855</v>
      </c>
      <c r="X310" s="8"/>
      <c r="Y310" s="9">
        <v>0</v>
      </c>
      <c r="Z310" s="9">
        <v>0</v>
      </c>
      <c r="AA310" s="9">
        <v>0</v>
      </c>
      <c r="AB310" s="9">
        <v>0</v>
      </c>
      <c r="AC310" s="9">
        <v>0</v>
      </c>
      <c r="AD310" s="9">
        <v>0</v>
      </c>
      <c r="AE310" s="9">
        <v>0</v>
      </c>
      <c r="AF310" s="9">
        <v>0</v>
      </c>
      <c r="AG310" s="9">
        <v>0</v>
      </c>
      <c r="AH310" s="9">
        <v>0</v>
      </c>
      <c r="AI310" s="9">
        <v>0</v>
      </c>
      <c r="AJ310">
        <v>0</v>
      </c>
      <c r="AK310">
        <v>0</v>
      </c>
      <c r="AU310" t="s">
        <v>1856</v>
      </c>
      <c r="AW310">
        <v>0</v>
      </c>
      <c r="AY310">
        <v>0</v>
      </c>
      <c r="BA310">
        <v>0</v>
      </c>
      <c r="BC310">
        <v>0</v>
      </c>
      <c r="BE310">
        <v>0</v>
      </c>
      <c r="BG310">
        <v>0</v>
      </c>
      <c r="BI310">
        <v>0</v>
      </c>
      <c r="BK310">
        <v>0</v>
      </c>
      <c r="BM310">
        <v>0</v>
      </c>
      <c r="BO310">
        <v>0</v>
      </c>
      <c r="BQ310">
        <v>0</v>
      </c>
      <c r="BR310">
        <v>0</v>
      </c>
      <c r="BT310">
        <v>0</v>
      </c>
      <c r="BV310">
        <v>0</v>
      </c>
      <c r="BX310">
        <v>0</v>
      </c>
      <c r="BZ310">
        <v>0</v>
      </c>
      <c r="CB310">
        <v>0</v>
      </c>
      <c r="CF310">
        <v>0</v>
      </c>
      <c r="CJ310">
        <v>1779</v>
      </c>
      <c r="CM310">
        <v>0</v>
      </c>
      <c r="CN310">
        <v>0</v>
      </c>
    </row>
    <row r="311" spans="1:92" x14ac:dyDescent="0.3">
      <c r="A311" s="4">
        <v>44336</v>
      </c>
      <c r="B311" s="2" t="s">
        <v>80</v>
      </c>
      <c r="C311" s="11" t="s">
        <v>529</v>
      </c>
      <c r="D311" s="11" t="s">
        <v>11</v>
      </c>
      <c r="E311" s="3">
        <v>50</v>
      </c>
      <c r="F311" s="1"/>
      <c r="G311" s="7"/>
      <c r="H311" s="7"/>
      <c r="I311" s="7"/>
      <c r="J311" s="7"/>
      <c r="K311" s="7"/>
      <c r="L311" s="7"/>
      <c r="M311" s="5"/>
      <c r="N311" s="7"/>
      <c r="O311" s="7"/>
      <c r="P311" s="7"/>
      <c r="Q311" s="7"/>
      <c r="R311" s="7"/>
      <c r="S311" s="7"/>
      <c r="T311" s="7"/>
      <c r="U311" s="7"/>
      <c r="V311" s="6"/>
      <c r="W311" s="10"/>
      <c r="X311" s="8"/>
      <c r="Y311" s="9">
        <v>0</v>
      </c>
      <c r="Z311" s="9">
        <v>0</v>
      </c>
      <c r="AA311" s="9">
        <v>0</v>
      </c>
      <c r="AB311" s="9">
        <v>0</v>
      </c>
      <c r="AC311" s="9">
        <v>0</v>
      </c>
      <c r="AD311" s="9">
        <v>0</v>
      </c>
      <c r="AE311" s="9">
        <v>0</v>
      </c>
      <c r="AF311" s="9">
        <v>0</v>
      </c>
      <c r="AG311" s="9">
        <v>0</v>
      </c>
      <c r="AH311" s="9">
        <v>0</v>
      </c>
      <c r="AI311" s="9">
        <v>0</v>
      </c>
      <c r="AJ311">
        <v>0</v>
      </c>
      <c r="AK311">
        <v>0</v>
      </c>
      <c r="AL311">
        <v>12</v>
      </c>
      <c r="AM311">
        <v>44208</v>
      </c>
      <c r="AN311">
        <v>44388</v>
      </c>
      <c r="AW311">
        <v>0</v>
      </c>
      <c r="AY311">
        <v>0</v>
      </c>
      <c r="BA311">
        <v>0</v>
      </c>
      <c r="BC311">
        <v>0</v>
      </c>
      <c r="BE311">
        <v>0</v>
      </c>
      <c r="BG311">
        <v>0</v>
      </c>
      <c r="BI311">
        <v>0</v>
      </c>
      <c r="BK311">
        <v>0</v>
      </c>
      <c r="BM311">
        <v>0</v>
      </c>
      <c r="BO311">
        <v>0</v>
      </c>
      <c r="BQ311">
        <v>0</v>
      </c>
      <c r="BR311">
        <v>0</v>
      </c>
      <c r="BT311">
        <v>0</v>
      </c>
      <c r="BV311">
        <v>0</v>
      </c>
      <c r="BX311">
        <v>0</v>
      </c>
      <c r="BZ311">
        <v>0</v>
      </c>
      <c r="CB311">
        <v>0</v>
      </c>
      <c r="CF311">
        <v>0</v>
      </c>
      <c r="CJ311">
        <v>1780</v>
      </c>
      <c r="CM311">
        <v>0</v>
      </c>
      <c r="CN311">
        <v>0</v>
      </c>
    </row>
    <row r="312" spans="1:92" x14ac:dyDescent="0.3">
      <c r="A312" s="4">
        <v>44333</v>
      </c>
      <c r="B312" s="2" t="s">
        <v>23</v>
      </c>
      <c r="C312" s="11" t="s">
        <v>247</v>
      </c>
      <c r="D312" s="11" t="s">
        <v>1690</v>
      </c>
      <c r="E312" s="3" t="s">
        <v>946</v>
      </c>
      <c r="F312" s="1"/>
      <c r="G312" s="7"/>
      <c r="H312" s="7"/>
      <c r="I312" s="7"/>
      <c r="J312" s="7"/>
      <c r="K312" s="7"/>
      <c r="L312" s="7"/>
      <c r="M312" s="5"/>
      <c r="N312" s="7">
        <v>2</v>
      </c>
      <c r="O312" s="7"/>
      <c r="P312" s="7"/>
      <c r="Q312" s="7"/>
      <c r="R312" s="7"/>
      <c r="S312" s="7"/>
      <c r="T312" s="7"/>
      <c r="U312" s="7"/>
      <c r="V312" s="6"/>
      <c r="W312" s="10"/>
      <c r="X312" s="8"/>
      <c r="Y312" s="9">
        <v>0</v>
      </c>
      <c r="Z312" s="9">
        <v>0</v>
      </c>
      <c r="AA312" s="9">
        <v>0</v>
      </c>
      <c r="AB312" s="9">
        <v>0</v>
      </c>
      <c r="AC312" s="9">
        <v>0</v>
      </c>
      <c r="AD312" s="9">
        <v>0</v>
      </c>
      <c r="AE312" s="9">
        <v>0</v>
      </c>
      <c r="AF312" s="9">
        <v>0</v>
      </c>
      <c r="AG312" s="9">
        <v>0</v>
      </c>
      <c r="AH312" s="9">
        <v>0</v>
      </c>
      <c r="AI312" s="9">
        <v>0</v>
      </c>
      <c r="AJ312">
        <v>0</v>
      </c>
      <c r="AK312">
        <v>0</v>
      </c>
      <c r="AU312" t="s">
        <v>1857</v>
      </c>
      <c r="AW312">
        <v>0</v>
      </c>
      <c r="AY312">
        <v>0</v>
      </c>
      <c r="BA312">
        <v>0</v>
      </c>
      <c r="BC312">
        <v>0</v>
      </c>
      <c r="BE312">
        <v>0</v>
      </c>
      <c r="BG312">
        <v>0</v>
      </c>
      <c r="BI312">
        <v>0</v>
      </c>
      <c r="BK312">
        <v>0</v>
      </c>
      <c r="BM312">
        <v>0</v>
      </c>
      <c r="BO312">
        <v>0</v>
      </c>
      <c r="BQ312">
        <v>0</v>
      </c>
      <c r="BR312">
        <v>0</v>
      </c>
      <c r="BT312">
        <v>0</v>
      </c>
      <c r="BV312">
        <v>0</v>
      </c>
      <c r="BX312">
        <v>0</v>
      </c>
      <c r="BZ312">
        <v>0</v>
      </c>
      <c r="CB312">
        <v>0</v>
      </c>
      <c r="CF312">
        <v>0</v>
      </c>
      <c r="CJ312">
        <v>1781</v>
      </c>
      <c r="CM312">
        <v>0</v>
      </c>
      <c r="CN312">
        <v>0</v>
      </c>
    </row>
    <row r="313" spans="1:92" x14ac:dyDescent="0.3">
      <c r="A313" s="4">
        <v>44334</v>
      </c>
      <c r="B313" s="2" t="s">
        <v>23</v>
      </c>
      <c r="C313" s="11" t="s">
        <v>580</v>
      </c>
      <c r="D313" s="11" t="s">
        <v>1690</v>
      </c>
      <c r="E313" s="3" t="s">
        <v>1502</v>
      </c>
      <c r="F313" s="1"/>
      <c r="G313" s="7">
        <v>3</v>
      </c>
      <c r="H313" s="7"/>
      <c r="I313" s="7"/>
      <c r="J313" s="7">
        <v>3</v>
      </c>
      <c r="K313" s="7">
        <v>1</v>
      </c>
      <c r="L313" s="7">
        <v>1</v>
      </c>
      <c r="M313" s="5"/>
      <c r="N313" s="7"/>
      <c r="O313" s="7"/>
      <c r="P313" s="7"/>
      <c r="Q313" s="7"/>
      <c r="R313" s="7"/>
      <c r="S313" s="7"/>
      <c r="T313" s="7"/>
      <c r="U313" s="7"/>
      <c r="V313" s="6"/>
      <c r="W313" s="10"/>
      <c r="X313" s="8"/>
      <c r="Y313" s="9">
        <v>0</v>
      </c>
      <c r="Z313" s="9">
        <v>0</v>
      </c>
      <c r="AA313" s="9">
        <v>0</v>
      </c>
      <c r="AB313" s="9">
        <v>0</v>
      </c>
      <c r="AC313" s="9">
        <v>0</v>
      </c>
      <c r="AD313" s="9">
        <v>0</v>
      </c>
      <c r="AE313" s="9">
        <v>0</v>
      </c>
      <c r="AF313" s="9">
        <v>0</v>
      </c>
      <c r="AG313" s="9">
        <v>0</v>
      </c>
      <c r="AH313" s="9">
        <v>0</v>
      </c>
      <c r="AI313" s="9">
        <v>0</v>
      </c>
      <c r="AJ313">
        <v>0</v>
      </c>
      <c r="AK313">
        <v>0</v>
      </c>
      <c r="AU313" t="s">
        <v>1858</v>
      </c>
      <c r="AW313">
        <v>0</v>
      </c>
      <c r="AY313">
        <v>0</v>
      </c>
      <c r="BA313">
        <v>0</v>
      </c>
      <c r="BC313">
        <v>0</v>
      </c>
      <c r="BE313">
        <v>0</v>
      </c>
      <c r="BG313">
        <v>0</v>
      </c>
      <c r="BI313">
        <v>0</v>
      </c>
      <c r="BK313">
        <v>0</v>
      </c>
      <c r="BM313">
        <v>0</v>
      </c>
      <c r="BO313">
        <v>0</v>
      </c>
      <c r="BQ313">
        <v>0</v>
      </c>
      <c r="BR313">
        <v>0</v>
      </c>
      <c r="BT313">
        <v>0</v>
      </c>
      <c r="BV313">
        <v>0</v>
      </c>
      <c r="BX313">
        <v>0</v>
      </c>
      <c r="BZ313">
        <v>0</v>
      </c>
      <c r="CB313">
        <v>0</v>
      </c>
      <c r="CF313">
        <v>0</v>
      </c>
      <c r="CJ313">
        <v>1782</v>
      </c>
      <c r="CM313">
        <v>0</v>
      </c>
      <c r="CN313">
        <v>0</v>
      </c>
    </row>
    <row r="314" spans="1:92" x14ac:dyDescent="0.3">
      <c r="A314" s="4">
        <v>44326</v>
      </c>
      <c r="B314" s="2" t="s">
        <v>8</v>
      </c>
      <c r="C314" s="11" t="s">
        <v>374</v>
      </c>
      <c r="D314" s="11" t="s">
        <v>1690</v>
      </c>
      <c r="E314" s="3" t="s">
        <v>1313</v>
      </c>
      <c r="F314" s="1"/>
      <c r="G314" s="7"/>
      <c r="H314" s="7"/>
      <c r="I314" s="7"/>
      <c r="J314" s="7"/>
      <c r="K314" s="7"/>
      <c r="L314" s="7"/>
      <c r="M314" s="5"/>
      <c r="N314" s="7">
        <v>1</v>
      </c>
      <c r="O314" s="7"/>
      <c r="P314" s="7"/>
      <c r="Q314" s="7"/>
      <c r="R314" s="7"/>
      <c r="S314" s="7"/>
      <c r="T314" s="7"/>
      <c r="U314" s="7"/>
      <c r="V314" s="6"/>
      <c r="W314" s="10"/>
      <c r="X314" s="8"/>
      <c r="Y314" s="9">
        <v>0</v>
      </c>
      <c r="Z314" s="9">
        <v>0</v>
      </c>
      <c r="AA314" s="9">
        <v>0</v>
      </c>
      <c r="AB314" s="9">
        <v>0</v>
      </c>
      <c r="AC314" s="9">
        <v>0</v>
      </c>
      <c r="AD314" s="9">
        <v>0</v>
      </c>
      <c r="AE314" s="9">
        <v>0</v>
      </c>
      <c r="AF314" s="9">
        <v>0</v>
      </c>
      <c r="AG314" s="9">
        <v>0</v>
      </c>
      <c r="AH314" s="9">
        <v>0</v>
      </c>
      <c r="AI314" s="9">
        <v>0</v>
      </c>
      <c r="AJ314">
        <v>0</v>
      </c>
      <c r="AK314">
        <v>0</v>
      </c>
      <c r="AU314" t="s">
        <v>1859</v>
      </c>
      <c r="AW314">
        <v>0</v>
      </c>
      <c r="AY314">
        <v>0</v>
      </c>
      <c r="BA314">
        <v>0</v>
      </c>
      <c r="BC314">
        <v>0</v>
      </c>
      <c r="BE314">
        <v>0</v>
      </c>
      <c r="BG314">
        <v>0</v>
      </c>
      <c r="BI314">
        <v>0</v>
      </c>
      <c r="BK314">
        <v>0</v>
      </c>
      <c r="BM314">
        <v>0</v>
      </c>
      <c r="BO314">
        <v>0</v>
      </c>
      <c r="BQ314">
        <v>0</v>
      </c>
      <c r="BR314">
        <v>0</v>
      </c>
      <c r="BT314">
        <v>0</v>
      </c>
      <c r="BV314">
        <v>0</v>
      </c>
      <c r="BX314">
        <v>0</v>
      </c>
      <c r="BZ314">
        <v>0</v>
      </c>
      <c r="CB314">
        <v>0</v>
      </c>
      <c r="CF314">
        <v>0</v>
      </c>
      <c r="CJ314">
        <v>1783</v>
      </c>
      <c r="CM314">
        <v>0</v>
      </c>
      <c r="CN314">
        <v>0</v>
      </c>
    </row>
    <row r="315" spans="1:92" x14ac:dyDescent="0.3">
      <c r="A315" s="4">
        <v>44337</v>
      </c>
      <c r="B315" s="2" t="s">
        <v>8</v>
      </c>
      <c r="C315" s="11" t="s">
        <v>509</v>
      </c>
      <c r="D315" s="11" t="s">
        <v>1690</v>
      </c>
      <c r="E315" s="3" t="s">
        <v>1436</v>
      </c>
      <c r="F315" s="1"/>
      <c r="G315" s="7"/>
      <c r="H315" s="7"/>
      <c r="I315" s="7"/>
      <c r="J315" s="7">
        <v>4</v>
      </c>
      <c r="K315" s="7">
        <v>1</v>
      </c>
      <c r="L315" s="7"/>
      <c r="M315" s="5">
        <v>1</v>
      </c>
      <c r="N315" s="7"/>
      <c r="O315" s="7"/>
      <c r="P315" s="7"/>
      <c r="Q315" s="7"/>
      <c r="R315" s="7"/>
      <c r="S315" s="7"/>
      <c r="T315" s="7"/>
      <c r="U315" s="7"/>
      <c r="V315" s="6"/>
      <c r="W315" s="10"/>
      <c r="X315" s="8"/>
      <c r="Y315" s="9">
        <v>0</v>
      </c>
      <c r="Z315" s="9">
        <v>0</v>
      </c>
      <c r="AA315" s="9">
        <v>0</v>
      </c>
      <c r="AB315" s="9">
        <v>0</v>
      </c>
      <c r="AC315" s="9">
        <v>0</v>
      </c>
      <c r="AD315" s="9">
        <v>0</v>
      </c>
      <c r="AE315" s="9">
        <v>0</v>
      </c>
      <c r="AF315" s="9">
        <v>0</v>
      </c>
      <c r="AG315" s="9">
        <v>0</v>
      </c>
      <c r="AH315" s="9">
        <v>0</v>
      </c>
      <c r="AI315" s="9">
        <v>0</v>
      </c>
      <c r="AJ315">
        <v>0</v>
      </c>
      <c r="AK315">
        <v>0</v>
      </c>
      <c r="AU315" t="s">
        <v>1860</v>
      </c>
      <c r="AW315">
        <v>0</v>
      </c>
      <c r="AY315">
        <v>0</v>
      </c>
      <c r="BA315">
        <v>0</v>
      </c>
      <c r="BC315">
        <v>0</v>
      </c>
      <c r="BE315">
        <v>0</v>
      </c>
      <c r="BG315">
        <v>0</v>
      </c>
      <c r="BI315">
        <v>0</v>
      </c>
      <c r="BK315">
        <v>0</v>
      </c>
      <c r="BM315">
        <v>0</v>
      </c>
      <c r="BO315">
        <v>0</v>
      </c>
      <c r="BQ315">
        <v>0</v>
      </c>
      <c r="BR315">
        <v>0</v>
      </c>
      <c r="BT315">
        <v>0</v>
      </c>
      <c r="BV315">
        <v>0</v>
      </c>
      <c r="BX315">
        <v>0</v>
      </c>
      <c r="BZ315">
        <v>0</v>
      </c>
      <c r="CB315">
        <v>0</v>
      </c>
      <c r="CF315">
        <v>0</v>
      </c>
      <c r="CJ315">
        <v>1784</v>
      </c>
      <c r="CM315">
        <v>0</v>
      </c>
      <c r="CN315">
        <v>0</v>
      </c>
    </row>
    <row r="316" spans="1:92" x14ac:dyDescent="0.3">
      <c r="A316" s="4">
        <v>44337</v>
      </c>
      <c r="B316" s="2" t="s">
        <v>8</v>
      </c>
      <c r="C316" s="11" t="s">
        <v>612</v>
      </c>
      <c r="D316" s="11" t="s">
        <v>1690</v>
      </c>
      <c r="E316" s="3" t="s">
        <v>980</v>
      </c>
      <c r="F316" s="1"/>
      <c r="G316" s="7"/>
      <c r="H316" s="7"/>
      <c r="I316" s="7"/>
      <c r="J316" s="7"/>
      <c r="K316" s="7"/>
      <c r="L316" s="7"/>
      <c r="M316" s="5"/>
      <c r="N316" s="7">
        <v>1</v>
      </c>
      <c r="O316" s="7"/>
      <c r="P316" s="7"/>
      <c r="Q316" s="7"/>
      <c r="R316" s="7"/>
      <c r="S316" s="7"/>
      <c r="T316" s="7"/>
      <c r="U316" s="7"/>
      <c r="V316" s="6"/>
      <c r="W316" s="10"/>
      <c r="X316" s="8"/>
      <c r="Y316" s="9">
        <v>0</v>
      </c>
      <c r="Z316" s="9">
        <v>0</v>
      </c>
      <c r="AA316" s="9">
        <v>0</v>
      </c>
      <c r="AB316" s="9">
        <v>0</v>
      </c>
      <c r="AC316" s="9">
        <v>0</v>
      </c>
      <c r="AD316" s="9">
        <v>0</v>
      </c>
      <c r="AE316" s="9">
        <v>0</v>
      </c>
      <c r="AF316" s="9">
        <v>0</v>
      </c>
      <c r="AG316" s="9">
        <v>0</v>
      </c>
      <c r="AH316" s="9">
        <v>0</v>
      </c>
      <c r="AI316" s="9">
        <v>0</v>
      </c>
      <c r="AJ316">
        <v>0</v>
      </c>
      <c r="AK316">
        <v>0</v>
      </c>
      <c r="AU316" t="s">
        <v>1861</v>
      </c>
      <c r="AW316">
        <v>0</v>
      </c>
      <c r="AY316">
        <v>0</v>
      </c>
      <c r="BA316">
        <v>0</v>
      </c>
      <c r="BC316">
        <v>0</v>
      </c>
      <c r="BE316">
        <v>0</v>
      </c>
      <c r="BG316">
        <v>0</v>
      </c>
      <c r="BI316">
        <v>0</v>
      </c>
      <c r="BK316">
        <v>0</v>
      </c>
      <c r="BM316">
        <v>0</v>
      </c>
      <c r="BO316">
        <v>0</v>
      </c>
      <c r="BQ316">
        <v>0</v>
      </c>
      <c r="BR316">
        <v>0</v>
      </c>
      <c r="BT316">
        <v>0</v>
      </c>
      <c r="BV316">
        <v>0</v>
      </c>
      <c r="BX316">
        <v>0</v>
      </c>
      <c r="BZ316">
        <v>0</v>
      </c>
      <c r="CB316">
        <v>0</v>
      </c>
      <c r="CF316">
        <v>0</v>
      </c>
      <c r="CJ316">
        <v>1785</v>
      </c>
      <c r="CM316">
        <v>0</v>
      </c>
      <c r="CN316">
        <v>0</v>
      </c>
    </row>
    <row r="317" spans="1:92" x14ac:dyDescent="0.3">
      <c r="A317" s="4">
        <v>44334</v>
      </c>
      <c r="B317" s="2" t="s">
        <v>26</v>
      </c>
      <c r="C317" s="11" t="s">
        <v>615</v>
      </c>
      <c r="D317" s="11" t="s">
        <v>11</v>
      </c>
      <c r="E317" s="3" t="s">
        <v>1413</v>
      </c>
      <c r="F317" s="1"/>
      <c r="G317" s="7"/>
      <c r="H317" s="7"/>
      <c r="I317" s="7"/>
      <c r="J317" s="7">
        <v>204</v>
      </c>
      <c r="K317" s="7">
        <v>51</v>
      </c>
      <c r="L317" s="7"/>
      <c r="M317" s="5"/>
      <c r="N317" s="7">
        <v>1</v>
      </c>
      <c r="O317" s="7">
        <v>1</v>
      </c>
      <c r="P317" s="7"/>
      <c r="Q317" s="7"/>
      <c r="R317" s="7"/>
      <c r="S317" s="7"/>
      <c r="T317" s="7"/>
      <c r="U317" s="7"/>
      <c r="V317" s="6"/>
      <c r="W317" s="10"/>
      <c r="X317" s="8"/>
      <c r="Y317" s="9">
        <v>0</v>
      </c>
      <c r="Z317" s="9">
        <v>0</v>
      </c>
      <c r="AA317" s="9">
        <v>0</v>
      </c>
      <c r="AB317" s="9">
        <v>0</v>
      </c>
      <c r="AC317" s="9">
        <v>0</v>
      </c>
      <c r="AD317" s="9">
        <v>0</v>
      </c>
      <c r="AE317" s="9">
        <v>0</v>
      </c>
      <c r="AF317" s="9">
        <v>0</v>
      </c>
      <c r="AG317" s="9">
        <v>0</v>
      </c>
      <c r="AH317" s="9">
        <v>0</v>
      </c>
      <c r="AI317" s="9">
        <v>0</v>
      </c>
      <c r="AJ317">
        <v>0</v>
      </c>
      <c r="AK317">
        <v>0</v>
      </c>
      <c r="AU317" t="s">
        <v>1862</v>
      </c>
      <c r="AW317">
        <v>0</v>
      </c>
      <c r="AY317">
        <v>0</v>
      </c>
      <c r="BA317">
        <v>0</v>
      </c>
      <c r="BC317">
        <v>0</v>
      </c>
      <c r="BE317">
        <v>0</v>
      </c>
      <c r="BG317">
        <v>0</v>
      </c>
      <c r="BI317">
        <v>0</v>
      </c>
      <c r="BK317">
        <v>0</v>
      </c>
      <c r="BM317">
        <v>0</v>
      </c>
      <c r="BO317">
        <v>0</v>
      </c>
      <c r="BQ317">
        <v>0</v>
      </c>
      <c r="BR317">
        <v>0</v>
      </c>
      <c r="BT317">
        <v>0</v>
      </c>
      <c r="BV317">
        <v>0</v>
      </c>
      <c r="BX317">
        <v>0</v>
      </c>
      <c r="BZ317">
        <v>0</v>
      </c>
      <c r="CB317">
        <v>0</v>
      </c>
      <c r="CF317">
        <v>0</v>
      </c>
      <c r="CJ317">
        <v>1786</v>
      </c>
      <c r="CM317">
        <v>0</v>
      </c>
      <c r="CN317">
        <v>0</v>
      </c>
    </row>
    <row r="318" spans="1:92" x14ac:dyDescent="0.3">
      <c r="A318" s="4">
        <v>44334</v>
      </c>
      <c r="B318" s="2" t="s">
        <v>26</v>
      </c>
      <c r="C318" s="11" t="s">
        <v>691</v>
      </c>
      <c r="D318" s="11" t="s">
        <v>1690</v>
      </c>
      <c r="E318" s="3" t="s">
        <v>1518</v>
      </c>
      <c r="F318" s="1"/>
      <c r="G318" s="7"/>
      <c r="H318" s="7"/>
      <c r="I318" s="7"/>
      <c r="J318" s="7"/>
      <c r="K318" s="7"/>
      <c r="L318" s="7"/>
      <c r="M318" s="5"/>
      <c r="N318" s="7">
        <v>1</v>
      </c>
      <c r="O318" s="7"/>
      <c r="P318" s="7"/>
      <c r="Q318" s="7"/>
      <c r="R318" s="7"/>
      <c r="S318" s="7"/>
      <c r="T318" s="7"/>
      <c r="U318" s="7"/>
      <c r="V318" s="6"/>
      <c r="W318" s="10"/>
      <c r="X318" s="8"/>
      <c r="Y318" s="9">
        <v>0</v>
      </c>
      <c r="Z318" s="9">
        <v>0</v>
      </c>
      <c r="AA318" s="9">
        <v>0</v>
      </c>
      <c r="AB318" s="9">
        <v>0</v>
      </c>
      <c r="AC318" s="9">
        <v>0</v>
      </c>
      <c r="AD318" s="9">
        <v>0</v>
      </c>
      <c r="AE318" s="9">
        <v>0</v>
      </c>
      <c r="AF318" s="9">
        <v>0</v>
      </c>
      <c r="AG318" s="9">
        <v>0</v>
      </c>
      <c r="AH318" s="9">
        <v>0</v>
      </c>
      <c r="AI318" s="9">
        <v>0</v>
      </c>
      <c r="AJ318">
        <v>0</v>
      </c>
      <c r="AK318">
        <v>0</v>
      </c>
      <c r="AU318" t="s">
        <v>1863</v>
      </c>
      <c r="AW318">
        <v>0</v>
      </c>
      <c r="AY318">
        <v>0</v>
      </c>
      <c r="BA318">
        <v>0</v>
      </c>
      <c r="BC318">
        <v>0</v>
      </c>
      <c r="BE318">
        <v>0</v>
      </c>
      <c r="BG318">
        <v>0</v>
      </c>
      <c r="BI318">
        <v>0</v>
      </c>
      <c r="BK318">
        <v>0</v>
      </c>
      <c r="BM318">
        <v>0</v>
      </c>
      <c r="BO318">
        <v>0</v>
      </c>
      <c r="BQ318">
        <v>0</v>
      </c>
      <c r="BR318">
        <v>0</v>
      </c>
      <c r="BT318">
        <v>0</v>
      </c>
      <c r="BV318">
        <v>0</v>
      </c>
      <c r="BX318">
        <v>0</v>
      </c>
      <c r="BZ318">
        <v>0</v>
      </c>
      <c r="CB318">
        <v>0</v>
      </c>
      <c r="CF318">
        <v>0</v>
      </c>
      <c r="CJ318">
        <v>1787</v>
      </c>
      <c r="CM318">
        <v>0</v>
      </c>
      <c r="CN318">
        <v>0</v>
      </c>
    </row>
    <row r="319" spans="1:92" x14ac:dyDescent="0.3">
      <c r="A319" s="4">
        <v>44334</v>
      </c>
      <c r="B319" s="2" t="s">
        <v>26</v>
      </c>
      <c r="C319" s="11" t="s">
        <v>147</v>
      </c>
      <c r="D319" s="11" t="s">
        <v>1690</v>
      </c>
      <c r="E319" s="3" t="s">
        <v>1289</v>
      </c>
      <c r="F319" s="1"/>
      <c r="G319" s="7"/>
      <c r="H319" s="7"/>
      <c r="I319" s="7"/>
      <c r="J319" s="7"/>
      <c r="K319" s="7"/>
      <c r="L319" s="7"/>
      <c r="M319" s="5"/>
      <c r="N319" s="7">
        <v>1</v>
      </c>
      <c r="O319" s="7"/>
      <c r="P319" s="7"/>
      <c r="Q319" s="7"/>
      <c r="R319" s="7"/>
      <c r="S319" s="7"/>
      <c r="T319" s="7"/>
      <c r="U319" s="7"/>
      <c r="V319" s="6"/>
      <c r="W319" s="10"/>
      <c r="X319" s="8"/>
      <c r="Y319" s="9">
        <v>0</v>
      </c>
      <c r="Z319" s="9">
        <v>0</v>
      </c>
      <c r="AA319" s="9">
        <v>0</v>
      </c>
      <c r="AB319" s="9">
        <v>0</v>
      </c>
      <c r="AC319" s="9">
        <v>0</v>
      </c>
      <c r="AD319" s="9">
        <v>0</v>
      </c>
      <c r="AE319" s="9">
        <v>0</v>
      </c>
      <c r="AF319" s="9">
        <v>0</v>
      </c>
      <c r="AG319" s="9">
        <v>0</v>
      </c>
      <c r="AH319" s="9">
        <v>0</v>
      </c>
      <c r="AI319" s="9">
        <v>0</v>
      </c>
      <c r="AJ319">
        <v>0</v>
      </c>
      <c r="AK319">
        <v>0</v>
      </c>
      <c r="AU319" t="s">
        <v>1864</v>
      </c>
      <c r="AW319">
        <v>0</v>
      </c>
      <c r="AY319">
        <v>0</v>
      </c>
      <c r="BA319">
        <v>0</v>
      </c>
      <c r="BC319">
        <v>0</v>
      </c>
      <c r="BE319">
        <v>0</v>
      </c>
      <c r="BG319">
        <v>0</v>
      </c>
      <c r="BI319">
        <v>0</v>
      </c>
      <c r="BK319">
        <v>0</v>
      </c>
      <c r="BM319">
        <v>0</v>
      </c>
      <c r="BO319">
        <v>0</v>
      </c>
      <c r="BQ319">
        <v>0</v>
      </c>
      <c r="BR319">
        <v>0</v>
      </c>
      <c r="BT319">
        <v>0</v>
      </c>
      <c r="BV319">
        <v>0</v>
      </c>
      <c r="BX319">
        <v>0</v>
      </c>
      <c r="BZ319">
        <v>0</v>
      </c>
      <c r="CB319">
        <v>0</v>
      </c>
      <c r="CF319">
        <v>0</v>
      </c>
      <c r="CJ319">
        <v>1788</v>
      </c>
      <c r="CM319">
        <v>0</v>
      </c>
      <c r="CN319">
        <v>0</v>
      </c>
    </row>
    <row r="320" spans="1:92" x14ac:dyDescent="0.3">
      <c r="A320" s="4">
        <v>44334</v>
      </c>
      <c r="B320" s="2" t="s">
        <v>26</v>
      </c>
      <c r="C320" s="11" t="s">
        <v>755</v>
      </c>
      <c r="D320" s="11" t="s">
        <v>1690</v>
      </c>
      <c r="E320" s="3" t="s">
        <v>1484</v>
      </c>
      <c r="F320" s="1"/>
      <c r="G320" s="7"/>
      <c r="H320" s="7"/>
      <c r="I320" s="7"/>
      <c r="J320" s="7"/>
      <c r="K320" s="7"/>
      <c r="L320" s="7"/>
      <c r="M320" s="5"/>
      <c r="N320" s="7">
        <v>1</v>
      </c>
      <c r="O320" s="7"/>
      <c r="P320" s="7"/>
      <c r="Q320" s="7"/>
      <c r="R320" s="7"/>
      <c r="S320" s="7"/>
      <c r="T320" s="7"/>
      <c r="U320" s="7"/>
      <c r="V320" s="6"/>
      <c r="W320" s="10"/>
      <c r="X320" s="8"/>
      <c r="Y320" s="9">
        <v>0</v>
      </c>
      <c r="Z320" s="9">
        <v>0</v>
      </c>
      <c r="AA320" s="9">
        <v>0</v>
      </c>
      <c r="AB320" s="9">
        <v>0</v>
      </c>
      <c r="AC320" s="9">
        <v>0</v>
      </c>
      <c r="AD320" s="9">
        <v>0</v>
      </c>
      <c r="AE320" s="9">
        <v>0</v>
      </c>
      <c r="AF320" s="9">
        <v>0</v>
      </c>
      <c r="AG320" s="9">
        <v>0</v>
      </c>
      <c r="AH320" s="9">
        <v>0</v>
      </c>
      <c r="AI320" s="9">
        <v>0</v>
      </c>
      <c r="AJ320">
        <v>0</v>
      </c>
      <c r="AK320">
        <v>0</v>
      </c>
      <c r="AU320" t="s">
        <v>1865</v>
      </c>
      <c r="AW320">
        <v>0</v>
      </c>
      <c r="AY320">
        <v>0</v>
      </c>
      <c r="BA320">
        <v>0</v>
      </c>
      <c r="BC320">
        <v>0</v>
      </c>
      <c r="BE320">
        <v>0</v>
      </c>
      <c r="BG320">
        <v>0</v>
      </c>
      <c r="BI320">
        <v>0</v>
      </c>
      <c r="BK320">
        <v>0</v>
      </c>
      <c r="BM320">
        <v>0</v>
      </c>
      <c r="BO320">
        <v>0</v>
      </c>
      <c r="BQ320">
        <v>0</v>
      </c>
      <c r="BR320">
        <v>0</v>
      </c>
      <c r="BT320">
        <v>0</v>
      </c>
      <c r="BV320">
        <v>0</v>
      </c>
      <c r="BX320">
        <v>0</v>
      </c>
      <c r="BZ320">
        <v>0</v>
      </c>
      <c r="CB320">
        <v>0</v>
      </c>
      <c r="CF320">
        <v>0</v>
      </c>
      <c r="CJ320">
        <v>1789</v>
      </c>
      <c r="CM320">
        <v>0</v>
      </c>
      <c r="CN320">
        <v>0</v>
      </c>
    </row>
    <row r="321" spans="1:92" x14ac:dyDescent="0.3">
      <c r="A321" s="4">
        <v>44334</v>
      </c>
      <c r="B321" s="2" t="s">
        <v>26</v>
      </c>
      <c r="C321" s="11" t="s">
        <v>467</v>
      </c>
      <c r="D321" s="11" t="s">
        <v>1473</v>
      </c>
      <c r="E321" s="3" t="s">
        <v>1384</v>
      </c>
      <c r="F321" s="1"/>
      <c r="G321" s="7"/>
      <c r="H321" s="7"/>
      <c r="I321" s="7"/>
      <c r="J321" s="7"/>
      <c r="K321" s="7"/>
      <c r="L321" s="7"/>
      <c r="M321" s="5"/>
      <c r="N321" s="7">
        <v>2</v>
      </c>
      <c r="O321" s="7"/>
      <c r="P321" s="7"/>
      <c r="Q321" s="7"/>
      <c r="R321" s="7"/>
      <c r="S321" s="7"/>
      <c r="T321" s="7"/>
      <c r="U321" s="7"/>
      <c r="V321" s="6"/>
      <c r="W321" s="10"/>
      <c r="X321" s="8"/>
      <c r="Y321" s="9">
        <v>0</v>
      </c>
      <c r="Z321" s="9">
        <v>0</v>
      </c>
      <c r="AA321" s="9">
        <v>0</v>
      </c>
      <c r="AB321" s="9">
        <v>0</v>
      </c>
      <c r="AC321" s="9">
        <v>0</v>
      </c>
      <c r="AD321" s="9">
        <v>0</v>
      </c>
      <c r="AE321" s="9">
        <v>0</v>
      </c>
      <c r="AF321" s="9">
        <v>0</v>
      </c>
      <c r="AG321" s="9">
        <v>0</v>
      </c>
      <c r="AH321" s="9">
        <v>0</v>
      </c>
      <c r="AI321" s="9">
        <v>0</v>
      </c>
      <c r="AJ321">
        <v>0</v>
      </c>
      <c r="AK321">
        <v>0</v>
      </c>
      <c r="AU321" t="s">
        <v>1866</v>
      </c>
      <c r="AW321">
        <v>0</v>
      </c>
      <c r="AY321">
        <v>0</v>
      </c>
      <c r="BA321">
        <v>0</v>
      </c>
      <c r="BC321">
        <v>0</v>
      </c>
      <c r="BE321">
        <v>0</v>
      </c>
      <c r="BG321">
        <v>0</v>
      </c>
      <c r="BI321">
        <v>0</v>
      </c>
      <c r="BK321">
        <v>0</v>
      </c>
      <c r="BM321">
        <v>0</v>
      </c>
      <c r="BO321">
        <v>0</v>
      </c>
      <c r="BQ321">
        <v>0</v>
      </c>
      <c r="BR321">
        <v>0</v>
      </c>
      <c r="BT321">
        <v>0</v>
      </c>
      <c r="BV321">
        <v>0</v>
      </c>
      <c r="BX321">
        <v>0</v>
      </c>
      <c r="BZ321">
        <v>0</v>
      </c>
      <c r="CB321">
        <v>0</v>
      </c>
      <c r="CF321">
        <v>0</v>
      </c>
      <c r="CJ321">
        <v>1790</v>
      </c>
      <c r="CM321">
        <v>0</v>
      </c>
      <c r="CN321">
        <v>0</v>
      </c>
    </row>
    <row r="322" spans="1:92" x14ac:dyDescent="0.3">
      <c r="A322" s="4">
        <v>44334</v>
      </c>
      <c r="B322" s="2" t="s">
        <v>26</v>
      </c>
      <c r="C322" s="11" t="s">
        <v>213</v>
      </c>
      <c r="D322" s="11" t="s">
        <v>7</v>
      </c>
      <c r="E322" s="3" t="s">
        <v>1385</v>
      </c>
      <c r="F322" s="1"/>
      <c r="G322" s="7"/>
      <c r="H322" s="7"/>
      <c r="I322" s="7"/>
      <c r="J322" s="7">
        <v>5</v>
      </c>
      <c r="K322" s="7">
        <v>1</v>
      </c>
      <c r="L322" s="7">
        <v>1</v>
      </c>
      <c r="M322" s="5"/>
      <c r="N322" s="7"/>
      <c r="O322" s="7"/>
      <c r="P322" s="7"/>
      <c r="Q322" s="7"/>
      <c r="R322" s="7"/>
      <c r="S322" s="7"/>
      <c r="T322" s="7"/>
      <c r="U322" s="7"/>
      <c r="V322" s="6"/>
      <c r="W322" s="10"/>
      <c r="X322" s="8"/>
      <c r="Y322" s="9">
        <v>0</v>
      </c>
      <c r="Z322" s="9">
        <v>0</v>
      </c>
      <c r="AA322" s="9">
        <v>0</v>
      </c>
      <c r="AB322" s="9">
        <v>0</v>
      </c>
      <c r="AC322" s="9">
        <v>0</v>
      </c>
      <c r="AD322" s="9">
        <v>0</v>
      </c>
      <c r="AE322" s="9">
        <v>0</v>
      </c>
      <c r="AF322" s="9">
        <v>0</v>
      </c>
      <c r="AG322" s="9">
        <v>0</v>
      </c>
      <c r="AH322" s="9">
        <v>0</v>
      </c>
      <c r="AI322" s="9">
        <v>0</v>
      </c>
      <c r="AJ322">
        <v>0</v>
      </c>
      <c r="AK322">
        <v>0</v>
      </c>
      <c r="AU322" t="s">
        <v>1867</v>
      </c>
      <c r="AW322">
        <v>0</v>
      </c>
      <c r="AY322">
        <v>0</v>
      </c>
      <c r="BA322">
        <v>0</v>
      </c>
      <c r="BC322">
        <v>0</v>
      </c>
      <c r="BE322">
        <v>0</v>
      </c>
      <c r="BG322">
        <v>0</v>
      </c>
      <c r="BI322">
        <v>0</v>
      </c>
      <c r="BK322">
        <v>0</v>
      </c>
      <c r="BM322">
        <v>0</v>
      </c>
      <c r="BO322">
        <v>0</v>
      </c>
      <c r="BQ322">
        <v>0</v>
      </c>
      <c r="BR322">
        <v>0</v>
      </c>
      <c r="BT322">
        <v>0</v>
      </c>
      <c r="BV322">
        <v>0</v>
      </c>
      <c r="BX322">
        <v>0</v>
      </c>
      <c r="BZ322">
        <v>0</v>
      </c>
      <c r="CB322">
        <v>0</v>
      </c>
      <c r="CF322">
        <v>0</v>
      </c>
      <c r="CJ322">
        <v>1791</v>
      </c>
      <c r="CM322">
        <v>0</v>
      </c>
      <c r="CN322">
        <v>0</v>
      </c>
    </row>
    <row r="323" spans="1:92" x14ac:dyDescent="0.3">
      <c r="A323" s="4">
        <v>44334</v>
      </c>
      <c r="B323" s="2" t="s">
        <v>26</v>
      </c>
      <c r="C323" s="11" t="s">
        <v>23</v>
      </c>
      <c r="D323" s="11" t="s">
        <v>1690</v>
      </c>
      <c r="E323" s="3" t="s">
        <v>983</v>
      </c>
      <c r="F323" s="1"/>
      <c r="G323" s="7"/>
      <c r="H323" s="7"/>
      <c r="I323" s="7"/>
      <c r="J323" s="7"/>
      <c r="K323" s="7"/>
      <c r="L323" s="7"/>
      <c r="M323" s="5"/>
      <c r="N323" s="7">
        <v>1</v>
      </c>
      <c r="O323" s="7"/>
      <c r="P323" s="7"/>
      <c r="Q323" s="7"/>
      <c r="R323" s="7"/>
      <c r="S323" s="7"/>
      <c r="T323" s="7"/>
      <c r="U323" s="7"/>
      <c r="V323" s="6"/>
      <c r="W323" s="10"/>
      <c r="X323" s="8"/>
      <c r="Y323" s="9">
        <v>0</v>
      </c>
      <c r="Z323" s="9">
        <v>0</v>
      </c>
      <c r="AA323" s="9">
        <v>0</v>
      </c>
      <c r="AB323" s="9">
        <v>0</v>
      </c>
      <c r="AC323" s="9">
        <v>0</v>
      </c>
      <c r="AD323" s="9">
        <v>0</v>
      </c>
      <c r="AE323" s="9">
        <v>0</v>
      </c>
      <c r="AF323" s="9">
        <v>0</v>
      </c>
      <c r="AG323" s="9">
        <v>0</v>
      </c>
      <c r="AH323" s="9">
        <v>0</v>
      </c>
      <c r="AI323" s="9">
        <v>0</v>
      </c>
      <c r="AJ323">
        <v>0</v>
      </c>
      <c r="AK323">
        <v>0</v>
      </c>
      <c r="AU323" t="s">
        <v>1868</v>
      </c>
      <c r="AW323">
        <v>0</v>
      </c>
      <c r="AY323">
        <v>0</v>
      </c>
      <c r="BA323">
        <v>0</v>
      </c>
      <c r="BC323">
        <v>0</v>
      </c>
      <c r="BE323">
        <v>0</v>
      </c>
      <c r="BG323">
        <v>0</v>
      </c>
      <c r="BI323">
        <v>0</v>
      </c>
      <c r="BK323">
        <v>0</v>
      </c>
      <c r="BM323">
        <v>0</v>
      </c>
      <c r="BO323">
        <v>0</v>
      </c>
      <c r="BQ323">
        <v>0</v>
      </c>
      <c r="BR323">
        <v>0</v>
      </c>
      <c r="BT323">
        <v>0</v>
      </c>
      <c r="BV323">
        <v>0</v>
      </c>
      <c r="BX323">
        <v>0</v>
      </c>
      <c r="BZ323">
        <v>0</v>
      </c>
      <c r="CB323">
        <v>0</v>
      </c>
      <c r="CF323">
        <v>0</v>
      </c>
      <c r="CJ323">
        <v>1792</v>
      </c>
      <c r="CM323">
        <v>0</v>
      </c>
      <c r="CN323">
        <v>0</v>
      </c>
    </row>
    <row r="324" spans="1:92" x14ac:dyDescent="0.3">
      <c r="A324" s="4">
        <v>44338</v>
      </c>
      <c r="B324" s="2" t="s">
        <v>47</v>
      </c>
      <c r="C324" s="11" t="s">
        <v>504</v>
      </c>
      <c r="D324" s="11" t="s">
        <v>11</v>
      </c>
      <c r="E324" s="3" t="s">
        <v>1159</v>
      </c>
      <c r="F324" s="1"/>
      <c r="G324" s="7"/>
      <c r="H324" s="7"/>
      <c r="I324" s="7"/>
      <c r="J324" s="7">
        <v>1467</v>
      </c>
      <c r="K324" s="7">
        <v>652</v>
      </c>
      <c r="L324" s="7"/>
      <c r="M324" s="5"/>
      <c r="N324" s="7"/>
      <c r="O324" s="7"/>
      <c r="P324" s="7"/>
      <c r="Q324" s="7"/>
      <c r="R324" s="7"/>
      <c r="S324" s="7"/>
      <c r="T324" s="7"/>
      <c r="U324" s="7"/>
      <c r="V324" s="6"/>
      <c r="W324" s="10"/>
      <c r="X324" s="8"/>
      <c r="Y324" s="9">
        <v>0</v>
      </c>
      <c r="Z324" s="9">
        <v>181100000</v>
      </c>
      <c r="AA324" s="9">
        <v>11700000</v>
      </c>
      <c r="AB324" s="9">
        <v>0</v>
      </c>
      <c r="AC324" s="9">
        <v>0</v>
      </c>
      <c r="AD324" s="9">
        <v>0</v>
      </c>
      <c r="AE324" s="9">
        <v>0</v>
      </c>
      <c r="AF324" s="9">
        <v>0</v>
      </c>
      <c r="AG324" s="9">
        <v>0</v>
      </c>
      <c r="AH324" s="9">
        <v>0</v>
      </c>
      <c r="AI324" s="9">
        <v>0</v>
      </c>
      <c r="AJ324">
        <v>192800000</v>
      </c>
      <c r="AK324">
        <v>0</v>
      </c>
      <c r="AL324">
        <v>117</v>
      </c>
      <c r="AM324">
        <v>44341</v>
      </c>
      <c r="AN324">
        <v>44524</v>
      </c>
      <c r="AU324" t="s">
        <v>1869</v>
      </c>
      <c r="AV324">
        <v>100</v>
      </c>
      <c r="AW324">
        <v>11700000</v>
      </c>
      <c r="AY324">
        <v>0</v>
      </c>
      <c r="AZ324">
        <v>100</v>
      </c>
      <c r="BA324">
        <v>5060000</v>
      </c>
      <c r="BC324">
        <v>0</v>
      </c>
      <c r="BE324">
        <v>0</v>
      </c>
      <c r="BF324">
        <v>1956</v>
      </c>
      <c r="BG324">
        <v>55941600</v>
      </c>
      <c r="BI324">
        <v>0</v>
      </c>
      <c r="BJ324">
        <v>1956</v>
      </c>
      <c r="BK324">
        <v>68460000</v>
      </c>
      <c r="BL324">
        <v>1956</v>
      </c>
      <c r="BM324">
        <v>51638400</v>
      </c>
      <c r="BO324">
        <v>0</v>
      </c>
      <c r="BQ324">
        <v>0</v>
      </c>
      <c r="BR324">
        <v>181100000</v>
      </c>
      <c r="BT324">
        <v>0</v>
      </c>
      <c r="BV324">
        <v>0</v>
      </c>
      <c r="BX324">
        <v>0</v>
      </c>
      <c r="BZ324">
        <v>0</v>
      </c>
      <c r="CB324">
        <v>0</v>
      </c>
      <c r="CF324">
        <v>0</v>
      </c>
      <c r="CJ324">
        <v>1793</v>
      </c>
      <c r="CM324">
        <v>0</v>
      </c>
      <c r="CN324">
        <v>192800000</v>
      </c>
    </row>
    <row r="325" spans="1:92" x14ac:dyDescent="0.3">
      <c r="A325" s="4">
        <v>44338</v>
      </c>
      <c r="B325" s="2" t="s">
        <v>40</v>
      </c>
      <c r="C325" s="11" t="s">
        <v>89</v>
      </c>
      <c r="D325" s="11" t="s">
        <v>1566</v>
      </c>
      <c r="E325" s="3" t="s">
        <v>1055</v>
      </c>
      <c r="F325" s="1"/>
      <c r="G325" s="7"/>
      <c r="H325" s="7">
        <v>3</v>
      </c>
      <c r="I325" s="7"/>
      <c r="J325" s="7">
        <v>30</v>
      </c>
      <c r="K325" s="7"/>
      <c r="L325" s="7"/>
      <c r="M325" s="5"/>
      <c r="N325" s="7"/>
      <c r="O325" s="7"/>
      <c r="P325" s="7"/>
      <c r="Q325" s="7"/>
      <c r="R325" s="7"/>
      <c r="S325" s="7"/>
      <c r="T325" s="7"/>
      <c r="U325" s="7"/>
      <c r="V325" s="6"/>
      <c r="W325" s="10"/>
      <c r="X325" s="8"/>
      <c r="Y325" s="9">
        <v>0</v>
      </c>
      <c r="Z325" s="9">
        <v>0</v>
      </c>
      <c r="AA325" s="9">
        <v>0</v>
      </c>
      <c r="AB325" s="9">
        <v>0</v>
      </c>
      <c r="AC325" s="9">
        <v>0</v>
      </c>
      <c r="AD325" s="9">
        <v>0</v>
      </c>
      <c r="AE325" s="9">
        <v>0</v>
      </c>
      <c r="AF325" s="9">
        <v>0</v>
      </c>
      <c r="AG325" s="9">
        <v>0</v>
      </c>
      <c r="AH325" s="9">
        <v>0</v>
      </c>
      <c r="AI325" s="9">
        <v>0</v>
      </c>
      <c r="AJ325">
        <v>0</v>
      </c>
      <c r="AK325">
        <v>0</v>
      </c>
      <c r="AU325" t="s">
        <v>1870</v>
      </c>
      <c r="AW325">
        <v>0</v>
      </c>
      <c r="AY325">
        <v>0</v>
      </c>
      <c r="BA325">
        <v>0</v>
      </c>
      <c r="BC325">
        <v>0</v>
      </c>
      <c r="BE325">
        <v>0</v>
      </c>
      <c r="BG325">
        <v>0</v>
      </c>
      <c r="BI325">
        <v>0</v>
      </c>
      <c r="BK325">
        <v>0</v>
      </c>
      <c r="BM325">
        <v>0</v>
      </c>
      <c r="BO325">
        <v>0</v>
      </c>
      <c r="BQ325">
        <v>0</v>
      </c>
      <c r="BR325">
        <v>0</v>
      </c>
      <c r="BT325">
        <v>0</v>
      </c>
      <c r="BV325">
        <v>0</v>
      </c>
      <c r="BX325">
        <v>0</v>
      </c>
      <c r="BZ325">
        <v>0</v>
      </c>
      <c r="CB325">
        <v>0</v>
      </c>
      <c r="CF325">
        <v>0</v>
      </c>
      <c r="CJ325">
        <v>1794</v>
      </c>
      <c r="CM325">
        <v>0</v>
      </c>
      <c r="CN325">
        <v>0</v>
      </c>
    </row>
    <row r="326" spans="1:92" x14ac:dyDescent="0.3">
      <c r="A326" s="4">
        <v>44338</v>
      </c>
      <c r="B326" s="2" t="s">
        <v>53</v>
      </c>
      <c r="C326" s="11" t="s">
        <v>396</v>
      </c>
      <c r="D326" s="11" t="s">
        <v>1690</v>
      </c>
      <c r="E326" s="3" t="s">
        <v>868</v>
      </c>
      <c r="F326" s="1"/>
      <c r="G326" s="7"/>
      <c r="H326" s="7"/>
      <c r="I326" s="7"/>
      <c r="J326" s="7"/>
      <c r="K326" s="7"/>
      <c r="L326" s="7"/>
      <c r="M326" s="5"/>
      <c r="N326" s="7"/>
      <c r="O326" s="7"/>
      <c r="P326" s="7"/>
      <c r="Q326" s="7">
        <v>2</v>
      </c>
      <c r="R326" s="7"/>
      <c r="S326" s="7"/>
      <c r="T326" s="7"/>
      <c r="U326" s="7"/>
      <c r="V326" s="6"/>
      <c r="W326" s="10"/>
      <c r="X326" s="8"/>
      <c r="Y326" s="9">
        <v>0</v>
      </c>
      <c r="Z326" s="9">
        <v>0</v>
      </c>
      <c r="AA326" s="9">
        <v>0</v>
      </c>
      <c r="AB326" s="9">
        <v>0</v>
      </c>
      <c r="AC326" s="9">
        <v>0</v>
      </c>
      <c r="AD326" s="9">
        <v>0</v>
      </c>
      <c r="AE326" s="9">
        <v>0</v>
      </c>
      <c r="AF326" s="9">
        <v>0</v>
      </c>
      <c r="AG326" s="9">
        <v>0</v>
      </c>
      <c r="AH326" s="9">
        <v>0</v>
      </c>
      <c r="AI326" s="9">
        <v>0</v>
      </c>
      <c r="AJ326">
        <v>0</v>
      </c>
      <c r="AK326">
        <v>0</v>
      </c>
      <c r="AU326" t="s">
        <v>1871</v>
      </c>
      <c r="AW326">
        <v>0</v>
      </c>
      <c r="AY326">
        <v>0</v>
      </c>
      <c r="BA326">
        <v>0</v>
      </c>
      <c r="BC326">
        <v>0</v>
      </c>
      <c r="BE326">
        <v>0</v>
      </c>
      <c r="BG326">
        <v>0</v>
      </c>
      <c r="BI326">
        <v>0</v>
      </c>
      <c r="BK326">
        <v>0</v>
      </c>
      <c r="BM326">
        <v>0</v>
      </c>
      <c r="BO326">
        <v>0</v>
      </c>
      <c r="BQ326">
        <v>0</v>
      </c>
      <c r="BR326">
        <v>0</v>
      </c>
      <c r="BT326">
        <v>0</v>
      </c>
      <c r="BV326">
        <v>0</v>
      </c>
      <c r="BX326">
        <v>0</v>
      </c>
      <c r="BZ326">
        <v>0</v>
      </c>
      <c r="CB326">
        <v>0</v>
      </c>
      <c r="CF326">
        <v>0</v>
      </c>
      <c r="CJ326">
        <v>1795</v>
      </c>
      <c r="CM326">
        <v>0</v>
      </c>
      <c r="CN326">
        <v>0</v>
      </c>
    </row>
    <row r="327" spans="1:92" x14ac:dyDescent="0.3">
      <c r="A327" s="4">
        <v>44338</v>
      </c>
      <c r="B327" s="2" t="s">
        <v>57</v>
      </c>
      <c r="C327" s="11" t="s">
        <v>337</v>
      </c>
      <c r="D327" s="11" t="s">
        <v>1690</v>
      </c>
      <c r="E327" s="3" t="s">
        <v>1122</v>
      </c>
      <c r="F327" s="1"/>
      <c r="G327" s="7"/>
      <c r="H327" s="7"/>
      <c r="I327" s="7"/>
      <c r="J327" s="7"/>
      <c r="K327" s="7"/>
      <c r="L327" s="7"/>
      <c r="M327" s="5"/>
      <c r="N327" s="7">
        <v>1</v>
      </c>
      <c r="O327" s="7"/>
      <c r="P327" s="7"/>
      <c r="Q327" s="7"/>
      <c r="R327" s="7"/>
      <c r="S327" s="7"/>
      <c r="T327" s="7"/>
      <c r="U327" s="7"/>
      <c r="V327" s="6"/>
      <c r="W327" s="10"/>
      <c r="X327" s="8"/>
      <c r="Y327" s="9">
        <v>0</v>
      </c>
      <c r="Z327" s="9">
        <v>0</v>
      </c>
      <c r="AA327" s="9">
        <v>0</v>
      </c>
      <c r="AB327" s="9">
        <v>0</v>
      </c>
      <c r="AC327" s="9">
        <v>0</v>
      </c>
      <c r="AD327" s="9">
        <v>0</v>
      </c>
      <c r="AE327" s="9">
        <v>0</v>
      </c>
      <c r="AF327" s="9">
        <v>0</v>
      </c>
      <c r="AG327" s="9">
        <v>0</v>
      </c>
      <c r="AH327" s="9">
        <v>0</v>
      </c>
      <c r="AI327" s="9">
        <v>0</v>
      </c>
      <c r="AJ327">
        <v>0</v>
      </c>
      <c r="AK327">
        <v>0</v>
      </c>
      <c r="AU327" t="s">
        <v>1872</v>
      </c>
      <c r="AW327">
        <v>0</v>
      </c>
      <c r="AY327">
        <v>0</v>
      </c>
      <c r="BA327">
        <v>0</v>
      </c>
      <c r="BC327">
        <v>0</v>
      </c>
      <c r="BE327">
        <v>0</v>
      </c>
      <c r="BG327">
        <v>0</v>
      </c>
      <c r="BI327">
        <v>0</v>
      </c>
      <c r="BK327">
        <v>0</v>
      </c>
      <c r="BM327">
        <v>0</v>
      </c>
      <c r="BO327">
        <v>0</v>
      </c>
      <c r="BQ327">
        <v>0</v>
      </c>
      <c r="BR327">
        <v>0</v>
      </c>
      <c r="BT327">
        <v>0</v>
      </c>
      <c r="BV327">
        <v>0</v>
      </c>
      <c r="BX327">
        <v>0</v>
      </c>
      <c r="BZ327">
        <v>0</v>
      </c>
      <c r="CB327">
        <v>0</v>
      </c>
      <c r="CF327">
        <v>0</v>
      </c>
      <c r="CJ327">
        <v>1796</v>
      </c>
      <c r="CM327">
        <v>0</v>
      </c>
      <c r="CN327">
        <v>0</v>
      </c>
    </row>
    <row r="328" spans="1:92" x14ac:dyDescent="0.3">
      <c r="A328" s="4">
        <v>44337</v>
      </c>
      <c r="B328" s="2" t="s">
        <v>15</v>
      </c>
      <c r="C328" s="11" t="s">
        <v>16</v>
      </c>
      <c r="D328" s="11" t="s">
        <v>7</v>
      </c>
      <c r="E328" s="3" t="s">
        <v>998</v>
      </c>
      <c r="F328" s="1"/>
      <c r="G328" s="7"/>
      <c r="H328" s="7"/>
      <c r="I328" s="7"/>
      <c r="J328" s="7">
        <v>4</v>
      </c>
      <c r="K328" s="7">
        <v>1</v>
      </c>
      <c r="L328" s="7">
        <v>1</v>
      </c>
      <c r="M328" s="5"/>
      <c r="N328" s="7"/>
      <c r="O328" s="7"/>
      <c r="P328" s="7"/>
      <c r="Q328" s="7"/>
      <c r="R328" s="7"/>
      <c r="S328" s="7"/>
      <c r="T328" s="7"/>
      <c r="U328" s="7"/>
      <c r="V328" s="6"/>
      <c r="W328" s="10"/>
      <c r="X328" s="8"/>
      <c r="Y328" s="9">
        <v>0</v>
      </c>
      <c r="Z328" s="9">
        <v>0</v>
      </c>
      <c r="AA328" s="9">
        <v>0</v>
      </c>
      <c r="AB328" s="9">
        <v>0</v>
      </c>
      <c r="AC328" s="9">
        <v>0</v>
      </c>
      <c r="AD328" s="9">
        <v>0</v>
      </c>
      <c r="AE328" s="9">
        <v>0</v>
      </c>
      <c r="AF328" s="9">
        <v>0</v>
      </c>
      <c r="AG328" s="9">
        <v>0</v>
      </c>
      <c r="AH328" s="9">
        <v>0</v>
      </c>
      <c r="AI328" s="9">
        <v>0</v>
      </c>
      <c r="AJ328">
        <v>0</v>
      </c>
      <c r="AK328">
        <v>0</v>
      </c>
      <c r="AU328" t="s">
        <v>1873</v>
      </c>
      <c r="AW328">
        <v>0</v>
      </c>
      <c r="AY328">
        <v>0</v>
      </c>
      <c r="BA328">
        <v>0</v>
      </c>
      <c r="BC328">
        <v>0</v>
      </c>
      <c r="BE328">
        <v>0</v>
      </c>
      <c r="BG328">
        <v>0</v>
      </c>
      <c r="BI328">
        <v>0</v>
      </c>
      <c r="BK328">
        <v>0</v>
      </c>
      <c r="BM328">
        <v>0</v>
      </c>
      <c r="BO328">
        <v>0</v>
      </c>
      <c r="BQ328">
        <v>0</v>
      </c>
      <c r="BR328">
        <v>0</v>
      </c>
      <c r="BT328">
        <v>0</v>
      </c>
      <c r="BV328">
        <v>0</v>
      </c>
      <c r="BX328">
        <v>0</v>
      </c>
      <c r="BZ328">
        <v>0</v>
      </c>
      <c r="CB328">
        <v>0</v>
      </c>
      <c r="CF328">
        <v>0</v>
      </c>
      <c r="CJ328">
        <v>1797</v>
      </c>
      <c r="CM328">
        <v>0</v>
      </c>
      <c r="CN328">
        <v>0</v>
      </c>
    </row>
    <row r="329" spans="1:92" x14ac:dyDescent="0.3">
      <c r="A329" s="4">
        <v>44337</v>
      </c>
      <c r="B329" s="2" t="s">
        <v>15</v>
      </c>
      <c r="C329" s="11" t="s">
        <v>16</v>
      </c>
      <c r="D329" s="11" t="s">
        <v>31</v>
      </c>
      <c r="E329" s="3" t="s">
        <v>998</v>
      </c>
      <c r="F329" s="1"/>
      <c r="G329" s="7"/>
      <c r="H329" s="7"/>
      <c r="I329" s="7"/>
      <c r="J329" s="7">
        <v>8</v>
      </c>
      <c r="K329" s="7">
        <v>2</v>
      </c>
      <c r="L329" s="7"/>
      <c r="M329" s="5">
        <v>2</v>
      </c>
      <c r="N329" s="7"/>
      <c r="O329" s="7"/>
      <c r="P329" s="7"/>
      <c r="Q329" s="7"/>
      <c r="R329" s="7"/>
      <c r="S329" s="7"/>
      <c r="T329" s="7"/>
      <c r="U329" s="7"/>
      <c r="V329" s="6"/>
      <c r="W329" s="10"/>
      <c r="X329" s="8"/>
      <c r="Y329" s="9">
        <v>0</v>
      </c>
      <c r="Z329" s="9">
        <v>0</v>
      </c>
      <c r="AA329" s="9">
        <v>0</v>
      </c>
      <c r="AB329" s="9">
        <v>0</v>
      </c>
      <c r="AC329" s="9">
        <v>0</v>
      </c>
      <c r="AD329" s="9">
        <v>0</v>
      </c>
      <c r="AE329" s="9">
        <v>0</v>
      </c>
      <c r="AF329" s="9">
        <v>0</v>
      </c>
      <c r="AG329" s="9">
        <v>0</v>
      </c>
      <c r="AH329" s="9">
        <v>0</v>
      </c>
      <c r="AI329" s="9">
        <v>0</v>
      </c>
      <c r="AJ329">
        <v>0</v>
      </c>
      <c r="AK329">
        <v>0</v>
      </c>
      <c r="AU329" t="s">
        <v>1874</v>
      </c>
      <c r="AW329">
        <v>0</v>
      </c>
      <c r="AY329">
        <v>0</v>
      </c>
      <c r="BA329">
        <v>0</v>
      </c>
      <c r="BC329">
        <v>0</v>
      </c>
      <c r="BE329">
        <v>0</v>
      </c>
      <c r="BG329">
        <v>0</v>
      </c>
      <c r="BI329">
        <v>0</v>
      </c>
      <c r="BK329">
        <v>0</v>
      </c>
      <c r="BM329">
        <v>0</v>
      </c>
      <c r="BO329">
        <v>0</v>
      </c>
      <c r="BQ329">
        <v>0</v>
      </c>
      <c r="BR329">
        <v>0</v>
      </c>
      <c r="BT329">
        <v>0</v>
      </c>
      <c r="BV329">
        <v>0</v>
      </c>
      <c r="BX329">
        <v>0</v>
      </c>
      <c r="BZ329">
        <v>0</v>
      </c>
      <c r="CB329">
        <v>0</v>
      </c>
      <c r="CF329">
        <v>0</v>
      </c>
      <c r="CJ329">
        <v>1798</v>
      </c>
      <c r="CM329">
        <v>0</v>
      </c>
      <c r="CN329">
        <v>0</v>
      </c>
    </row>
    <row r="330" spans="1:92" x14ac:dyDescent="0.3">
      <c r="A330" s="4">
        <v>44337</v>
      </c>
      <c r="B330" s="2" t="s">
        <v>78</v>
      </c>
      <c r="C330" s="11" t="s">
        <v>236</v>
      </c>
      <c r="D330" s="11" t="s">
        <v>31</v>
      </c>
      <c r="E330" s="3" t="s">
        <v>1408</v>
      </c>
      <c r="F330" s="1"/>
      <c r="G330" s="7"/>
      <c r="H330" s="7"/>
      <c r="I330" s="7"/>
      <c r="J330" s="7">
        <v>150</v>
      </c>
      <c r="K330" s="7">
        <v>30</v>
      </c>
      <c r="L330" s="7"/>
      <c r="M330" s="5">
        <v>30</v>
      </c>
      <c r="N330" s="7"/>
      <c r="O330" s="7"/>
      <c r="P330" s="7"/>
      <c r="Q330" s="7"/>
      <c r="R330" s="7"/>
      <c r="S330" s="7"/>
      <c r="T330" s="7"/>
      <c r="U330" s="7"/>
      <c r="V330" s="6"/>
      <c r="W330" s="10"/>
      <c r="X330" s="8"/>
      <c r="Y330" s="9">
        <v>0</v>
      </c>
      <c r="Z330" s="9">
        <v>0</v>
      </c>
      <c r="AA330" s="9">
        <v>0</v>
      </c>
      <c r="AB330" s="9">
        <v>0</v>
      </c>
      <c r="AC330" s="9">
        <v>0</v>
      </c>
      <c r="AD330" s="9">
        <v>0</v>
      </c>
      <c r="AE330" s="9">
        <v>0</v>
      </c>
      <c r="AF330" s="9">
        <v>1062189359</v>
      </c>
      <c r="AG330" s="9">
        <v>0</v>
      </c>
      <c r="AH330" s="9">
        <v>0</v>
      </c>
      <c r="AI330" s="9">
        <v>0</v>
      </c>
      <c r="AJ330">
        <v>1062189359</v>
      </c>
      <c r="AK330">
        <v>0</v>
      </c>
      <c r="AL330">
        <v>119</v>
      </c>
      <c r="AM330">
        <v>44454</v>
      </c>
      <c r="AU330" t="s">
        <v>1875</v>
      </c>
      <c r="AW330">
        <v>0</v>
      </c>
      <c r="AY330">
        <v>0</v>
      </c>
      <c r="BA330">
        <v>0</v>
      </c>
      <c r="BC330">
        <v>0</v>
      </c>
      <c r="BE330">
        <v>0</v>
      </c>
      <c r="BG330">
        <v>0</v>
      </c>
      <c r="BI330">
        <v>0</v>
      </c>
      <c r="BK330">
        <v>0</v>
      </c>
      <c r="BM330">
        <v>0</v>
      </c>
      <c r="BO330">
        <v>0</v>
      </c>
      <c r="BQ330">
        <v>0</v>
      </c>
      <c r="BR330">
        <v>0</v>
      </c>
      <c r="BT330">
        <v>0</v>
      </c>
      <c r="BV330">
        <v>0</v>
      </c>
      <c r="BX330">
        <v>0</v>
      </c>
      <c r="BZ330">
        <v>0</v>
      </c>
      <c r="CB330">
        <v>0</v>
      </c>
      <c r="CF330">
        <v>0</v>
      </c>
      <c r="CJ330">
        <v>1799</v>
      </c>
      <c r="CM330">
        <v>0</v>
      </c>
      <c r="CN330">
        <v>1062189359</v>
      </c>
    </row>
    <row r="331" spans="1:92" x14ac:dyDescent="0.3">
      <c r="A331" s="4">
        <v>44339</v>
      </c>
      <c r="B331" s="2" t="s">
        <v>47</v>
      </c>
      <c r="C331" s="11" t="s">
        <v>469</v>
      </c>
      <c r="D331" s="11" t="s">
        <v>11</v>
      </c>
      <c r="E331" s="3" t="s">
        <v>1404</v>
      </c>
      <c r="F331" s="1"/>
      <c r="G331" s="7"/>
      <c r="H331" s="7"/>
      <c r="I331" s="7"/>
      <c r="J331" s="7">
        <v>4215</v>
      </c>
      <c r="K331" s="7">
        <v>898</v>
      </c>
      <c r="L331" s="7"/>
      <c r="M331" s="5">
        <v>55</v>
      </c>
      <c r="N331" s="7"/>
      <c r="O331" s="7"/>
      <c r="P331" s="7"/>
      <c r="Q331" s="7"/>
      <c r="R331" s="7"/>
      <c r="S331" s="7"/>
      <c r="T331" s="7"/>
      <c r="U331" s="7"/>
      <c r="V331" s="6"/>
      <c r="W331" s="10" t="s">
        <v>1876</v>
      </c>
      <c r="X331" s="8"/>
      <c r="Y331" s="9">
        <v>0</v>
      </c>
      <c r="Z331" s="9">
        <v>185948000</v>
      </c>
      <c r="AA331" s="9">
        <v>67860000</v>
      </c>
      <c r="AB331" s="9">
        <v>0</v>
      </c>
      <c r="AC331" s="9">
        <v>0</v>
      </c>
      <c r="AD331" s="9">
        <v>0</v>
      </c>
      <c r="AE331" s="9">
        <v>0</v>
      </c>
      <c r="AF331" s="9">
        <v>0</v>
      </c>
      <c r="AG331" s="9">
        <v>0</v>
      </c>
      <c r="AH331" s="9">
        <v>0</v>
      </c>
      <c r="AI331" s="9">
        <v>0</v>
      </c>
      <c r="AJ331">
        <v>253808000</v>
      </c>
      <c r="AK331">
        <v>0</v>
      </c>
      <c r="AL331">
        <v>58</v>
      </c>
      <c r="AM331">
        <v>44269</v>
      </c>
      <c r="AN331">
        <v>44452</v>
      </c>
      <c r="AU331" t="s">
        <v>1877</v>
      </c>
      <c r="AV331">
        <v>580</v>
      </c>
      <c r="AW331">
        <v>67860000</v>
      </c>
      <c r="AY331">
        <v>0</v>
      </c>
      <c r="AZ331">
        <v>580</v>
      </c>
      <c r="BA331">
        <v>29348000</v>
      </c>
      <c r="BC331">
        <v>0</v>
      </c>
      <c r="BE331">
        <v>0</v>
      </c>
      <c r="BF331">
        <v>1740</v>
      </c>
      <c r="BG331">
        <v>49764000</v>
      </c>
      <c r="BI331">
        <v>0</v>
      </c>
      <c r="BJ331">
        <v>1740</v>
      </c>
      <c r="BK331">
        <v>60900000</v>
      </c>
      <c r="BL331">
        <v>1740</v>
      </c>
      <c r="BM331">
        <v>45936000</v>
      </c>
      <c r="BO331">
        <v>0</v>
      </c>
      <c r="BQ331">
        <v>0</v>
      </c>
      <c r="BR331">
        <v>185948000</v>
      </c>
      <c r="BT331">
        <v>0</v>
      </c>
      <c r="BV331">
        <v>0</v>
      </c>
      <c r="BX331">
        <v>0</v>
      </c>
      <c r="BZ331">
        <v>0</v>
      </c>
      <c r="CB331">
        <v>0</v>
      </c>
      <c r="CF331">
        <v>0</v>
      </c>
      <c r="CJ331">
        <v>1800</v>
      </c>
      <c r="CM331">
        <v>0</v>
      </c>
      <c r="CN331">
        <v>253808000</v>
      </c>
    </row>
    <row r="332" spans="1:92" x14ac:dyDescent="0.3">
      <c r="A332" s="4">
        <v>44339</v>
      </c>
      <c r="B332" s="2" t="s">
        <v>39</v>
      </c>
      <c r="C332" s="11" t="s">
        <v>203</v>
      </c>
      <c r="D332" s="11" t="s">
        <v>11</v>
      </c>
      <c r="E332" s="3" t="s">
        <v>1557</v>
      </c>
      <c r="F332" s="1"/>
      <c r="G332" s="7"/>
      <c r="H332" s="7"/>
      <c r="I332" s="7"/>
      <c r="J332" s="7">
        <v>1600</v>
      </c>
      <c r="K332" s="7">
        <v>320</v>
      </c>
      <c r="L332" s="7"/>
      <c r="M332" s="5"/>
      <c r="N332" s="7"/>
      <c r="O332" s="7"/>
      <c r="P332" s="7"/>
      <c r="Q332" s="7"/>
      <c r="R332" s="7"/>
      <c r="S332" s="7"/>
      <c r="T332" s="7"/>
      <c r="U332" s="7"/>
      <c r="V332" s="6"/>
      <c r="W332" s="10"/>
      <c r="X332" s="8"/>
      <c r="Y332" s="9">
        <v>0</v>
      </c>
      <c r="Z332" s="9">
        <v>0</v>
      </c>
      <c r="AA332" s="9">
        <v>0</v>
      </c>
      <c r="AB332" s="9">
        <v>29817827.199999999</v>
      </c>
      <c r="AC332" s="9">
        <v>13200000</v>
      </c>
      <c r="AD332" s="9">
        <v>0</v>
      </c>
      <c r="AE332" s="9">
        <v>0</v>
      </c>
      <c r="AF332" s="9">
        <v>0</v>
      </c>
      <c r="AG332" s="9">
        <v>0</v>
      </c>
      <c r="AH332" s="9">
        <v>0</v>
      </c>
      <c r="AI332" s="9">
        <v>0</v>
      </c>
      <c r="AJ332">
        <v>43017827.200000003</v>
      </c>
      <c r="AK332">
        <v>0</v>
      </c>
      <c r="AU332" t="s">
        <v>1878</v>
      </c>
      <c r="AW332">
        <v>0</v>
      </c>
      <c r="AY332">
        <v>0</v>
      </c>
      <c r="BA332">
        <v>0</v>
      </c>
      <c r="BC332">
        <v>0</v>
      </c>
      <c r="BE332">
        <v>0</v>
      </c>
      <c r="BG332">
        <v>0</v>
      </c>
      <c r="BI332">
        <v>0</v>
      </c>
      <c r="BK332">
        <v>0</v>
      </c>
      <c r="BM332">
        <v>0</v>
      </c>
      <c r="BO332">
        <v>0</v>
      </c>
      <c r="BQ332">
        <v>0</v>
      </c>
      <c r="BR332">
        <v>0</v>
      </c>
      <c r="BT332">
        <v>0</v>
      </c>
      <c r="BU332">
        <v>10000</v>
      </c>
      <c r="BV332">
        <v>13200000</v>
      </c>
      <c r="BX332">
        <v>0</v>
      </c>
      <c r="BY332">
        <v>294</v>
      </c>
      <c r="BZ332">
        <v>10407600</v>
      </c>
      <c r="CA332">
        <v>320</v>
      </c>
      <c r="CB332">
        <v>19410227.199999999</v>
      </c>
      <c r="CF332">
        <v>0</v>
      </c>
      <c r="CJ332">
        <v>1801</v>
      </c>
      <c r="CM332">
        <v>0</v>
      </c>
      <c r="CN332">
        <v>43017827.200000003</v>
      </c>
    </row>
    <row r="333" spans="1:92" x14ac:dyDescent="0.3">
      <c r="A333" s="4">
        <v>44339</v>
      </c>
      <c r="B333" s="2" t="s">
        <v>57</v>
      </c>
      <c r="C333" s="11" t="s">
        <v>179</v>
      </c>
      <c r="D333" s="11" t="s">
        <v>1699</v>
      </c>
      <c r="E333" s="3" t="s">
        <v>916</v>
      </c>
      <c r="F333" s="1"/>
      <c r="G333" s="7"/>
      <c r="H333" s="7"/>
      <c r="I333" s="7"/>
      <c r="J333" s="7"/>
      <c r="K333" s="7"/>
      <c r="L333" s="7"/>
      <c r="M333" s="5"/>
      <c r="N333" s="7"/>
      <c r="O333" s="7"/>
      <c r="P333" s="7"/>
      <c r="Q333" s="7"/>
      <c r="R333" s="7"/>
      <c r="S333" s="7"/>
      <c r="T333" s="7"/>
      <c r="U333" s="7"/>
      <c r="V333" s="6">
        <v>3</v>
      </c>
      <c r="W333" s="10"/>
      <c r="X333" s="8"/>
      <c r="Y333" s="9">
        <v>0</v>
      </c>
      <c r="Z333" s="9">
        <v>0</v>
      </c>
      <c r="AA333" s="9">
        <v>0</v>
      </c>
      <c r="AB333" s="9">
        <v>0</v>
      </c>
      <c r="AC333" s="9">
        <v>0</v>
      </c>
      <c r="AD333" s="9">
        <v>0</v>
      </c>
      <c r="AE333" s="9">
        <v>0</v>
      </c>
      <c r="AF333" s="9">
        <v>0</v>
      </c>
      <c r="AG333" s="9">
        <v>0</v>
      </c>
      <c r="AH333" s="9">
        <v>0</v>
      </c>
      <c r="AI333" s="9">
        <v>0</v>
      </c>
      <c r="AJ333">
        <v>0</v>
      </c>
      <c r="AK333">
        <v>0</v>
      </c>
      <c r="AU333" t="s">
        <v>1879</v>
      </c>
      <c r="AW333">
        <v>0</v>
      </c>
      <c r="AY333">
        <v>0</v>
      </c>
      <c r="BA333">
        <v>0</v>
      </c>
      <c r="BC333">
        <v>0</v>
      </c>
      <c r="BE333">
        <v>0</v>
      </c>
      <c r="BG333">
        <v>0</v>
      </c>
      <c r="BI333">
        <v>0</v>
      </c>
      <c r="BK333">
        <v>0</v>
      </c>
      <c r="BM333">
        <v>0</v>
      </c>
      <c r="BO333">
        <v>0</v>
      </c>
      <c r="BQ333">
        <v>0</v>
      </c>
      <c r="BR333">
        <v>0</v>
      </c>
      <c r="BT333">
        <v>0</v>
      </c>
      <c r="BV333">
        <v>0</v>
      </c>
      <c r="BX333">
        <v>0</v>
      </c>
      <c r="BZ333">
        <v>0</v>
      </c>
      <c r="CB333">
        <v>0</v>
      </c>
      <c r="CF333">
        <v>0</v>
      </c>
      <c r="CJ333">
        <v>1802</v>
      </c>
      <c r="CM333">
        <v>0</v>
      </c>
      <c r="CN333">
        <v>0</v>
      </c>
    </row>
    <row r="334" spans="1:92" x14ac:dyDescent="0.3">
      <c r="A334" s="4">
        <v>44339</v>
      </c>
      <c r="B334" s="2" t="s">
        <v>53</v>
      </c>
      <c r="C334" s="11" t="s">
        <v>456</v>
      </c>
      <c r="D334" s="11" t="s">
        <v>1690</v>
      </c>
      <c r="E334" s="3" t="s">
        <v>1001</v>
      </c>
      <c r="F334" s="1"/>
      <c r="G334" s="7"/>
      <c r="H334" s="7"/>
      <c r="I334" s="7"/>
      <c r="J334" s="7"/>
      <c r="K334" s="7"/>
      <c r="L334" s="7"/>
      <c r="M334" s="5"/>
      <c r="N334" s="7">
        <v>2</v>
      </c>
      <c r="O334" s="7"/>
      <c r="P334" s="7"/>
      <c r="Q334" s="7"/>
      <c r="R334" s="7"/>
      <c r="S334" s="7"/>
      <c r="T334" s="7"/>
      <c r="U334" s="7"/>
      <c r="V334" s="6"/>
      <c r="W334" s="10"/>
      <c r="X334" s="8"/>
      <c r="Y334" s="9">
        <v>0</v>
      </c>
      <c r="Z334" s="9">
        <v>0</v>
      </c>
      <c r="AA334" s="9">
        <v>0</v>
      </c>
      <c r="AB334" s="9">
        <v>0</v>
      </c>
      <c r="AC334" s="9">
        <v>0</v>
      </c>
      <c r="AD334" s="9">
        <v>0</v>
      </c>
      <c r="AE334" s="9">
        <v>0</v>
      </c>
      <c r="AF334" s="9">
        <v>0</v>
      </c>
      <c r="AG334" s="9">
        <v>0</v>
      </c>
      <c r="AH334" s="9">
        <v>0</v>
      </c>
      <c r="AI334" s="9">
        <v>0</v>
      </c>
      <c r="AJ334">
        <v>0</v>
      </c>
      <c r="AK334">
        <v>0</v>
      </c>
      <c r="AU334" t="s">
        <v>1880</v>
      </c>
      <c r="AW334">
        <v>0</v>
      </c>
      <c r="AY334">
        <v>0</v>
      </c>
      <c r="BA334">
        <v>0</v>
      </c>
      <c r="BC334">
        <v>0</v>
      </c>
      <c r="BE334">
        <v>0</v>
      </c>
      <c r="BG334">
        <v>0</v>
      </c>
      <c r="BI334">
        <v>0</v>
      </c>
      <c r="BK334">
        <v>0</v>
      </c>
      <c r="BM334">
        <v>0</v>
      </c>
      <c r="BO334">
        <v>0</v>
      </c>
      <c r="BQ334">
        <v>0</v>
      </c>
      <c r="BR334">
        <v>0</v>
      </c>
      <c r="BT334">
        <v>0</v>
      </c>
      <c r="BV334">
        <v>0</v>
      </c>
      <c r="BX334">
        <v>0</v>
      </c>
      <c r="BZ334">
        <v>0</v>
      </c>
      <c r="CB334">
        <v>0</v>
      </c>
      <c r="CF334">
        <v>0</v>
      </c>
      <c r="CJ334">
        <v>1803</v>
      </c>
      <c r="CM334">
        <v>0</v>
      </c>
      <c r="CN334">
        <v>0</v>
      </c>
    </row>
    <row r="335" spans="1:92" x14ac:dyDescent="0.3">
      <c r="A335" s="4">
        <v>44339</v>
      </c>
      <c r="B335" s="2" t="s">
        <v>57</v>
      </c>
      <c r="C335" s="11" t="s">
        <v>415</v>
      </c>
      <c r="D335" s="11" t="s">
        <v>7</v>
      </c>
      <c r="E335" s="3" t="s">
        <v>1134</v>
      </c>
      <c r="F335" s="1"/>
      <c r="G335" s="7"/>
      <c r="H335" s="7"/>
      <c r="I335" s="7"/>
      <c r="J335" s="7">
        <v>8</v>
      </c>
      <c r="K335" s="7">
        <v>2</v>
      </c>
      <c r="L335" s="7">
        <v>1</v>
      </c>
      <c r="M335" s="5">
        <v>1</v>
      </c>
      <c r="N335" s="7"/>
      <c r="O335" s="7"/>
      <c r="P335" s="7"/>
      <c r="Q335" s="7"/>
      <c r="R335" s="7"/>
      <c r="S335" s="7"/>
      <c r="T335" s="7"/>
      <c r="U335" s="7"/>
      <c r="V335" s="6"/>
      <c r="W335" s="10"/>
      <c r="X335" s="8"/>
      <c r="Y335" s="9">
        <v>0</v>
      </c>
      <c r="Z335" s="9">
        <v>0</v>
      </c>
      <c r="AA335" s="9">
        <v>0</v>
      </c>
      <c r="AB335" s="9">
        <v>0</v>
      </c>
      <c r="AC335" s="9">
        <v>0</v>
      </c>
      <c r="AD335" s="9">
        <v>0</v>
      </c>
      <c r="AE335" s="9">
        <v>0</v>
      </c>
      <c r="AF335" s="9">
        <v>0</v>
      </c>
      <c r="AG335" s="9">
        <v>0</v>
      </c>
      <c r="AH335" s="9">
        <v>0</v>
      </c>
      <c r="AI335" s="9">
        <v>0</v>
      </c>
      <c r="AJ335">
        <v>0</v>
      </c>
      <c r="AK335">
        <v>0</v>
      </c>
      <c r="AU335" t="s">
        <v>1881</v>
      </c>
      <c r="AW335">
        <v>0</v>
      </c>
      <c r="AY335">
        <v>0</v>
      </c>
      <c r="BA335">
        <v>0</v>
      </c>
      <c r="BC335">
        <v>0</v>
      </c>
      <c r="BE335">
        <v>0</v>
      </c>
      <c r="BG335">
        <v>0</v>
      </c>
      <c r="BI335">
        <v>0</v>
      </c>
      <c r="BK335">
        <v>0</v>
      </c>
      <c r="BM335">
        <v>0</v>
      </c>
      <c r="BO335">
        <v>0</v>
      </c>
      <c r="BQ335">
        <v>0</v>
      </c>
      <c r="BR335">
        <v>0</v>
      </c>
      <c r="BT335">
        <v>0</v>
      </c>
      <c r="BV335">
        <v>0</v>
      </c>
      <c r="BX335">
        <v>0</v>
      </c>
      <c r="BZ335">
        <v>0</v>
      </c>
      <c r="CB335">
        <v>0</v>
      </c>
      <c r="CF335">
        <v>0</v>
      </c>
      <c r="CJ335">
        <v>1804</v>
      </c>
      <c r="CM335">
        <v>0</v>
      </c>
      <c r="CN335">
        <v>0</v>
      </c>
    </row>
    <row r="336" spans="1:92" x14ac:dyDescent="0.3">
      <c r="A336" s="4">
        <v>44339</v>
      </c>
      <c r="B336" s="2" t="s">
        <v>794</v>
      </c>
      <c r="C336" s="11" t="s">
        <v>142</v>
      </c>
      <c r="D336" s="11" t="s">
        <v>1699</v>
      </c>
      <c r="E336" s="3" t="s">
        <v>879</v>
      </c>
      <c r="F336" s="1"/>
      <c r="G336" s="7"/>
      <c r="H336" s="7"/>
      <c r="I336" s="7"/>
      <c r="J336" s="7"/>
      <c r="K336" s="7"/>
      <c r="L336" s="7"/>
      <c r="M336" s="5"/>
      <c r="N336" s="7"/>
      <c r="O336" s="7"/>
      <c r="P336" s="7"/>
      <c r="Q336" s="7"/>
      <c r="R336" s="7"/>
      <c r="S336" s="7"/>
      <c r="T336" s="7"/>
      <c r="U336" s="7"/>
      <c r="V336" s="6">
        <v>1</v>
      </c>
      <c r="W336" s="10"/>
      <c r="X336" s="8"/>
      <c r="Y336" s="9">
        <v>0</v>
      </c>
      <c r="Z336" s="9">
        <v>0</v>
      </c>
      <c r="AA336" s="9">
        <v>197565000</v>
      </c>
      <c r="AB336" s="9">
        <v>0</v>
      </c>
      <c r="AC336" s="9">
        <v>0</v>
      </c>
      <c r="AD336" s="9">
        <v>0</v>
      </c>
      <c r="AE336" s="9">
        <v>0</v>
      </c>
      <c r="AF336" s="9">
        <v>0</v>
      </c>
      <c r="AG336" s="9">
        <v>0</v>
      </c>
      <c r="AH336" s="9">
        <v>0</v>
      </c>
      <c r="AI336" s="9">
        <v>0</v>
      </c>
      <c r="AJ336">
        <v>197565000</v>
      </c>
      <c r="AK336">
        <v>0</v>
      </c>
      <c r="AU336" t="s">
        <v>1882</v>
      </c>
      <c r="AW336">
        <v>0</v>
      </c>
      <c r="AX336">
        <v>5000</v>
      </c>
      <c r="AY336">
        <v>197565000</v>
      </c>
      <c r="BA336">
        <v>0</v>
      </c>
      <c r="BC336">
        <v>0</v>
      </c>
      <c r="BE336">
        <v>0</v>
      </c>
      <c r="BG336">
        <v>0</v>
      </c>
      <c r="BI336">
        <v>0</v>
      </c>
      <c r="BK336">
        <v>0</v>
      </c>
      <c r="BM336">
        <v>0</v>
      </c>
      <c r="BO336">
        <v>0</v>
      </c>
      <c r="BQ336">
        <v>0</v>
      </c>
      <c r="BR336">
        <v>0</v>
      </c>
      <c r="BT336">
        <v>0</v>
      </c>
      <c r="BV336">
        <v>0</v>
      </c>
      <c r="BX336">
        <v>0</v>
      </c>
      <c r="BZ336">
        <v>0</v>
      </c>
      <c r="CB336">
        <v>0</v>
      </c>
      <c r="CF336">
        <v>0</v>
      </c>
      <c r="CJ336">
        <v>1805</v>
      </c>
      <c r="CM336">
        <v>0</v>
      </c>
      <c r="CN336">
        <v>197565000</v>
      </c>
    </row>
    <row r="337" spans="1:92" x14ac:dyDescent="0.3">
      <c r="A337" s="4">
        <v>44340</v>
      </c>
      <c r="B337" s="2" t="s">
        <v>26</v>
      </c>
      <c r="C337" s="11" t="s">
        <v>382</v>
      </c>
      <c r="D337" s="11" t="s">
        <v>1690</v>
      </c>
      <c r="E337" s="3" t="s">
        <v>1410</v>
      </c>
      <c r="F337" s="1"/>
      <c r="G337" s="7"/>
      <c r="H337" s="7"/>
      <c r="I337" s="7"/>
      <c r="J337" s="7"/>
      <c r="K337" s="7"/>
      <c r="L337" s="7"/>
      <c r="M337" s="5"/>
      <c r="N337" s="7">
        <v>1</v>
      </c>
      <c r="O337" s="7"/>
      <c r="P337" s="7"/>
      <c r="Q337" s="7"/>
      <c r="R337" s="7"/>
      <c r="S337" s="7"/>
      <c r="T337" s="7"/>
      <c r="U337" s="7"/>
      <c r="V337" s="6"/>
      <c r="W337" s="10"/>
      <c r="X337" s="8"/>
      <c r="Y337" s="9">
        <v>0</v>
      </c>
      <c r="Z337" s="9">
        <v>0</v>
      </c>
      <c r="AA337" s="9">
        <v>0</v>
      </c>
      <c r="AB337" s="9">
        <v>0</v>
      </c>
      <c r="AC337" s="9">
        <v>0</v>
      </c>
      <c r="AD337" s="9">
        <v>0</v>
      </c>
      <c r="AE337" s="9">
        <v>0</v>
      </c>
      <c r="AF337" s="9">
        <v>0</v>
      </c>
      <c r="AG337" s="9">
        <v>0</v>
      </c>
      <c r="AH337" s="9">
        <v>0</v>
      </c>
      <c r="AI337" s="9">
        <v>0</v>
      </c>
      <c r="AJ337">
        <v>0</v>
      </c>
      <c r="AK337">
        <v>0</v>
      </c>
      <c r="AU337" t="s">
        <v>1883</v>
      </c>
      <c r="AW337">
        <v>0</v>
      </c>
      <c r="AY337">
        <v>0</v>
      </c>
      <c r="BA337">
        <v>0</v>
      </c>
      <c r="BC337">
        <v>0</v>
      </c>
      <c r="BE337">
        <v>0</v>
      </c>
      <c r="BG337">
        <v>0</v>
      </c>
      <c r="BI337">
        <v>0</v>
      </c>
      <c r="BK337">
        <v>0</v>
      </c>
      <c r="BM337">
        <v>0</v>
      </c>
      <c r="BO337">
        <v>0</v>
      </c>
      <c r="BQ337">
        <v>0</v>
      </c>
      <c r="BR337">
        <v>0</v>
      </c>
      <c r="BT337">
        <v>0</v>
      </c>
      <c r="BV337">
        <v>0</v>
      </c>
      <c r="BX337">
        <v>0</v>
      </c>
      <c r="BZ337">
        <v>0</v>
      </c>
      <c r="CB337">
        <v>0</v>
      </c>
      <c r="CF337">
        <v>0</v>
      </c>
      <c r="CJ337">
        <v>1806</v>
      </c>
      <c r="CM337">
        <v>0</v>
      </c>
      <c r="CN337">
        <v>0</v>
      </c>
    </row>
    <row r="338" spans="1:92" x14ac:dyDescent="0.3">
      <c r="A338" s="4">
        <v>44340</v>
      </c>
      <c r="B338" s="2" t="s">
        <v>26</v>
      </c>
      <c r="C338" s="11" t="s">
        <v>382</v>
      </c>
      <c r="D338" s="11" t="s">
        <v>1690</v>
      </c>
      <c r="E338" s="3" t="s">
        <v>1410</v>
      </c>
      <c r="F338" s="1"/>
      <c r="G338" s="7"/>
      <c r="H338" s="7"/>
      <c r="I338" s="7"/>
      <c r="J338" s="7"/>
      <c r="K338" s="7"/>
      <c r="L338" s="7"/>
      <c r="M338" s="5"/>
      <c r="N338" s="7">
        <v>2</v>
      </c>
      <c r="O338" s="7"/>
      <c r="P338" s="7"/>
      <c r="Q338" s="7"/>
      <c r="R338" s="7"/>
      <c r="S338" s="7"/>
      <c r="T338" s="7"/>
      <c r="U338" s="7"/>
      <c r="V338" s="6"/>
      <c r="W338" s="10"/>
      <c r="X338" s="8"/>
      <c r="Y338" s="9">
        <v>0</v>
      </c>
      <c r="Z338" s="9">
        <v>0</v>
      </c>
      <c r="AA338" s="9">
        <v>0</v>
      </c>
      <c r="AB338" s="9">
        <v>0</v>
      </c>
      <c r="AC338" s="9">
        <v>0</v>
      </c>
      <c r="AD338" s="9">
        <v>0</v>
      </c>
      <c r="AE338" s="9">
        <v>0</v>
      </c>
      <c r="AF338" s="9">
        <v>0</v>
      </c>
      <c r="AG338" s="9">
        <v>0</v>
      </c>
      <c r="AH338" s="9">
        <v>0</v>
      </c>
      <c r="AI338" s="9">
        <v>0</v>
      </c>
      <c r="AJ338">
        <v>0</v>
      </c>
      <c r="AK338">
        <v>0</v>
      </c>
      <c r="AU338" t="s">
        <v>1884</v>
      </c>
      <c r="AW338">
        <v>0</v>
      </c>
      <c r="AY338">
        <v>0</v>
      </c>
      <c r="BA338">
        <v>0</v>
      </c>
      <c r="BC338">
        <v>0</v>
      </c>
      <c r="BE338">
        <v>0</v>
      </c>
      <c r="BG338">
        <v>0</v>
      </c>
      <c r="BI338">
        <v>0</v>
      </c>
      <c r="BK338">
        <v>0</v>
      </c>
      <c r="BM338">
        <v>0</v>
      </c>
      <c r="BO338">
        <v>0</v>
      </c>
      <c r="BQ338">
        <v>0</v>
      </c>
      <c r="BR338">
        <v>0</v>
      </c>
      <c r="BT338">
        <v>0</v>
      </c>
      <c r="BV338">
        <v>0</v>
      </c>
      <c r="BX338">
        <v>0</v>
      </c>
      <c r="BZ338">
        <v>0</v>
      </c>
      <c r="CB338">
        <v>0</v>
      </c>
      <c r="CF338">
        <v>0</v>
      </c>
      <c r="CJ338">
        <v>1807</v>
      </c>
      <c r="CM338">
        <v>0</v>
      </c>
      <c r="CN338">
        <v>0</v>
      </c>
    </row>
    <row r="339" spans="1:92" x14ac:dyDescent="0.3">
      <c r="A339" s="4">
        <v>44340</v>
      </c>
      <c r="B339" s="2" t="s">
        <v>26</v>
      </c>
      <c r="C339" s="11" t="s">
        <v>1088</v>
      </c>
      <c r="D339" s="11" t="s">
        <v>1690</v>
      </c>
      <c r="E339" s="3" t="s">
        <v>1089</v>
      </c>
      <c r="F339" s="1"/>
      <c r="G339" s="7"/>
      <c r="H339" s="7"/>
      <c r="I339" s="7"/>
      <c r="J339" s="7"/>
      <c r="K339" s="7"/>
      <c r="L339" s="7"/>
      <c r="M339" s="5"/>
      <c r="N339" s="7">
        <v>4</v>
      </c>
      <c r="O339" s="7"/>
      <c r="P339" s="7"/>
      <c r="Q339" s="7"/>
      <c r="R339" s="7"/>
      <c r="S339" s="7"/>
      <c r="T339" s="7"/>
      <c r="U339" s="7"/>
      <c r="V339" s="6"/>
      <c r="W339" s="10"/>
      <c r="X339" s="8"/>
      <c r="Y339" s="9">
        <v>0</v>
      </c>
      <c r="Z339" s="9">
        <v>0</v>
      </c>
      <c r="AA339" s="9">
        <v>0</v>
      </c>
      <c r="AB339" s="9">
        <v>0</v>
      </c>
      <c r="AC339" s="9">
        <v>0</v>
      </c>
      <c r="AD339" s="9">
        <v>0</v>
      </c>
      <c r="AE339" s="9">
        <v>0</v>
      </c>
      <c r="AF339" s="9">
        <v>0</v>
      </c>
      <c r="AG339" s="9">
        <v>0</v>
      </c>
      <c r="AH339" s="9">
        <v>0</v>
      </c>
      <c r="AI339" s="9">
        <v>0</v>
      </c>
      <c r="AJ339">
        <v>0</v>
      </c>
      <c r="AK339">
        <v>0</v>
      </c>
      <c r="AU339" t="s">
        <v>1885</v>
      </c>
      <c r="AW339">
        <v>0</v>
      </c>
      <c r="AY339">
        <v>0</v>
      </c>
      <c r="BA339">
        <v>0</v>
      </c>
      <c r="BC339">
        <v>0</v>
      </c>
      <c r="BE339">
        <v>0</v>
      </c>
      <c r="BG339">
        <v>0</v>
      </c>
      <c r="BI339">
        <v>0</v>
      </c>
      <c r="BK339">
        <v>0</v>
      </c>
      <c r="BM339">
        <v>0</v>
      </c>
      <c r="BO339">
        <v>0</v>
      </c>
      <c r="BQ339">
        <v>0</v>
      </c>
      <c r="BR339">
        <v>0</v>
      </c>
      <c r="BT339">
        <v>0</v>
      </c>
      <c r="BV339">
        <v>0</v>
      </c>
      <c r="BX339">
        <v>0</v>
      </c>
      <c r="BZ339">
        <v>0</v>
      </c>
      <c r="CB339">
        <v>0</v>
      </c>
      <c r="CF339">
        <v>0</v>
      </c>
      <c r="CJ339">
        <v>1808</v>
      </c>
      <c r="CM339">
        <v>0</v>
      </c>
      <c r="CN339">
        <v>0</v>
      </c>
    </row>
    <row r="340" spans="1:92" x14ac:dyDescent="0.3">
      <c r="A340" s="4">
        <v>44333</v>
      </c>
      <c r="B340" s="2" t="s">
        <v>26</v>
      </c>
      <c r="C340" s="11" t="s">
        <v>223</v>
      </c>
      <c r="D340" s="11" t="s">
        <v>404</v>
      </c>
      <c r="E340" s="3" t="s">
        <v>1524</v>
      </c>
      <c r="F340" s="1"/>
      <c r="G340" s="7"/>
      <c r="H340" s="7"/>
      <c r="I340" s="7"/>
      <c r="J340" s="7"/>
      <c r="K340" s="7"/>
      <c r="L340" s="7"/>
      <c r="M340" s="5"/>
      <c r="N340" s="7"/>
      <c r="O340" s="7"/>
      <c r="P340" s="7">
        <v>1</v>
      </c>
      <c r="Q340" s="7"/>
      <c r="R340" s="7"/>
      <c r="S340" s="7"/>
      <c r="T340" s="7"/>
      <c r="U340" s="7"/>
      <c r="V340" s="6"/>
      <c r="W340" s="10"/>
      <c r="X340" s="8"/>
      <c r="Y340" s="9">
        <v>0</v>
      </c>
      <c r="Z340" s="9">
        <v>0</v>
      </c>
      <c r="AA340" s="9">
        <v>0</v>
      </c>
      <c r="AB340" s="9">
        <v>0</v>
      </c>
      <c r="AC340" s="9">
        <v>0</v>
      </c>
      <c r="AD340" s="9">
        <v>0</v>
      </c>
      <c r="AE340" s="9">
        <v>0</v>
      </c>
      <c r="AF340" s="9">
        <v>0</v>
      </c>
      <c r="AG340" s="9">
        <v>0</v>
      </c>
      <c r="AH340" s="9">
        <v>0</v>
      </c>
      <c r="AI340" s="9">
        <v>0</v>
      </c>
      <c r="AJ340">
        <v>0</v>
      </c>
      <c r="AK340">
        <v>0</v>
      </c>
      <c r="AU340" t="s">
        <v>1886</v>
      </c>
      <c r="AW340">
        <v>0</v>
      </c>
      <c r="AY340">
        <v>0</v>
      </c>
      <c r="BA340">
        <v>0</v>
      </c>
      <c r="BC340">
        <v>0</v>
      </c>
      <c r="BE340">
        <v>0</v>
      </c>
      <c r="BG340">
        <v>0</v>
      </c>
      <c r="BI340">
        <v>0</v>
      </c>
      <c r="BK340">
        <v>0</v>
      </c>
      <c r="BM340">
        <v>0</v>
      </c>
      <c r="BO340">
        <v>0</v>
      </c>
      <c r="BQ340">
        <v>0</v>
      </c>
      <c r="BR340">
        <v>0</v>
      </c>
      <c r="BT340">
        <v>0</v>
      </c>
      <c r="BV340">
        <v>0</v>
      </c>
      <c r="BX340">
        <v>0</v>
      </c>
      <c r="BZ340">
        <v>0</v>
      </c>
      <c r="CB340">
        <v>0</v>
      </c>
      <c r="CF340">
        <v>0</v>
      </c>
      <c r="CJ340">
        <v>1809</v>
      </c>
      <c r="CM340">
        <v>0</v>
      </c>
      <c r="CN340">
        <v>0</v>
      </c>
    </row>
    <row r="341" spans="1:92" x14ac:dyDescent="0.3">
      <c r="A341" s="4">
        <v>44340</v>
      </c>
      <c r="B341" s="2" t="s">
        <v>57</v>
      </c>
      <c r="C341" s="11" t="s">
        <v>338</v>
      </c>
      <c r="D341" s="11" t="s">
        <v>7</v>
      </c>
      <c r="E341" s="3" t="s">
        <v>1339</v>
      </c>
      <c r="F341" s="1"/>
      <c r="G341" s="7"/>
      <c r="H341" s="7"/>
      <c r="I341" s="7"/>
      <c r="J341" s="7">
        <v>4</v>
      </c>
      <c r="K341" s="7">
        <v>1</v>
      </c>
      <c r="L341" s="7"/>
      <c r="M341" s="5">
        <v>1</v>
      </c>
      <c r="N341" s="7"/>
      <c r="O341" s="7"/>
      <c r="P341" s="7"/>
      <c r="Q341" s="7"/>
      <c r="R341" s="7"/>
      <c r="S341" s="7"/>
      <c r="T341" s="7"/>
      <c r="U341" s="7"/>
      <c r="V341" s="6"/>
      <c r="W341" s="10"/>
      <c r="X341" s="8"/>
      <c r="Y341" s="9">
        <v>0</v>
      </c>
      <c r="Z341" s="9">
        <v>0</v>
      </c>
      <c r="AA341" s="9">
        <v>0</v>
      </c>
      <c r="AB341" s="9">
        <v>0</v>
      </c>
      <c r="AC341" s="9">
        <v>0</v>
      </c>
      <c r="AD341" s="9">
        <v>0</v>
      </c>
      <c r="AE341" s="9">
        <v>0</v>
      </c>
      <c r="AF341" s="9">
        <v>0</v>
      </c>
      <c r="AG341" s="9">
        <v>0</v>
      </c>
      <c r="AH341" s="9">
        <v>0</v>
      </c>
      <c r="AI341" s="9">
        <v>0</v>
      </c>
      <c r="AJ341">
        <v>0</v>
      </c>
      <c r="AK341">
        <v>0</v>
      </c>
      <c r="AU341" t="s">
        <v>1887</v>
      </c>
      <c r="AW341">
        <v>0</v>
      </c>
      <c r="AY341">
        <v>0</v>
      </c>
      <c r="BA341">
        <v>0</v>
      </c>
      <c r="BC341">
        <v>0</v>
      </c>
      <c r="BE341">
        <v>0</v>
      </c>
      <c r="BG341">
        <v>0</v>
      </c>
      <c r="BI341">
        <v>0</v>
      </c>
      <c r="BK341">
        <v>0</v>
      </c>
      <c r="BM341">
        <v>0</v>
      </c>
      <c r="BO341">
        <v>0</v>
      </c>
      <c r="BQ341">
        <v>0</v>
      </c>
      <c r="BR341">
        <v>0</v>
      </c>
      <c r="BT341">
        <v>0</v>
      </c>
      <c r="BV341">
        <v>0</v>
      </c>
      <c r="BX341">
        <v>0</v>
      </c>
      <c r="BZ341">
        <v>0</v>
      </c>
      <c r="CB341">
        <v>0</v>
      </c>
      <c r="CF341">
        <v>0</v>
      </c>
      <c r="CJ341">
        <v>1810</v>
      </c>
      <c r="CM341">
        <v>0</v>
      </c>
      <c r="CN341">
        <v>0</v>
      </c>
    </row>
    <row r="342" spans="1:92" x14ac:dyDescent="0.3">
      <c r="A342" s="4">
        <v>44340</v>
      </c>
      <c r="B342" s="2" t="s">
        <v>19</v>
      </c>
      <c r="C342" s="11" t="s">
        <v>158</v>
      </c>
      <c r="D342" s="11" t="s">
        <v>7</v>
      </c>
      <c r="E342" s="3" t="s">
        <v>986</v>
      </c>
      <c r="F342" s="1"/>
      <c r="G342" s="7"/>
      <c r="H342" s="7"/>
      <c r="I342" s="7"/>
      <c r="J342" s="7">
        <v>48</v>
      </c>
      <c r="K342" s="7">
        <v>12</v>
      </c>
      <c r="L342" s="7">
        <v>9</v>
      </c>
      <c r="M342" s="5"/>
      <c r="N342" s="7"/>
      <c r="O342" s="7"/>
      <c r="P342" s="7"/>
      <c r="Q342" s="7"/>
      <c r="R342" s="7"/>
      <c r="S342" s="7"/>
      <c r="T342" s="7"/>
      <c r="U342" s="7"/>
      <c r="V342" s="6"/>
      <c r="W342" s="10"/>
      <c r="X342" s="8"/>
      <c r="Y342" s="9">
        <v>0</v>
      </c>
      <c r="Z342" s="9">
        <v>0</v>
      </c>
      <c r="AA342" s="9">
        <v>0</v>
      </c>
      <c r="AB342" s="9">
        <v>0</v>
      </c>
      <c r="AC342" s="9">
        <v>0</v>
      </c>
      <c r="AD342" s="9">
        <v>0</v>
      </c>
      <c r="AE342" s="9">
        <v>0</v>
      </c>
      <c r="AF342" s="9">
        <v>0</v>
      </c>
      <c r="AG342" s="9">
        <v>0</v>
      </c>
      <c r="AH342" s="9">
        <v>0</v>
      </c>
      <c r="AI342" s="9">
        <v>0</v>
      </c>
      <c r="AJ342">
        <v>0</v>
      </c>
      <c r="AK342">
        <v>0</v>
      </c>
      <c r="AU342" t="s">
        <v>1888</v>
      </c>
      <c r="AW342">
        <v>0</v>
      </c>
      <c r="AY342">
        <v>0</v>
      </c>
      <c r="BA342">
        <v>0</v>
      </c>
      <c r="BC342">
        <v>0</v>
      </c>
      <c r="BE342">
        <v>0</v>
      </c>
      <c r="BG342">
        <v>0</v>
      </c>
      <c r="BI342">
        <v>0</v>
      </c>
      <c r="BK342">
        <v>0</v>
      </c>
      <c r="BM342">
        <v>0</v>
      </c>
      <c r="BO342">
        <v>0</v>
      </c>
      <c r="BQ342">
        <v>0</v>
      </c>
      <c r="BR342">
        <v>0</v>
      </c>
      <c r="BT342">
        <v>0</v>
      </c>
      <c r="BV342">
        <v>0</v>
      </c>
      <c r="BX342">
        <v>0</v>
      </c>
      <c r="BZ342">
        <v>0</v>
      </c>
      <c r="CB342">
        <v>0</v>
      </c>
      <c r="CF342">
        <v>0</v>
      </c>
      <c r="CJ342">
        <v>1811</v>
      </c>
      <c r="CM342">
        <v>0</v>
      </c>
      <c r="CN342">
        <v>0</v>
      </c>
    </row>
    <row r="343" spans="1:92" x14ac:dyDescent="0.3">
      <c r="A343" s="4">
        <v>44338</v>
      </c>
      <c r="B343" s="2" t="s">
        <v>9</v>
      </c>
      <c r="C343" s="11" t="s">
        <v>59</v>
      </c>
      <c r="D343" s="11" t="s">
        <v>1713</v>
      </c>
      <c r="E343" s="3" t="s">
        <v>1301</v>
      </c>
      <c r="F343" s="1"/>
      <c r="G343" s="7"/>
      <c r="H343" s="7"/>
      <c r="I343" s="7"/>
      <c r="J343" s="7">
        <v>60</v>
      </c>
      <c r="K343" s="7">
        <v>15</v>
      </c>
      <c r="L343" s="7">
        <v>1</v>
      </c>
      <c r="M343" s="5">
        <v>14</v>
      </c>
      <c r="N343" s="7"/>
      <c r="O343" s="7"/>
      <c r="P343" s="7"/>
      <c r="Q343" s="7"/>
      <c r="R343" s="7"/>
      <c r="S343" s="7"/>
      <c r="T343" s="7"/>
      <c r="U343" s="7"/>
      <c r="V343" s="6"/>
      <c r="W343" s="10"/>
      <c r="X343" s="8"/>
      <c r="Y343" s="9">
        <v>0</v>
      </c>
      <c r="Z343" s="9">
        <v>0</v>
      </c>
      <c r="AA343" s="9">
        <v>0</v>
      </c>
      <c r="AB343" s="9">
        <v>0</v>
      </c>
      <c r="AC343" s="9">
        <v>0</v>
      </c>
      <c r="AD343" s="9">
        <v>0</v>
      </c>
      <c r="AE343" s="9">
        <v>0</v>
      </c>
      <c r="AF343" s="9">
        <v>0</v>
      </c>
      <c r="AG343" s="9">
        <v>0</v>
      </c>
      <c r="AH343" s="9">
        <v>0</v>
      </c>
      <c r="AI343" s="9">
        <v>0</v>
      </c>
      <c r="AJ343">
        <v>0</v>
      </c>
      <c r="AK343">
        <v>0</v>
      </c>
      <c r="AU343" t="s">
        <v>1889</v>
      </c>
      <c r="AW343">
        <v>0</v>
      </c>
      <c r="AY343">
        <v>0</v>
      </c>
      <c r="BA343">
        <v>0</v>
      </c>
      <c r="BC343">
        <v>0</v>
      </c>
      <c r="BE343">
        <v>0</v>
      </c>
      <c r="BG343">
        <v>0</v>
      </c>
      <c r="BI343">
        <v>0</v>
      </c>
      <c r="BK343">
        <v>0</v>
      </c>
      <c r="BM343">
        <v>0</v>
      </c>
      <c r="BO343">
        <v>0</v>
      </c>
      <c r="BQ343">
        <v>0</v>
      </c>
      <c r="BR343">
        <v>0</v>
      </c>
      <c r="BT343">
        <v>0</v>
      </c>
      <c r="BV343">
        <v>0</v>
      </c>
      <c r="BX343">
        <v>0</v>
      </c>
      <c r="BZ343">
        <v>0</v>
      </c>
      <c r="CB343">
        <v>0</v>
      </c>
      <c r="CF343">
        <v>0</v>
      </c>
      <c r="CJ343">
        <v>1812</v>
      </c>
      <c r="CM343">
        <v>0</v>
      </c>
      <c r="CN343">
        <v>0</v>
      </c>
    </row>
    <row r="344" spans="1:92" x14ac:dyDescent="0.3">
      <c r="A344" s="4">
        <v>44341</v>
      </c>
      <c r="B344" s="2" t="s">
        <v>9</v>
      </c>
      <c r="C344" s="11" t="s">
        <v>563</v>
      </c>
      <c r="D344" s="11" t="s">
        <v>7</v>
      </c>
      <c r="E344" s="3" t="s">
        <v>1032</v>
      </c>
      <c r="F344" s="1"/>
      <c r="G344" s="7"/>
      <c r="H344" s="7"/>
      <c r="I344" s="7"/>
      <c r="J344" s="7">
        <v>10</v>
      </c>
      <c r="K344" s="7">
        <v>1</v>
      </c>
      <c r="L344" s="7">
        <v>1</v>
      </c>
      <c r="M344" s="5"/>
      <c r="N344" s="7"/>
      <c r="O344" s="7"/>
      <c r="P344" s="7"/>
      <c r="Q344" s="7"/>
      <c r="R344" s="7"/>
      <c r="S344" s="7"/>
      <c r="T344" s="7"/>
      <c r="U344" s="7"/>
      <c r="V344" s="6"/>
      <c r="W344" s="10"/>
      <c r="X344" s="8"/>
      <c r="Y344" s="9">
        <v>0</v>
      </c>
      <c r="Z344" s="9">
        <v>0</v>
      </c>
      <c r="AA344" s="9">
        <v>0</v>
      </c>
      <c r="AB344" s="9">
        <v>0</v>
      </c>
      <c r="AC344" s="9">
        <v>0</v>
      </c>
      <c r="AD344" s="9">
        <v>0</v>
      </c>
      <c r="AE344" s="9">
        <v>0</v>
      </c>
      <c r="AF344" s="9">
        <v>0</v>
      </c>
      <c r="AG344" s="9">
        <v>0</v>
      </c>
      <c r="AH344" s="9">
        <v>0</v>
      </c>
      <c r="AI344" s="9">
        <v>0</v>
      </c>
      <c r="AJ344">
        <v>0</v>
      </c>
      <c r="AK344">
        <v>0</v>
      </c>
      <c r="AU344" t="s">
        <v>1890</v>
      </c>
      <c r="AW344">
        <v>0</v>
      </c>
      <c r="AY344">
        <v>0</v>
      </c>
      <c r="BA344">
        <v>0</v>
      </c>
      <c r="BC344">
        <v>0</v>
      </c>
      <c r="BE344">
        <v>0</v>
      </c>
      <c r="BG344">
        <v>0</v>
      </c>
      <c r="BI344">
        <v>0</v>
      </c>
      <c r="BK344">
        <v>0</v>
      </c>
      <c r="BM344">
        <v>0</v>
      </c>
      <c r="BO344">
        <v>0</v>
      </c>
      <c r="BQ344">
        <v>0</v>
      </c>
      <c r="BR344">
        <v>0</v>
      </c>
      <c r="BT344">
        <v>0</v>
      </c>
      <c r="BV344">
        <v>0</v>
      </c>
      <c r="BX344">
        <v>0</v>
      </c>
      <c r="BZ344">
        <v>0</v>
      </c>
      <c r="CB344">
        <v>0</v>
      </c>
      <c r="CF344">
        <v>0</v>
      </c>
      <c r="CJ344">
        <v>1813</v>
      </c>
      <c r="CM344">
        <v>0</v>
      </c>
      <c r="CN344">
        <v>0</v>
      </c>
    </row>
    <row r="345" spans="1:92" x14ac:dyDescent="0.3">
      <c r="A345" s="4">
        <v>44341</v>
      </c>
      <c r="B345" s="2" t="s">
        <v>8</v>
      </c>
      <c r="C345" s="11" t="s">
        <v>418</v>
      </c>
      <c r="D345" s="11" t="s">
        <v>1699</v>
      </c>
      <c r="E345" s="3" t="s">
        <v>1453</v>
      </c>
      <c r="F345" s="1"/>
      <c r="G345" s="7"/>
      <c r="H345" s="7"/>
      <c r="I345" s="7"/>
      <c r="J345" s="7"/>
      <c r="K345" s="7"/>
      <c r="L345" s="7"/>
      <c r="M345" s="5"/>
      <c r="N345" s="7"/>
      <c r="O345" s="7"/>
      <c r="P345" s="7"/>
      <c r="Q345" s="7"/>
      <c r="R345" s="7"/>
      <c r="S345" s="7"/>
      <c r="T345" s="7"/>
      <c r="U345" s="7"/>
      <c r="V345" s="6">
        <v>0.5</v>
      </c>
      <c r="W345" s="10"/>
      <c r="X345" s="8"/>
      <c r="Y345" s="9">
        <v>0</v>
      </c>
      <c r="Z345" s="9">
        <v>0</v>
      </c>
      <c r="AA345" s="9">
        <v>0</v>
      </c>
      <c r="AB345" s="9">
        <v>0</v>
      </c>
      <c r="AC345" s="9">
        <v>0</v>
      </c>
      <c r="AD345" s="9">
        <v>0</v>
      </c>
      <c r="AE345" s="9">
        <v>0</v>
      </c>
      <c r="AF345" s="9">
        <v>0</v>
      </c>
      <c r="AG345" s="9">
        <v>0</v>
      </c>
      <c r="AH345" s="9">
        <v>0</v>
      </c>
      <c r="AI345" s="9">
        <v>0</v>
      </c>
      <c r="AJ345">
        <v>0</v>
      </c>
      <c r="AK345">
        <v>0</v>
      </c>
      <c r="AU345" t="s">
        <v>1891</v>
      </c>
      <c r="AW345">
        <v>0</v>
      </c>
      <c r="AY345">
        <v>0</v>
      </c>
      <c r="BA345">
        <v>0</v>
      </c>
      <c r="BC345">
        <v>0</v>
      </c>
      <c r="BE345">
        <v>0</v>
      </c>
      <c r="BG345">
        <v>0</v>
      </c>
      <c r="BI345">
        <v>0</v>
      </c>
      <c r="BK345">
        <v>0</v>
      </c>
      <c r="BM345">
        <v>0</v>
      </c>
      <c r="BO345">
        <v>0</v>
      </c>
      <c r="BQ345">
        <v>0</v>
      </c>
      <c r="BR345">
        <v>0</v>
      </c>
      <c r="BT345">
        <v>0</v>
      </c>
      <c r="BV345">
        <v>0</v>
      </c>
      <c r="BX345">
        <v>0</v>
      </c>
      <c r="BZ345">
        <v>0</v>
      </c>
      <c r="CB345">
        <v>0</v>
      </c>
      <c r="CF345">
        <v>0</v>
      </c>
      <c r="CJ345">
        <v>1814</v>
      </c>
      <c r="CM345">
        <v>0</v>
      </c>
      <c r="CN345">
        <v>0</v>
      </c>
    </row>
    <row r="346" spans="1:92" x14ac:dyDescent="0.3">
      <c r="A346" s="4">
        <v>44341</v>
      </c>
      <c r="B346" s="2" t="s">
        <v>53</v>
      </c>
      <c r="C346" s="11" t="s">
        <v>241</v>
      </c>
      <c r="D346" s="11" t="s">
        <v>1690</v>
      </c>
      <c r="E346" s="3" t="s">
        <v>941</v>
      </c>
      <c r="F346" s="1"/>
      <c r="G346" s="7"/>
      <c r="H346" s="7"/>
      <c r="I346" s="7"/>
      <c r="J346" s="7">
        <v>1</v>
      </c>
      <c r="K346" s="7"/>
      <c r="L346" s="7"/>
      <c r="M346" s="5"/>
      <c r="N346" s="7"/>
      <c r="O346" s="7"/>
      <c r="P346" s="7"/>
      <c r="Q346" s="7"/>
      <c r="R346" s="7"/>
      <c r="S346" s="7"/>
      <c r="T346" s="7"/>
      <c r="U346" s="7"/>
      <c r="V346" s="6"/>
      <c r="W346" s="10"/>
      <c r="X346" s="8"/>
      <c r="Y346" s="9">
        <v>0</v>
      </c>
      <c r="Z346" s="9">
        <v>0</v>
      </c>
      <c r="AA346" s="9">
        <v>0</v>
      </c>
      <c r="AB346" s="9">
        <v>0</v>
      </c>
      <c r="AC346" s="9">
        <v>0</v>
      </c>
      <c r="AD346" s="9">
        <v>0</v>
      </c>
      <c r="AE346" s="9">
        <v>0</v>
      </c>
      <c r="AF346" s="9">
        <v>0</v>
      </c>
      <c r="AG346" s="9">
        <v>0</v>
      </c>
      <c r="AH346" s="9">
        <v>0</v>
      </c>
      <c r="AI346" s="9">
        <v>0</v>
      </c>
      <c r="AJ346">
        <v>0</v>
      </c>
      <c r="AK346">
        <v>0</v>
      </c>
      <c r="AU346" t="s">
        <v>1892</v>
      </c>
      <c r="AW346">
        <v>0</v>
      </c>
      <c r="AY346">
        <v>0</v>
      </c>
      <c r="BA346">
        <v>0</v>
      </c>
      <c r="BC346">
        <v>0</v>
      </c>
      <c r="BE346">
        <v>0</v>
      </c>
      <c r="BG346">
        <v>0</v>
      </c>
      <c r="BI346">
        <v>0</v>
      </c>
      <c r="BK346">
        <v>0</v>
      </c>
      <c r="BM346">
        <v>0</v>
      </c>
      <c r="BO346">
        <v>0</v>
      </c>
      <c r="BQ346">
        <v>0</v>
      </c>
      <c r="BR346">
        <v>0</v>
      </c>
      <c r="BT346">
        <v>0</v>
      </c>
      <c r="BV346">
        <v>0</v>
      </c>
      <c r="BX346">
        <v>0</v>
      </c>
      <c r="BZ346">
        <v>0</v>
      </c>
      <c r="CB346">
        <v>0</v>
      </c>
      <c r="CF346">
        <v>0</v>
      </c>
      <c r="CJ346">
        <v>1815</v>
      </c>
      <c r="CM346">
        <v>0</v>
      </c>
      <c r="CN346">
        <v>0</v>
      </c>
    </row>
    <row r="347" spans="1:92" x14ac:dyDescent="0.3">
      <c r="A347" s="4">
        <v>44340</v>
      </c>
      <c r="B347" s="2" t="s">
        <v>26</v>
      </c>
      <c r="C347" s="11" t="s">
        <v>132</v>
      </c>
      <c r="D347" s="11" t="s">
        <v>1713</v>
      </c>
      <c r="E347" s="3" t="s">
        <v>1057</v>
      </c>
      <c r="F347" s="1"/>
      <c r="G347" s="7"/>
      <c r="H347" s="7"/>
      <c r="I347" s="7"/>
      <c r="J347" s="7">
        <v>75</v>
      </c>
      <c r="K347" s="7">
        <v>15</v>
      </c>
      <c r="L347" s="7"/>
      <c r="M347" s="5">
        <v>15</v>
      </c>
      <c r="N347" s="7"/>
      <c r="O347" s="7"/>
      <c r="P347" s="7"/>
      <c r="Q347" s="7"/>
      <c r="R347" s="7"/>
      <c r="S347" s="7"/>
      <c r="T347" s="7"/>
      <c r="U347" s="7"/>
      <c r="V347" s="6"/>
      <c r="W347" s="10"/>
      <c r="X347" s="8"/>
      <c r="Y347" s="9">
        <v>0</v>
      </c>
      <c r="Z347" s="9">
        <v>0</v>
      </c>
      <c r="AA347" s="9">
        <v>0</v>
      </c>
      <c r="AB347" s="9">
        <v>0</v>
      </c>
      <c r="AC347" s="9">
        <v>0</v>
      </c>
      <c r="AD347" s="9">
        <v>0</v>
      </c>
      <c r="AE347" s="9">
        <v>0</v>
      </c>
      <c r="AF347" s="9">
        <v>0</v>
      </c>
      <c r="AG347" s="9">
        <v>0</v>
      </c>
      <c r="AH347" s="9">
        <v>0</v>
      </c>
      <c r="AI347" s="9">
        <v>0</v>
      </c>
      <c r="AJ347">
        <v>0</v>
      </c>
      <c r="AK347">
        <v>0</v>
      </c>
      <c r="AU347" t="s">
        <v>1893</v>
      </c>
      <c r="AW347">
        <v>0</v>
      </c>
      <c r="AY347">
        <v>0</v>
      </c>
      <c r="BA347">
        <v>0</v>
      </c>
      <c r="BC347">
        <v>0</v>
      </c>
      <c r="BE347">
        <v>0</v>
      </c>
      <c r="BG347">
        <v>0</v>
      </c>
      <c r="BI347">
        <v>0</v>
      </c>
      <c r="BK347">
        <v>0</v>
      </c>
      <c r="BM347">
        <v>0</v>
      </c>
      <c r="BO347">
        <v>0</v>
      </c>
      <c r="BQ347">
        <v>0</v>
      </c>
      <c r="BR347">
        <v>0</v>
      </c>
      <c r="BT347">
        <v>0</v>
      </c>
      <c r="BV347">
        <v>0</v>
      </c>
      <c r="BX347">
        <v>0</v>
      </c>
      <c r="BZ347">
        <v>0</v>
      </c>
      <c r="CB347">
        <v>0</v>
      </c>
      <c r="CF347">
        <v>0</v>
      </c>
      <c r="CJ347">
        <v>1816</v>
      </c>
      <c r="CM347">
        <v>0</v>
      </c>
      <c r="CN347">
        <v>0</v>
      </c>
    </row>
    <row r="348" spans="1:92" x14ac:dyDescent="0.3">
      <c r="A348" s="4">
        <v>44340</v>
      </c>
      <c r="B348" s="2" t="s">
        <v>26</v>
      </c>
      <c r="C348" s="11" t="s">
        <v>400</v>
      </c>
      <c r="D348" s="11" t="s">
        <v>1713</v>
      </c>
      <c r="E348" s="3" t="s">
        <v>1471</v>
      </c>
      <c r="F348" s="1"/>
      <c r="G348" s="7"/>
      <c r="H348" s="7"/>
      <c r="I348" s="7"/>
      <c r="J348" s="7">
        <v>25</v>
      </c>
      <c r="K348" s="7">
        <v>5</v>
      </c>
      <c r="L348" s="7"/>
      <c r="M348" s="5">
        <v>5</v>
      </c>
      <c r="N348" s="7"/>
      <c r="O348" s="7"/>
      <c r="P348" s="7"/>
      <c r="Q348" s="7"/>
      <c r="R348" s="7"/>
      <c r="S348" s="7"/>
      <c r="T348" s="7"/>
      <c r="U348" s="7"/>
      <c r="V348" s="6"/>
      <c r="W348" s="10"/>
      <c r="X348" s="8"/>
      <c r="Y348" s="9">
        <v>0</v>
      </c>
      <c r="Z348" s="9">
        <v>0</v>
      </c>
      <c r="AA348" s="9">
        <v>0</v>
      </c>
      <c r="AB348" s="9">
        <v>0</v>
      </c>
      <c r="AC348" s="9">
        <v>0</v>
      </c>
      <c r="AD348" s="9">
        <v>0</v>
      </c>
      <c r="AE348" s="9">
        <v>0</v>
      </c>
      <c r="AF348" s="9">
        <v>0</v>
      </c>
      <c r="AG348" s="9">
        <v>0</v>
      </c>
      <c r="AH348" s="9">
        <v>0</v>
      </c>
      <c r="AI348" s="9">
        <v>0</v>
      </c>
      <c r="AJ348">
        <v>0</v>
      </c>
      <c r="AK348">
        <v>0</v>
      </c>
      <c r="AU348" t="s">
        <v>1894</v>
      </c>
      <c r="AW348">
        <v>0</v>
      </c>
      <c r="AY348">
        <v>0</v>
      </c>
      <c r="BA348">
        <v>0</v>
      </c>
      <c r="BC348">
        <v>0</v>
      </c>
      <c r="BE348">
        <v>0</v>
      </c>
      <c r="BG348">
        <v>0</v>
      </c>
      <c r="BI348">
        <v>0</v>
      </c>
      <c r="BK348">
        <v>0</v>
      </c>
      <c r="BM348">
        <v>0</v>
      </c>
      <c r="BO348">
        <v>0</v>
      </c>
      <c r="BQ348">
        <v>0</v>
      </c>
      <c r="BR348">
        <v>0</v>
      </c>
      <c r="BT348">
        <v>0</v>
      </c>
      <c r="BV348">
        <v>0</v>
      </c>
      <c r="BX348">
        <v>0</v>
      </c>
      <c r="BZ348">
        <v>0</v>
      </c>
      <c r="CB348">
        <v>0</v>
      </c>
      <c r="CF348">
        <v>0</v>
      </c>
      <c r="CJ348">
        <v>1817</v>
      </c>
      <c r="CM348">
        <v>0</v>
      </c>
      <c r="CN348">
        <v>0</v>
      </c>
    </row>
    <row r="349" spans="1:92" x14ac:dyDescent="0.3">
      <c r="A349" s="4">
        <v>44341</v>
      </c>
      <c r="B349" s="2" t="s">
        <v>26</v>
      </c>
      <c r="C349" s="11" t="s">
        <v>507</v>
      </c>
      <c r="D349" s="11" t="s">
        <v>11</v>
      </c>
      <c r="E349" s="3" t="s">
        <v>1130</v>
      </c>
      <c r="F349" s="1"/>
      <c r="G349" s="7"/>
      <c r="H349" s="7"/>
      <c r="I349" s="7"/>
      <c r="J349" s="7"/>
      <c r="K349" s="7">
        <v>270</v>
      </c>
      <c r="L349" s="7"/>
      <c r="M349" s="5"/>
      <c r="N349" s="7"/>
      <c r="O349" s="7"/>
      <c r="P349" s="7"/>
      <c r="Q349" s="7"/>
      <c r="R349" s="7"/>
      <c r="S349" s="7"/>
      <c r="T349" s="7"/>
      <c r="U349" s="7"/>
      <c r="V349" s="6">
        <v>380</v>
      </c>
      <c r="W349" s="10"/>
      <c r="X349" s="8"/>
      <c r="Y349" s="9">
        <v>0</v>
      </c>
      <c r="Z349" s="9">
        <v>0</v>
      </c>
      <c r="AA349" s="9">
        <v>0</v>
      </c>
      <c r="AB349" s="9">
        <v>0</v>
      </c>
      <c r="AC349" s="9">
        <v>0</v>
      </c>
      <c r="AD349" s="9">
        <v>0</v>
      </c>
      <c r="AE349" s="9">
        <v>0</v>
      </c>
      <c r="AF349" s="9">
        <v>0</v>
      </c>
      <c r="AG349" s="9">
        <v>0</v>
      </c>
      <c r="AH349" s="9">
        <v>0</v>
      </c>
      <c r="AI349" s="9">
        <v>0</v>
      </c>
      <c r="AJ349">
        <v>0</v>
      </c>
      <c r="AK349">
        <v>0</v>
      </c>
      <c r="AU349" t="s">
        <v>1895</v>
      </c>
      <c r="AW349">
        <v>0</v>
      </c>
      <c r="AY349">
        <v>0</v>
      </c>
      <c r="BA349">
        <v>0</v>
      </c>
      <c r="BC349">
        <v>0</v>
      </c>
      <c r="BE349">
        <v>0</v>
      </c>
      <c r="BG349">
        <v>0</v>
      </c>
      <c r="BI349">
        <v>0</v>
      </c>
      <c r="BK349">
        <v>0</v>
      </c>
      <c r="BM349">
        <v>0</v>
      </c>
      <c r="BO349">
        <v>0</v>
      </c>
      <c r="BQ349">
        <v>0</v>
      </c>
      <c r="BR349">
        <v>0</v>
      </c>
      <c r="BT349">
        <v>0</v>
      </c>
      <c r="BV349">
        <v>0</v>
      </c>
      <c r="BX349">
        <v>0</v>
      </c>
      <c r="BZ349">
        <v>0</v>
      </c>
      <c r="CB349">
        <v>0</v>
      </c>
      <c r="CF349">
        <v>0</v>
      </c>
      <c r="CJ349">
        <v>1818</v>
      </c>
      <c r="CM349">
        <v>0</v>
      </c>
      <c r="CN349">
        <v>0</v>
      </c>
    </row>
    <row r="350" spans="1:92" x14ac:dyDescent="0.3">
      <c r="A350" s="4">
        <v>44341</v>
      </c>
      <c r="B350" s="2" t="s">
        <v>26</v>
      </c>
      <c r="C350" s="11" t="s">
        <v>693</v>
      </c>
      <c r="D350" s="11" t="s">
        <v>1566</v>
      </c>
      <c r="E350" s="3" t="s">
        <v>1075</v>
      </c>
      <c r="F350" s="1"/>
      <c r="G350" s="7"/>
      <c r="H350" s="7"/>
      <c r="I350" s="7"/>
      <c r="J350" s="7">
        <v>1</v>
      </c>
      <c r="K350" s="7"/>
      <c r="L350" s="7"/>
      <c r="M350" s="5"/>
      <c r="N350" s="7"/>
      <c r="O350" s="7"/>
      <c r="P350" s="7"/>
      <c r="Q350" s="7"/>
      <c r="R350" s="7"/>
      <c r="S350" s="7"/>
      <c r="T350" s="7"/>
      <c r="U350" s="7"/>
      <c r="V350" s="6"/>
      <c r="W350" s="10"/>
      <c r="X350" s="8"/>
      <c r="Y350" s="9">
        <v>0</v>
      </c>
      <c r="Z350" s="9">
        <v>0</v>
      </c>
      <c r="AA350" s="9">
        <v>0</v>
      </c>
      <c r="AB350" s="9">
        <v>0</v>
      </c>
      <c r="AC350" s="9">
        <v>0</v>
      </c>
      <c r="AD350" s="9">
        <v>0</v>
      </c>
      <c r="AE350" s="9">
        <v>0</v>
      </c>
      <c r="AF350" s="9">
        <v>0</v>
      </c>
      <c r="AG350" s="9">
        <v>0</v>
      </c>
      <c r="AH350" s="9">
        <v>0</v>
      </c>
      <c r="AI350" s="9">
        <v>0</v>
      </c>
      <c r="AJ350">
        <v>0</v>
      </c>
      <c r="AK350">
        <v>0</v>
      </c>
      <c r="AU350" t="s">
        <v>1896</v>
      </c>
      <c r="AW350">
        <v>0</v>
      </c>
      <c r="AY350">
        <v>0</v>
      </c>
      <c r="BA350">
        <v>0</v>
      </c>
      <c r="BC350">
        <v>0</v>
      </c>
      <c r="BE350">
        <v>0</v>
      </c>
      <c r="BG350">
        <v>0</v>
      </c>
      <c r="BI350">
        <v>0</v>
      </c>
      <c r="BK350">
        <v>0</v>
      </c>
      <c r="BM350">
        <v>0</v>
      </c>
      <c r="BO350">
        <v>0</v>
      </c>
      <c r="BQ350">
        <v>0</v>
      </c>
      <c r="BR350">
        <v>0</v>
      </c>
      <c r="BT350">
        <v>0</v>
      </c>
      <c r="BV350">
        <v>0</v>
      </c>
      <c r="BX350">
        <v>0</v>
      </c>
      <c r="BZ350">
        <v>0</v>
      </c>
      <c r="CB350">
        <v>0</v>
      </c>
      <c r="CF350">
        <v>0</v>
      </c>
      <c r="CJ350">
        <v>1819</v>
      </c>
      <c r="CM350">
        <v>0</v>
      </c>
      <c r="CN350">
        <v>0</v>
      </c>
    </row>
    <row r="351" spans="1:92" x14ac:dyDescent="0.3">
      <c r="A351" s="4">
        <v>44341</v>
      </c>
      <c r="B351" s="2" t="s">
        <v>26</v>
      </c>
      <c r="C351" s="11" t="s">
        <v>147</v>
      </c>
      <c r="D351" s="11" t="s">
        <v>11</v>
      </c>
      <c r="E351" s="3" t="s">
        <v>1289</v>
      </c>
      <c r="F351" s="1"/>
      <c r="G351" s="7">
        <v>1</v>
      </c>
      <c r="H351" s="7"/>
      <c r="I351" s="7"/>
      <c r="J351" s="7">
        <v>1</v>
      </c>
      <c r="K351" s="7"/>
      <c r="L351" s="7"/>
      <c r="M351" s="5"/>
      <c r="N351" s="7"/>
      <c r="O351" s="7"/>
      <c r="P351" s="7"/>
      <c r="Q351" s="7"/>
      <c r="R351" s="7"/>
      <c r="S351" s="7"/>
      <c r="T351" s="7"/>
      <c r="U351" s="7"/>
      <c r="V351" s="6"/>
      <c r="W351" s="10"/>
      <c r="X351" s="8"/>
      <c r="Y351" s="9">
        <v>0</v>
      </c>
      <c r="Z351" s="9">
        <v>0</v>
      </c>
      <c r="AA351" s="9">
        <v>0</v>
      </c>
      <c r="AB351" s="9">
        <v>0</v>
      </c>
      <c r="AC351" s="9">
        <v>0</v>
      </c>
      <c r="AD351" s="9">
        <v>0</v>
      </c>
      <c r="AE351" s="9">
        <v>0</v>
      </c>
      <c r="AF351" s="9">
        <v>0</v>
      </c>
      <c r="AG351" s="9">
        <v>0</v>
      </c>
      <c r="AH351" s="9">
        <v>0</v>
      </c>
      <c r="AI351" s="9">
        <v>0</v>
      </c>
      <c r="AJ351">
        <v>0</v>
      </c>
      <c r="AK351">
        <v>0</v>
      </c>
      <c r="AU351" t="s">
        <v>1897</v>
      </c>
      <c r="AW351">
        <v>0</v>
      </c>
      <c r="AY351">
        <v>0</v>
      </c>
      <c r="BA351">
        <v>0</v>
      </c>
      <c r="BC351">
        <v>0</v>
      </c>
      <c r="BE351">
        <v>0</v>
      </c>
      <c r="BG351">
        <v>0</v>
      </c>
      <c r="BI351">
        <v>0</v>
      </c>
      <c r="BK351">
        <v>0</v>
      </c>
      <c r="BM351">
        <v>0</v>
      </c>
      <c r="BO351">
        <v>0</v>
      </c>
      <c r="BQ351">
        <v>0</v>
      </c>
      <c r="BR351">
        <v>0</v>
      </c>
      <c r="BT351">
        <v>0</v>
      </c>
      <c r="BV351">
        <v>0</v>
      </c>
      <c r="BX351">
        <v>0</v>
      </c>
      <c r="BZ351">
        <v>0</v>
      </c>
      <c r="CB351">
        <v>0</v>
      </c>
      <c r="CF351">
        <v>0</v>
      </c>
      <c r="CJ351">
        <v>1820</v>
      </c>
      <c r="CM351">
        <v>0</v>
      </c>
      <c r="CN351">
        <v>0</v>
      </c>
    </row>
    <row r="352" spans="1:92" x14ac:dyDescent="0.3">
      <c r="A352" s="4">
        <v>44341</v>
      </c>
      <c r="B352" s="2" t="s">
        <v>26</v>
      </c>
      <c r="C352" s="11" t="s">
        <v>10</v>
      </c>
      <c r="D352" s="11" t="s">
        <v>1690</v>
      </c>
      <c r="E352" s="3" t="s">
        <v>971</v>
      </c>
      <c r="F352" s="1"/>
      <c r="G352" s="7"/>
      <c r="H352" s="7"/>
      <c r="I352" s="7"/>
      <c r="J352" s="7">
        <v>25</v>
      </c>
      <c r="K352" s="7">
        <v>5</v>
      </c>
      <c r="L352" s="7"/>
      <c r="M352" s="5">
        <v>5</v>
      </c>
      <c r="N352" s="7"/>
      <c r="O352" s="7"/>
      <c r="P352" s="7"/>
      <c r="Q352" s="7"/>
      <c r="R352" s="7"/>
      <c r="S352" s="7"/>
      <c r="T352" s="7"/>
      <c r="U352" s="7"/>
      <c r="V352" s="6"/>
      <c r="W352" s="10"/>
      <c r="X352" s="8"/>
      <c r="Y352" s="9">
        <v>0</v>
      </c>
      <c r="Z352" s="9">
        <v>0</v>
      </c>
      <c r="AA352" s="9">
        <v>0</v>
      </c>
      <c r="AB352" s="9">
        <v>0</v>
      </c>
      <c r="AC352" s="9">
        <v>0</v>
      </c>
      <c r="AD352" s="9">
        <v>0</v>
      </c>
      <c r="AE352" s="9">
        <v>0</v>
      </c>
      <c r="AF352" s="9">
        <v>0</v>
      </c>
      <c r="AG352" s="9">
        <v>0</v>
      </c>
      <c r="AH352" s="9">
        <v>0</v>
      </c>
      <c r="AI352" s="9">
        <v>0</v>
      </c>
      <c r="AJ352">
        <v>0</v>
      </c>
      <c r="AK352">
        <v>0</v>
      </c>
      <c r="AU352" t="s">
        <v>1898</v>
      </c>
      <c r="AW352">
        <v>0</v>
      </c>
      <c r="AY352">
        <v>0</v>
      </c>
      <c r="BA352">
        <v>0</v>
      </c>
      <c r="BC352">
        <v>0</v>
      </c>
      <c r="BE352">
        <v>0</v>
      </c>
      <c r="BG352">
        <v>0</v>
      </c>
      <c r="BI352">
        <v>0</v>
      </c>
      <c r="BK352">
        <v>0</v>
      </c>
      <c r="BM352">
        <v>0</v>
      </c>
      <c r="BO352">
        <v>0</v>
      </c>
      <c r="BQ352">
        <v>0</v>
      </c>
      <c r="BR352">
        <v>0</v>
      </c>
      <c r="BT352">
        <v>0</v>
      </c>
      <c r="BV352">
        <v>0</v>
      </c>
      <c r="BX352">
        <v>0</v>
      </c>
      <c r="BZ352">
        <v>0</v>
      </c>
      <c r="CB352">
        <v>0</v>
      </c>
      <c r="CF352">
        <v>0</v>
      </c>
      <c r="CJ352">
        <v>1821</v>
      </c>
      <c r="CM352">
        <v>0</v>
      </c>
      <c r="CN352">
        <v>0</v>
      </c>
    </row>
    <row r="353" spans="1:92" x14ac:dyDescent="0.3">
      <c r="A353" s="4">
        <v>44341</v>
      </c>
      <c r="B353" s="2" t="s">
        <v>26</v>
      </c>
      <c r="C353" s="11" t="s">
        <v>772</v>
      </c>
      <c r="D353" s="11" t="s">
        <v>11</v>
      </c>
      <c r="E353" s="3" t="s">
        <v>1488</v>
      </c>
      <c r="F353" s="1"/>
      <c r="G353" s="7"/>
      <c r="H353" s="7"/>
      <c r="I353" s="7"/>
      <c r="J353" s="7">
        <v>93</v>
      </c>
      <c r="K353" s="7">
        <v>29</v>
      </c>
      <c r="L353" s="7">
        <v>1</v>
      </c>
      <c r="M353" s="5">
        <v>28</v>
      </c>
      <c r="N353" s="7"/>
      <c r="O353" s="7"/>
      <c r="P353" s="7"/>
      <c r="Q353" s="7"/>
      <c r="R353" s="7"/>
      <c r="S353" s="7"/>
      <c r="T353" s="7"/>
      <c r="U353" s="7"/>
      <c r="V353" s="6"/>
      <c r="W353" s="10"/>
      <c r="X353" s="8"/>
      <c r="Y353" s="9">
        <v>0</v>
      </c>
      <c r="Z353" s="9">
        <v>0</v>
      </c>
      <c r="AA353" s="9">
        <v>0</v>
      </c>
      <c r="AB353" s="9">
        <v>0</v>
      </c>
      <c r="AC353" s="9">
        <v>0</v>
      </c>
      <c r="AD353" s="9">
        <v>0</v>
      </c>
      <c r="AE353" s="9">
        <v>0</v>
      </c>
      <c r="AF353" s="9">
        <v>0</v>
      </c>
      <c r="AG353" s="9">
        <v>0</v>
      </c>
      <c r="AH353" s="9">
        <v>0</v>
      </c>
      <c r="AI353" s="9">
        <v>0</v>
      </c>
      <c r="AJ353">
        <v>0</v>
      </c>
      <c r="AK353">
        <v>0</v>
      </c>
      <c r="AU353" t="s">
        <v>1899</v>
      </c>
      <c r="AW353">
        <v>0</v>
      </c>
      <c r="AY353">
        <v>0</v>
      </c>
      <c r="BA353">
        <v>0</v>
      </c>
      <c r="BC353">
        <v>0</v>
      </c>
      <c r="BE353">
        <v>0</v>
      </c>
      <c r="BG353">
        <v>0</v>
      </c>
      <c r="BI353">
        <v>0</v>
      </c>
      <c r="BK353">
        <v>0</v>
      </c>
      <c r="BM353">
        <v>0</v>
      </c>
      <c r="BO353">
        <v>0</v>
      </c>
      <c r="BQ353">
        <v>0</v>
      </c>
      <c r="BR353">
        <v>0</v>
      </c>
      <c r="BT353">
        <v>0</v>
      </c>
      <c r="BV353">
        <v>0</v>
      </c>
      <c r="BX353">
        <v>0</v>
      </c>
      <c r="BZ353">
        <v>0</v>
      </c>
      <c r="CB353">
        <v>0</v>
      </c>
      <c r="CF353">
        <v>0</v>
      </c>
      <c r="CJ353">
        <v>1822</v>
      </c>
      <c r="CM353">
        <v>0</v>
      </c>
      <c r="CN353">
        <v>0</v>
      </c>
    </row>
    <row r="354" spans="1:92" x14ac:dyDescent="0.3">
      <c r="A354" s="4">
        <v>44341</v>
      </c>
      <c r="B354" s="2" t="s">
        <v>80</v>
      </c>
      <c r="C354" s="11" t="s">
        <v>529</v>
      </c>
      <c r="D354" s="11" t="s">
        <v>11</v>
      </c>
      <c r="E354" s="3">
        <v>50</v>
      </c>
      <c r="F354" s="1"/>
      <c r="G354" s="7"/>
      <c r="H354" s="7"/>
      <c r="I354" s="7"/>
      <c r="J354" s="7"/>
      <c r="K354" s="7"/>
      <c r="L354" s="7"/>
      <c r="M354" s="5"/>
      <c r="N354" s="7"/>
      <c r="O354" s="7"/>
      <c r="P354" s="7"/>
      <c r="Q354" s="7"/>
      <c r="R354" s="7"/>
      <c r="S354" s="7"/>
      <c r="T354" s="7"/>
      <c r="U354" s="7"/>
      <c r="V354" s="6"/>
      <c r="W354" s="10"/>
      <c r="X354" s="8"/>
      <c r="Y354" s="9">
        <v>0</v>
      </c>
      <c r="Z354" s="9">
        <v>362800000</v>
      </c>
      <c r="AA354" s="9">
        <v>234000000</v>
      </c>
      <c r="AB354" s="9">
        <v>0</v>
      </c>
      <c r="AC354" s="9">
        <v>0</v>
      </c>
      <c r="AD354" s="9">
        <v>0</v>
      </c>
      <c r="AE354" s="9">
        <v>0</v>
      </c>
      <c r="AF354" s="9">
        <v>1213353882.53</v>
      </c>
      <c r="AG354" s="9">
        <v>0</v>
      </c>
      <c r="AH354" s="9">
        <v>0</v>
      </c>
      <c r="AI354" s="9">
        <v>0</v>
      </c>
      <c r="AJ354">
        <v>1810153882.53</v>
      </c>
      <c r="AK354">
        <v>0</v>
      </c>
      <c r="AL354">
        <v>12</v>
      </c>
      <c r="AM354">
        <v>44203</v>
      </c>
      <c r="AN354">
        <v>44383</v>
      </c>
      <c r="AU354" t="s">
        <v>1900</v>
      </c>
      <c r="AV354">
        <v>2000</v>
      </c>
      <c r="AW354">
        <v>234000000</v>
      </c>
      <c r="AY354">
        <v>0</v>
      </c>
      <c r="AZ354">
        <v>2000</v>
      </c>
      <c r="BA354">
        <v>101200000</v>
      </c>
      <c r="BB354">
        <v>2000</v>
      </c>
      <c r="BC354">
        <v>107600000</v>
      </c>
      <c r="BD354">
        <v>2000</v>
      </c>
      <c r="BE354">
        <v>154000000</v>
      </c>
      <c r="BG354">
        <v>0</v>
      </c>
      <c r="BI354">
        <v>0</v>
      </c>
      <c r="BK354">
        <v>0</v>
      </c>
      <c r="BM354">
        <v>0</v>
      </c>
      <c r="BO354">
        <v>0</v>
      </c>
      <c r="BQ354">
        <v>0</v>
      </c>
      <c r="BR354">
        <v>362800000</v>
      </c>
      <c r="BT354">
        <v>0</v>
      </c>
      <c r="BV354">
        <v>0</v>
      </c>
      <c r="BX354">
        <v>0</v>
      </c>
      <c r="BZ354">
        <v>0</v>
      </c>
      <c r="CB354">
        <v>0</v>
      </c>
      <c r="CF354">
        <v>0</v>
      </c>
      <c r="CJ354">
        <v>1823</v>
      </c>
      <c r="CM354">
        <v>0</v>
      </c>
      <c r="CN354">
        <v>1810153882.53</v>
      </c>
    </row>
    <row r="355" spans="1:92" x14ac:dyDescent="0.3">
      <c r="A355" s="4">
        <v>44342</v>
      </c>
      <c r="B355" s="2" t="s">
        <v>9</v>
      </c>
      <c r="C355" s="11" t="s">
        <v>450</v>
      </c>
      <c r="D355" s="11" t="s">
        <v>11</v>
      </c>
      <c r="E355" s="3" t="s">
        <v>1037</v>
      </c>
      <c r="F355" s="1"/>
      <c r="G355" s="7"/>
      <c r="H355" s="7"/>
      <c r="I355" s="7"/>
      <c r="J355" s="7">
        <v>200</v>
      </c>
      <c r="K355" s="7">
        <v>40</v>
      </c>
      <c r="L355" s="7"/>
      <c r="M355" s="5">
        <v>40</v>
      </c>
      <c r="N355" s="7"/>
      <c r="O355" s="7"/>
      <c r="P355" s="7"/>
      <c r="Q355" s="7"/>
      <c r="R355" s="7"/>
      <c r="S355" s="7"/>
      <c r="T355" s="7"/>
      <c r="U355" s="7"/>
      <c r="V355" s="6"/>
      <c r="W355" s="10"/>
      <c r="X355" s="8"/>
      <c r="Y355" s="9">
        <v>0</v>
      </c>
      <c r="Z355" s="9">
        <v>0</v>
      </c>
      <c r="AA355" s="9">
        <v>0</v>
      </c>
      <c r="AB355" s="9">
        <v>0</v>
      </c>
      <c r="AC355" s="9">
        <v>0</v>
      </c>
      <c r="AD355" s="9">
        <v>0</v>
      </c>
      <c r="AE355" s="9">
        <v>0</v>
      </c>
      <c r="AF355" s="9">
        <v>0</v>
      </c>
      <c r="AG355" s="9">
        <v>0</v>
      </c>
      <c r="AH355" s="9">
        <v>0</v>
      </c>
      <c r="AI355" s="9">
        <v>0</v>
      </c>
      <c r="AJ355">
        <v>0</v>
      </c>
      <c r="AK355">
        <v>0</v>
      </c>
      <c r="AU355" t="s">
        <v>1901</v>
      </c>
      <c r="AW355">
        <v>0</v>
      </c>
      <c r="AY355">
        <v>0</v>
      </c>
      <c r="BA355">
        <v>0</v>
      </c>
      <c r="BC355">
        <v>0</v>
      </c>
      <c r="BE355">
        <v>0</v>
      </c>
      <c r="BG355">
        <v>0</v>
      </c>
      <c r="BI355">
        <v>0</v>
      </c>
      <c r="BK355">
        <v>0</v>
      </c>
      <c r="BM355">
        <v>0</v>
      </c>
      <c r="BO355">
        <v>0</v>
      </c>
      <c r="BQ355">
        <v>0</v>
      </c>
      <c r="BR355">
        <v>0</v>
      </c>
      <c r="BT355">
        <v>0</v>
      </c>
      <c r="BV355">
        <v>0</v>
      </c>
      <c r="BX355">
        <v>0</v>
      </c>
      <c r="BZ355">
        <v>0</v>
      </c>
      <c r="CB355">
        <v>0</v>
      </c>
      <c r="CF355">
        <v>0</v>
      </c>
      <c r="CJ355">
        <v>1824</v>
      </c>
      <c r="CM355">
        <v>0</v>
      </c>
      <c r="CN355">
        <v>0</v>
      </c>
    </row>
    <row r="356" spans="1:92" x14ac:dyDescent="0.3">
      <c r="A356" s="4">
        <v>44341</v>
      </c>
      <c r="B356" s="2" t="s">
        <v>26</v>
      </c>
      <c r="C356" s="11" t="s">
        <v>693</v>
      </c>
      <c r="D356" s="11" t="s">
        <v>1690</v>
      </c>
      <c r="E356" s="3" t="s">
        <v>1075</v>
      </c>
      <c r="F356" s="1"/>
      <c r="G356" s="7"/>
      <c r="H356" s="7"/>
      <c r="I356" s="7"/>
      <c r="J356" s="7"/>
      <c r="K356" s="7"/>
      <c r="L356" s="7"/>
      <c r="M356" s="5"/>
      <c r="N356" s="7">
        <v>1</v>
      </c>
      <c r="O356" s="7"/>
      <c r="P356" s="7"/>
      <c r="Q356" s="7"/>
      <c r="R356" s="7"/>
      <c r="S356" s="7"/>
      <c r="T356" s="7"/>
      <c r="U356" s="7"/>
      <c r="V356" s="6"/>
      <c r="W356" s="10"/>
      <c r="X356" s="8"/>
      <c r="Y356" s="9">
        <v>0</v>
      </c>
      <c r="Z356" s="9">
        <v>0</v>
      </c>
      <c r="AA356" s="9">
        <v>0</v>
      </c>
      <c r="AB356" s="9">
        <v>0</v>
      </c>
      <c r="AC356" s="9">
        <v>0</v>
      </c>
      <c r="AD356" s="9">
        <v>0</v>
      </c>
      <c r="AE356" s="9">
        <v>0</v>
      </c>
      <c r="AF356" s="9">
        <v>0</v>
      </c>
      <c r="AG356" s="9">
        <v>0</v>
      </c>
      <c r="AH356" s="9">
        <v>0</v>
      </c>
      <c r="AI356" s="9">
        <v>0</v>
      </c>
      <c r="AJ356">
        <v>0</v>
      </c>
      <c r="AK356">
        <v>0</v>
      </c>
      <c r="AU356" t="s">
        <v>1902</v>
      </c>
      <c r="AW356">
        <v>0</v>
      </c>
      <c r="AY356">
        <v>0</v>
      </c>
      <c r="BA356">
        <v>0</v>
      </c>
      <c r="BC356">
        <v>0</v>
      </c>
      <c r="BE356">
        <v>0</v>
      </c>
      <c r="BG356">
        <v>0</v>
      </c>
      <c r="BI356">
        <v>0</v>
      </c>
      <c r="BK356">
        <v>0</v>
      </c>
      <c r="BM356">
        <v>0</v>
      </c>
      <c r="BO356">
        <v>0</v>
      </c>
      <c r="BQ356">
        <v>0</v>
      </c>
      <c r="BR356">
        <v>0</v>
      </c>
      <c r="BT356">
        <v>0</v>
      </c>
      <c r="BV356">
        <v>0</v>
      </c>
      <c r="BX356">
        <v>0</v>
      </c>
      <c r="BZ356">
        <v>0</v>
      </c>
      <c r="CB356">
        <v>0</v>
      </c>
      <c r="CF356">
        <v>0</v>
      </c>
      <c r="CJ356">
        <v>1825</v>
      </c>
      <c r="CM356">
        <v>0</v>
      </c>
      <c r="CN356">
        <v>0</v>
      </c>
    </row>
    <row r="357" spans="1:92" x14ac:dyDescent="0.3">
      <c r="A357" s="4">
        <v>44342</v>
      </c>
      <c r="B357" s="2" t="s">
        <v>47</v>
      </c>
      <c r="C357" s="11" t="s">
        <v>472</v>
      </c>
      <c r="D357" s="11" t="s">
        <v>11</v>
      </c>
      <c r="E357" s="3" t="s">
        <v>1033</v>
      </c>
      <c r="F357" s="1"/>
      <c r="G357" s="7"/>
      <c r="H357" s="7"/>
      <c r="I357" s="7"/>
      <c r="J357" s="7">
        <v>236</v>
      </c>
      <c r="K357" s="7">
        <v>59</v>
      </c>
      <c r="L357" s="7"/>
      <c r="M357" s="5"/>
      <c r="N357" s="7"/>
      <c r="O357" s="7"/>
      <c r="P357" s="7"/>
      <c r="Q357" s="7"/>
      <c r="R357" s="7"/>
      <c r="S357" s="7"/>
      <c r="T357" s="7"/>
      <c r="U357" s="7"/>
      <c r="V357" s="6"/>
      <c r="W357" s="10" t="s">
        <v>1903</v>
      </c>
      <c r="X357" s="8"/>
      <c r="Y357" s="9">
        <v>0</v>
      </c>
      <c r="Z357" s="9">
        <v>0</v>
      </c>
      <c r="AA357" s="9">
        <v>0</v>
      </c>
      <c r="AB357" s="9">
        <v>0</v>
      </c>
      <c r="AC357" s="9">
        <v>0</v>
      </c>
      <c r="AD357" s="9">
        <v>0</v>
      </c>
      <c r="AE357" s="9">
        <v>0</v>
      </c>
      <c r="AF357" s="9">
        <v>0</v>
      </c>
      <c r="AG357" s="9">
        <v>0</v>
      </c>
      <c r="AH357" s="9">
        <v>0</v>
      </c>
      <c r="AI357" s="9">
        <v>0</v>
      </c>
      <c r="AJ357">
        <v>0</v>
      </c>
      <c r="AK357">
        <v>0</v>
      </c>
      <c r="AU357" t="s">
        <v>1904</v>
      </c>
      <c r="AW357">
        <v>0</v>
      </c>
      <c r="AY357">
        <v>0</v>
      </c>
      <c r="BA357">
        <v>0</v>
      </c>
      <c r="BC357">
        <v>0</v>
      </c>
      <c r="BE357">
        <v>0</v>
      </c>
      <c r="BG357">
        <v>0</v>
      </c>
      <c r="BI357">
        <v>0</v>
      </c>
      <c r="BK357">
        <v>0</v>
      </c>
      <c r="BM357">
        <v>0</v>
      </c>
      <c r="BO357">
        <v>0</v>
      </c>
      <c r="BQ357">
        <v>0</v>
      </c>
      <c r="BR357">
        <v>0</v>
      </c>
      <c r="BT357">
        <v>0</v>
      </c>
      <c r="BV357">
        <v>0</v>
      </c>
      <c r="BX357">
        <v>0</v>
      </c>
      <c r="BZ357">
        <v>0</v>
      </c>
      <c r="CB357">
        <v>0</v>
      </c>
      <c r="CF357">
        <v>0</v>
      </c>
      <c r="CJ357">
        <v>1826</v>
      </c>
      <c r="CM357">
        <v>0</v>
      </c>
      <c r="CN357">
        <v>0</v>
      </c>
    </row>
    <row r="358" spans="1:92" x14ac:dyDescent="0.3">
      <c r="A358" s="4">
        <v>44342</v>
      </c>
      <c r="B358" s="2" t="s">
        <v>47</v>
      </c>
      <c r="C358" s="11" t="s">
        <v>478</v>
      </c>
      <c r="D358" s="11" t="s">
        <v>11</v>
      </c>
      <c r="E358" s="3" t="s">
        <v>1400</v>
      </c>
      <c r="F358" s="1"/>
      <c r="G358" s="7"/>
      <c r="H358" s="7"/>
      <c r="I358" s="7"/>
      <c r="J358" s="7">
        <v>720</v>
      </c>
      <c r="K358" s="7">
        <v>198</v>
      </c>
      <c r="L358" s="7"/>
      <c r="M358" s="5"/>
      <c r="N358" s="7"/>
      <c r="O358" s="7"/>
      <c r="P358" s="7"/>
      <c r="Q358" s="7"/>
      <c r="R358" s="7"/>
      <c r="S358" s="7"/>
      <c r="T358" s="7"/>
      <c r="U358" s="7"/>
      <c r="V358" s="6"/>
      <c r="W358" s="10"/>
      <c r="X358" s="8"/>
      <c r="Y358" s="9">
        <v>0</v>
      </c>
      <c r="Z358" s="9">
        <v>110607000</v>
      </c>
      <c r="AA358" s="9">
        <v>40365000</v>
      </c>
      <c r="AB358" s="9">
        <v>0</v>
      </c>
      <c r="AC358" s="9">
        <v>0</v>
      </c>
      <c r="AD358" s="9">
        <v>0</v>
      </c>
      <c r="AE358" s="9">
        <v>0</v>
      </c>
      <c r="AF358" s="9">
        <v>0</v>
      </c>
      <c r="AG358" s="9">
        <v>0</v>
      </c>
      <c r="AH358" s="9">
        <v>0</v>
      </c>
      <c r="AI358" s="9">
        <v>0</v>
      </c>
      <c r="AJ358">
        <v>150972000</v>
      </c>
      <c r="AK358">
        <v>0</v>
      </c>
      <c r="AL358">
        <v>58</v>
      </c>
      <c r="AM358">
        <v>44269</v>
      </c>
      <c r="AN358">
        <v>44452</v>
      </c>
      <c r="AU358" t="s">
        <v>1905</v>
      </c>
      <c r="AV358">
        <v>345</v>
      </c>
      <c r="AW358">
        <v>40365000</v>
      </c>
      <c r="AY358">
        <v>0</v>
      </c>
      <c r="AZ358">
        <v>345</v>
      </c>
      <c r="BA358">
        <v>17457000</v>
      </c>
      <c r="BC358">
        <v>0</v>
      </c>
      <c r="BE358">
        <v>0</v>
      </c>
      <c r="BF358">
        <v>1035</v>
      </c>
      <c r="BG358">
        <v>29601000</v>
      </c>
      <c r="BI358">
        <v>0</v>
      </c>
      <c r="BJ358">
        <v>1035</v>
      </c>
      <c r="BK358">
        <v>36225000</v>
      </c>
      <c r="BL358">
        <v>1035</v>
      </c>
      <c r="BM358">
        <v>27324000</v>
      </c>
      <c r="BO358">
        <v>0</v>
      </c>
      <c r="BQ358">
        <v>0</v>
      </c>
      <c r="BR358">
        <v>110607000</v>
      </c>
      <c r="BT358">
        <v>0</v>
      </c>
      <c r="BV358">
        <v>0</v>
      </c>
      <c r="BX358">
        <v>0</v>
      </c>
      <c r="BZ358">
        <v>0</v>
      </c>
      <c r="CB358">
        <v>0</v>
      </c>
      <c r="CF358">
        <v>0</v>
      </c>
      <c r="CJ358">
        <v>1827</v>
      </c>
      <c r="CM358">
        <v>0</v>
      </c>
      <c r="CN358">
        <v>150972000</v>
      </c>
    </row>
    <row r="359" spans="1:92" x14ac:dyDescent="0.3">
      <c r="A359" s="4">
        <v>44342</v>
      </c>
      <c r="B359" s="2" t="s">
        <v>40</v>
      </c>
      <c r="C359" s="11" t="s">
        <v>782</v>
      </c>
      <c r="D359" s="11" t="s">
        <v>1690</v>
      </c>
      <c r="E359" s="3" t="s">
        <v>1474</v>
      </c>
      <c r="F359" s="1"/>
      <c r="G359" s="7"/>
      <c r="H359" s="7"/>
      <c r="I359" s="7"/>
      <c r="J359" s="7">
        <v>4</v>
      </c>
      <c r="K359" s="7">
        <v>1</v>
      </c>
      <c r="L359" s="7">
        <v>1</v>
      </c>
      <c r="M359" s="5"/>
      <c r="N359" s="7"/>
      <c r="O359" s="7"/>
      <c r="P359" s="7"/>
      <c r="Q359" s="7"/>
      <c r="R359" s="7"/>
      <c r="S359" s="7"/>
      <c r="T359" s="7"/>
      <c r="U359" s="7"/>
      <c r="V359" s="6"/>
      <c r="W359" s="10"/>
      <c r="X359" s="8"/>
      <c r="Y359" s="9">
        <v>0</v>
      </c>
      <c r="Z359" s="9">
        <v>0</v>
      </c>
      <c r="AA359" s="9">
        <v>0</v>
      </c>
      <c r="AB359" s="9">
        <v>0</v>
      </c>
      <c r="AC359" s="9">
        <v>0</v>
      </c>
      <c r="AD359" s="9">
        <v>0</v>
      </c>
      <c r="AE359" s="9">
        <v>0</v>
      </c>
      <c r="AF359" s="9">
        <v>0</v>
      </c>
      <c r="AG359" s="9">
        <v>0</v>
      </c>
      <c r="AH359" s="9">
        <v>0</v>
      </c>
      <c r="AI359" s="9">
        <v>0</v>
      </c>
      <c r="AJ359">
        <v>0</v>
      </c>
      <c r="AK359">
        <v>0</v>
      </c>
      <c r="AU359" t="s">
        <v>1906</v>
      </c>
      <c r="AW359">
        <v>0</v>
      </c>
      <c r="AY359">
        <v>0</v>
      </c>
      <c r="BA359">
        <v>0</v>
      </c>
      <c r="BC359">
        <v>0</v>
      </c>
      <c r="BE359">
        <v>0</v>
      </c>
      <c r="BG359">
        <v>0</v>
      </c>
      <c r="BI359">
        <v>0</v>
      </c>
      <c r="BK359">
        <v>0</v>
      </c>
      <c r="BM359">
        <v>0</v>
      </c>
      <c r="BO359">
        <v>0</v>
      </c>
      <c r="BQ359">
        <v>0</v>
      </c>
      <c r="BR359">
        <v>0</v>
      </c>
      <c r="BT359">
        <v>0</v>
      </c>
      <c r="BV359">
        <v>0</v>
      </c>
      <c r="BX359">
        <v>0</v>
      </c>
      <c r="BZ359">
        <v>0</v>
      </c>
      <c r="CB359">
        <v>0</v>
      </c>
      <c r="CF359">
        <v>0</v>
      </c>
      <c r="CJ359">
        <v>1828</v>
      </c>
      <c r="CM359">
        <v>0</v>
      </c>
      <c r="CN359">
        <v>0</v>
      </c>
    </row>
    <row r="360" spans="1:92" x14ac:dyDescent="0.3">
      <c r="A360" s="4">
        <v>44341</v>
      </c>
      <c r="B360" s="2" t="s">
        <v>26</v>
      </c>
      <c r="C360" s="11" t="s">
        <v>681</v>
      </c>
      <c r="D360" s="11" t="s">
        <v>31</v>
      </c>
      <c r="E360" s="3" t="s">
        <v>1412</v>
      </c>
      <c r="F360" s="1"/>
      <c r="G360" s="7"/>
      <c r="H360" s="7"/>
      <c r="I360" s="7"/>
      <c r="J360" s="7">
        <v>140</v>
      </c>
      <c r="K360" s="7">
        <v>37</v>
      </c>
      <c r="L360" s="7"/>
      <c r="M360" s="5">
        <v>37</v>
      </c>
      <c r="N360" s="7"/>
      <c r="O360" s="7"/>
      <c r="P360" s="7"/>
      <c r="Q360" s="7"/>
      <c r="R360" s="7"/>
      <c r="S360" s="7"/>
      <c r="T360" s="7"/>
      <c r="U360" s="7"/>
      <c r="V360" s="6"/>
      <c r="W360" s="10"/>
      <c r="X360" s="8"/>
      <c r="Y360" s="9">
        <v>0</v>
      </c>
      <c r="Z360" s="9">
        <v>0</v>
      </c>
      <c r="AA360" s="9">
        <v>0</v>
      </c>
      <c r="AB360" s="9">
        <v>0</v>
      </c>
      <c r="AC360" s="9">
        <v>0</v>
      </c>
      <c r="AD360" s="9">
        <v>0</v>
      </c>
      <c r="AE360" s="9">
        <v>0</v>
      </c>
      <c r="AF360" s="9">
        <v>0</v>
      </c>
      <c r="AG360" s="9">
        <v>0</v>
      </c>
      <c r="AH360" s="9">
        <v>0</v>
      </c>
      <c r="AI360" s="9">
        <v>0</v>
      </c>
      <c r="AJ360">
        <v>0</v>
      </c>
      <c r="AK360">
        <v>0</v>
      </c>
      <c r="AU360" t="s">
        <v>1907</v>
      </c>
      <c r="AW360">
        <v>0</v>
      </c>
      <c r="AY360">
        <v>0</v>
      </c>
      <c r="BA360">
        <v>0</v>
      </c>
      <c r="BC360">
        <v>0</v>
      </c>
      <c r="BE360">
        <v>0</v>
      </c>
      <c r="BG360">
        <v>0</v>
      </c>
      <c r="BI360">
        <v>0</v>
      </c>
      <c r="BK360">
        <v>0</v>
      </c>
      <c r="BM360">
        <v>0</v>
      </c>
      <c r="BO360">
        <v>0</v>
      </c>
      <c r="BQ360">
        <v>0</v>
      </c>
      <c r="BR360">
        <v>0</v>
      </c>
      <c r="BT360">
        <v>0</v>
      </c>
      <c r="BV360">
        <v>0</v>
      </c>
      <c r="BX360">
        <v>0</v>
      </c>
      <c r="BZ360">
        <v>0</v>
      </c>
      <c r="CB360">
        <v>0</v>
      </c>
      <c r="CF360">
        <v>0</v>
      </c>
      <c r="CJ360">
        <v>1829</v>
      </c>
      <c r="CM360">
        <v>0</v>
      </c>
      <c r="CN360">
        <v>0</v>
      </c>
    </row>
    <row r="361" spans="1:92" x14ac:dyDescent="0.3">
      <c r="A361" s="4">
        <v>44341</v>
      </c>
      <c r="B361" s="2" t="s">
        <v>26</v>
      </c>
      <c r="C361" s="11" t="s">
        <v>536</v>
      </c>
      <c r="D361" s="11" t="s">
        <v>11</v>
      </c>
      <c r="E361" s="3" t="s">
        <v>1433</v>
      </c>
      <c r="F361" s="1"/>
      <c r="G361" s="7"/>
      <c r="H361" s="7"/>
      <c r="I361" s="7"/>
      <c r="J361" s="7">
        <v>32</v>
      </c>
      <c r="K361" s="7">
        <v>8</v>
      </c>
      <c r="L361" s="7"/>
      <c r="M361" s="5"/>
      <c r="N361" s="7"/>
      <c r="O361" s="7"/>
      <c r="P361" s="7"/>
      <c r="Q361" s="7"/>
      <c r="R361" s="7"/>
      <c r="S361" s="7"/>
      <c r="T361" s="7"/>
      <c r="U361" s="7"/>
      <c r="V361" s="6"/>
      <c r="W361" s="10"/>
      <c r="X361" s="8"/>
      <c r="Y361" s="9">
        <v>0</v>
      </c>
      <c r="Z361" s="9">
        <v>0</v>
      </c>
      <c r="AA361" s="9">
        <v>0</v>
      </c>
      <c r="AB361" s="9">
        <v>0</v>
      </c>
      <c r="AC361" s="9">
        <v>0</v>
      </c>
      <c r="AD361" s="9">
        <v>0</v>
      </c>
      <c r="AE361" s="9">
        <v>0</v>
      </c>
      <c r="AF361" s="9">
        <v>0</v>
      </c>
      <c r="AG361" s="9">
        <v>0</v>
      </c>
      <c r="AH361" s="9">
        <v>0</v>
      </c>
      <c r="AI361" s="9">
        <v>0</v>
      </c>
      <c r="AJ361">
        <v>0</v>
      </c>
      <c r="AK361">
        <v>0</v>
      </c>
      <c r="AU361" t="s">
        <v>1908</v>
      </c>
      <c r="AW361">
        <v>0</v>
      </c>
      <c r="AY361">
        <v>0</v>
      </c>
      <c r="BA361">
        <v>0</v>
      </c>
      <c r="BC361">
        <v>0</v>
      </c>
      <c r="BE361">
        <v>0</v>
      </c>
      <c r="BG361">
        <v>0</v>
      </c>
      <c r="BI361">
        <v>0</v>
      </c>
      <c r="BK361">
        <v>0</v>
      </c>
      <c r="BM361">
        <v>0</v>
      </c>
      <c r="BO361">
        <v>0</v>
      </c>
      <c r="BQ361">
        <v>0</v>
      </c>
      <c r="BR361">
        <v>0</v>
      </c>
      <c r="BT361">
        <v>0</v>
      </c>
      <c r="BV361">
        <v>0</v>
      </c>
      <c r="BX361">
        <v>0</v>
      </c>
      <c r="BZ361">
        <v>0</v>
      </c>
      <c r="CB361">
        <v>0</v>
      </c>
      <c r="CF361">
        <v>0</v>
      </c>
      <c r="CJ361">
        <v>1830</v>
      </c>
      <c r="CM361">
        <v>0</v>
      </c>
      <c r="CN361">
        <v>0</v>
      </c>
    </row>
    <row r="362" spans="1:92" x14ac:dyDescent="0.3">
      <c r="A362" s="4">
        <v>44342</v>
      </c>
      <c r="B362" s="2" t="s">
        <v>47</v>
      </c>
      <c r="C362" s="11" t="s">
        <v>381</v>
      </c>
      <c r="D362" s="11" t="s">
        <v>11</v>
      </c>
      <c r="E362" s="3" t="s">
        <v>1379</v>
      </c>
      <c r="F362" s="1"/>
      <c r="G362" s="7"/>
      <c r="H362" s="7"/>
      <c r="I362" s="7"/>
      <c r="J362" s="7">
        <v>28</v>
      </c>
      <c r="K362" s="7">
        <v>7</v>
      </c>
      <c r="L362" s="7"/>
      <c r="M362" s="5">
        <v>5</v>
      </c>
      <c r="N362" s="7"/>
      <c r="O362" s="7"/>
      <c r="P362" s="7"/>
      <c r="Q362" s="7"/>
      <c r="R362" s="7"/>
      <c r="S362" s="7"/>
      <c r="T362" s="7"/>
      <c r="U362" s="7"/>
      <c r="V362" s="6"/>
      <c r="W362" s="10"/>
      <c r="X362" s="8"/>
      <c r="Y362" s="9">
        <v>0</v>
      </c>
      <c r="Z362" s="9">
        <v>0</v>
      </c>
      <c r="AA362" s="9">
        <v>0</v>
      </c>
      <c r="AB362" s="9">
        <v>0</v>
      </c>
      <c r="AC362" s="9">
        <v>0</v>
      </c>
      <c r="AD362" s="9">
        <v>0</v>
      </c>
      <c r="AE362" s="9">
        <v>0</v>
      </c>
      <c r="AF362" s="9">
        <v>0</v>
      </c>
      <c r="AG362" s="9">
        <v>0</v>
      </c>
      <c r="AH362" s="9">
        <v>0</v>
      </c>
      <c r="AI362" s="9">
        <v>0</v>
      </c>
      <c r="AJ362">
        <v>0</v>
      </c>
      <c r="AK362">
        <v>0</v>
      </c>
      <c r="AU362" t="s">
        <v>1909</v>
      </c>
      <c r="AW362">
        <v>0</v>
      </c>
      <c r="AY362">
        <v>0</v>
      </c>
      <c r="BA362">
        <v>0</v>
      </c>
      <c r="BC362">
        <v>0</v>
      </c>
      <c r="BE362">
        <v>0</v>
      </c>
      <c r="BG362">
        <v>0</v>
      </c>
      <c r="BI362">
        <v>0</v>
      </c>
      <c r="BK362">
        <v>0</v>
      </c>
      <c r="BM362">
        <v>0</v>
      </c>
      <c r="BO362">
        <v>0</v>
      </c>
      <c r="BQ362">
        <v>0</v>
      </c>
      <c r="BR362">
        <v>0</v>
      </c>
      <c r="BT362">
        <v>0</v>
      </c>
      <c r="BV362">
        <v>0</v>
      </c>
      <c r="BX362">
        <v>0</v>
      </c>
      <c r="BZ362">
        <v>0</v>
      </c>
      <c r="CB362">
        <v>0</v>
      </c>
      <c r="CF362">
        <v>0</v>
      </c>
      <c r="CJ362">
        <v>1831</v>
      </c>
      <c r="CM362">
        <v>0</v>
      </c>
      <c r="CN362">
        <v>0</v>
      </c>
    </row>
    <row r="363" spans="1:92" x14ac:dyDescent="0.3">
      <c r="A363" s="4">
        <v>44342</v>
      </c>
      <c r="B363" s="2" t="s">
        <v>47</v>
      </c>
      <c r="C363" s="11" t="s">
        <v>550</v>
      </c>
      <c r="D363" s="11" t="s">
        <v>1713</v>
      </c>
      <c r="E363" s="3" t="s">
        <v>1386</v>
      </c>
      <c r="F363" s="1"/>
      <c r="G363" s="7"/>
      <c r="H363" s="7"/>
      <c r="I363" s="7"/>
      <c r="J363" s="7">
        <v>40</v>
      </c>
      <c r="K363" s="7">
        <v>10</v>
      </c>
      <c r="L363" s="7"/>
      <c r="M363" s="5">
        <v>10</v>
      </c>
      <c r="N363" s="7"/>
      <c r="O363" s="7"/>
      <c r="P363" s="7"/>
      <c r="Q363" s="7"/>
      <c r="R363" s="7"/>
      <c r="S363" s="7"/>
      <c r="T363" s="7"/>
      <c r="U363" s="7"/>
      <c r="V363" s="6"/>
      <c r="W363" s="10"/>
      <c r="X363" s="8"/>
      <c r="Y363" s="9">
        <v>0</v>
      </c>
      <c r="Z363" s="9">
        <v>0</v>
      </c>
      <c r="AA363" s="9">
        <v>0</v>
      </c>
      <c r="AB363" s="9">
        <v>0</v>
      </c>
      <c r="AC363" s="9">
        <v>0</v>
      </c>
      <c r="AD363" s="9">
        <v>0</v>
      </c>
      <c r="AE363" s="9">
        <v>0</v>
      </c>
      <c r="AF363" s="9">
        <v>0</v>
      </c>
      <c r="AG363" s="9">
        <v>0</v>
      </c>
      <c r="AH363" s="9">
        <v>0</v>
      </c>
      <c r="AI363" s="9">
        <v>0</v>
      </c>
      <c r="AJ363">
        <v>0</v>
      </c>
      <c r="AK363">
        <v>0</v>
      </c>
      <c r="AU363" t="s">
        <v>1910</v>
      </c>
      <c r="AW363">
        <v>0</v>
      </c>
      <c r="AY363">
        <v>0</v>
      </c>
      <c r="BA363">
        <v>0</v>
      </c>
      <c r="BC363">
        <v>0</v>
      </c>
      <c r="BE363">
        <v>0</v>
      </c>
      <c r="BG363">
        <v>0</v>
      </c>
      <c r="BI363">
        <v>0</v>
      </c>
      <c r="BK363">
        <v>0</v>
      </c>
      <c r="BM363">
        <v>0</v>
      </c>
      <c r="BO363">
        <v>0</v>
      </c>
      <c r="BQ363">
        <v>0</v>
      </c>
      <c r="BR363">
        <v>0</v>
      </c>
      <c r="BT363">
        <v>0</v>
      </c>
      <c r="BV363">
        <v>0</v>
      </c>
      <c r="BX363">
        <v>0</v>
      </c>
      <c r="BZ363">
        <v>0</v>
      </c>
      <c r="CB363">
        <v>0</v>
      </c>
      <c r="CF363">
        <v>0</v>
      </c>
      <c r="CJ363">
        <v>1832</v>
      </c>
      <c r="CM363">
        <v>0</v>
      </c>
      <c r="CN363">
        <v>0</v>
      </c>
    </row>
    <row r="364" spans="1:92" x14ac:dyDescent="0.3">
      <c r="A364" s="4">
        <v>44342</v>
      </c>
      <c r="B364" s="2" t="s">
        <v>57</v>
      </c>
      <c r="C364" s="11" t="s">
        <v>745</v>
      </c>
      <c r="D364" s="11" t="s">
        <v>31</v>
      </c>
      <c r="E364" s="3" t="s">
        <v>1526</v>
      </c>
      <c r="F364" s="1"/>
      <c r="G364" s="7"/>
      <c r="H364" s="7"/>
      <c r="I364" s="7"/>
      <c r="J364" s="7"/>
      <c r="K364" s="7"/>
      <c r="L364" s="7"/>
      <c r="M364" s="5"/>
      <c r="N364" s="7"/>
      <c r="O364" s="7"/>
      <c r="P364" s="7"/>
      <c r="Q364" s="7"/>
      <c r="R364" s="7"/>
      <c r="S364" s="7"/>
      <c r="T364" s="7"/>
      <c r="U364" s="7"/>
      <c r="V364" s="6"/>
      <c r="W364" s="10"/>
      <c r="X364" s="8"/>
      <c r="Y364" s="9">
        <v>0</v>
      </c>
      <c r="Z364" s="9">
        <v>0</v>
      </c>
      <c r="AA364" s="9">
        <v>0</v>
      </c>
      <c r="AB364" s="9">
        <v>0</v>
      </c>
      <c r="AC364" s="9">
        <v>0</v>
      </c>
      <c r="AD364" s="9">
        <v>0</v>
      </c>
      <c r="AE364" s="9">
        <v>0</v>
      </c>
      <c r="AF364" s="9">
        <v>0</v>
      </c>
      <c r="AG364" s="9">
        <v>0</v>
      </c>
      <c r="AH364" s="9">
        <v>0</v>
      </c>
      <c r="AI364" s="9">
        <v>0</v>
      </c>
      <c r="AJ364">
        <v>0</v>
      </c>
      <c r="AK364">
        <v>0</v>
      </c>
      <c r="AU364" t="s">
        <v>1911</v>
      </c>
      <c r="AW364">
        <v>0</v>
      </c>
      <c r="AY364">
        <v>0</v>
      </c>
      <c r="BA364">
        <v>0</v>
      </c>
      <c r="BC364">
        <v>0</v>
      </c>
      <c r="BE364">
        <v>0</v>
      </c>
      <c r="BG364">
        <v>0</v>
      </c>
      <c r="BI364">
        <v>0</v>
      </c>
      <c r="BK364">
        <v>0</v>
      </c>
      <c r="BM364">
        <v>0</v>
      </c>
      <c r="BO364">
        <v>0</v>
      </c>
      <c r="BQ364">
        <v>0</v>
      </c>
      <c r="BR364">
        <v>0</v>
      </c>
      <c r="BT364">
        <v>0</v>
      </c>
      <c r="BV364">
        <v>0</v>
      </c>
      <c r="BX364">
        <v>0</v>
      </c>
      <c r="BZ364">
        <v>0</v>
      </c>
      <c r="CB364">
        <v>0</v>
      </c>
      <c r="CF364">
        <v>0</v>
      </c>
      <c r="CJ364">
        <v>1833</v>
      </c>
      <c r="CM364">
        <v>0</v>
      </c>
      <c r="CN364">
        <v>0</v>
      </c>
    </row>
    <row r="365" spans="1:92" x14ac:dyDescent="0.3">
      <c r="A365" s="4">
        <v>44339</v>
      </c>
      <c r="B365" s="2" t="s">
        <v>57</v>
      </c>
      <c r="C365" s="11" t="s">
        <v>179</v>
      </c>
      <c r="D365" s="11" t="s">
        <v>1699</v>
      </c>
      <c r="E365" s="3" t="s">
        <v>916</v>
      </c>
      <c r="F365" s="1"/>
      <c r="G365" s="7"/>
      <c r="H365" s="7"/>
      <c r="I365" s="7"/>
      <c r="J365" s="7"/>
      <c r="K365" s="7"/>
      <c r="L365" s="7"/>
      <c r="M365" s="5"/>
      <c r="N365" s="7"/>
      <c r="O365" s="7"/>
      <c r="P365" s="7"/>
      <c r="Q365" s="7"/>
      <c r="R365" s="7"/>
      <c r="S365" s="7"/>
      <c r="T365" s="7"/>
      <c r="U365" s="7"/>
      <c r="V365" s="6">
        <v>3</v>
      </c>
      <c r="W365" s="10"/>
      <c r="X365" s="8"/>
      <c r="Y365" s="9">
        <v>0</v>
      </c>
      <c r="Z365" s="9">
        <v>0</v>
      </c>
      <c r="AA365" s="9">
        <v>0</v>
      </c>
      <c r="AB365" s="9">
        <v>0</v>
      </c>
      <c r="AC365" s="9">
        <v>0</v>
      </c>
      <c r="AD365" s="9">
        <v>0</v>
      </c>
      <c r="AE365" s="9">
        <v>0</v>
      </c>
      <c r="AF365" s="9">
        <v>0</v>
      </c>
      <c r="AG365" s="9">
        <v>0</v>
      </c>
      <c r="AH365" s="9">
        <v>0</v>
      </c>
      <c r="AI365" s="9">
        <v>0</v>
      </c>
      <c r="AJ365">
        <v>0</v>
      </c>
      <c r="AK365">
        <v>0</v>
      </c>
      <c r="AU365" t="s">
        <v>1912</v>
      </c>
      <c r="AW365">
        <v>0</v>
      </c>
      <c r="AY365">
        <v>0</v>
      </c>
      <c r="BA365">
        <v>0</v>
      </c>
      <c r="BC365">
        <v>0</v>
      </c>
      <c r="BE365">
        <v>0</v>
      </c>
      <c r="BG365">
        <v>0</v>
      </c>
      <c r="BI365">
        <v>0</v>
      </c>
      <c r="BK365">
        <v>0</v>
      </c>
      <c r="BM365">
        <v>0</v>
      </c>
      <c r="BO365">
        <v>0</v>
      </c>
      <c r="BQ365">
        <v>0</v>
      </c>
      <c r="BR365">
        <v>0</v>
      </c>
      <c r="BT365">
        <v>0</v>
      </c>
      <c r="BV365">
        <v>0</v>
      </c>
      <c r="BX365">
        <v>0</v>
      </c>
      <c r="BZ365">
        <v>0</v>
      </c>
      <c r="CB365">
        <v>0</v>
      </c>
      <c r="CF365">
        <v>0</v>
      </c>
      <c r="CJ365">
        <v>1834</v>
      </c>
      <c r="CM365">
        <v>0</v>
      </c>
      <c r="CN365">
        <v>0</v>
      </c>
    </row>
    <row r="366" spans="1:92" x14ac:dyDescent="0.3">
      <c r="A366" s="4">
        <v>44342</v>
      </c>
      <c r="B366" s="2" t="s">
        <v>53</v>
      </c>
      <c r="C366" s="11" t="s">
        <v>456</v>
      </c>
      <c r="D366" s="11" t="s">
        <v>1473</v>
      </c>
      <c r="E366" s="3" t="s">
        <v>1001</v>
      </c>
      <c r="F366" s="1"/>
      <c r="G366" s="7"/>
      <c r="H366" s="7"/>
      <c r="I366" s="7"/>
      <c r="J366" s="7">
        <v>88</v>
      </c>
      <c r="K366" s="7">
        <v>22</v>
      </c>
      <c r="L366" s="7"/>
      <c r="M366" s="5">
        <v>22</v>
      </c>
      <c r="N366" s="7"/>
      <c r="O366" s="7"/>
      <c r="P366" s="7"/>
      <c r="Q366" s="7"/>
      <c r="R366" s="7"/>
      <c r="S366" s="7"/>
      <c r="T366" s="7"/>
      <c r="U366" s="7"/>
      <c r="V366" s="6"/>
      <c r="W366" s="10"/>
      <c r="X366" s="8"/>
      <c r="Y366" s="9">
        <v>0</v>
      </c>
      <c r="Z366" s="9">
        <v>0</v>
      </c>
      <c r="AA366" s="9">
        <v>0</v>
      </c>
      <c r="AB366" s="9">
        <v>0</v>
      </c>
      <c r="AC366" s="9">
        <v>0</v>
      </c>
      <c r="AD366" s="9">
        <v>0</v>
      </c>
      <c r="AE366" s="9">
        <v>0</v>
      </c>
      <c r="AF366" s="9">
        <v>0</v>
      </c>
      <c r="AG366" s="9">
        <v>0</v>
      </c>
      <c r="AH366" s="9">
        <v>0</v>
      </c>
      <c r="AI366" s="9">
        <v>0</v>
      </c>
      <c r="AJ366">
        <v>0</v>
      </c>
      <c r="AK366">
        <v>0</v>
      </c>
      <c r="AU366" t="s">
        <v>1913</v>
      </c>
      <c r="AW366">
        <v>0</v>
      </c>
      <c r="AY366">
        <v>0</v>
      </c>
      <c r="BA366">
        <v>0</v>
      </c>
      <c r="BC366">
        <v>0</v>
      </c>
      <c r="BE366">
        <v>0</v>
      </c>
      <c r="BG366">
        <v>0</v>
      </c>
      <c r="BI366">
        <v>0</v>
      </c>
      <c r="BK366">
        <v>0</v>
      </c>
      <c r="BM366">
        <v>0</v>
      </c>
      <c r="BO366">
        <v>0</v>
      </c>
      <c r="BQ366">
        <v>0</v>
      </c>
      <c r="BR366">
        <v>0</v>
      </c>
      <c r="BT366">
        <v>0</v>
      </c>
      <c r="BV366">
        <v>0</v>
      </c>
      <c r="BX366">
        <v>0</v>
      </c>
      <c r="BZ366">
        <v>0</v>
      </c>
      <c r="CB366">
        <v>0</v>
      </c>
      <c r="CF366">
        <v>0</v>
      </c>
      <c r="CJ366">
        <v>1835</v>
      </c>
      <c r="CM366">
        <v>0</v>
      </c>
      <c r="CN366">
        <v>0</v>
      </c>
    </row>
    <row r="367" spans="1:92" x14ac:dyDescent="0.3">
      <c r="A367" s="4">
        <v>44341</v>
      </c>
      <c r="B367" s="2" t="s">
        <v>26</v>
      </c>
      <c r="C367" s="11" t="s">
        <v>1590</v>
      </c>
      <c r="D367" s="11" t="s">
        <v>11</v>
      </c>
      <c r="E367" s="3" t="s">
        <v>1591</v>
      </c>
      <c r="F367" s="1"/>
      <c r="G367" s="7"/>
      <c r="H367" s="7"/>
      <c r="I367" s="7"/>
      <c r="J367" s="7">
        <v>32</v>
      </c>
      <c r="K367" s="7">
        <v>8</v>
      </c>
      <c r="L367" s="7"/>
      <c r="M367" s="5">
        <v>8</v>
      </c>
      <c r="N367" s="7"/>
      <c r="O367" s="7"/>
      <c r="P367" s="7"/>
      <c r="Q367" s="7"/>
      <c r="R367" s="7"/>
      <c r="S367" s="7"/>
      <c r="T367" s="7"/>
      <c r="U367" s="7"/>
      <c r="V367" s="6"/>
      <c r="W367" s="10"/>
      <c r="X367" s="8"/>
      <c r="Y367" s="9">
        <v>0</v>
      </c>
      <c r="Z367" s="9">
        <v>0</v>
      </c>
      <c r="AA367" s="9">
        <v>0</v>
      </c>
      <c r="AB367" s="9">
        <v>0</v>
      </c>
      <c r="AC367" s="9">
        <v>0</v>
      </c>
      <c r="AD367" s="9">
        <v>0</v>
      </c>
      <c r="AE367" s="9">
        <v>0</v>
      </c>
      <c r="AF367" s="9">
        <v>0</v>
      </c>
      <c r="AG367" s="9">
        <v>0</v>
      </c>
      <c r="AH367" s="9">
        <v>0</v>
      </c>
      <c r="AI367" s="9">
        <v>0</v>
      </c>
      <c r="AJ367">
        <v>0</v>
      </c>
      <c r="AK367">
        <v>0</v>
      </c>
      <c r="AU367" t="s">
        <v>1914</v>
      </c>
      <c r="AW367">
        <v>0</v>
      </c>
      <c r="AY367">
        <v>0</v>
      </c>
      <c r="BA367">
        <v>0</v>
      </c>
      <c r="BC367">
        <v>0</v>
      </c>
      <c r="BE367">
        <v>0</v>
      </c>
      <c r="BG367">
        <v>0</v>
      </c>
      <c r="BI367">
        <v>0</v>
      </c>
      <c r="BK367">
        <v>0</v>
      </c>
      <c r="BM367">
        <v>0</v>
      </c>
      <c r="BO367">
        <v>0</v>
      </c>
      <c r="BQ367">
        <v>0</v>
      </c>
      <c r="BR367">
        <v>0</v>
      </c>
      <c r="BT367">
        <v>0</v>
      </c>
      <c r="BV367">
        <v>0</v>
      </c>
      <c r="BX367">
        <v>0</v>
      </c>
      <c r="BZ367">
        <v>0</v>
      </c>
      <c r="CB367">
        <v>0</v>
      </c>
      <c r="CF367">
        <v>0</v>
      </c>
      <c r="CJ367">
        <v>1836</v>
      </c>
      <c r="CM367">
        <v>0</v>
      </c>
      <c r="CN367">
        <v>0</v>
      </c>
    </row>
    <row r="368" spans="1:92" x14ac:dyDescent="0.3">
      <c r="A368" s="4">
        <v>44341</v>
      </c>
      <c r="B368" s="2" t="s">
        <v>209</v>
      </c>
      <c r="C368" s="11" t="s">
        <v>541</v>
      </c>
      <c r="D368" s="11" t="s">
        <v>11</v>
      </c>
      <c r="E368" s="3" t="s">
        <v>1536</v>
      </c>
      <c r="F368" s="1"/>
      <c r="G368" s="7"/>
      <c r="H368" s="7"/>
      <c r="I368" s="7"/>
      <c r="J368" s="7">
        <v>200</v>
      </c>
      <c r="K368" s="7">
        <v>50</v>
      </c>
      <c r="L368" s="7"/>
      <c r="M368" s="5">
        <v>50</v>
      </c>
      <c r="N368" s="7"/>
      <c r="O368" s="7"/>
      <c r="P368" s="7"/>
      <c r="Q368" s="7"/>
      <c r="R368" s="7"/>
      <c r="S368" s="7"/>
      <c r="T368" s="7"/>
      <c r="U368" s="7"/>
      <c r="V368" s="6">
        <v>25</v>
      </c>
      <c r="W368" s="10"/>
      <c r="X368" s="8"/>
      <c r="Y368" s="9">
        <v>0</v>
      </c>
      <c r="Z368" s="9">
        <v>0</v>
      </c>
      <c r="AA368" s="9">
        <v>0</v>
      </c>
      <c r="AB368" s="9">
        <v>0</v>
      </c>
      <c r="AC368" s="9">
        <v>0</v>
      </c>
      <c r="AD368" s="9">
        <v>0</v>
      </c>
      <c r="AE368" s="9">
        <v>0</v>
      </c>
      <c r="AF368" s="9">
        <v>546911580.86000001</v>
      </c>
      <c r="AG368" s="9">
        <v>0</v>
      </c>
      <c r="AH368" s="9">
        <v>0</v>
      </c>
      <c r="AI368" s="9">
        <v>0</v>
      </c>
      <c r="AJ368">
        <v>546911580.86000001</v>
      </c>
      <c r="AK368">
        <v>0</v>
      </c>
      <c r="AU368" t="s">
        <v>1915</v>
      </c>
      <c r="AW368">
        <v>0</v>
      </c>
      <c r="AY368">
        <v>0</v>
      </c>
      <c r="BA368">
        <v>0</v>
      </c>
      <c r="BC368">
        <v>0</v>
      </c>
      <c r="BE368">
        <v>0</v>
      </c>
      <c r="BG368">
        <v>0</v>
      </c>
      <c r="BI368">
        <v>0</v>
      </c>
      <c r="BK368">
        <v>0</v>
      </c>
      <c r="BM368">
        <v>0</v>
      </c>
      <c r="BO368">
        <v>0</v>
      </c>
      <c r="BQ368">
        <v>0</v>
      </c>
      <c r="BR368">
        <v>0</v>
      </c>
      <c r="BT368">
        <v>0</v>
      </c>
      <c r="BV368">
        <v>0</v>
      </c>
      <c r="BX368">
        <v>0</v>
      </c>
      <c r="BZ368">
        <v>0</v>
      </c>
      <c r="CB368">
        <v>0</v>
      </c>
      <c r="CF368">
        <v>0</v>
      </c>
      <c r="CJ368">
        <v>1837</v>
      </c>
      <c r="CM368">
        <v>0</v>
      </c>
      <c r="CN368">
        <v>546911580.86000001</v>
      </c>
    </row>
    <row r="369" spans="1:92" x14ac:dyDescent="0.3">
      <c r="A369" s="4">
        <v>44342</v>
      </c>
      <c r="B369" s="2" t="s">
        <v>47</v>
      </c>
      <c r="C369" s="11" t="s">
        <v>227</v>
      </c>
      <c r="D369" s="11" t="s">
        <v>11</v>
      </c>
      <c r="E369" s="3" t="s">
        <v>1208</v>
      </c>
      <c r="F369" s="1"/>
      <c r="G369" s="7"/>
      <c r="H369" s="7"/>
      <c r="I369" s="7"/>
      <c r="J369" s="7">
        <v>205</v>
      </c>
      <c r="K369" s="7">
        <v>41</v>
      </c>
      <c r="L369" s="7">
        <v>3</v>
      </c>
      <c r="M369" s="5">
        <v>20</v>
      </c>
      <c r="N369" s="7"/>
      <c r="O369" s="7"/>
      <c r="P369" s="7"/>
      <c r="Q369" s="7"/>
      <c r="R369" s="7"/>
      <c r="S369" s="7"/>
      <c r="T369" s="7"/>
      <c r="U369" s="7"/>
      <c r="V369" s="6"/>
      <c r="W369" s="10"/>
      <c r="X369" s="8"/>
      <c r="Y369" s="9">
        <v>0</v>
      </c>
      <c r="Z369" s="9">
        <v>0</v>
      </c>
      <c r="AA369" s="9">
        <v>0</v>
      </c>
      <c r="AB369" s="9">
        <v>0</v>
      </c>
      <c r="AC369" s="9">
        <v>0</v>
      </c>
      <c r="AD369" s="9">
        <v>0</v>
      </c>
      <c r="AE369" s="9">
        <v>0</v>
      </c>
      <c r="AF369" s="9">
        <v>0</v>
      </c>
      <c r="AG369" s="9">
        <v>0</v>
      </c>
      <c r="AH369" s="9">
        <v>0</v>
      </c>
      <c r="AI369" s="9">
        <v>0</v>
      </c>
      <c r="AJ369">
        <v>0</v>
      </c>
      <c r="AK369">
        <v>0</v>
      </c>
      <c r="AU369" t="s">
        <v>1916</v>
      </c>
      <c r="AW369">
        <v>0</v>
      </c>
      <c r="AY369">
        <v>0</v>
      </c>
      <c r="BA369">
        <v>0</v>
      </c>
      <c r="BC369">
        <v>0</v>
      </c>
      <c r="BE369">
        <v>0</v>
      </c>
      <c r="BG369">
        <v>0</v>
      </c>
      <c r="BI369">
        <v>0</v>
      </c>
      <c r="BK369">
        <v>0</v>
      </c>
      <c r="BM369">
        <v>0</v>
      </c>
      <c r="BO369">
        <v>0</v>
      </c>
      <c r="BQ369">
        <v>0</v>
      </c>
      <c r="BR369">
        <v>0</v>
      </c>
      <c r="BT369">
        <v>0</v>
      </c>
      <c r="BV369">
        <v>0</v>
      </c>
      <c r="BX369">
        <v>0</v>
      </c>
      <c r="BZ369">
        <v>0</v>
      </c>
      <c r="CB369">
        <v>0</v>
      </c>
      <c r="CF369">
        <v>0</v>
      </c>
      <c r="CJ369">
        <v>1838</v>
      </c>
      <c r="CM369">
        <v>0</v>
      </c>
      <c r="CN369">
        <v>0</v>
      </c>
    </row>
    <row r="370" spans="1:92" x14ac:dyDescent="0.3">
      <c r="A370" s="4">
        <v>44343</v>
      </c>
      <c r="B370" s="2" t="s">
        <v>9</v>
      </c>
      <c r="C370" s="11" t="s">
        <v>375</v>
      </c>
      <c r="D370" s="11" t="s">
        <v>31</v>
      </c>
      <c r="E370" s="3" t="s">
        <v>1378</v>
      </c>
      <c r="F370" s="1"/>
      <c r="G370" s="7"/>
      <c r="H370" s="7"/>
      <c r="I370" s="7"/>
      <c r="J370" s="7">
        <v>240</v>
      </c>
      <c r="K370" s="7">
        <v>60</v>
      </c>
      <c r="L370" s="7"/>
      <c r="M370" s="5">
        <v>60</v>
      </c>
      <c r="N370" s="7"/>
      <c r="O370" s="7"/>
      <c r="P370" s="7"/>
      <c r="Q370" s="7"/>
      <c r="R370" s="7"/>
      <c r="S370" s="7"/>
      <c r="T370" s="7"/>
      <c r="U370" s="7"/>
      <c r="V370" s="6"/>
      <c r="W370" s="10"/>
      <c r="X370" s="8"/>
      <c r="Y370" s="9">
        <v>0</v>
      </c>
      <c r="Z370" s="9">
        <v>3440800</v>
      </c>
      <c r="AA370" s="9">
        <v>7956000</v>
      </c>
      <c r="AB370" s="9">
        <v>145931650.40000001</v>
      </c>
      <c r="AC370" s="9">
        <v>0</v>
      </c>
      <c r="AD370" s="9">
        <v>0</v>
      </c>
      <c r="AE370" s="9">
        <v>0</v>
      </c>
      <c r="AF370" s="9">
        <v>0</v>
      </c>
      <c r="AG370" s="9">
        <v>0</v>
      </c>
      <c r="AH370" s="9">
        <v>0</v>
      </c>
      <c r="AI370" s="9">
        <v>0</v>
      </c>
      <c r="AJ370">
        <v>157328450.40000001</v>
      </c>
      <c r="AK370">
        <v>0</v>
      </c>
      <c r="AL370">
        <v>18</v>
      </c>
      <c r="AM370">
        <v>44268</v>
      </c>
      <c r="AN370">
        <v>44451</v>
      </c>
      <c r="AU370" t="s">
        <v>1917</v>
      </c>
      <c r="AV370">
        <v>68</v>
      </c>
      <c r="AW370">
        <v>7956000</v>
      </c>
      <c r="AY370">
        <v>0</v>
      </c>
      <c r="AZ370">
        <v>68</v>
      </c>
      <c r="BA370">
        <v>3440800</v>
      </c>
      <c r="BC370">
        <v>0</v>
      </c>
      <c r="BE370">
        <v>0</v>
      </c>
      <c r="BG370">
        <v>0</v>
      </c>
      <c r="BI370">
        <v>0</v>
      </c>
      <c r="BK370">
        <v>0</v>
      </c>
      <c r="BM370">
        <v>0</v>
      </c>
      <c r="BO370">
        <v>0</v>
      </c>
      <c r="BQ370">
        <v>0</v>
      </c>
      <c r="BR370">
        <v>3440800</v>
      </c>
      <c r="BT370">
        <v>0</v>
      </c>
      <c r="BV370">
        <v>0</v>
      </c>
      <c r="BX370">
        <v>0</v>
      </c>
      <c r="BY370">
        <v>816</v>
      </c>
      <c r="BZ370">
        <v>28886400</v>
      </c>
      <c r="CA370">
        <v>900</v>
      </c>
      <c r="CB370">
        <v>54591264</v>
      </c>
      <c r="CE370" t="s">
        <v>1918</v>
      </c>
      <c r="CF370">
        <v>62453986.399999999</v>
      </c>
      <c r="CJ370">
        <v>1839</v>
      </c>
      <c r="CM370">
        <v>0</v>
      </c>
      <c r="CN370">
        <v>157328450.40000001</v>
      </c>
    </row>
    <row r="371" spans="1:92" x14ac:dyDescent="0.3">
      <c r="A371" s="4">
        <v>44326</v>
      </c>
      <c r="B371" s="2" t="s">
        <v>57</v>
      </c>
      <c r="C371" s="11" t="s">
        <v>496</v>
      </c>
      <c r="D371" s="11" t="s">
        <v>1690</v>
      </c>
      <c r="E371" s="3" t="s">
        <v>1152</v>
      </c>
      <c r="F371" s="1"/>
      <c r="G371" s="7"/>
      <c r="H371" s="7"/>
      <c r="I371" s="7"/>
      <c r="J371" s="7"/>
      <c r="K371" s="7"/>
      <c r="L371" s="7"/>
      <c r="M371" s="5"/>
      <c r="N371" s="7">
        <v>8</v>
      </c>
      <c r="O371" s="7"/>
      <c r="P371" s="7">
        <v>1</v>
      </c>
      <c r="Q371" s="7"/>
      <c r="R371" s="7"/>
      <c r="S371" s="7"/>
      <c r="T371" s="7"/>
      <c r="U371" s="7"/>
      <c r="V371" s="6"/>
      <c r="W371" s="10"/>
      <c r="X371" s="8"/>
      <c r="Y371" s="9">
        <v>0</v>
      </c>
      <c r="Z371" s="9">
        <v>0</v>
      </c>
      <c r="AA371" s="9">
        <v>0</v>
      </c>
      <c r="AB371" s="9">
        <v>0</v>
      </c>
      <c r="AC371" s="9">
        <v>0</v>
      </c>
      <c r="AD371" s="9">
        <v>0</v>
      </c>
      <c r="AE371" s="9">
        <v>0</v>
      </c>
      <c r="AF371" s="9">
        <v>0</v>
      </c>
      <c r="AG371" s="9">
        <v>0</v>
      </c>
      <c r="AH371" s="9">
        <v>0</v>
      </c>
      <c r="AI371" s="9">
        <v>0</v>
      </c>
      <c r="AJ371">
        <v>0</v>
      </c>
      <c r="AK371">
        <v>0</v>
      </c>
      <c r="AU371" t="s">
        <v>1919</v>
      </c>
      <c r="AW371">
        <v>0</v>
      </c>
      <c r="AY371">
        <v>0</v>
      </c>
      <c r="BA371">
        <v>0</v>
      </c>
      <c r="BC371">
        <v>0</v>
      </c>
      <c r="BE371">
        <v>0</v>
      </c>
      <c r="BG371">
        <v>0</v>
      </c>
      <c r="BI371">
        <v>0</v>
      </c>
      <c r="BK371">
        <v>0</v>
      </c>
      <c r="BM371">
        <v>0</v>
      </c>
      <c r="BO371">
        <v>0</v>
      </c>
      <c r="BQ371">
        <v>0</v>
      </c>
      <c r="BR371">
        <v>0</v>
      </c>
      <c r="BT371">
        <v>0</v>
      </c>
      <c r="BV371">
        <v>0</v>
      </c>
      <c r="BX371">
        <v>0</v>
      </c>
      <c r="BZ371">
        <v>0</v>
      </c>
      <c r="CB371">
        <v>0</v>
      </c>
      <c r="CF371">
        <v>0</v>
      </c>
      <c r="CJ371">
        <v>1840</v>
      </c>
      <c r="CM371">
        <v>0</v>
      </c>
      <c r="CN371">
        <v>0</v>
      </c>
    </row>
    <row r="372" spans="1:92" x14ac:dyDescent="0.3">
      <c r="A372" s="4">
        <v>44341</v>
      </c>
      <c r="B372" s="2" t="s">
        <v>57</v>
      </c>
      <c r="C372" s="11" t="s">
        <v>745</v>
      </c>
      <c r="D372" s="11" t="s">
        <v>31</v>
      </c>
      <c r="E372" s="3" t="s">
        <v>1526</v>
      </c>
      <c r="F372" s="1"/>
      <c r="G372" s="7"/>
      <c r="H372" s="7"/>
      <c r="I372" s="7"/>
      <c r="J372" s="7">
        <v>30</v>
      </c>
      <c r="K372" s="7">
        <v>6</v>
      </c>
      <c r="L372" s="7"/>
      <c r="M372" s="5">
        <v>6</v>
      </c>
      <c r="N372" s="7">
        <v>1</v>
      </c>
      <c r="O372" s="7"/>
      <c r="P372" s="7"/>
      <c r="Q372" s="7"/>
      <c r="R372" s="7"/>
      <c r="S372" s="7"/>
      <c r="T372" s="7"/>
      <c r="U372" s="7"/>
      <c r="V372" s="6"/>
      <c r="W372" s="10" t="s">
        <v>1920</v>
      </c>
      <c r="X372" s="8"/>
      <c r="Y372" s="9">
        <v>0</v>
      </c>
      <c r="Z372" s="9">
        <v>0</v>
      </c>
      <c r="AA372" s="9">
        <v>0</v>
      </c>
      <c r="AB372" s="9">
        <v>0</v>
      </c>
      <c r="AC372" s="9">
        <v>0</v>
      </c>
      <c r="AD372" s="9">
        <v>0</v>
      </c>
      <c r="AE372" s="9">
        <v>0</v>
      </c>
      <c r="AF372" s="9">
        <v>0</v>
      </c>
      <c r="AG372" s="9">
        <v>0</v>
      </c>
      <c r="AH372" s="9">
        <v>0</v>
      </c>
      <c r="AI372" s="9">
        <v>0</v>
      </c>
      <c r="AJ372">
        <v>0</v>
      </c>
      <c r="AK372">
        <v>0</v>
      </c>
      <c r="AU372" t="s">
        <v>1921</v>
      </c>
      <c r="AW372">
        <v>0</v>
      </c>
      <c r="AY372">
        <v>0</v>
      </c>
      <c r="BA372">
        <v>0</v>
      </c>
      <c r="BC372">
        <v>0</v>
      </c>
      <c r="BE372">
        <v>0</v>
      </c>
      <c r="BG372">
        <v>0</v>
      </c>
      <c r="BI372">
        <v>0</v>
      </c>
      <c r="BK372">
        <v>0</v>
      </c>
      <c r="BM372">
        <v>0</v>
      </c>
      <c r="BO372">
        <v>0</v>
      </c>
      <c r="BQ372">
        <v>0</v>
      </c>
      <c r="BR372">
        <v>0</v>
      </c>
      <c r="BT372">
        <v>0</v>
      </c>
      <c r="BV372">
        <v>0</v>
      </c>
      <c r="BX372">
        <v>0</v>
      </c>
      <c r="BZ372">
        <v>0</v>
      </c>
      <c r="CB372">
        <v>0</v>
      </c>
      <c r="CF372">
        <v>0</v>
      </c>
      <c r="CJ372">
        <v>1841</v>
      </c>
      <c r="CM372">
        <v>0</v>
      </c>
      <c r="CN372">
        <v>0</v>
      </c>
    </row>
    <row r="373" spans="1:92" x14ac:dyDescent="0.3">
      <c r="A373" s="4">
        <v>44341</v>
      </c>
      <c r="B373" s="2" t="s">
        <v>92</v>
      </c>
      <c r="C373" s="11" t="s">
        <v>94</v>
      </c>
      <c r="D373" s="11" t="s">
        <v>31</v>
      </c>
      <c r="E373" s="3" t="s">
        <v>1180</v>
      </c>
      <c r="F373" s="1"/>
      <c r="G373" s="7"/>
      <c r="H373" s="7"/>
      <c r="I373" s="7"/>
      <c r="J373" s="7">
        <v>12</v>
      </c>
      <c r="K373" s="7">
        <v>3</v>
      </c>
      <c r="L373" s="7"/>
      <c r="M373" s="5">
        <v>3</v>
      </c>
      <c r="N373" s="7"/>
      <c r="O373" s="7"/>
      <c r="P373" s="7"/>
      <c r="Q373" s="7"/>
      <c r="R373" s="7"/>
      <c r="S373" s="7"/>
      <c r="T373" s="7"/>
      <c r="U373" s="7"/>
      <c r="V373" s="6"/>
      <c r="W373" s="10"/>
      <c r="X373" s="8"/>
      <c r="Y373" s="9">
        <v>0</v>
      </c>
      <c r="Z373" s="9">
        <v>0</v>
      </c>
      <c r="AA373" s="9">
        <v>0</v>
      </c>
      <c r="AB373" s="9">
        <v>0</v>
      </c>
      <c r="AC373" s="9">
        <v>0</v>
      </c>
      <c r="AD373" s="9">
        <v>0</v>
      </c>
      <c r="AE373" s="9">
        <v>0</v>
      </c>
      <c r="AF373" s="9">
        <v>0</v>
      </c>
      <c r="AG373" s="9">
        <v>0</v>
      </c>
      <c r="AH373" s="9">
        <v>0</v>
      </c>
      <c r="AI373" s="9">
        <v>0</v>
      </c>
      <c r="AJ373">
        <v>0</v>
      </c>
      <c r="AK373">
        <v>0</v>
      </c>
      <c r="AU373" t="s">
        <v>1922</v>
      </c>
      <c r="AW373">
        <v>0</v>
      </c>
      <c r="AY373">
        <v>0</v>
      </c>
      <c r="BA373">
        <v>0</v>
      </c>
      <c r="BC373">
        <v>0</v>
      </c>
      <c r="BE373">
        <v>0</v>
      </c>
      <c r="BG373">
        <v>0</v>
      </c>
      <c r="BI373">
        <v>0</v>
      </c>
      <c r="BK373">
        <v>0</v>
      </c>
      <c r="BM373">
        <v>0</v>
      </c>
      <c r="BO373">
        <v>0</v>
      </c>
      <c r="BQ373">
        <v>0</v>
      </c>
      <c r="BR373">
        <v>0</v>
      </c>
      <c r="BT373">
        <v>0</v>
      </c>
      <c r="BV373">
        <v>0</v>
      </c>
      <c r="BX373">
        <v>0</v>
      </c>
      <c r="BZ373">
        <v>0</v>
      </c>
      <c r="CB373">
        <v>0</v>
      </c>
      <c r="CF373">
        <v>0</v>
      </c>
      <c r="CJ373">
        <v>1842</v>
      </c>
      <c r="CM373">
        <v>0</v>
      </c>
      <c r="CN373">
        <v>0</v>
      </c>
    </row>
    <row r="374" spans="1:92" x14ac:dyDescent="0.3">
      <c r="A374" s="4">
        <v>44343</v>
      </c>
      <c r="B374" s="2" t="s">
        <v>80</v>
      </c>
      <c r="C374" s="11" t="s">
        <v>190</v>
      </c>
      <c r="D374" s="11" t="s">
        <v>1690</v>
      </c>
      <c r="E374" s="3" t="s">
        <v>857</v>
      </c>
      <c r="F374" s="1"/>
      <c r="G374" s="7"/>
      <c r="H374" s="7"/>
      <c r="I374" s="7"/>
      <c r="J374" s="7">
        <v>6</v>
      </c>
      <c r="K374" s="7">
        <v>1</v>
      </c>
      <c r="L374" s="7">
        <v>1</v>
      </c>
      <c r="M374" s="5"/>
      <c r="N374" s="7"/>
      <c r="O374" s="7"/>
      <c r="P374" s="7"/>
      <c r="Q374" s="7"/>
      <c r="R374" s="7"/>
      <c r="S374" s="7"/>
      <c r="T374" s="7"/>
      <c r="U374" s="7"/>
      <c r="V374" s="6"/>
      <c r="W374" s="10"/>
      <c r="X374" s="8"/>
      <c r="Y374" s="9">
        <v>0</v>
      </c>
      <c r="Z374" s="9">
        <v>0</v>
      </c>
      <c r="AA374" s="9">
        <v>0</v>
      </c>
      <c r="AB374" s="9">
        <v>0</v>
      </c>
      <c r="AC374" s="9">
        <v>0</v>
      </c>
      <c r="AD374" s="9">
        <v>0</v>
      </c>
      <c r="AE374" s="9">
        <v>0</v>
      </c>
      <c r="AF374" s="9">
        <v>0</v>
      </c>
      <c r="AG374" s="9">
        <v>0</v>
      </c>
      <c r="AH374" s="9">
        <v>0</v>
      </c>
      <c r="AI374" s="9">
        <v>0</v>
      </c>
      <c r="AJ374">
        <v>0</v>
      </c>
      <c r="AK374">
        <v>0</v>
      </c>
      <c r="AU374" t="s">
        <v>1923</v>
      </c>
      <c r="AW374">
        <v>0</v>
      </c>
      <c r="AY374">
        <v>0</v>
      </c>
      <c r="BA374">
        <v>0</v>
      </c>
      <c r="BC374">
        <v>0</v>
      </c>
      <c r="BE374">
        <v>0</v>
      </c>
      <c r="BG374">
        <v>0</v>
      </c>
      <c r="BI374">
        <v>0</v>
      </c>
      <c r="BK374">
        <v>0</v>
      </c>
      <c r="BM374">
        <v>0</v>
      </c>
      <c r="BO374">
        <v>0</v>
      </c>
      <c r="BQ374">
        <v>0</v>
      </c>
      <c r="BR374">
        <v>0</v>
      </c>
      <c r="BT374">
        <v>0</v>
      </c>
      <c r="BV374">
        <v>0</v>
      </c>
      <c r="BX374">
        <v>0</v>
      </c>
      <c r="BZ374">
        <v>0</v>
      </c>
      <c r="CB374">
        <v>0</v>
      </c>
      <c r="CF374">
        <v>0</v>
      </c>
      <c r="CJ374">
        <v>1843</v>
      </c>
      <c r="CM374">
        <v>0</v>
      </c>
      <c r="CN374">
        <v>0</v>
      </c>
    </row>
    <row r="375" spans="1:92" x14ac:dyDescent="0.3">
      <c r="A375" s="4">
        <v>44343</v>
      </c>
      <c r="B375" s="2" t="s">
        <v>80</v>
      </c>
      <c r="C375" s="11" t="s">
        <v>190</v>
      </c>
      <c r="D375" s="11" t="s">
        <v>1473</v>
      </c>
      <c r="E375" s="3" t="s">
        <v>857</v>
      </c>
      <c r="F375" s="1"/>
      <c r="G375" s="7"/>
      <c r="H375" s="7"/>
      <c r="I375" s="7"/>
      <c r="J375" s="7">
        <v>2</v>
      </c>
      <c r="K375" s="7">
        <v>1</v>
      </c>
      <c r="L375" s="7"/>
      <c r="M375" s="5"/>
      <c r="N375" s="7"/>
      <c r="O375" s="7"/>
      <c r="P375" s="7"/>
      <c r="Q375" s="7"/>
      <c r="R375" s="7"/>
      <c r="S375" s="7"/>
      <c r="T375" s="7"/>
      <c r="U375" s="7"/>
      <c r="V375" s="6"/>
      <c r="W375" s="10"/>
      <c r="X375" s="8"/>
      <c r="Y375" s="9">
        <v>0</v>
      </c>
      <c r="Z375" s="9">
        <v>0</v>
      </c>
      <c r="AA375" s="9">
        <v>0</v>
      </c>
      <c r="AB375" s="9">
        <v>0</v>
      </c>
      <c r="AC375" s="9">
        <v>0</v>
      </c>
      <c r="AD375" s="9">
        <v>0</v>
      </c>
      <c r="AE375" s="9">
        <v>0</v>
      </c>
      <c r="AF375" s="9">
        <v>0</v>
      </c>
      <c r="AG375" s="9">
        <v>0</v>
      </c>
      <c r="AH375" s="9">
        <v>0</v>
      </c>
      <c r="AI375" s="9">
        <v>0</v>
      </c>
      <c r="AJ375">
        <v>0</v>
      </c>
      <c r="AK375">
        <v>0</v>
      </c>
      <c r="AU375" t="s">
        <v>1924</v>
      </c>
      <c r="AW375">
        <v>0</v>
      </c>
      <c r="AY375">
        <v>0</v>
      </c>
      <c r="BA375">
        <v>0</v>
      </c>
      <c r="BC375">
        <v>0</v>
      </c>
      <c r="BE375">
        <v>0</v>
      </c>
      <c r="BG375">
        <v>0</v>
      </c>
      <c r="BI375">
        <v>0</v>
      </c>
      <c r="BK375">
        <v>0</v>
      </c>
      <c r="BM375">
        <v>0</v>
      </c>
      <c r="BO375">
        <v>0</v>
      </c>
      <c r="BQ375">
        <v>0</v>
      </c>
      <c r="BR375">
        <v>0</v>
      </c>
      <c r="BT375">
        <v>0</v>
      </c>
      <c r="BV375">
        <v>0</v>
      </c>
      <c r="BX375">
        <v>0</v>
      </c>
      <c r="BZ375">
        <v>0</v>
      </c>
      <c r="CB375">
        <v>0</v>
      </c>
      <c r="CF375">
        <v>0</v>
      </c>
      <c r="CJ375">
        <v>1844</v>
      </c>
      <c r="CM375">
        <v>0</v>
      </c>
      <c r="CN375">
        <v>0</v>
      </c>
    </row>
    <row r="376" spans="1:92" x14ac:dyDescent="0.3">
      <c r="A376" s="4">
        <v>44343</v>
      </c>
      <c r="B376" s="2" t="s">
        <v>23</v>
      </c>
      <c r="C376" s="11" t="s">
        <v>528</v>
      </c>
      <c r="D376" s="11" t="s">
        <v>7</v>
      </c>
      <c r="E376" s="3" t="s">
        <v>841</v>
      </c>
      <c r="F376" s="1"/>
      <c r="G376" s="7"/>
      <c r="H376" s="7"/>
      <c r="I376" s="7"/>
      <c r="J376" s="7">
        <v>20</v>
      </c>
      <c r="K376" s="7">
        <v>5</v>
      </c>
      <c r="L376" s="7">
        <v>3</v>
      </c>
      <c r="M376" s="5">
        <v>2</v>
      </c>
      <c r="N376" s="7"/>
      <c r="O376" s="7"/>
      <c r="P376" s="7"/>
      <c r="Q376" s="7"/>
      <c r="R376" s="7"/>
      <c r="S376" s="7"/>
      <c r="T376" s="7"/>
      <c r="U376" s="7"/>
      <c r="V376" s="6"/>
      <c r="W376" s="10"/>
      <c r="X376" s="8"/>
      <c r="Y376" s="9">
        <v>0</v>
      </c>
      <c r="Z376" s="9">
        <v>0</v>
      </c>
      <c r="AA376" s="9">
        <v>0</v>
      </c>
      <c r="AB376" s="9">
        <v>0</v>
      </c>
      <c r="AC376" s="9">
        <v>0</v>
      </c>
      <c r="AD376" s="9">
        <v>0</v>
      </c>
      <c r="AE376" s="9">
        <v>0</v>
      </c>
      <c r="AF376" s="9">
        <v>0</v>
      </c>
      <c r="AG376" s="9">
        <v>0</v>
      </c>
      <c r="AH376" s="9">
        <v>0</v>
      </c>
      <c r="AI376" s="9">
        <v>0</v>
      </c>
      <c r="AJ376">
        <v>0</v>
      </c>
      <c r="AK376">
        <v>0</v>
      </c>
      <c r="AU376" t="s">
        <v>1925</v>
      </c>
      <c r="AW376">
        <v>0</v>
      </c>
      <c r="AY376">
        <v>0</v>
      </c>
      <c r="BA376">
        <v>0</v>
      </c>
      <c r="BC376">
        <v>0</v>
      </c>
      <c r="BE376">
        <v>0</v>
      </c>
      <c r="BG376">
        <v>0</v>
      </c>
      <c r="BI376">
        <v>0</v>
      </c>
      <c r="BK376">
        <v>0</v>
      </c>
      <c r="BM376">
        <v>0</v>
      </c>
      <c r="BO376">
        <v>0</v>
      </c>
      <c r="BQ376">
        <v>0</v>
      </c>
      <c r="BR376">
        <v>0</v>
      </c>
      <c r="BT376">
        <v>0</v>
      </c>
      <c r="BV376">
        <v>0</v>
      </c>
      <c r="BX376">
        <v>0</v>
      </c>
      <c r="BZ376">
        <v>0</v>
      </c>
      <c r="CB376">
        <v>0</v>
      </c>
      <c r="CF376">
        <v>0</v>
      </c>
      <c r="CJ376">
        <v>1845</v>
      </c>
      <c r="CM376">
        <v>0</v>
      </c>
      <c r="CN376">
        <v>0</v>
      </c>
    </row>
    <row r="377" spans="1:92" x14ac:dyDescent="0.3">
      <c r="A377" s="4">
        <v>44343</v>
      </c>
      <c r="B377" s="2" t="s">
        <v>134</v>
      </c>
      <c r="C377" s="11" t="s">
        <v>495</v>
      </c>
      <c r="D377" s="11" t="s">
        <v>11</v>
      </c>
      <c r="E377" s="3" t="s">
        <v>1604</v>
      </c>
      <c r="F377" s="1"/>
      <c r="G377" s="7"/>
      <c r="H377" s="7"/>
      <c r="I377" s="7"/>
      <c r="J377" s="7">
        <v>4</v>
      </c>
      <c r="K377" s="7">
        <v>1</v>
      </c>
      <c r="L377" s="7"/>
      <c r="M377" s="5">
        <v>1</v>
      </c>
      <c r="N377" s="7"/>
      <c r="O377" s="7"/>
      <c r="P377" s="7"/>
      <c r="Q377" s="7"/>
      <c r="R377" s="7"/>
      <c r="S377" s="7"/>
      <c r="T377" s="7"/>
      <c r="U377" s="7"/>
      <c r="V377" s="6"/>
      <c r="W377" s="10"/>
      <c r="X377" s="8"/>
      <c r="Y377" s="9">
        <v>0</v>
      </c>
      <c r="Z377" s="9">
        <v>0</v>
      </c>
      <c r="AA377" s="9">
        <v>0</v>
      </c>
      <c r="AB377" s="9">
        <v>0</v>
      </c>
      <c r="AC377" s="9">
        <v>0</v>
      </c>
      <c r="AD377" s="9">
        <v>0</v>
      </c>
      <c r="AE377" s="9">
        <v>0</v>
      </c>
      <c r="AF377" s="9">
        <v>0</v>
      </c>
      <c r="AG377" s="9">
        <v>0</v>
      </c>
      <c r="AH377" s="9">
        <v>0</v>
      </c>
      <c r="AI377" s="9">
        <v>0</v>
      </c>
      <c r="AJ377">
        <v>0</v>
      </c>
      <c r="AK377">
        <v>0</v>
      </c>
      <c r="AU377" t="s">
        <v>1926</v>
      </c>
      <c r="AW377">
        <v>0</v>
      </c>
      <c r="AY377">
        <v>0</v>
      </c>
      <c r="BA377">
        <v>0</v>
      </c>
      <c r="BC377">
        <v>0</v>
      </c>
      <c r="BE377">
        <v>0</v>
      </c>
      <c r="BG377">
        <v>0</v>
      </c>
      <c r="BI377">
        <v>0</v>
      </c>
      <c r="BK377">
        <v>0</v>
      </c>
      <c r="BM377">
        <v>0</v>
      </c>
      <c r="BO377">
        <v>0</v>
      </c>
      <c r="BQ377">
        <v>0</v>
      </c>
      <c r="BR377">
        <v>0</v>
      </c>
      <c r="BT377">
        <v>0</v>
      </c>
      <c r="BV377">
        <v>0</v>
      </c>
      <c r="BX377">
        <v>0</v>
      </c>
      <c r="BZ377">
        <v>0</v>
      </c>
      <c r="CB377">
        <v>0</v>
      </c>
      <c r="CF377">
        <v>0</v>
      </c>
      <c r="CJ377">
        <v>1846</v>
      </c>
      <c r="CM377">
        <v>0</v>
      </c>
      <c r="CN377">
        <v>0</v>
      </c>
    </row>
    <row r="378" spans="1:92" x14ac:dyDescent="0.3">
      <c r="A378" s="4">
        <v>44343</v>
      </c>
      <c r="B378" s="2" t="s">
        <v>26</v>
      </c>
      <c r="C378" s="11" t="s">
        <v>254</v>
      </c>
      <c r="D378" s="11" t="s">
        <v>11</v>
      </c>
      <c r="E378" s="3" t="s">
        <v>1304</v>
      </c>
      <c r="F378" s="1"/>
      <c r="G378" s="7"/>
      <c r="H378" s="7"/>
      <c r="I378" s="7"/>
      <c r="J378" s="7">
        <v>1764</v>
      </c>
      <c r="K378" s="7">
        <v>441</v>
      </c>
      <c r="L378" s="7"/>
      <c r="M378" s="5"/>
      <c r="N378" s="7">
        <v>1</v>
      </c>
      <c r="O378" s="7"/>
      <c r="P378" s="7"/>
      <c r="Q378" s="7"/>
      <c r="R378" s="7"/>
      <c r="S378" s="7"/>
      <c r="T378" s="7"/>
      <c r="U378" s="7"/>
      <c r="V378" s="6"/>
      <c r="W378" s="10" t="s">
        <v>1927</v>
      </c>
      <c r="X378" s="8"/>
      <c r="Y378" s="9">
        <v>0</v>
      </c>
      <c r="Z378" s="9">
        <v>0</v>
      </c>
      <c r="AA378" s="9">
        <v>0</v>
      </c>
      <c r="AB378" s="9">
        <v>0</v>
      </c>
      <c r="AC378" s="9">
        <v>0</v>
      </c>
      <c r="AD378" s="9">
        <v>0</v>
      </c>
      <c r="AE378" s="9">
        <v>0</v>
      </c>
      <c r="AF378" s="9">
        <v>792440502.90999997</v>
      </c>
      <c r="AG378" s="9">
        <v>0</v>
      </c>
      <c r="AH378" s="9">
        <v>0</v>
      </c>
      <c r="AI378" s="9">
        <v>0</v>
      </c>
      <c r="AJ378">
        <v>792440502.90999997</v>
      </c>
      <c r="AK378">
        <v>0</v>
      </c>
      <c r="AL378">
        <v>438</v>
      </c>
      <c r="AM378">
        <v>44344</v>
      </c>
      <c r="AN378">
        <v>44435</v>
      </c>
      <c r="AU378" t="s">
        <v>1928</v>
      </c>
      <c r="AW378">
        <v>0</v>
      </c>
      <c r="AY378">
        <v>0</v>
      </c>
      <c r="BA378">
        <v>0</v>
      </c>
      <c r="BC378">
        <v>0</v>
      </c>
      <c r="BE378">
        <v>0</v>
      </c>
      <c r="BG378">
        <v>0</v>
      </c>
      <c r="BI378">
        <v>0</v>
      </c>
      <c r="BK378">
        <v>0</v>
      </c>
      <c r="BM378">
        <v>0</v>
      </c>
      <c r="BO378">
        <v>0</v>
      </c>
      <c r="BQ378">
        <v>0</v>
      </c>
      <c r="BR378">
        <v>0</v>
      </c>
      <c r="BT378">
        <v>0</v>
      </c>
      <c r="BV378">
        <v>0</v>
      </c>
      <c r="BX378">
        <v>0</v>
      </c>
      <c r="BZ378">
        <v>0</v>
      </c>
      <c r="CB378">
        <v>0</v>
      </c>
      <c r="CF378">
        <v>0</v>
      </c>
      <c r="CJ378">
        <v>1847</v>
      </c>
      <c r="CM378">
        <v>0</v>
      </c>
      <c r="CN378">
        <v>792440502.90999997</v>
      </c>
    </row>
    <row r="379" spans="1:92" x14ac:dyDescent="0.3">
      <c r="A379" s="4">
        <v>44328</v>
      </c>
      <c r="B379" s="2" t="s">
        <v>134</v>
      </c>
      <c r="C379" s="11" t="s">
        <v>495</v>
      </c>
      <c r="D379" s="11" t="s">
        <v>11</v>
      </c>
      <c r="E379" s="3" t="s">
        <v>1604</v>
      </c>
      <c r="F379" s="1"/>
      <c r="G379" s="7"/>
      <c r="H379" s="7"/>
      <c r="I379" s="7"/>
      <c r="J379" s="7">
        <v>56</v>
      </c>
      <c r="K379" s="7">
        <v>14</v>
      </c>
      <c r="L379" s="7"/>
      <c r="M379" s="5">
        <v>14</v>
      </c>
      <c r="N379" s="7"/>
      <c r="O379" s="7"/>
      <c r="P379" s="7"/>
      <c r="Q379" s="7"/>
      <c r="R379" s="7"/>
      <c r="S379" s="7"/>
      <c r="T379" s="7"/>
      <c r="U379" s="7"/>
      <c r="V379" s="6"/>
      <c r="W379" s="10"/>
      <c r="X379" s="8"/>
      <c r="Y379" s="9">
        <v>0</v>
      </c>
      <c r="Z379" s="9">
        <v>0</v>
      </c>
      <c r="AA379" s="9">
        <v>0</v>
      </c>
      <c r="AB379" s="9">
        <v>0</v>
      </c>
      <c r="AC379" s="9">
        <v>0</v>
      </c>
      <c r="AD379" s="9">
        <v>0</v>
      </c>
      <c r="AE379" s="9">
        <v>0</v>
      </c>
      <c r="AF379" s="9">
        <v>0</v>
      </c>
      <c r="AG379" s="9">
        <v>0</v>
      </c>
      <c r="AH379" s="9">
        <v>0</v>
      </c>
      <c r="AI379" s="9">
        <v>0</v>
      </c>
      <c r="AJ379">
        <v>0</v>
      </c>
      <c r="AK379">
        <v>0</v>
      </c>
      <c r="AU379" t="s">
        <v>1929</v>
      </c>
      <c r="AW379">
        <v>0</v>
      </c>
      <c r="AY379">
        <v>0</v>
      </c>
      <c r="BA379">
        <v>0</v>
      </c>
      <c r="BC379">
        <v>0</v>
      </c>
      <c r="BE379">
        <v>0</v>
      </c>
      <c r="BG379">
        <v>0</v>
      </c>
      <c r="BI379">
        <v>0</v>
      </c>
      <c r="BK379">
        <v>0</v>
      </c>
      <c r="BM379">
        <v>0</v>
      </c>
      <c r="BO379">
        <v>0</v>
      </c>
      <c r="BQ379">
        <v>0</v>
      </c>
      <c r="BR379">
        <v>0</v>
      </c>
      <c r="BT379">
        <v>0</v>
      </c>
      <c r="BV379">
        <v>0</v>
      </c>
      <c r="BX379">
        <v>0</v>
      </c>
      <c r="BZ379">
        <v>0</v>
      </c>
      <c r="CB379">
        <v>0</v>
      </c>
      <c r="CF379">
        <v>0</v>
      </c>
      <c r="CJ379">
        <v>1848</v>
      </c>
      <c r="CM379">
        <v>0</v>
      </c>
      <c r="CN379">
        <v>0</v>
      </c>
    </row>
    <row r="380" spans="1:92" x14ac:dyDescent="0.3">
      <c r="A380" s="4">
        <v>44343</v>
      </c>
      <c r="B380" s="2" t="s">
        <v>134</v>
      </c>
      <c r="C380" s="11" t="s">
        <v>495</v>
      </c>
      <c r="D380" s="11" t="s">
        <v>11</v>
      </c>
      <c r="E380" s="3" t="s">
        <v>1604</v>
      </c>
      <c r="F380" s="1"/>
      <c r="G380" s="7"/>
      <c r="H380" s="7"/>
      <c r="I380" s="7"/>
      <c r="J380" s="7">
        <v>8</v>
      </c>
      <c r="K380" s="7">
        <v>2</v>
      </c>
      <c r="L380" s="7"/>
      <c r="M380" s="5">
        <v>2</v>
      </c>
      <c r="N380" s="7"/>
      <c r="O380" s="7"/>
      <c r="P380" s="7"/>
      <c r="Q380" s="7"/>
      <c r="R380" s="7"/>
      <c r="S380" s="7"/>
      <c r="T380" s="7"/>
      <c r="U380" s="7"/>
      <c r="V380" s="6"/>
      <c r="W380" s="10"/>
      <c r="X380" s="8"/>
      <c r="Y380" s="9">
        <v>0</v>
      </c>
      <c r="Z380" s="9">
        <v>0</v>
      </c>
      <c r="AA380" s="9">
        <v>0</v>
      </c>
      <c r="AB380" s="9">
        <v>0</v>
      </c>
      <c r="AC380" s="9">
        <v>0</v>
      </c>
      <c r="AD380" s="9">
        <v>0</v>
      </c>
      <c r="AE380" s="9">
        <v>0</v>
      </c>
      <c r="AF380" s="9">
        <v>0</v>
      </c>
      <c r="AG380" s="9">
        <v>0</v>
      </c>
      <c r="AH380" s="9">
        <v>0</v>
      </c>
      <c r="AI380" s="9">
        <v>0</v>
      </c>
      <c r="AJ380">
        <v>0</v>
      </c>
      <c r="AK380">
        <v>0</v>
      </c>
      <c r="AU380" t="s">
        <v>1930</v>
      </c>
      <c r="AW380">
        <v>0</v>
      </c>
      <c r="AY380">
        <v>0</v>
      </c>
      <c r="BA380">
        <v>0</v>
      </c>
      <c r="BC380">
        <v>0</v>
      </c>
      <c r="BE380">
        <v>0</v>
      </c>
      <c r="BG380">
        <v>0</v>
      </c>
      <c r="BI380">
        <v>0</v>
      </c>
      <c r="BK380">
        <v>0</v>
      </c>
      <c r="BM380">
        <v>0</v>
      </c>
      <c r="BO380">
        <v>0</v>
      </c>
      <c r="BQ380">
        <v>0</v>
      </c>
      <c r="BR380">
        <v>0</v>
      </c>
      <c r="BT380">
        <v>0</v>
      </c>
      <c r="BV380">
        <v>0</v>
      </c>
      <c r="BX380">
        <v>0</v>
      </c>
      <c r="BZ380">
        <v>0</v>
      </c>
      <c r="CB380">
        <v>0</v>
      </c>
      <c r="CF380">
        <v>0</v>
      </c>
      <c r="CJ380">
        <v>1849</v>
      </c>
      <c r="CM380">
        <v>0</v>
      </c>
      <c r="CN380">
        <v>0</v>
      </c>
    </row>
    <row r="381" spans="1:92" x14ac:dyDescent="0.3">
      <c r="A381" s="4">
        <v>44344</v>
      </c>
      <c r="B381" s="2" t="s">
        <v>47</v>
      </c>
      <c r="C381" s="11" t="s">
        <v>550</v>
      </c>
      <c r="D381" s="11" t="s">
        <v>11</v>
      </c>
      <c r="E381" s="3" t="s">
        <v>1386</v>
      </c>
      <c r="F381" s="1"/>
      <c r="G381" s="7"/>
      <c r="H381" s="7"/>
      <c r="I381" s="7"/>
      <c r="J381" s="7"/>
      <c r="K381" s="7">
        <v>54</v>
      </c>
      <c r="L381" s="7"/>
      <c r="M381" s="5"/>
      <c r="N381" s="7"/>
      <c r="O381" s="7"/>
      <c r="P381" s="7"/>
      <c r="Q381" s="7"/>
      <c r="R381" s="7"/>
      <c r="S381" s="7"/>
      <c r="T381" s="7"/>
      <c r="U381" s="7"/>
      <c r="V381" s="6"/>
      <c r="W381" s="10"/>
      <c r="X381" s="8"/>
      <c r="Y381" s="9">
        <v>0</v>
      </c>
      <c r="Z381" s="9">
        <v>0</v>
      </c>
      <c r="AA381" s="9">
        <v>0</v>
      </c>
      <c r="AB381" s="9">
        <v>0</v>
      </c>
      <c r="AC381" s="9">
        <v>0</v>
      </c>
      <c r="AD381" s="9">
        <v>0</v>
      </c>
      <c r="AE381" s="9">
        <v>0</v>
      </c>
      <c r="AF381" s="9">
        <v>0</v>
      </c>
      <c r="AG381" s="9">
        <v>0</v>
      </c>
      <c r="AH381" s="9">
        <v>0</v>
      </c>
      <c r="AI381" s="9">
        <v>0</v>
      </c>
      <c r="AJ381">
        <v>0</v>
      </c>
      <c r="AK381">
        <v>0</v>
      </c>
      <c r="AU381" t="s">
        <v>1931</v>
      </c>
      <c r="AW381">
        <v>0</v>
      </c>
      <c r="AY381">
        <v>0</v>
      </c>
      <c r="BA381">
        <v>0</v>
      </c>
      <c r="BC381">
        <v>0</v>
      </c>
      <c r="BE381">
        <v>0</v>
      </c>
      <c r="BG381">
        <v>0</v>
      </c>
      <c r="BI381">
        <v>0</v>
      </c>
      <c r="BK381">
        <v>0</v>
      </c>
      <c r="BM381">
        <v>0</v>
      </c>
      <c r="BO381">
        <v>0</v>
      </c>
      <c r="BQ381">
        <v>0</v>
      </c>
      <c r="BR381">
        <v>0</v>
      </c>
      <c r="BT381">
        <v>0</v>
      </c>
      <c r="BV381">
        <v>0</v>
      </c>
      <c r="BX381">
        <v>0</v>
      </c>
      <c r="BZ381">
        <v>0</v>
      </c>
      <c r="CB381">
        <v>0</v>
      </c>
      <c r="CF381">
        <v>0</v>
      </c>
      <c r="CJ381">
        <v>1850</v>
      </c>
      <c r="CM381">
        <v>0</v>
      </c>
      <c r="CN381">
        <v>0</v>
      </c>
    </row>
    <row r="382" spans="1:92" x14ac:dyDescent="0.3">
      <c r="A382" s="4">
        <v>44343</v>
      </c>
      <c r="B382" s="2" t="s">
        <v>26</v>
      </c>
      <c r="C382" s="11" t="s">
        <v>400</v>
      </c>
      <c r="D382" s="11" t="s">
        <v>11</v>
      </c>
      <c r="E382" s="3" t="s">
        <v>1471</v>
      </c>
      <c r="F382" s="1"/>
      <c r="G382" s="7"/>
      <c r="H382" s="7"/>
      <c r="I382" s="7"/>
      <c r="J382" s="7">
        <v>18</v>
      </c>
      <c r="K382" s="7">
        <v>5</v>
      </c>
      <c r="L382" s="7">
        <v>1</v>
      </c>
      <c r="M382" s="5">
        <v>4</v>
      </c>
      <c r="N382" s="7"/>
      <c r="O382" s="7"/>
      <c r="P382" s="7"/>
      <c r="Q382" s="7"/>
      <c r="R382" s="7"/>
      <c r="S382" s="7"/>
      <c r="T382" s="7"/>
      <c r="U382" s="7"/>
      <c r="V382" s="6"/>
      <c r="W382" s="10" t="s">
        <v>1932</v>
      </c>
      <c r="X382" s="8"/>
      <c r="Y382" s="9">
        <v>0</v>
      </c>
      <c r="Z382" s="9">
        <v>0</v>
      </c>
      <c r="AA382" s="9">
        <v>0</v>
      </c>
      <c r="AB382" s="9">
        <v>0</v>
      </c>
      <c r="AC382" s="9">
        <v>0</v>
      </c>
      <c r="AD382" s="9">
        <v>0</v>
      </c>
      <c r="AE382" s="9">
        <v>0</v>
      </c>
      <c r="AF382" s="9">
        <v>0</v>
      </c>
      <c r="AG382" s="9">
        <v>0</v>
      </c>
      <c r="AH382" s="9">
        <v>0</v>
      </c>
      <c r="AI382" s="9">
        <v>0</v>
      </c>
      <c r="AJ382">
        <v>0</v>
      </c>
      <c r="AK382">
        <v>0</v>
      </c>
      <c r="AU382" t="s">
        <v>1933</v>
      </c>
      <c r="AW382">
        <v>0</v>
      </c>
      <c r="AY382">
        <v>0</v>
      </c>
      <c r="BA382">
        <v>0</v>
      </c>
      <c r="BC382">
        <v>0</v>
      </c>
      <c r="BE382">
        <v>0</v>
      </c>
      <c r="BG382">
        <v>0</v>
      </c>
      <c r="BI382">
        <v>0</v>
      </c>
      <c r="BK382">
        <v>0</v>
      </c>
      <c r="BM382">
        <v>0</v>
      </c>
      <c r="BO382">
        <v>0</v>
      </c>
      <c r="BQ382">
        <v>0</v>
      </c>
      <c r="BR382">
        <v>0</v>
      </c>
      <c r="BT382">
        <v>0</v>
      </c>
      <c r="BV382">
        <v>0</v>
      </c>
      <c r="BX382">
        <v>0</v>
      </c>
      <c r="BZ382">
        <v>0</v>
      </c>
      <c r="CB382">
        <v>0</v>
      </c>
      <c r="CF382">
        <v>0</v>
      </c>
      <c r="CJ382">
        <v>1851</v>
      </c>
      <c r="CM382">
        <v>0</v>
      </c>
      <c r="CN382">
        <v>0</v>
      </c>
    </row>
    <row r="383" spans="1:92" x14ac:dyDescent="0.3">
      <c r="A383" s="4">
        <v>44331</v>
      </c>
      <c r="B383" s="2" t="s">
        <v>44</v>
      </c>
      <c r="C383" s="11" t="s">
        <v>147</v>
      </c>
      <c r="D383" s="11" t="s">
        <v>11</v>
      </c>
      <c r="E383" s="3" t="s">
        <v>1493</v>
      </c>
      <c r="F383" s="1"/>
      <c r="G383" s="7"/>
      <c r="H383" s="7"/>
      <c r="I383" s="7"/>
      <c r="J383" s="7">
        <v>8</v>
      </c>
      <c r="K383" s="7">
        <v>1</v>
      </c>
      <c r="L383" s="7"/>
      <c r="M383" s="5">
        <v>1</v>
      </c>
      <c r="N383" s="7">
        <v>5</v>
      </c>
      <c r="O383" s="7">
        <v>1</v>
      </c>
      <c r="P383" s="7"/>
      <c r="Q383" s="7"/>
      <c r="R383" s="7"/>
      <c r="S383" s="7"/>
      <c r="T383" s="7"/>
      <c r="U383" s="7"/>
      <c r="V383" s="6">
        <v>178</v>
      </c>
      <c r="W383" s="10"/>
      <c r="X383" s="8"/>
      <c r="Y383" s="9">
        <v>0</v>
      </c>
      <c r="Z383" s="9">
        <v>0</v>
      </c>
      <c r="AA383" s="9">
        <v>0</v>
      </c>
      <c r="AB383" s="9">
        <v>0</v>
      </c>
      <c r="AC383" s="9">
        <v>0</v>
      </c>
      <c r="AD383" s="9">
        <v>0</v>
      </c>
      <c r="AE383" s="9">
        <v>0</v>
      </c>
      <c r="AF383" s="9">
        <v>0</v>
      </c>
      <c r="AG383" s="9">
        <v>0</v>
      </c>
      <c r="AH383" s="9">
        <v>0</v>
      </c>
      <c r="AI383" s="9">
        <v>0</v>
      </c>
      <c r="AJ383">
        <v>0</v>
      </c>
      <c r="AK383">
        <v>0</v>
      </c>
      <c r="AU383" t="s">
        <v>1934</v>
      </c>
      <c r="AW383">
        <v>0</v>
      </c>
      <c r="AY383">
        <v>0</v>
      </c>
      <c r="BA383">
        <v>0</v>
      </c>
      <c r="BC383">
        <v>0</v>
      </c>
      <c r="BE383">
        <v>0</v>
      </c>
      <c r="BG383">
        <v>0</v>
      </c>
      <c r="BI383">
        <v>0</v>
      </c>
      <c r="BK383">
        <v>0</v>
      </c>
      <c r="BM383">
        <v>0</v>
      </c>
      <c r="BO383">
        <v>0</v>
      </c>
      <c r="BQ383">
        <v>0</v>
      </c>
      <c r="BR383">
        <v>0</v>
      </c>
      <c r="BT383">
        <v>0</v>
      </c>
      <c r="BV383">
        <v>0</v>
      </c>
      <c r="BX383">
        <v>0</v>
      </c>
      <c r="BZ383">
        <v>0</v>
      </c>
      <c r="CB383">
        <v>0</v>
      </c>
      <c r="CF383">
        <v>0</v>
      </c>
      <c r="CJ383">
        <v>1852</v>
      </c>
      <c r="CM383">
        <v>0</v>
      </c>
      <c r="CN383">
        <v>0</v>
      </c>
    </row>
    <row r="384" spans="1:92" x14ac:dyDescent="0.3">
      <c r="A384" s="4">
        <v>44343</v>
      </c>
      <c r="B384" s="2" t="s">
        <v>26</v>
      </c>
      <c r="C384" s="11" t="s">
        <v>255</v>
      </c>
      <c r="D384" s="11" t="s">
        <v>11</v>
      </c>
      <c r="E384" s="3" t="s">
        <v>1391</v>
      </c>
      <c r="F384" s="1"/>
      <c r="G384" s="7"/>
      <c r="H384" s="7"/>
      <c r="I384" s="7"/>
      <c r="J384" s="7">
        <v>980</v>
      </c>
      <c r="K384" s="7">
        <v>245</v>
      </c>
      <c r="L384" s="7"/>
      <c r="M384" s="5">
        <v>15</v>
      </c>
      <c r="N384" s="7">
        <v>6</v>
      </c>
      <c r="O384" s="7">
        <v>5</v>
      </c>
      <c r="P384" s="7">
        <v>2</v>
      </c>
      <c r="Q384" s="7"/>
      <c r="R384" s="7"/>
      <c r="S384" s="7"/>
      <c r="T384" s="7"/>
      <c r="U384" s="7"/>
      <c r="V384" s="6"/>
      <c r="W384" s="10" t="s">
        <v>1935</v>
      </c>
      <c r="X384" s="8"/>
      <c r="Y384" s="9">
        <v>0</v>
      </c>
      <c r="Z384" s="9">
        <v>0</v>
      </c>
      <c r="AA384" s="9">
        <v>0</v>
      </c>
      <c r="AB384" s="9">
        <v>0</v>
      </c>
      <c r="AC384" s="9">
        <v>0</v>
      </c>
      <c r="AD384" s="9">
        <v>0</v>
      </c>
      <c r="AE384" s="9">
        <v>0</v>
      </c>
      <c r="AF384" s="9">
        <v>0</v>
      </c>
      <c r="AG384" s="9">
        <v>0</v>
      </c>
      <c r="AH384" s="9">
        <v>0</v>
      </c>
      <c r="AI384" s="9">
        <v>0</v>
      </c>
      <c r="AJ384">
        <v>0</v>
      </c>
      <c r="AK384">
        <v>0</v>
      </c>
      <c r="AU384" t="s">
        <v>1936</v>
      </c>
      <c r="AW384">
        <v>0</v>
      </c>
      <c r="AY384">
        <v>0</v>
      </c>
      <c r="BA384">
        <v>0</v>
      </c>
      <c r="BC384">
        <v>0</v>
      </c>
      <c r="BE384">
        <v>0</v>
      </c>
      <c r="BG384">
        <v>0</v>
      </c>
      <c r="BI384">
        <v>0</v>
      </c>
      <c r="BK384">
        <v>0</v>
      </c>
      <c r="BM384">
        <v>0</v>
      </c>
      <c r="BO384">
        <v>0</v>
      </c>
      <c r="BQ384">
        <v>0</v>
      </c>
      <c r="BR384">
        <v>0</v>
      </c>
      <c r="BT384">
        <v>0</v>
      </c>
      <c r="BV384">
        <v>0</v>
      </c>
      <c r="BX384">
        <v>0</v>
      </c>
      <c r="BZ384">
        <v>0</v>
      </c>
      <c r="CB384">
        <v>0</v>
      </c>
      <c r="CF384">
        <v>0</v>
      </c>
      <c r="CJ384">
        <v>1853</v>
      </c>
      <c r="CM384">
        <v>0</v>
      </c>
      <c r="CN384">
        <v>0</v>
      </c>
    </row>
    <row r="385" spans="1:92" x14ac:dyDescent="0.3">
      <c r="A385" s="4">
        <v>44344</v>
      </c>
      <c r="B385" s="2" t="s">
        <v>57</v>
      </c>
      <c r="C385" s="11" t="s">
        <v>344</v>
      </c>
      <c r="D385" s="11" t="s">
        <v>7</v>
      </c>
      <c r="E385" s="3" t="s">
        <v>1082</v>
      </c>
      <c r="F385" s="1"/>
      <c r="G385" s="7"/>
      <c r="H385" s="7">
        <v>1</v>
      </c>
      <c r="I385" s="7"/>
      <c r="J385" s="7">
        <v>4</v>
      </c>
      <c r="K385" s="7">
        <v>1</v>
      </c>
      <c r="L385" s="7">
        <v>1</v>
      </c>
      <c r="M385" s="5"/>
      <c r="N385" s="7"/>
      <c r="O385" s="7"/>
      <c r="P385" s="7"/>
      <c r="Q385" s="7"/>
      <c r="R385" s="7"/>
      <c r="S385" s="7"/>
      <c r="T385" s="7"/>
      <c r="U385" s="7"/>
      <c r="V385" s="6"/>
      <c r="W385" s="10"/>
      <c r="X385" s="8"/>
      <c r="Y385" s="9">
        <v>0</v>
      </c>
      <c r="Z385" s="9">
        <v>0</v>
      </c>
      <c r="AA385" s="9">
        <v>0</v>
      </c>
      <c r="AB385" s="9">
        <v>0</v>
      </c>
      <c r="AC385" s="9">
        <v>0</v>
      </c>
      <c r="AD385" s="9">
        <v>0</v>
      </c>
      <c r="AE385" s="9">
        <v>0</v>
      </c>
      <c r="AF385" s="9">
        <v>0</v>
      </c>
      <c r="AG385" s="9">
        <v>0</v>
      </c>
      <c r="AH385" s="9">
        <v>0</v>
      </c>
      <c r="AI385" s="9">
        <v>0</v>
      </c>
      <c r="AJ385">
        <v>0</v>
      </c>
      <c r="AK385">
        <v>0</v>
      </c>
      <c r="AU385" t="s">
        <v>1937</v>
      </c>
      <c r="AW385">
        <v>0</v>
      </c>
      <c r="AY385">
        <v>0</v>
      </c>
      <c r="BA385">
        <v>0</v>
      </c>
      <c r="BC385">
        <v>0</v>
      </c>
      <c r="BE385">
        <v>0</v>
      </c>
      <c r="BG385">
        <v>0</v>
      </c>
      <c r="BI385">
        <v>0</v>
      </c>
      <c r="BK385">
        <v>0</v>
      </c>
      <c r="BM385">
        <v>0</v>
      </c>
      <c r="BO385">
        <v>0</v>
      </c>
      <c r="BQ385">
        <v>0</v>
      </c>
      <c r="BR385">
        <v>0</v>
      </c>
      <c r="BT385">
        <v>0</v>
      </c>
      <c r="BV385">
        <v>0</v>
      </c>
      <c r="BX385">
        <v>0</v>
      </c>
      <c r="BZ385">
        <v>0</v>
      </c>
      <c r="CB385">
        <v>0</v>
      </c>
      <c r="CF385">
        <v>0</v>
      </c>
      <c r="CJ385">
        <v>1854</v>
      </c>
      <c r="CM385">
        <v>0</v>
      </c>
      <c r="CN385">
        <v>0</v>
      </c>
    </row>
    <row r="386" spans="1:92" x14ac:dyDescent="0.3">
      <c r="A386" s="4">
        <v>44344</v>
      </c>
      <c r="B386" s="2" t="s">
        <v>80</v>
      </c>
      <c r="C386" s="11" t="s">
        <v>190</v>
      </c>
      <c r="D386" s="11" t="s">
        <v>1690</v>
      </c>
      <c r="E386" s="3" t="s">
        <v>857</v>
      </c>
      <c r="F386" s="1"/>
      <c r="G386" s="7"/>
      <c r="H386" s="7">
        <v>1</v>
      </c>
      <c r="I386" s="7"/>
      <c r="J386" s="7">
        <v>1</v>
      </c>
      <c r="K386" s="7"/>
      <c r="L386" s="7"/>
      <c r="M386" s="5"/>
      <c r="N386" s="7"/>
      <c r="O386" s="7"/>
      <c r="P386" s="7"/>
      <c r="Q386" s="7"/>
      <c r="R386" s="7"/>
      <c r="S386" s="7"/>
      <c r="T386" s="7"/>
      <c r="U386" s="7"/>
      <c r="V386" s="6"/>
      <c r="W386" s="10"/>
      <c r="X386" s="8"/>
      <c r="Y386" s="9">
        <v>0</v>
      </c>
      <c r="Z386" s="9">
        <v>0</v>
      </c>
      <c r="AA386" s="9">
        <v>0</v>
      </c>
      <c r="AB386" s="9">
        <v>0</v>
      </c>
      <c r="AC386" s="9">
        <v>0</v>
      </c>
      <c r="AD386" s="9">
        <v>0</v>
      </c>
      <c r="AE386" s="9">
        <v>0</v>
      </c>
      <c r="AF386" s="9">
        <v>0</v>
      </c>
      <c r="AG386" s="9">
        <v>0</v>
      </c>
      <c r="AH386" s="9">
        <v>0</v>
      </c>
      <c r="AI386" s="9">
        <v>0</v>
      </c>
      <c r="AJ386">
        <v>0</v>
      </c>
      <c r="AK386">
        <v>0</v>
      </c>
      <c r="AU386" t="s">
        <v>1938</v>
      </c>
      <c r="AW386">
        <v>0</v>
      </c>
      <c r="AY386">
        <v>0</v>
      </c>
      <c r="BA386">
        <v>0</v>
      </c>
      <c r="BC386">
        <v>0</v>
      </c>
      <c r="BE386">
        <v>0</v>
      </c>
      <c r="BG386">
        <v>0</v>
      </c>
      <c r="BI386">
        <v>0</v>
      </c>
      <c r="BK386">
        <v>0</v>
      </c>
      <c r="BM386">
        <v>0</v>
      </c>
      <c r="BO386">
        <v>0</v>
      </c>
      <c r="BQ386">
        <v>0</v>
      </c>
      <c r="BR386">
        <v>0</v>
      </c>
      <c r="BT386">
        <v>0</v>
      </c>
      <c r="BV386">
        <v>0</v>
      </c>
      <c r="BX386">
        <v>0</v>
      </c>
      <c r="BZ386">
        <v>0</v>
      </c>
      <c r="CB386">
        <v>0</v>
      </c>
      <c r="CF386">
        <v>0</v>
      </c>
      <c r="CJ386">
        <v>1855</v>
      </c>
      <c r="CM386">
        <v>0</v>
      </c>
      <c r="CN386">
        <v>0</v>
      </c>
    </row>
    <row r="387" spans="1:92" x14ac:dyDescent="0.3">
      <c r="A387" s="4">
        <v>44344</v>
      </c>
      <c r="B387" s="2" t="s">
        <v>47</v>
      </c>
      <c r="C387" s="11" t="s">
        <v>55</v>
      </c>
      <c r="D387" s="11" t="s">
        <v>1693</v>
      </c>
      <c r="E387" s="3" t="s">
        <v>1097</v>
      </c>
      <c r="F387" s="1"/>
      <c r="G387" s="7">
        <v>1</v>
      </c>
      <c r="H387" s="7"/>
      <c r="I387" s="7"/>
      <c r="J387" s="7">
        <v>1</v>
      </c>
      <c r="K387" s="7"/>
      <c r="L387" s="7"/>
      <c r="M387" s="5"/>
      <c r="N387" s="7"/>
      <c r="O387" s="7"/>
      <c r="P387" s="7"/>
      <c r="Q387" s="7"/>
      <c r="R387" s="7"/>
      <c r="S387" s="7"/>
      <c r="T387" s="7"/>
      <c r="U387" s="7"/>
      <c r="V387" s="6"/>
      <c r="W387" s="10"/>
      <c r="X387" s="8"/>
      <c r="Y387" s="9">
        <v>0</v>
      </c>
      <c r="Z387" s="9">
        <v>0</v>
      </c>
      <c r="AA387" s="9">
        <v>0</v>
      </c>
      <c r="AB387" s="9">
        <v>0</v>
      </c>
      <c r="AC387" s="9">
        <v>0</v>
      </c>
      <c r="AD387" s="9">
        <v>0</v>
      </c>
      <c r="AE387" s="9">
        <v>0</v>
      </c>
      <c r="AF387" s="9">
        <v>0</v>
      </c>
      <c r="AG387" s="9">
        <v>0</v>
      </c>
      <c r="AH387" s="9">
        <v>0</v>
      </c>
      <c r="AI387" s="9">
        <v>0</v>
      </c>
      <c r="AJ387">
        <v>0</v>
      </c>
      <c r="AK387">
        <v>0</v>
      </c>
      <c r="AU387" t="s">
        <v>1939</v>
      </c>
      <c r="AW387">
        <v>0</v>
      </c>
      <c r="AY387">
        <v>0</v>
      </c>
      <c r="BA387">
        <v>0</v>
      </c>
      <c r="BC387">
        <v>0</v>
      </c>
      <c r="BE387">
        <v>0</v>
      </c>
      <c r="BG387">
        <v>0</v>
      </c>
      <c r="BI387">
        <v>0</v>
      </c>
      <c r="BK387">
        <v>0</v>
      </c>
      <c r="BM387">
        <v>0</v>
      </c>
      <c r="BO387">
        <v>0</v>
      </c>
      <c r="BQ387">
        <v>0</v>
      </c>
      <c r="BR387">
        <v>0</v>
      </c>
      <c r="BT387">
        <v>0</v>
      </c>
      <c r="BV387">
        <v>0</v>
      </c>
      <c r="BX387">
        <v>0</v>
      </c>
      <c r="BZ387">
        <v>0</v>
      </c>
      <c r="CB387">
        <v>0</v>
      </c>
      <c r="CF387">
        <v>0</v>
      </c>
      <c r="CJ387">
        <v>1856</v>
      </c>
      <c r="CM387">
        <v>0</v>
      </c>
      <c r="CN387">
        <v>0</v>
      </c>
    </row>
    <row r="388" spans="1:92" x14ac:dyDescent="0.3">
      <c r="A388" s="4">
        <v>44345</v>
      </c>
      <c r="B388" s="2" t="s">
        <v>57</v>
      </c>
      <c r="C388" s="11" t="s">
        <v>216</v>
      </c>
      <c r="D388" s="11" t="s">
        <v>11</v>
      </c>
      <c r="E388" s="3" t="s">
        <v>1121</v>
      </c>
      <c r="F388" s="1"/>
      <c r="G388" s="7"/>
      <c r="H388" s="7"/>
      <c r="I388" s="7"/>
      <c r="J388" s="7"/>
      <c r="K388" s="7"/>
      <c r="L388" s="7"/>
      <c r="M388" s="5"/>
      <c r="N388" s="7"/>
      <c r="O388" s="7"/>
      <c r="P388" s="7"/>
      <c r="Q388" s="7"/>
      <c r="R388" s="7"/>
      <c r="S388" s="7"/>
      <c r="T388" s="7"/>
      <c r="U388" s="7"/>
      <c r="V388" s="6"/>
      <c r="W388" s="10"/>
      <c r="X388" s="8"/>
      <c r="Y388" s="9">
        <v>0</v>
      </c>
      <c r="Z388" s="9">
        <v>0</v>
      </c>
      <c r="AA388" s="9">
        <v>0</v>
      </c>
      <c r="AB388" s="9">
        <v>0</v>
      </c>
      <c r="AC388" s="9">
        <v>0</v>
      </c>
      <c r="AD388" s="9">
        <v>0</v>
      </c>
      <c r="AE388" s="9">
        <v>0</v>
      </c>
      <c r="AF388" s="9">
        <v>0</v>
      </c>
      <c r="AG388" s="9">
        <v>0</v>
      </c>
      <c r="AH388" s="9">
        <v>0</v>
      </c>
      <c r="AI388" s="9">
        <v>0</v>
      </c>
      <c r="AJ388">
        <v>0</v>
      </c>
      <c r="AK388">
        <v>0</v>
      </c>
      <c r="AU388" t="s">
        <v>1940</v>
      </c>
      <c r="AW388">
        <v>0</v>
      </c>
      <c r="AY388">
        <v>0</v>
      </c>
      <c r="BA388">
        <v>0</v>
      </c>
      <c r="BC388">
        <v>0</v>
      </c>
      <c r="BE388">
        <v>0</v>
      </c>
      <c r="BG388">
        <v>0</v>
      </c>
      <c r="BI388">
        <v>0</v>
      </c>
      <c r="BK388">
        <v>0</v>
      </c>
      <c r="BM388">
        <v>0</v>
      </c>
      <c r="BO388">
        <v>0</v>
      </c>
      <c r="BQ388">
        <v>0</v>
      </c>
      <c r="BR388">
        <v>0</v>
      </c>
      <c r="BT388">
        <v>0</v>
      </c>
      <c r="BV388">
        <v>0</v>
      </c>
      <c r="BX388">
        <v>0</v>
      </c>
      <c r="BZ388">
        <v>0</v>
      </c>
      <c r="CB388">
        <v>0</v>
      </c>
      <c r="CF388">
        <v>0</v>
      </c>
      <c r="CJ388">
        <v>1857</v>
      </c>
      <c r="CM388">
        <v>0</v>
      </c>
      <c r="CN388">
        <v>0</v>
      </c>
    </row>
    <row r="389" spans="1:92" x14ac:dyDescent="0.3">
      <c r="A389" s="4">
        <v>44344</v>
      </c>
      <c r="B389" s="2" t="s">
        <v>57</v>
      </c>
      <c r="C389" s="11" t="s">
        <v>701</v>
      </c>
      <c r="D389" s="11" t="s">
        <v>7</v>
      </c>
      <c r="E389" s="3" t="s">
        <v>1139</v>
      </c>
      <c r="F389" s="1"/>
      <c r="G389" s="7"/>
      <c r="H389" s="7"/>
      <c r="I389" s="7"/>
      <c r="J389" s="7">
        <v>4</v>
      </c>
      <c r="K389" s="7">
        <v>1</v>
      </c>
      <c r="L389" s="7"/>
      <c r="M389" s="5">
        <v>1</v>
      </c>
      <c r="N389" s="7"/>
      <c r="O389" s="7"/>
      <c r="P389" s="7"/>
      <c r="Q389" s="7"/>
      <c r="R389" s="7"/>
      <c r="S389" s="7"/>
      <c r="T389" s="7"/>
      <c r="U389" s="7"/>
      <c r="V389" s="6"/>
      <c r="W389" s="10"/>
      <c r="X389" s="8"/>
      <c r="Y389" s="9">
        <v>0</v>
      </c>
      <c r="Z389" s="9">
        <v>0</v>
      </c>
      <c r="AA389" s="9">
        <v>0</v>
      </c>
      <c r="AB389" s="9">
        <v>0</v>
      </c>
      <c r="AC389" s="9">
        <v>0</v>
      </c>
      <c r="AD389" s="9">
        <v>0</v>
      </c>
      <c r="AE389" s="9">
        <v>0</v>
      </c>
      <c r="AF389" s="9">
        <v>0</v>
      </c>
      <c r="AG389" s="9">
        <v>0</v>
      </c>
      <c r="AH389" s="9">
        <v>0</v>
      </c>
      <c r="AI389" s="9">
        <v>0</v>
      </c>
      <c r="AJ389">
        <v>0</v>
      </c>
      <c r="AK389">
        <v>0</v>
      </c>
      <c r="AU389" t="s">
        <v>1941</v>
      </c>
      <c r="AW389">
        <v>0</v>
      </c>
      <c r="AY389">
        <v>0</v>
      </c>
      <c r="BA389">
        <v>0</v>
      </c>
      <c r="BC389">
        <v>0</v>
      </c>
      <c r="BE389">
        <v>0</v>
      </c>
      <c r="BG389">
        <v>0</v>
      </c>
      <c r="BI389">
        <v>0</v>
      </c>
      <c r="BK389">
        <v>0</v>
      </c>
      <c r="BM389">
        <v>0</v>
      </c>
      <c r="BO389">
        <v>0</v>
      </c>
      <c r="BQ389">
        <v>0</v>
      </c>
      <c r="BR389">
        <v>0</v>
      </c>
      <c r="BT389">
        <v>0</v>
      </c>
      <c r="BV389">
        <v>0</v>
      </c>
      <c r="BX389">
        <v>0</v>
      </c>
      <c r="BZ389">
        <v>0</v>
      </c>
      <c r="CB389">
        <v>0</v>
      </c>
      <c r="CF389">
        <v>0</v>
      </c>
      <c r="CJ389">
        <v>1858</v>
      </c>
      <c r="CM389">
        <v>0</v>
      </c>
      <c r="CN389">
        <v>0</v>
      </c>
    </row>
    <row r="390" spans="1:92" x14ac:dyDescent="0.3">
      <c r="A390" s="4">
        <v>44344</v>
      </c>
      <c r="B390" s="2" t="s">
        <v>794</v>
      </c>
      <c r="C390" s="11" t="s">
        <v>142</v>
      </c>
      <c r="D390" s="11" t="s">
        <v>7</v>
      </c>
      <c r="E390" s="3" t="s">
        <v>879</v>
      </c>
      <c r="F390" s="1"/>
      <c r="G390" s="7">
        <v>1</v>
      </c>
      <c r="H390" s="7"/>
      <c r="I390" s="7"/>
      <c r="J390" s="7">
        <v>1</v>
      </c>
      <c r="K390" s="7"/>
      <c r="L390" s="7"/>
      <c r="M390" s="5"/>
      <c r="N390" s="7"/>
      <c r="O390" s="7"/>
      <c r="P390" s="7"/>
      <c r="Q390" s="7"/>
      <c r="R390" s="7"/>
      <c r="S390" s="7"/>
      <c r="T390" s="7"/>
      <c r="U390" s="7"/>
      <c r="V390" s="6"/>
      <c r="W390" s="10" t="s">
        <v>1942</v>
      </c>
      <c r="X390" s="8"/>
      <c r="Y390" s="9">
        <v>0</v>
      </c>
      <c r="Z390" s="9">
        <v>0</v>
      </c>
      <c r="AA390" s="9">
        <v>0</v>
      </c>
      <c r="AB390" s="9">
        <v>0</v>
      </c>
      <c r="AC390" s="9">
        <v>0</v>
      </c>
      <c r="AD390" s="9">
        <v>0</v>
      </c>
      <c r="AE390" s="9">
        <v>0</v>
      </c>
      <c r="AF390" s="9">
        <v>0</v>
      </c>
      <c r="AG390" s="9">
        <v>0</v>
      </c>
      <c r="AH390" s="9">
        <v>0</v>
      </c>
      <c r="AI390" s="9">
        <v>0</v>
      </c>
      <c r="AJ390">
        <v>0</v>
      </c>
      <c r="AK390">
        <v>0</v>
      </c>
      <c r="AU390" t="s">
        <v>1943</v>
      </c>
      <c r="AW390">
        <v>0</v>
      </c>
      <c r="AY390">
        <v>0</v>
      </c>
      <c r="BA390">
        <v>0</v>
      </c>
      <c r="BC390">
        <v>0</v>
      </c>
      <c r="BE390">
        <v>0</v>
      </c>
      <c r="BG390">
        <v>0</v>
      </c>
      <c r="BI390">
        <v>0</v>
      </c>
      <c r="BK390">
        <v>0</v>
      </c>
      <c r="BM390">
        <v>0</v>
      </c>
      <c r="BO390">
        <v>0</v>
      </c>
      <c r="BQ390">
        <v>0</v>
      </c>
      <c r="BR390">
        <v>0</v>
      </c>
      <c r="BT390">
        <v>0</v>
      </c>
      <c r="BV390">
        <v>0</v>
      </c>
      <c r="BX390">
        <v>0</v>
      </c>
      <c r="BZ390">
        <v>0</v>
      </c>
      <c r="CB390">
        <v>0</v>
      </c>
      <c r="CF390">
        <v>0</v>
      </c>
      <c r="CJ390">
        <v>1859</v>
      </c>
      <c r="CM390">
        <v>0</v>
      </c>
      <c r="CN390">
        <v>0</v>
      </c>
    </row>
    <row r="391" spans="1:92" x14ac:dyDescent="0.3">
      <c r="A391" s="4">
        <v>44345</v>
      </c>
      <c r="B391" s="2" t="s">
        <v>80</v>
      </c>
      <c r="C391" s="11" t="s">
        <v>505</v>
      </c>
      <c r="D391" s="11" t="s">
        <v>1473</v>
      </c>
      <c r="E391" s="3" t="s">
        <v>1556</v>
      </c>
      <c r="F391" s="1"/>
      <c r="G391" s="7"/>
      <c r="H391" s="7"/>
      <c r="I391" s="7"/>
      <c r="J391" s="7">
        <v>75</v>
      </c>
      <c r="K391" s="7">
        <v>25</v>
      </c>
      <c r="L391" s="7"/>
      <c r="M391" s="5">
        <v>25</v>
      </c>
      <c r="N391" s="7"/>
      <c r="O391" s="7"/>
      <c r="P391" s="7"/>
      <c r="Q391" s="7"/>
      <c r="R391" s="7"/>
      <c r="S391" s="7"/>
      <c r="T391" s="7"/>
      <c r="U391" s="7"/>
      <c r="V391" s="6"/>
      <c r="W391" s="10" t="s">
        <v>1944</v>
      </c>
      <c r="X391" s="8"/>
      <c r="Y391" s="9">
        <v>0</v>
      </c>
      <c r="Z391" s="9">
        <v>0</v>
      </c>
      <c r="AA391" s="9">
        <v>0</v>
      </c>
      <c r="AB391" s="9">
        <v>0</v>
      </c>
      <c r="AC391" s="9">
        <v>0</v>
      </c>
      <c r="AD391" s="9">
        <v>0</v>
      </c>
      <c r="AE391" s="9">
        <v>0</v>
      </c>
      <c r="AF391" s="9">
        <v>0</v>
      </c>
      <c r="AG391" s="9">
        <v>0</v>
      </c>
      <c r="AH391" s="9">
        <v>0</v>
      </c>
      <c r="AI391" s="9">
        <v>0</v>
      </c>
      <c r="AJ391">
        <v>0</v>
      </c>
      <c r="AK391">
        <v>0</v>
      </c>
      <c r="AU391" t="s">
        <v>1945</v>
      </c>
      <c r="AW391">
        <v>0</v>
      </c>
      <c r="AY391">
        <v>0</v>
      </c>
      <c r="BA391">
        <v>0</v>
      </c>
      <c r="BC391">
        <v>0</v>
      </c>
      <c r="BE391">
        <v>0</v>
      </c>
      <c r="BG391">
        <v>0</v>
      </c>
      <c r="BI391">
        <v>0</v>
      </c>
      <c r="BK391">
        <v>0</v>
      </c>
      <c r="BM391">
        <v>0</v>
      </c>
      <c r="BO391">
        <v>0</v>
      </c>
      <c r="BQ391">
        <v>0</v>
      </c>
      <c r="BR391">
        <v>0</v>
      </c>
      <c r="BT391">
        <v>0</v>
      </c>
      <c r="BV391">
        <v>0</v>
      </c>
      <c r="BX391">
        <v>0</v>
      </c>
      <c r="BZ391">
        <v>0</v>
      </c>
      <c r="CB391">
        <v>0</v>
      </c>
      <c r="CF391">
        <v>0</v>
      </c>
      <c r="CJ391">
        <v>1860</v>
      </c>
      <c r="CM391">
        <v>0</v>
      </c>
      <c r="CN391">
        <v>0</v>
      </c>
    </row>
    <row r="392" spans="1:92" x14ac:dyDescent="0.3">
      <c r="A392" s="4">
        <v>44346</v>
      </c>
      <c r="B392" s="2" t="s">
        <v>5</v>
      </c>
      <c r="C392" s="11" t="s">
        <v>419</v>
      </c>
      <c r="D392" s="11" t="s">
        <v>1473</v>
      </c>
      <c r="E392" s="3" t="s">
        <v>997</v>
      </c>
      <c r="F392" s="1"/>
      <c r="G392" s="7"/>
      <c r="H392" s="7"/>
      <c r="I392" s="7"/>
      <c r="J392" s="7"/>
      <c r="K392" s="7"/>
      <c r="L392" s="7"/>
      <c r="M392" s="5"/>
      <c r="N392" s="7"/>
      <c r="O392" s="7"/>
      <c r="P392" s="7"/>
      <c r="Q392" s="7"/>
      <c r="R392" s="7"/>
      <c r="S392" s="7"/>
      <c r="T392" s="7"/>
      <c r="U392" s="7"/>
      <c r="V392" s="6"/>
      <c r="W392" s="10"/>
      <c r="X392" s="8"/>
      <c r="Y392" s="9">
        <v>0</v>
      </c>
      <c r="Z392" s="9">
        <v>0</v>
      </c>
      <c r="AA392" s="9">
        <v>0</v>
      </c>
      <c r="AB392" s="9">
        <v>0</v>
      </c>
      <c r="AC392" s="9">
        <v>0</v>
      </c>
      <c r="AD392" s="9">
        <v>0</v>
      </c>
      <c r="AE392" s="9">
        <v>0</v>
      </c>
      <c r="AF392" s="9">
        <v>0</v>
      </c>
      <c r="AG392" s="9">
        <v>0</v>
      </c>
      <c r="AH392" s="9">
        <v>0</v>
      </c>
      <c r="AI392" s="9">
        <v>0</v>
      </c>
      <c r="AJ392">
        <v>0</v>
      </c>
      <c r="AK392">
        <v>0</v>
      </c>
      <c r="AU392" t="s">
        <v>1946</v>
      </c>
      <c r="AW392">
        <v>0</v>
      </c>
      <c r="AY392">
        <v>0</v>
      </c>
      <c r="BA392">
        <v>0</v>
      </c>
      <c r="BC392">
        <v>0</v>
      </c>
      <c r="BE392">
        <v>0</v>
      </c>
      <c r="BG392">
        <v>0</v>
      </c>
      <c r="BI392">
        <v>0</v>
      </c>
      <c r="BK392">
        <v>0</v>
      </c>
      <c r="BM392">
        <v>0</v>
      </c>
      <c r="BO392">
        <v>0</v>
      </c>
      <c r="BQ392">
        <v>0</v>
      </c>
      <c r="BR392">
        <v>0</v>
      </c>
      <c r="BT392">
        <v>0</v>
      </c>
      <c r="BV392">
        <v>0</v>
      </c>
      <c r="BX392">
        <v>0</v>
      </c>
      <c r="BZ392">
        <v>0</v>
      </c>
      <c r="CB392">
        <v>0</v>
      </c>
      <c r="CF392">
        <v>0</v>
      </c>
      <c r="CJ392">
        <v>1861</v>
      </c>
      <c r="CM392">
        <v>0</v>
      </c>
      <c r="CN392">
        <v>0</v>
      </c>
    </row>
    <row r="393" spans="1:92" x14ac:dyDescent="0.3">
      <c r="A393" s="4">
        <v>44346</v>
      </c>
      <c r="B393" s="2" t="s">
        <v>57</v>
      </c>
      <c r="C393" s="11" t="s">
        <v>549</v>
      </c>
      <c r="D393" s="11" t="s">
        <v>11</v>
      </c>
      <c r="E393" s="3" t="s">
        <v>1113</v>
      </c>
      <c r="F393" s="1"/>
      <c r="G393" s="7"/>
      <c r="H393" s="7"/>
      <c r="I393" s="7"/>
      <c r="J393" s="7">
        <v>40</v>
      </c>
      <c r="K393" s="7">
        <v>8</v>
      </c>
      <c r="L393" s="7"/>
      <c r="M393" s="5">
        <v>8</v>
      </c>
      <c r="N393" s="7"/>
      <c r="O393" s="7"/>
      <c r="P393" s="7"/>
      <c r="Q393" s="7"/>
      <c r="R393" s="7"/>
      <c r="S393" s="7"/>
      <c r="T393" s="7"/>
      <c r="U393" s="7"/>
      <c r="V393" s="6"/>
      <c r="W393" s="10"/>
      <c r="X393" s="8"/>
      <c r="Y393" s="9">
        <v>0</v>
      </c>
      <c r="Z393" s="9">
        <v>0</v>
      </c>
      <c r="AA393" s="9">
        <v>0</v>
      </c>
      <c r="AB393" s="9">
        <v>0</v>
      </c>
      <c r="AC393" s="9">
        <v>0</v>
      </c>
      <c r="AD393" s="9">
        <v>0</v>
      </c>
      <c r="AE393" s="9">
        <v>0</v>
      </c>
      <c r="AF393" s="9">
        <v>0</v>
      </c>
      <c r="AG393" s="9">
        <v>0</v>
      </c>
      <c r="AH393" s="9">
        <v>0</v>
      </c>
      <c r="AI393" s="9">
        <v>0</v>
      </c>
      <c r="AJ393">
        <v>0</v>
      </c>
      <c r="AK393">
        <v>0</v>
      </c>
      <c r="AU393" t="s">
        <v>1947</v>
      </c>
      <c r="AW393">
        <v>0</v>
      </c>
      <c r="AY393">
        <v>0</v>
      </c>
      <c r="BA393">
        <v>0</v>
      </c>
      <c r="BC393">
        <v>0</v>
      </c>
      <c r="BE393">
        <v>0</v>
      </c>
      <c r="BG393">
        <v>0</v>
      </c>
      <c r="BI393">
        <v>0</v>
      </c>
      <c r="BK393">
        <v>0</v>
      </c>
      <c r="BM393">
        <v>0</v>
      </c>
      <c r="BO393">
        <v>0</v>
      </c>
      <c r="BQ393">
        <v>0</v>
      </c>
      <c r="BR393">
        <v>0</v>
      </c>
      <c r="BT393">
        <v>0</v>
      </c>
      <c r="BV393">
        <v>0</v>
      </c>
      <c r="BX393">
        <v>0</v>
      </c>
      <c r="BZ393">
        <v>0</v>
      </c>
      <c r="CB393">
        <v>0</v>
      </c>
      <c r="CF393">
        <v>0</v>
      </c>
      <c r="CJ393">
        <v>1862</v>
      </c>
      <c r="CM393">
        <v>0</v>
      </c>
      <c r="CN393">
        <v>0</v>
      </c>
    </row>
    <row r="394" spans="1:92" x14ac:dyDescent="0.3">
      <c r="A394" s="4">
        <v>44346</v>
      </c>
      <c r="B394" s="2" t="s">
        <v>29</v>
      </c>
      <c r="C394" s="11" t="s">
        <v>168</v>
      </c>
      <c r="D394" s="11" t="s">
        <v>1690</v>
      </c>
      <c r="E394" s="3" t="s">
        <v>960</v>
      </c>
      <c r="F394" s="1"/>
      <c r="G394" s="7"/>
      <c r="H394" s="7"/>
      <c r="I394" s="7"/>
      <c r="J394" s="7"/>
      <c r="K394" s="7"/>
      <c r="L394" s="7"/>
      <c r="M394" s="5"/>
      <c r="N394" s="7">
        <v>1</v>
      </c>
      <c r="O394" s="7"/>
      <c r="P394" s="7"/>
      <c r="Q394" s="7"/>
      <c r="R394" s="7"/>
      <c r="S394" s="7"/>
      <c r="T394" s="7"/>
      <c r="U394" s="7"/>
      <c r="V394" s="6"/>
      <c r="W394" s="10"/>
      <c r="X394" s="8"/>
      <c r="Y394" s="9">
        <v>0</v>
      </c>
      <c r="Z394" s="9">
        <v>0</v>
      </c>
      <c r="AA394" s="9">
        <v>0</v>
      </c>
      <c r="AB394" s="9">
        <v>0</v>
      </c>
      <c r="AC394" s="9">
        <v>0</v>
      </c>
      <c r="AD394" s="9">
        <v>0</v>
      </c>
      <c r="AE394" s="9">
        <v>0</v>
      </c>
      <c r="AF394" s="9">
        <v>0</v>
      </c>
      <c r="AG394" s="9">
        <v>0</v>
      </c>
      <c r="AH394" s="9">
        <v>0</v>
      </c>
      <c r="AI394" s="9">
        <v>0</v>
      </c>
      <c r="AJ394">
        <v>0</v>
      </c>
      <c r="AK394">
        <v>0</v>
      </c>
      <c r="AU394" t="s">
        <v>1948</v>
      </c>
      <c r="AW394">
        <v>0</v>
      </c>
      <c r="AY394">
        <v>0</v>
      </c>
      <c r="BA394">
        <v>0</v>
      </c>
      <c r="BC394">
        <v>0</v>
      </c>
      <c r="BE394">
        <v>0</v>
      </c>
      <c r="BG394">
        <v>0</v>
      </c>
      <c r="BI394">
        <v>0</v>
      </c>
      <c r="BK394">
        <v>0</v>
      </c>
      <c r="BM394">
        <v>0</v>
      </c>
      <c r="BO394">
        <v>0</v>
      </c>
      <c r="BQ394">
        <v>0</v>
      </c>
      <c r="BR394">
        <v>0</v>
      </c>
      <c r="BT394">
        <v>0</v>
      </c>
      <c r="BV394">
        <v>0</v>
      </c>
      <c r="BX394">
        <v>0</v>
      </c>
      <c r="BZ394">
        <v>0</v>
      </c>
      <c r="CB394">
        <v>0</v>
      </c>
      <c r="CF394">
        <v>0</v>
      </c>
      <c r="CJ394">
        <v>1863</v>
      </c>
      <c r="CM394">
        <v>0</v>
      </c>
      <c r="CN394">
        <v>0</v>
      </c>
    </row>
    <row r="395" spans="1:92" x14ac:dyDescent="0.3">
      <c r="A395" s="4">
        <v>44346</v>
      </c>
      <c r="B395" s="2" t="s">
        <v>39</v>
      </c>
      <c r="C395" s="11" t="s">
        <v>205</v>
      </c>
      <c r="D395" s="11" t="s">
        <v>1706</v>
      </c>
      <c r="E395" s="3" t="s">
        <v>1108</v>
      </c>
      <c r="F395" s="1"/>
      <c r="G395" s="7">
        <v>5</v>
      </c>
      <c r="H395" s="7"/>
      <c r="I395" s="7"/>
      <c r="J395" s="7">
        <v>5</v>
      </c>
      <c r="K395" s="7"/>
      <c r="L395" s="7"/>
      <c r="M395" s="5"/>
      <c r="N395" s="7"/>
      <c r="O395" s="7"/>
      <c r="P395" s="7"/>
      <c r="Q395" s="7"/>
      <c r="R395" s="7"/>
      <c r="S395" s="7"/>
      <c r="T395" s="7"/>
      <c r="U395" s="7"/>
      <c r="V395" s="6"/>
      <c r="W395" s="10" t="s">
        <v>1949</v>
      </c>
      <c r="X395" s="8"/>
      <c r="Y395" s="9">
        <v>0</v>
      </c>
      <c r="Z395" s="9">
        <v>0</v>
      </c>
      <c r="AA395" s="9">
        <v>0</v>
      </c>
      <c r="AB395" s="9">
        <v>0</v>
      </c>
      <c r="AC395" s="9">
        <v>0</v>
      </c>
      <c r="AD395" s="9">
        <v>0</v>
      </c>
      <c r="AE395" s="9">
        <v>0</v>
      </c>
      <c r="AF395" s="9">
        <v>0</v>
      </c>
      <c r="AG395" s="9">
        <v>0</v>
      </c>
      <c r="AH395" s="9">
        <v>0</v>
      </c>
      <c r="AI395" s="9">
        <v>0</v>
      </c>
      <c r="AJ395">
        <v>0</v>
      </c>
      <c r="AK395">
        <v>0</v>
      </c>
      <c r="AU395" t="s">
        <v>1950</v>
      </c>
      <c r="AW395">
        <v>0</v>
      </c>
      <c r="AY395">
        <v>0</v>
      </c>
      <c r="BA395">
        <v>0</v>
      </c>
      <c r="BC395">
        <v>0</v>
      </c>
      <c r="BE395">
        <v>0</v>
      </c>
      <c r="BG395">
        <v>0</v>
      </c>
      <c r="BI395">
        <v>0</v>
      </c>
      <c r="BK395">
        <v>0</v>
      </c>
      <c r="BM395">
        <v>0</v>
      </c>
      <c r="BO395">
        <v>0</v>
      </c>
      <c r="BQ395">
        <v>0</v>
      </c>
      <c r="BR395">
        <v>0</v>
      </c>
      <c r="BT395">
        <v>0</v>
      </c>
      <c r="BV395">
        <v>0</v>
      </c>
      <c r="BX395">
        <v>0</v>
      </c>
      <c r="BZ395">
        <v>0</v>
      </c>
      <c r="CB395">
        <v>0</v>
      </c>
      <c r="CF395">
        <v>0</v>
      </c>
      <c r="CJ395">
        <v>1864</v>
      </c>
      <c r="CM395">
        <v>0</v>
      </c>
      <c r="CN395">
        <v>0</v>
      </c>
    </row>
    <row r="396" spans="1:92" x14ac:dyDescent="0.3">
      <c r="A396" s="4">
        <v>44346</v>
      </c>
      <c r="B396" s="2" t="s">
        <v>26</v>
      </c>
      <c r="C396" s="11" t="s">
        <v>545</v>
      </c>
      <c r="D396" s="11" t="s">
        <v>1690</v>
      </c>
      <c r="E396" s="3" t="s">
        <v>887</v>
      </c>
      <c r="F396" s="1"/>
      <c r="G396" s="7"/>
      <c r="H396" s="7">
        <v>1</v>
      </c>
      <c r="I396" s="7"/>
      <c r="J396" s="7">
        <v>108</v>
      </c>
      <c r="K396" s="7">
        <v>32</v>
      </c>
      <c r="L396" s="7"/>
      <c r="M396" s="5"/>
      <c r="N396" s="7"/>
      <c r="O396" s="7"/>
      <c r="P396" s="7"/>
      <c r="Q396" s="7"/>
      <c r="R396" s="7"/>
      <c r="S396" s="7"/>
      <c r="T396" s="7"/>
      <c r="U396" s="7"/>
      <c r="V396" s="6"/>
      <c r="W396" s="10"/>
      <c r="X396" s="8"/>
      <c r="Y396" s="9">
        <v>0</v>
      </c>
      <c r="Z396" s="9">
        <v>0</v>
      </c>
      <c r="AA396" s="9">
        <v>0</v>
      </c>
      <c r="AB396" s="9">
        <v>0</v>
      </c>
      <c r="AC396" s="9">
        <v>0</v>
      </c>
      <c r="AD396" s="9">
        <v>0</v>
      </c>
      <c r="AE396" s="9">
        <v>0</v>
      </c>
      <c r="AF396" s="9">
        <v>0</v>
      </c>
      <c r="AG396" s="9">
        <v>0</v>
      </c>
      <c r="AH396" s="9">
        <v>0</v>
      </c>
      <c r="AI396" s="9">
        <v>0</v>
      </c>
      <c r="AJ396">
        <v>0</v>
      </c>
      <c r="AK396">
        <v>0</v>
      </c>
      <c r="AU396" t="s">
        <v>1951</v>
      </c>
      <c r="AW396">
        <v>0</v>
      </c>
      <c r="AY396">
        <v>0</v>
      </c>
      <c r="BA396">
        <v>0</v>
      </c>
      <c r="BC396">
        <v>0</v>
      </c>
      <c r="BE396">
        <v>0</v>
      </c>
      <c r="BG396">
        <v>0</v>
      </c>
      <c r="BI396">
        <v>0</v>
      </c>
      <c r="BK396">
        <v>0</v>
      </c>
      <c r="BM396">
        <v>0</v>
      </c>
      <c r="BO396">
        <v>0</v>
      </c>
      <c r="BQ396">
        <v>0</v>
      </c>
      <c r="BR396">
        <v>0</v>
      </c>
      <c r="BT396">
        <v>0</v>
      </c>
      <c r="BV396">
        <v>0</v>
      </c>
      <c r="BX396">
        <v>0</v>
      </c>
      <c r="BZ396">
        <v>0</v>
      </c>
      <c r="CB396">
        <v>0</v>
      </c>
      <c r="CF396">
        <v>0</v>
      </c>
      <c r="CJ396">
        <v>1865</v>
      </c>
      <c r="CM396">
        <v>0</v>
      </c>
      <c r="CN396">
        <v>0</v>
      </c>
    </row>
    <row r="397" spans="1:92" x14ac:dyDescent="0.3">
      <c r="A397" s="4">
        <v>44346</v>
      </c>
      <c r="B397" s="2" t="s">
        <v>40</v>
      </c>
      <c r="C397" s="11" t="s">
        <v>782</v>
      </c>
      <c r="D397" s="11" t="s">
        <v>1690</v>
      </c>
      <c r="E397" s="3" t="s">
        <v>1474</v>
      </c>
      <c r="F397" s="1"/>
      <c r="G397" s="7"/>
      <c r="H397" s="7"/>
      <c r="I397" s="7"/>
      <c r="J397" s="7"/>
      <c r="K397" s="7"/>
      <c r="L397" s="7"/>
      <c r="M397" s="5"/>
      <c r="N397" s="7">
        <v>1</v>
      </c>
      <c r="O397" s="7"/>
      <c r="P397" s="7"/>
      <c r="Q397" s="7"/>
      <c r="R397" s="7"/>
      <c r="S397" s="7"/>
      <c r="T397" s="7"/>
      <c r="U397" s="7"/>
      <c r="V397" s="6"/>
      <c r="W397" s="10"/>
      <c r="X397" s="8"/>
      <c r="Y397" s="9">
        <v>0</v>
      </c>
      <c r="Z397" s="9">
        <v>0</v>
      </c>
      <c r="AA397" s="9">
        <v>0</v>
      </c>
      <c r="AB397" s="9">
        <v>0</v>
      </c>
      <c r="AC397" s="9">
        <v>0</v>
      </c>
      <c r="AD397" s="9">
        <v>0</v>
      </c>
      <c r="AE397" s="9">
        <v>0</v>
      </c>
      <c r="AF397" s="9">
        <v>0</v>
      </c>
      <c r="AG397" s="9">
        <v>0</v>
      </c>
      <c r="AH397" s="9">
        <v>0</v>
      </c>
      <c r="AI397" s="9">
        <v>0</v>
      </c>
      <c r="AJ397">
        <v>0</v>
      </c>
      <c r="AK397">
        <v>0</v>
      </c>
      <c r="AU397" t="s">
        <v>1952</v>
      </c>
      <c r="AW397">
        <v>0</v>
      </c>
      <c r="AY397">
        <v>0</v>
      </c>
      <c r="BA397">
        <v>0</v>
      </c>
      <c r="BC397">
        <v>0</v>
      </c>
      <c r="BE397">
        <v>0</v>
      </c>
      <c r="BG397">
        <v>0</v>
      </c>
      <c r="BI397">
        <v>0</v>
      </c>
      <c r="BK397">
        <v>0</v>
      </c>
      <c r="BM397">
        <v>0</v>
      </c>
      <c r="BO397">
        <v>0</v>
      </c>
      <c r="BQ397">
        <v>0</v>
      </c>
      <c r="BR397">
        <v>0</v>
      </c>
      <c r="BT397">
        <v>0</v>
      </c>
      <c r="BV397">
        <v>0</v>
      </c>
      <c r="BX397">
        <v>0</v>
      </c>
      <c r="BZ397">
        <v>0</v>
      </c>
      <c r="CB397">
        <v>0</v>
      </c>
      <c r="CF397">
        <v>0</v>
      </c>
      <c r="CJ397">
        <v>1866</v>
      </c>
      <c r="CM397">
        <v>0</v>
      </c>
      <c r="CN397">
        <v>0</v>
      </c>
    </row>
    <row r="398" spans="1:92" x14ac:dyDescent="0.3">
      <c r="A398" s="4">
        <v>44346</v>
      </c>
      <c r="B398" s="2" t="s">
        <v>9</v>
      </c>
      <c r="C398" s="11" t="s">
        <v>113</v>
      </c>
      <c r="D398" s="11" t="s">
        <v>1473</v>
      </c>
      <c r="E398" s="3" t="s">
        <v>1249</v>
      </c>
      <c r="F398" s="1"/>
      <c r="G398" s="7"/>
      <c r="H398" s="7"/>
      <c r="I398" s="7"/>
      <c r="J398" s="7"/>
      <c r="K398" s="7"/>
      <c r="L398" s="7"/>
      <c r="M398" s="5"/>
      <c r="N398" s="7"/>
      <c r="O398" s="7">
        <v>1</v>
      </c>
      <c r="P398" s="7"/>
      <c r="Q398" s="7"/>
      <c r="R398" s="7"/>
      <c r="S398" s="7"/>
      <c r="T398" s="7"/>
      <c r="U398" s="7"/>
      <c r="V398" s="6"/>
      <c r="W398" s="10"/>
      <c r="X398" s="8"/>
      <c r="Y398" s="9">
        <v>0</v>
      </c>
      <c r="Z398" s="9">
        <v>0</v>
      </c>
      <c r="AA398" s="9">
        <v>0</v>
      </c>
      <c r="AB398" s="9">
        <v>0</v>
      </c>
      <c r="AC398" s="9">
        <v>0</v>
      </c>
      <c r="AD398" s="9">
        <v>0</v>
      </c>
      <c r="AE398" s="9">
        <v>0</v>
      </c>
      <c r="AF398" s="9">
        <v>0</v>
      </c>
      <c r="AG398" s="9">
        <v>0</v>
      </c>
      <c r="AH398" s="9">
        <v>0</v>
      </c>
      <c r="AI398" s="9">
        <v>0</v>
      </c>
      <c r="AJ398">
        <v>0</v>
      </c>
      <c r="AK398">
        <v>0</v>
      </c>
      <c r="AU398" t="s">
        <v>1953</v>
      </c>
      <c r="AW398">
        <v>0</v>
      </c>
      <c r="AY398">
        <v>0</v>
      </c>
      <c r="BA398">
        <v>0</v>
      </c>
      <c r="BC398">
        <v>0</v>
      </c>
      <c r="BE398">
        <v>0</v>
      </c>
      <c r="BG398">
        <v>0</v>
      </c>
      <c r="BI398">
        <v>0</v>
      </c>
      <c r="BK398">
        <v>0</v>
      </c>
      <c r="BM398">
        <v>0</v>
      </c>
      <c r="BO398">
        <v>0</v>
      </c>
      <c r="BQ398">
        <v>0</v>
      </c>
      <c r="BR398">
        <v>0</v>
      </c>
      <c r="BT398">
        <v>0</v>
      </c>
      <c r="BV398">
        <v>0</v>
      </c>
      <c r="BX398">
        <v>0</v>
      </c>
      <c r="BZ398">
        <v>0</v>
      </c>
      <c r="CB398">
        <v>0</v>
      </c>
      <c r="CF398">
        <v>0</v>
      </c>
      <c r="CJ398">
        <v>1867</v>
      </c>
      <c r="CM398">
        <v>0</v>
      </c>
      <c r="CN398">
        <v>0</v>
      </c>
    </row>
    <row r="399" spans="1:92" x14ac:dyDescent="0.3">
      <c r="A399" s="4">
        <v>44346</v>
      </c>
      <c r="B399" s="2" t="s">
        <v>9</v>
      </c>
      <c r="C399" s="11" t="s">
        <v>447</v>
      </c>
      <c r="D399" s="11" t="s">
        <v>1566</v>
      </c>
      <c r="E399" s="3" t="s">
        <v>1190</v>
      </c>
      <c r="F399" s="1"/>
      <c r="G399" s="7">
        <v>2</v>
      </c>
      <c r="H399" s="7"/>
      <c r="I399" s="7"/>
      <c r="J399" s="7">
        <v>2</v>
      </c>
      <c r="K399" s="7"/>
      <c r="L399" s="7"/>
      <c r="M399" s="5"/>
      <c r="N399" s="7"/>
      <c r="O399" s="7"/>
      <c r="P399" s="7"/>
      <c r="Q399" s="7"/>
      <c r="R399" s="7"/>
      <c r="S399" s="7"/>
      <c r="T399" s="7"/>
      <c r="U399" s="7"/>
      <c r="V399" s="6"/>
      <c r="W399" s="10"/>
      <c r="X399" s="8"/>
      <c r="Y399" s="9">
        <v>0</v>
      </c>
      <c r="Z399" s="9">
        <v>0</v>
      </c>
      <c r="AA399" s="9">
        <v>0</v>
      </c>
      <c r="AB399" s="9">
        <v>0</v>
      </c>
      <c r="AC399" s="9">
        <v>0</v>
      </c>
      <c r="AD399" s="9">
        <v>0</v>
      </c>
      <c r="AE399" s="9">
        <v>0</v>
      </c>
      <c r="AF399" s="9">
        <v>0</v>
      </c>
      <c r="AG399" s="9">
        <v>0</v>
      </c>
      <c r="AH399" s="9">
        <v>0</v>
      </c>
      <c r="AI399" s="9">
        <v>0</v>
      </c>
      <c r="AJ399">
        <v>0</v>
      </c>
      <c r="AK399">
        <v>0</v>
      </c>
      <c r="AU399" t="s">
        <v>1954</v>
      </c>
      <c r="AW399">
        <v>0</v>
      </c>
      <c r="AY399">
        <v>0</v>
      </c>
      <c r="BA399">
        <v>0</v>
      </c>
      <c r="BC399">
        <v>0</v>
      </c>
      <c r="BE399">
        <v>0</v>
      </c>
      <c r="BG399">
        <v>0</v>
      </c>
      <c r="BI399">
        <v>0</v>
      </c>
      <c r="BK399">
        <v>0</v>
      </c>
      <c r="BM399">
        <v>0</v>
      </c>
      <c r="BO399">
        <v>0</v>
      </c>
      <c r="BQ399">
        <v>0</v>
      </c>
      <c r="BR399">
        <v>0</v>
      </c>
      <c r="BT399">
        <v>0</v>
      </c>
      <c r="BV399">
        <v>0</v>
      </c>
      <c r="BX399">
        <v>0</v>
      </c>
      <c r="BZ399">
        <v>0</v>
      </c>
      <c r="CB399">
        <v>0</v>
      </c>
      <c r="CF399">
        <v>0</v>
      </c>
      <c r="CJ399">
        <v>1868</v>
      </c>
      <c r="CM399">
        <v>0</v>
      </c>
      <c r="CN399">
        <v>0</v>
      </c>
    </row>
    <row r="400" spans="1:92" x14ac:dyDescent="0.3">
      <c r="A400" s="4">
        <v>44346</v>
      </c>
      <c r="B400" s="2" t="s">
        <v>9</v>
      </c>
      <c r="C400" s="11" t="s">
        <v>447</v>
      </c>
      <c r="D400" s="11" t="s">
        <v>11</v>
      </c>
      <c r="E400" s="3" t="s">
        <v>1190</v>
      </c>
      <c r="F400" s="1"/>
      <c r="G400" s="7"/>
      <c r="H400" s="7"/>
      <c r="I400" s="7"/>
      <c r="J400" s="7">
        <v>200</v>
      </c>
      <c r="K400" s="7">
        <v>50</v>
      </c>
      <c r="L400" s="7"/>
      <c r="M400" s="5">
        <v>50</v>
      </c>
      <c r="N400" s="7"/>
      <c r="O400" s="7"/>
      <c r="P400" s="7"/>
      <c r="Q400" s="7"/>
      <c r="R400" s="7"/>
      <c r="S400" s="7"/>
      <c r="T400" s="7"/>
      <c r="U400" s="7"/>
      <c r="V400" s="6"/>
      <c r="W400" s="10"/>
      <c r="X400" s="8"/>
      <c r="Y400" s="9">
        <v>0</v>
      </c>
      <c r="Z400" s="9">
        <v>0</v>
      </c>
      <c r="AA400" s="9">
        <v>0</v>
      </c>
      <c r="AB400" s="9">
        <v>0</v>
      </c>
      <c r="AC400" s="9">
        <v>0</v>
      </c>
      <c r="AD400" s="9">
        <v>0</v>
      </c>
      <c r="AE400" s="9">
        <v>0</v>
      </c>
      <c r="AF400" s="9">
        <v>0</v>
      </c>
      <c r="AG400" s="9">
        <v>0</v>
      </c>
      <c r="AH400" s="9">
        <v>0</v>
      </c>
      <c r="AI400" s="9">
        <v>0</v>
      </c>
      <c r="AJ400">
        <v>0</v>
      </c>
      <c r="AK400">
        <v>0</v>
      </c>
      <c r="AU400" t="s">
        <v>1955</v>
      </c>
      <c r="AW400">
        <v>0</v>
      </c>
      <c r="AY400">
        <v>0</v>
      </c>
      <c r="BA400">
        <v>0</v>
      </c>
      <c r="BC400">
        <v>0</v>
      </c>
      <c r="BE400">
        <v>0</v>
      </c>
      <c r="BG400">
        <v>0</v>
      </c>
      <c r="BI400">
        <v>0</v>
      </c>
      <c r="BK400">
        <v>0</v>
      </c>
      <c r="BM400">
        <v>0</v>
      </c>
      <c r="BO400">
        <v>0</v>
      </c>
      <c r="BQ400">
        <v>0</v>
      </c>
      <c r="BR400">
        <v>0</v>
      </c>
      <c r="BT400">
        <v>0</v>
      </c>
      <c r="BV400">
        <v>0</v>
      </c>
      <c r="BX400">
        <v>0</v>
      </c>
      <c r="BZ400">
        <v>0</v>
      </c>
      <c r="CB400">
        <v>0</v>
      </c>
      <c r="CF400">
        <v>0</v>
      </c>
      <c r="CJ400">
        <v>1869</v>
      </c>
      <c r="CM400">
        <v>0</v>
      </c>
      <c r="CN400">
        <v>0</v>
      </c>
    </row>
    <row r="401" spans="1:92" x14ac:dyDescent="0.3">
      <c r="A401" s="4">
        <v>44346</v>
      </c>
      <c r="B401" s="2" t="s">
        <v>57</v>
      </c>
      <c r="C401" s="11" t="s">
        <v>355</v>
      </c>
      <c r="D401" s="11" t="s">
        <v>11</v>
      </c>
      <c r="E401" s="3" t="s">
        <v>1340</v>
      </c>
      <c r="F401" s="1"/>
      <c r="G401" s="7"/>
      <c r="H401" s="7"/>
      <c r="I401" s="7"/>
      <c r="J401" s="7">
        <v>25</v>
      </c>
      <c r="K401" s="7">
        <v>7</v>
      </c>
      <c r="L401" s="7"/>
      <c r="M401" s="5">
        <v>6</v>
      </c>
      <c r="N401" s="7"/>
      <c r="O401" s="7"/>
      <c r="P401" s="7"/>
      <c r="Q401" s="7"/>
      <c r="R401" s="7"/>
      <c r="S401" s="7"/>
      <c r="T401" s="7"/>
      <c r="U401" s="7">
        <v>1</v>
      </c>
      <c r="V401" s="6"/>
      <c r="W401" s="10" t="s">
        <v>1956</v>
      </c>
      <c r="X401" s="8"/>
      <c r="Y401" s="9">
        <v>0</v>
      </c>
      <c r="Z401" s="9">
        <v>0</v>
      </c>
      <c r="AA401" s="9">
        <v>0</v>
      </c>
      <c r="AB401" s="9">
        <v>0</v>
      </c>
      <c r="AC401" s="9">
        <v>0</v>
      </c>
      <c r="AD401" s="9">
        <v>0</v>
      </c>
      <c r="AE401" s="9">
        <v>0</v>
      </c>
      <c r="AF401" s="9">
        <v>0</v>
      </c>
      <c r="AG401" s="9">
        <v>0</v>
      </c>
      <c r="AH401" s="9">
        <v>0</v>
      </c>
      <c r="AI401" s="9">
        <v>0</v>
      </c>
      <c r="AJ401">
        <v>0</v>
      </c>
      <c r="AK401">
        <v>0</v>
      </c>
      <c r="AU401" t="s">
        <v>1957</v>
      </c>
      <c r="AW401">
        <v>0</v>
      </c>
      <c r="AY401">
        <v>0</v>
      </c>
      <c r="BA401">
        <v>0</v>
      </c>
      <c r="BC401">
        <v>0</v>
      </c>
      <c r="BE401">
        <v>0</v>
      </c>
      <c r="BG401">
        <v>0</v>
      </c>
      <c r="BI401">
        <v>0</v>
      </c>
      <c r="BK401">
        <v>0</v>
      </c>
      <c r="BM401">
        <v>0</v>
      </c>
      <c r="BO401">
        <v>0</v>
      </c>
      <c r="BQ401">
        <v>0</v>
      </c>
      <c r="BR401">
        <v>0</v>
      </c>
      <c r="BT401">
        <v>0</v>
      </c>
      <c r="BV401">
        <v>0</v>
      </c>
      <c r="BX401">
        <v>0</v>
      </c>
      <c r="BZ401">
        <v>0</v>
      </c>
      <c r="CB401">
        <v>0</v>
      </c>
      <c r="CF401">
        <v>0</v>
      </c>
      <c r="CJ401">
        <v>1870</v>
      </c>
      <c r="CM401">
        <v>0</v>
      </c>
      <c r="CN401">
        <v>0</v>
      </c>
    </row>
    <row r="402" spans="1:92" x14ac:dyDescent="0.3">
      <c r="A402" s="4">
        <v>44346</v>
      </c>
      <c r="B402" s="2" t="s">
        <v>57</v>
      </c>
      <c r="C402" s="11" t="s">
        <v>342</v>
      </c>
      <c r="D402" s="11" t="s">
        <v>1690</v>
      </c>
      <c r="E402" s="3" t="s">
        <v>933</v>
      </c>
      <c r="F402" s="1"/>
      <c r="G402" s="7">
        <v>1</v>
      </c>
      <c r="H402" s="7"/>
      <c r="I402" s="7"/>
      <c r="J402" s="7">
        <v>1</v>
      </c>
      <c r="K402" s="7"/>
      <c r="L402" s="7"/>
      <c r="M402" s="5"/>
      <c r="N402" s="7"/>
      <c r="O402" s="7"/>
      <c r="P402" s="7"/>
      <c r="Q402" s="7"/>
      <c r="R402" s="7"/>
      <c r="S402" s="7"/>
      <c r="T402" s="7"/>
      <c r="U402" s="7"/>
      <c r="V402" s="6"/>
      <c r="W402" s="10"/>
      <c r="X402" s="8"/>
      <c r="Y402" s="9">
        <v>0</v>
      </c>
      <c r="Z402" s="9">
        <v>0</v>
      </c>
      <c r="AA402" s="9">
        <v>0</v>
      </c>
      <c r="AB402" s="9">
        <v>0</v>
      </c>
      <c r="AC402" s="9">
        <v>0</v>
      </c>
      <c r="AD402" s="9">
        <v>0</v>
      </c>
      <c r="AE402" s="9">
        <v>0</v>
      </c>
      <c r="AF402" s="9">
        <v>0</v>
      </c>
      <c r="AG402" s="9">
        <v>0</v>
      </c>
      <c r="AH402" s="9">
        <v>0</v>
      </c>
      <c r="AI402" s="9">
        <v>0</v>
      </c>
      <c r="AJ402">
        <v>0</v>
      </c>
      <c r="AK402">
        <v>0</v>
      </c>
      <c r="AU402" t="s">
        <v>1958</v>
      </c>
      <c r="AW402">
        <v>0</v>
      </c>
      <c r="AY402">
        <v>0</v>
      </c>
      <c r="BA402">
        <v>0</v>
      </c>
      <c r="BC402">
        <v>0</v>
      </c>
      <c r="BE402">
        <v>0</v>
      </c>
      <c r="BG402">
        <v>0</v>
      </c>
      <c r="BI402">
        <v>0</v>
      </c>
      <c r="BK402">
        <v>0</v>
      </c>
      <c r="BM402">
        <v>0</v>
      </c>
      <c r="BO402">
        <v>0</v>
      </c>
      <c r="BQ402">
        <v>0</v>
      </c>
      <c r="BR402">
        <v>0</v>
      </c>
      <c r="BT402">
        <v>0</v>
      </c>
      <c r="BV402">
        <v>0</v>
      </c>
      <c r="BX402">
        <v>0</v>
      </c>
      <c r="BZ402">
        <v>0</v>
      </c>
      <c r="CB402">
        <v>0</v>
      </c>
      <c r="CF402">
        <v>0</v>
      </c>
      <c r="CJ402">
        <v>1871</v>
      </c>
      <c r="CM402">
        <v>0</v>
      </c>
      <c r="CN402">
        <v>0</v>
      </c>
    </row>
    <row r="403" spans="1:92" x14ac:dyDescent="0.3">
      <c r="A403" s="4">
        <v>44346</v>
      </c>
      <c r="B403" s="2" t="s">
        <v>465</v>
      </c>
      <c r="C403" s="11" t="s">
        <v>465</v>
      </c>
      <c r="D403" s="11" t="s">
        <v>1649</v>
      </c>
      <c r="E403" s="3" t="s">
        <v>1430</v>
      </c>
      <c r="F403" s="1"/>
      <c r="G403" s="7"/>
      <c r="H403" s="7"/>
      <c r="I403" s="7"/>
      <c r="J403" s="7"/>
      <c r="K403" s="7"/>
      <c r="L403" s="7"/>
      <c r="M403" s="5"/>
      <c r="N403" s="7"/>
      <c r="O403" s="7"/>
      <c r="P403" s="7"/>
      <c r="Q403" s="7"/>
      <c r="R403" s="7"/>
      <c r="S403" s="7"/>
      <c r="T403" s="7"/>
      <c r="U403" s="7"/>
      <c r="V403" s="6"/>
      <c r="W403" s="10"/>
      <c r="X403" s="8"/>
      <c r="Y403" s="9">
        <v>0</v>
      </c>
      <c r="Z403" s="9">
        <v>0</v>
      </c>
      <c r="AA403" s="9">
        <v>0</v>
      </c>
      <c r="AB403" s="9">
        <v>0</v>
      </c>
      <c r="AC403" s="9">
        <v>0</v>
      </c>
      <c r="AD403" s="9">
        <v>0</v>
      </c>
      <c r="AE403" s="9">
        <v>0</v>
      </c>
      <c r="AF403" s="9">
        <v>0</v>
      </c>
      <c r="AG403" s="9">
        <v>0</v>
      </c>
      <c r="AH403" s="9">
        <v>0</v>
      </c>
      <c r="AI403" s="9">
        <v>0</v>
      </c>
      <c r="AJ403">
        <v>0</v>
      </c>
      <c r="AK403">
        <v>0</v>
      </c>
      <c r="AU403" t="s">
        <v>1959</v>
      </c>
      <c r="AW403">
        <v>0</v>
      </c>
      <c r="AY403">
        <v>0</v>
      </c>
      <c r="BA403">
        <v>0</v>
      </c>
      <c r="BC403">
        <v>0</v>
      </c>
      <c r="BE403">
        <v>0</v>
      </c>
      <c r="BG403">
        <v>0</v>
      </c>
      <c r="BI403">
        <v>0</v>
      </c>
      <c r="BK403">
        <v>0</v>
      </c>
      <c r="BM403">
        <v>0</v>
      </c>
      <c r="BO403">
        <v>0</v>
      </c>
      <c r="BQ403">
        <v>0</v>
      </c>
      <c r="BR403">
        <v>0</v>
      </c>
      <c r="BT403">
        <v>0</v>
      </c>
      <c r="BV403">
        <v>0</v>
      </c>
      <c r="BX403">
        <v>0</v>
      </c>
      <c r="BZ403">
        <v>0</v>
      </c>
      <c r="CB403">
        <v>0</v>
      </c>
      <c r="CF403">
        <v>0</v>
      </c>
      <c r="CJ403">
        <v>1872</v>
      </c>
      <c r="CM403">
        <v>0</v>
      </c>
      <c r="CN403">
        <v>0</v>
      </c>
    </row>
    <row r="404" spans="1:92" x14ac:dyDescent="0.3">
      <c r="A404" s="4">
        <v>44346</v>
      </c>
      <c r="B404" s="2" t="s">
        <v>80</v>
      </c>
      <c r="C404" s="11" t="s">
        <v>1661</v>
      </c>
      <c r="D404" s="11" t="s">
        <v>1473</v>
      </c>
      <c r="E404" s="3" t="s">
        <v>1662</v>
      </c>
      <c r="F404" s="1"/>
      <c r="G404" s="7"/>
      <c r="H404" s="7"/>
      <c r="I404" s="7"/>
      <c r="J404" s="7"/>
      <c r="K404" s="7"/>
      <c r="L404" s="7"/>
      <c r="M404" s="5"/>
      <c r="N404" s="7"/>
      <c r="O404" s="7">
        <v>1</v>
      </c>
      <c r="P404" s="7"/>
      <c r="Q404" s="7"/>
      <c r="R404" s="7"/>
      <c r="S404" s="7"/>
      <c r="T404" s="7"/>
      <c r="U404" s="7"/>
      <c r="V404" s="6"/>
      <c r="W404" s="10"/>
      <c r="X404" s="8"/>
      <c r="Y404" s="9">
        <v>0</v>
      </c>
      <c r="Z404" s="9">
        <v>0</v>
      </c>
      <c r="AA404" s="9">
        <v>0</v>
      </c>
      <c r="AB404" s="9">
        <v>0</v>
      </c>
      <c r="AC404" s="9">
        <v>0</v>
      </c>
      <c r="AD404" s="9">
        <v>0</v>
      </c>
      <c r="AE404" s="9">
        <v>0</v>
      </c>
      <c r="AF404" s="9">
        <v>0</v>
      </c>
      <c r="AG404" s="9">
        <v>0</v>
      </c>
      <c r="AH404" s="9">
        <v>0</v>
      </c>
      <c r="AI404" s="9">
        <v>0</v>
      </c>
      <c r="AJ404">
        <v>0</v>
      </c>
      <c r="AK404">
        <v>0</v>
      </c>
      <c r="AU404" t="s">
        <v>1960</v>
      </c>
      <c r="AW404">
        <v>0</v>
      </c>
      <c r="AY404">
        <v>0</v>
      </c>
      <c r="BA404">
        <v>0</v>
      </c>
      <c r="BC404">
        <v>0</v>
      </c>
      <c r="BE404">
        <v>0</v>
      </c>
      <c r="BG404">
        <v>0</v>
      </c>
      <c r="BI404">
        <v>0</v>
      </c>
      <c r="BK404">
        <v>0</v>
      </c>
      <c r="BM404">
        <v>0</v>
      </c>
      <c r="BO404">
        <v>0</v>
      </c>
      <c r="BQ404">
        <v>0</v>
      </c>
      <c r="BR404">
        <v>0</v>
      </c>
      <c r="BT404">
        <v>0</v>
      </c>
      <c r="BV404">
        <v>0</v>
      </c>
      <c r="BX404">
        <v>0</v>
      </c>
      <c r="BZ404">
        <v>0</v>
      </c>
      <c r="CB404">
        <v>0</v>
      </c>
      <c r="CF404">
        <v>0</v>
      </c>
      <c r="CJ404">
        <v>1873</v>
      </c>
      <c r="CM404">
        <v>0</v>
      </c>
      <c r="CN404">
        <v>0</v>
      </c>
    </row>
    <row r="405" spans="1:92" x14ac:dyDescent="0.3">
      <c r="A405" s="4">
        <v>44345</v>
      </c>
      <c r="B405" s="2" t="s">
        <v>57</v>
      </c>
      <c r="C405" s="11" t="s">
        <v>338</v>
      </c>
      <c r="D405" s="11" t="s">
        <v>11</v>
      </c>
      <c r="E405" s="3" t="s">
        <v>1339</v>
      </c>
      <c r="F405" s="1"/>
      <c r="G405" s="7"/>
      <c r="H405" s="7"/>
      <c r="I405" s="7"/>
      <c r="J405" s="7"/>
      <c r="K405" s="7"/>
      <c r="L405" s="7"/>
      <c r="M405" s="5"/>
      <c r="N405" s="7"/>
      <c r="O405" s="7"/>
      <c r="P405" s="7"/>
      <c r="Q405" s="7"/>
      <c r="R405" s="7">
        <v>2</v>
      </c>
      <c r="S405" s="7"/>
      <c r="T405" s="7"/>
      <c r="U405" s="7"/>
      <c r="V405" s="6"/>
      <c r="W405" s="10"/>
      <c r="X405" s="8"/>
      <c r="Y405" s="9">
        <v>0</v>
      </c>
      <c r="Z405" s="9">
        <v>0</v>
      </c>
      <c r="AA405" s="9">
        <v>0</v>
      </c>
      <c r="AB405" s="9">
        <v>0</v>
      </c>
      <c r="AC405" s="9">
        <v>0</v>
      </c>
      <c r="AD405" s="9">
        <v>0</v>
      </c>
      <c r="AE405" s="9">
        <v>0</v>
      </c>
      <c r="AF405" s="9">
        <v>0</v>
      </c>
      <c r="AG405" s="9">
        <v>0</v>
      </c>
      <c r="AH405" s="9">
        <v>0</v>
      </c>
      <c r="AI405" s="9">
        <v>0</v>
      </c>
      <c r="AJ405">
        <v>0</v>
      </c>
      <c r="AK405">
        <v>0</v>
      </c>
      <c r="AU405" t="s">
        <v>1961</v>
      </c>
      <c r="AW405">
        <v>0</v>
      </c>
      <c r="AY405">
        <v>0</v>
      </c>
      <c r="BA405">
        <v>0</v>
      </c>
      <c r="BC405">
        <v>0</v>
      </c>
      <c r="BE405">
        <v>0</v>
      </c>
      <c r="BG405">
        <v>0</v>
      </c>
      <c r="BI405">
        <v>0</v>
      </c>
      <c r="BK405">
        <v>0</v>
      </c>
      <c r="BM405">
        <v>0</v>
      </c>
      <c r="BO405">
        <v>0</v>
      </c>
      <c r="BQ405">
        <v>0</v>
      </c>
      <c r="BR405">
        <v>0</v>
      </c>
      <c r="BT405">
        <v>0</v>
      </c>
      <c r="BV405">
        <v>0</v>
      </c>
      <c r="BX405">
        <v>0</v>
      </c>
      <c r="BZ405">
        <v>0</v>
      </c>
      <c r="CB405">
        <v>0</v>
      </c>
      <c r="CF405">
        <v>0</v>
      </c>
      <c r="CJ405">
        <v>1874</v>
      </c>
      <c r="CM405">
        <v>0</v>
      </c>
      <c r="CN405">
        <v>0</v>
      </c>
    </row>
    <row r="406" spans="1:92" x14ac:dyDescent="0.3">
      <c r="A406" s="4">
        <v>44344</v>
      </c>
      <c r="B406" s="2" t="s">
        <v>19</v>
      </c>
      <c r="C406" s="11" t="s">
        <v>264</v>
      </c>
      <c r="D406" s="11" t="s">
        <v>31</v>
      </c>
      <c r="E406" s="3" t="s">
        <v>1500</v>
      </c>
      <c r="F406" s="1"/>
      <c r="G406" s="7"/>
      <c r="H406" s="7"/>
      <c r="I406" s="7"/>
      <c r="J406" s="7">
        <v>1320</v>
      </c>
      <c r="K406" s="7">
        <v>330</v>
      </c>
      <c r="L406" s="7"/>
      <c r="M406" s="5">
        <v>330</v>
      </c>
      <c r="N406" s="7">
        <v>1</v>
      </c>
      <c r="O406" s="7"/>
      <c r="P406" s="7"/>
      <c r="Q406" s="7"/>
      <c r="R406" s="7"/>
      <c r="S406" s="7"/>
      <c r="T406" s="7">
        <v>14</v>
      </c>
      <c r="U406" s="7"/>
      <c r="V406" s="6"/>
      <c r="W406" s="10"/>
      <c r="X406" s="8"/>
      <c r="Y406" s="9">
        <v>0</v>
      </c>
      <c r="Z406" s="9">
        <v>26710000</v>
      </c>
      <c r="AA406" s="9">
        <v>29016000</v>
      </c>
      <c r="AB406" s="9">
        <v>15409055.520000001</v>
      </c>
      <c r="AC406" s="9">
        <v>0</v>
      </c>
      <c r="AD406" s="9">
        <v>0</v>
      </c>
      <c r="AE406" s="9">
        <v>0</v>
      </c>
      <c r="AF406" s="9">
        <v>582583302</v>
      </c>
      <c r="AG406" s="9">
        <v>0</v>
      </c>
      <c r="AH406" s="9">
        <v>0</v>
      </c>
      <c r="AI406" s="9">
        <v>0</v>
      </c>
      <c r="AJ406">
        <v>653718357.51999998</v>
      </c>
      <c r="AK406">
        <v>0</v>
      </c>
      <c r="AL406">
        <v>94</v>
      </c>
      <c r="AM406">
        <v>44345</v>
      </c>
      <c r="AN406">
        <v>44528</v>
      </c>
      <c r="AU406" t="s">
        <v>1962</v>
      </c>
      <c r="AV406">
        <v>248</v>
      </c>
      <c r="AW406">
        <v>29016000</v>
      </c>
      <c r="AY406">
        <v>0</v>
      </c>
      <c r="AZ406">
        <v>150</v>
      </c>
      <c r="BA406">
        <v>7590000</v>
      </c>
      <c r="BB406">
        <v>100</v>
      </c>
      <c r="BC406">
        <v>5380000</v>
      </c>
      <c r="BD406">
        <v>100</v>
      </c>
      <c r="BE406">
        <v>7700000</v>
      </c>
      <c r="BF406">
        <v>150</v>
      </c>
      <c r="BG406">
        <v>4290000</v>
      </c>
      <c r="BI406">
        <v>0</v>
      </c>
      <c r="BJ406">
        <v>50</v>
      </c>
      <c r="BK406">
        <v>1750000</v>
      </c>
      <c r="BM406">
        <v>0</v>
      </c>
      <c r="BO406">
        <v>0</v>
      </c>
      <c r="BQ406">
        <v>0</v>
      </c>
      <c r="BR406">
        <v>26710000</v>
      </c>
      <c r="BT406">
        <v>0</v>
      </c>
      <c r="BV406">
        <v>0</v>
      </c>
      <c r="BX406">
        <v>0</v>
      </c>
      <c r="BZ406">
        <v>0</v>
      </c>
      <c r="CA406">
        <v>444</v>
      </c>
      <c r="CB406">
        <v>14894015.520000001</v>
      </c>
      <c r="CE406" t="s">
        <v>1963</v>
      </c>
      <c r="CF406">
        <v>515040</v>
      </c>
      <c r="CJ406">
        <v>1875</v>
      </c>
      <c r="CM406">
        <v>0</v>
      </c>
      <c r="CN406">
        <v>653718357.51999998</v>
      </c>
    </row>
    <row r="407" spans="1:92" x14ac:dyDescent="0.3">
      <c r="A407" s="4">
        <v>44347</v>
      </c>
      <c r="B407" s="2" t="s">
        <v>499</v>
      </c>
      <c r="C407" s="11" t="s">
        <v>500</v>
      </c>
      <c r="D407" s="11" t="s">
        <v>11</v>
      </c>
      <c r="E407" s="3" t="s">
        <v>1553</v>
      </c>
      <c r="F407" s="1"/>
      <c r="G407" s="7"/>
      <c r="H407" s="7"/>
      <c r="I407" s="7"/>
      <c r="J407" s="7">
        <v>940</v>
      </c>
      <c r="K407" s="7">
        <v>235</v>
      </c>
      <c r="L407" s="7"/>
      <c r="M407" s="5"/>
      <c r="N407" s="7"/>
      <c r="O407" s="7"/>
      <c r="P407" s="7"/>
      <c r="Q407" s="7"/>
      <c r="R407" s="7"/>
      <c r="S407" s="7"/>
      <c r="T407" s="7"/>
      <c r="U407" s="7"/>
      <c r="V407" s="6"/>
      <c r="W407" s="10"/>
      <c r="X407" s="8"/>
      <c r="Y407" s="9">
        <v>0</v>
      </c>
      <c r="Z407" s="9">
        <v>0</v>
      </c>
      <c r="AA407" s="9">
        <v>0</v>
      </c>
      <c r="AB407" s="9">
        <v>0</v>
      </c>
      <c r="AC407" s="9">
        <v>0</v>
      </c>
      <c r="AD407" s="9">
        <v>0</v>
      </c>
      <c r="AE407" s="9">
        <v>0</v>
      </c>
      <c r="AF407" s="9">
        <v>0</v>
      </c>
      <c r="AG407" s="9">
        <v>0</v>
      </c>
      <c r="AH407" s="9">
        <v>0</v>
      </c>
      <c r="AI407" s="9">
        <v>0</v>
      </c>
      <c r="AJ407">
        <v>0</v>
      </c>
      <c r="AK407">
        <v>0</v>
      </c>
      <c r="AU407" t="s">
        <v>1964</v>
      </c>
      <c r="AW407">
        <v>0</v>
      </c>
      <c r="AY407">
        <v>0</v>
      </c>
      <c r="BA407">
        <v>0</v>
      </c>
      <c r="BC407">
        <v>0</v>
      </c>
      <c r="BE407">
        <v>0</v>
      </c>
      <c r="BG407">
        <v>0</v>
      </c>
      <c r="BI407">
        <v>0</v>
      </c>
      <c r="BK407">
        <v>0</v>
      </c>
      <c r="BM407">
        <v>0</v>
      </c>
      <c r="BO407">
        <v>0</v>
      </c>
      <c r="BQ407">
        <v>0</v>
      </c>
      <c r="BR407">
        <v>0</v>
      </c>
      <c r="BT407">
        <v>0</v>
      </c>
      <c r="BV407">
        <v>0</v>
      </c>
      <c r="BX407">
        <v>0</v>
      </c>
      <c r="BZ407">
        <v>0</v>
      </c>
      <c r="CB407">
        <v>0</v>
      </c>
      <c r="CF407">
        <v>0</v>
      </c>
      <c r="CJ407">
        <v>1876</v>
      </c>
      <c r="CM407">
        <v>0</v>
      </c>
      <c r="CN407">
        <v>0</v>
      </c>
    </row>
    <row r="408" spans="1:92" x14ac:dyDescent="0.3">
      <c r="A408" s="4">
        <v>44347</v>
      </c>
      <c r="B408" s="2" t="s">
        <v>26</v>
      </c>
      <c r="C408" s="11" t="s">
        <v>536</v>
      </c>
      <c r="D408" s="11" t="s">
        <v>11</v>
      </c>
      <c r="E408" s="3" t="s">
        <v>1433</v>
      </c>
      <c r="F408" s="1"/>
      <c r="G408" s="7"/>
      <c r="H408" s="7">
        <v>3</v>
      </c>
      <c r="I408" s="7"/>
      <c r="J408" s="7">
        <v>1000</v>
      </c>
      <c r="K408" s="7">
        <v>250</v>
      </c>
      <c r="L408" s="7">
        <v>1</v>
      </c>
      <c r="M408" s="5">
        <v>190</v>
      </c>
      <c r="N408" s="7">
        <v>1</v>
      </c>
      <c r="O408" s="7">
        <v>1</v>
      </c>
      <c r="P408" s="7">
        <v>1</v>
      </c>
      <c r="Q408" s="7">
        <v>1</v>
      </c>
      <c r="R408" s="7"/>
      <c r="S408" s="7">
        <v>1</v>
      </c>
      <c r="T408" s="7">
        <v>1</v>
      </c>
      <c r="U408" s="7">
        <v>2</v>
      </c>
      <c r="V408" s="6"/>
      <c r="W408" s="10" t="s">
        <v>1965</v>
      </c>
      <c r="X408" s="8"/>
      <c r="Y408" s="9">
        <v>0</v>
      </c>
      <c r="Z408" s="9">
        <v>0</v>
      </c>
      <c r="AA408" s="9">
        <v>0</v>
      </c>
      <c r="AB408" s="9">
        <v>0</v>
      </c>
      <c r="AC408" s="9">
        <v>0</v>
      </c>
      <c r="AD408" s="9">
        <v>0</v>
      </c>
      <c r="AE408" s="9">
        <v>0</v>
      </c>
      <c r="AF408" s="9">
        <v>0</v>
      </c>
      <c r="AG408" s="9">
        <v>0</v>
      </c>
      <c r="AH408" s="9">
        <v>0</v>
      </c>
      <c r="AI408" s="9">
        <v>0</v>
      </c>
      <c r="AJ408">
        <v>0</v>
      </c>
      <c r="AK408">
        <v>0</v>
      </c>
      <c r="AU408" t="s">
        <v>1966</v>
      </c>
      <c r="AW408">
        <v>0</v>
      </c>
      <c r="AY408">
        <v>0</v>
      </c>
      <c r="BA408">
        <v>0</v>
      </c>
      <c r="BC408">
        <v>0</v>
      </c>
      <c r="BE408">
        <v>0</v>
      </c>
      <c r="BG408">
        <v>0</v>
      </c>
      <c r="BI408">
        <v>0</v>
      </c>
      <c r="BK408">
        <v>0</v>
      </c>
      <c r="BM408">
        <v>0</v>
      </c>
      <c r="BO408">
        <v>0</v>
      </c>
      <c r="BQ408">
        <v>0</v>
      </c>
      <c r="BR408">
        <v>0</v>
      </c>
      <c r="BT408">
        <v>0</v>
      </c>
      <c r="BV408">
        <v>0</v>
      </c>
      <c r="BX408">
        <v>0</v>
      </c>
      <c r="BZ408">
        <v>0</v>
      </c>
      <c r="CB408">
        <v>0</v>
      </c>
      <c r="CF408">
        <v>0</v>
      </c>
      <c r="CJ408">
        <v>1877</v>
      </c>
      <c r="CM408">
        <v>0</v>
      </c>
      <c r="CN408">
        <v>0</v>
      </c>
    </row>
    <row r="409" spans="1:92" x14ac:dyDescent="0.3">
      <c r="A409" s="4">
        <v>44347</v>
      </c>
      <c r="B409" s="2" t="s">
        <v>26</v>
      </c>
      <c r="C409" s="11" t="s">
        <v>136</v>
      </c>
      <c r="D409" s="11" t="s">
        <v>7</v>
      </c>
      <c r="E409" s="3" t="s">
        <v>884</v>
      </c>
      <c r="F409" s="1"/>
      <c r="G409" s="7"/>
      <c r="H409" s="7"/>
      <c r="I409" s="7"/>
      <c r="J409" s="7"/>
      <c r="K409" s="7"/>
      <c r="L409" s="7"/>
      <c r="M409" s="5"/>
      <c r="N409" s="7"/>
      <c r="O409" s="7"/>
      <c r="P409" s="7"/>
      <c r="Q409" s="7"/>
      <c r="R409" s="7"/>
      <c r="S409" s="7"/>
      <c r="T409" s="7"/>
      <c r="U409" s="7"/>
      <c r="V409" s="6"/>
      <c r="W409" s="10" t="s">
        <v>1687</v>
      </c>
      <c r="X409" s="8"/>
      <c r="Y409" s="9">
        <v>0</v>
      </c>
      <c r="Z409" s="9">
        <v>0</v>
      </c>
      <c r="AA409" s="9">
        <v>0</v>
      </c>
      <c r="AB409" s="9">
        <v>0</v>
      </c>
      <c r="AC409" s="9">
        <v>0</v>
      </c>
      <c r="AD409" s="9">
        <v>0</v>
      </c>
      <c r="AE409" s="9">
        <v>0</v>
      </c>
      <c r="AF409" s="9">
        <v>0</v>
      </c>
      <c r="AG409" s="9">
        <v>0</v>
      </c>
      <c r="AH409" s="9">
        <v>0</v>
      </c>
      <c r="AI409" s="9">
        <v>0</v>
      </c>
      <c r="AJ409">
        <v>0</v>
      </c>
      <c r="AK409">
        <v>0</v>
      </c>
      <c r="AU409" t="s">
        <v>1967</v>
      </c>
      <c r="AW409">
        <v>0</v>
      </c>
      <c r="AY409">
        <v>0</v>
      </c>
      <c r="BA409">
        <v>0</v>
      </c>
      <c r="BC409">
        <v>0</v>
      </c>
      <c r="BE409">
        <v>0</v>
      </c>
      <c r="BG409">
        <v>0</v>
      </c>
      <c r="BI409">
        <v>0</v>
      </c>
      <c r="BK409">
        <v>0</v>
      </c>
      <c r="BM409">
        <v>0</v>
      </c>
      <c r="BO409">
        <v>0</v>
      </c>
      <c r="BQ409">
        <v>0</v>
      </c>
      <c r="BR409">
        <v>0</v>
      </c>
      <c r="BT409">
        <v>0</v>
      </c>
      <c r="BV409">
        <v>0</v>
      </c>
      <c r="BX409">
        <v>0</v>
      </c>
      <c r="BZ409">
        <v>0</v>
      </c>
      <c r="CB409">
        <v>0</v>
      </c>
      <c r="CF409">
        <v>0</v>
      </c>
      <c r="CJ409">
        <v>1878</v>
      </c>
      <c r="CM409">
        <v>0</v>
      </c>
      <c r="CN409">
        <v>0</v>
      </c>
    </row>
    <row r="410" spans="1:92" x14ac:dyDescent="0.3">
      <c r="A410" s="4">
        <v>44347</v>
      </c>
      <c r="B410" s="2" t="s">
        <v>19</v>
      </c>
      <c r="C410" s="11" t="s">
        <v>144</v>
      </c>
      <c r="D410" s="11" t="s">
        <v>31</v>
      </c>
      <c r="E410" s="3" t="s">
        <v>1194</v>
      </c>
      <c r="F410" s="1"/>
      <c r="G410" s="7"/>
      <c r="H410" s="7"/>
      <c r="I410" s="7"/>
      <c r="J410" s="7">
        <v>8</v>
      </c>
      <c r="K410" s="7">
        <v>2</v>
      </c>
      <c r="L410" s="7"/>
      <c r="M410" s="5">
        <v>2</v>
      </c>
      <c r="N410" s="7"/>
      <c r="O410" s="7"/>
      <c r="P410" s="7"/>
      <c r="Q410" s="7"/>
      <c r="R410" s="7"/>
      <c r="S410" s="7"/>
      <c r="T410" s="7"/>
      <c r="U410" s="7"/>
      <c r="V410" s="6"/>
      <c r="W410" s="10"/>
      <c r="X410" s="8"/>
      <c r="Y410" s="9">
        <v>0</v>
      </c>
      <c r="Z410" s="9">
        <v>0</v>
      </c>
      <c r="AA410" s="9">
        <v>0</v>
      </c>
      <c r="AB410" s="9">
        <v>0</v>
      </c>
      <c r="AC410" s="9">
        <v>0</v>
      </c>
      <c r="AD410" s="9">
        <v>0</v>
      </c>
      <c r="AE410" s="9">
        <v>0</v>
      </c>
      <c r="AF410" s="9">
        <v>0</v>
      </c>
      <c r="AG410" s="9">
        <v>0</v>
      </c>
      <c r="AH410" s="9">
        <v>0</v>
      </c>
      <c r="AI410" s="9">
        <v>0</v>
      </c>
      <c r="AJ410">
        <v>0</v>
      </c>
      <c r="AK410">
        <v>0</v>
      </c>
      <c r="AU410" t="s">
        <v>1968</v>
      </c>
      <c r="AW410">
        <v>0</v>
      </c>
      <c r="AY410">
        <v>0</v>
      </c>
      <c r="BA410">
        <v>0</v>
      </c>
      <c r="BC410">
        <v>0</v>
      </c>
      <c r="BE410">
        <v>0</v>
      </c>
      <c r="BG410">
        <v>0</v>
      </c>
      <c r="BI410">
        <v>0</v>
      </c>
      <c r="BK410">
        <v>0</v>
      </c>
      <c r="BM410">
        <v>0</v>
      </c>
      <c r="BO410">
        <v>0</v>
      </c>
      <c r="BQ410">
        <v>0</v>
      </c>
      <c r="BR410">
        <v>0</v>
      </c>
      <c r="BT410">
        <v>0</v>
      </c>
      <c r="BV410">
        <v>0</v>
      </c>
      <c r="BX410">
        <v>0</v>
      </c>
      <c r="BZ410">
        <v>0</v>
      </c>
      <c r="CB410">
        <v>0</v>
      </c>
      <c r="CF410">
        <v>0</v>
      </c>
      <c r="CJ410">
        <v>1879</v>
      </c>
      <c r="CM410">
        <v>0</v>
      </c>
      <c r="CN410">
        <v>0</v>
      </c>
    </row>
    <row r="411" spans="1:92" x14ac:dyDescent="0.3">
      <c r="A411" s="4">
        <v>44346</v>
      </c>
      <c r="B411" s="2" t="s">
        <v>29</v>
      </c>
      <c r="C411" s="11" t="s">
        <v>168</v>
      </c>
      <c r="D411" s="11" t="s">
        <v>1473</v>
      </c>
      <c r="E411" s="3" t="s">
        <v>960</v>
      </c>
      <c r="F411" s="1"/>
      <c r="G411" s="7"/>
      <c r="H411" s="7"/>
      <c r="I411" s="7"/>
      <c r="J411" s="7">
        <v>68</v>
      </c>
      <c r="K411" s="7">
        <v>17</v>
      </c>
      <c r="L411" s="7"/>
      <c r="M411" s="5"/>
      <c r="N411" s="7"/>
      <c r="O411" s="7"/>
      <c r="P411" s="7"/>
      <c r="Q411" s="7"/>
      <c r="R411" s="7"/>
      <c r="S411" s="7"/>
      <c r="T411" s="7"/>
      <c r="U411" s="7"/>
      <c r="V411" s="6">
        <v>12</v>
      </c>
      <c r="W411" s="10"/>
      <c r="X411" s="8"/>
      <c r="Y411" s="9">
        <v>0</v>
      </c>
      <c r="Z411" s="9">
        <v>0</v>
      </c>
      <c r="AA411" s="9">
        <v>0</v>
      </c>
      <c r="AB411" s="9">
        <v>0</v>
      </c>
      <c r="AC411" s="9">
        <v>0</v>
      </c>
      <c r="AD411" s="9">
        <v>0</v>
      </c>
      <c r="AE411" s="9">
        <v>0</v>
      </c>
      <c r="AF411" s="9">
        <v>1445618687.8</v>
      </c>
      <c r="AG411" s="9">
        <v>0</v>
      </c>
      <c r="AH411" s="9">
        <v>0</v>
      </c>
      <c r="AI411" s="9">
        <v>0</v>
      </c>
      <c r="AJ411">
        <v>1445618687.8</v>
      </c>
      <c r="AK411">
        <v>0</v>
      </c>
      <c r="AL411" t="s">
        <v>1969</v>
      </c>
      <c r="AM411" t="s">
        <v>1970</v>
      </c>
      <c r="AU411" t="s">
        <v>1971</v>
      </c>
      <c r="AW411">
        <v>0</v>
      </c>
      <c r="AY411">
        <v>0</v>
      </c>
      <c r="BA411">
        <v>0</v>
      </c>
      <c r="BC411">
        <v>0</v>
      </c>
      <c r="BE411">
        <v>0</v>
      </c>
      <c r="BG411">
        <v>0</v>
      </c>
      <c r="BI411">
        <v>0</v>
      </c>
      <c r="BK411">
        <v>0</v>
      </c>
      <c r="BM411">
        <v>0</v>
      </c>
      <c r="BO411">
        <v>0</v>
      </c>
      <c r="BQ411">
        <v>0</v>
      </c>
      <c r="BR411">
        <v>0</v>
      </c>
      <c r="BT411">
        <v>0</v>
      </c>
      <c r="BV411">
        <v>0</v>
      </c>
      <c r="BX411">
        <v>0</v>
      </c>
      <c r="BZ411">
        <v>0</v>
      </c>
      <c r="CB411">
        <v>0</v>
      </c>
      <c r="CF411">
        <v>0</v>
      </c>
      <c r="CJ411">
        <v>1880</v>
      </c>
      <c r="CM411">
        <v>0</v>
      </c>
      <c r="CN411">
        <v>1445618687.8</v>
      </c>
    </row>
    <row r="412" spans="1:92" x14ac:dyDescent="0.3">
      <c r="A412" s="4">
        <v>44347</v>
      </c>
      <c r="B412" s="2" t="s">
        <v>5</v>
      </c>
      <c r="C412" s="11" t="s">
        <v>181</v>
      </c>
      <c r="D412" s="11" t="s">
        <v>11</v>
      </c>
      <c r="E412" s="3" t="s">
        <v>1018</v>
      </c>
      <c r="F412" s="1"/>
      <c r="G412" s="7"/>
      <c r="H412" s="7"/>
      <c r="I412" s="7"/>
      <c r="J412" s="7">
        <v>38</v>
      </c>
      <c r="K412" s="7">
        <v>8</v>
      </c>
      <c r="L412" s="7"/>
      <c r="M412" s="5">
        <v>8</v>
      </c>
      <c r="N412" s="7"/>
      <c r="O412" s="7"/>
      <c r="P412" s="7"/>
      <c r="Q412" s="7"/>
      <c r="R412" s="7"/>
      <c r="S412" s="7"/>
      <c r="T412" s="7"/>
      <c r="U412" s="7"/>
      <c r="V412" s="6"/>
      <c r="W412" s="10"/>
      <c r="X412" s="8"/>
      <c r="Y412" s="9">
        <v>0</v>
      </c>
      <c r="Z412" s="9">
        <v>0</v>
      </c>
      <c r="AA412" s="9">
        <v>0</v>
      </c>
      <c r="AB412" s="9">
        <v>0</v>
      </c>
      <c r="AC412" s="9">
        <v>0</v>
      </c>
      <c r="AD412" s="9">
        <v>0</v>
      </c>
      <c r="AE412" s="9">
        <v>0</v>
      </c>
      <c r="AF412" s="9">
        <v>0</v>
      </c>
      <c r="AG412" s="9">
        <v>0</v>
      </c>
      <c r="AH412" s="9">
        <v>0</v>
      </c>
      <c r="AI412" s="9">
        <v>0</v>
      </c>
      <c r="AJ412">
        <v>0</v>
      </c>
      <c r="AK412">
        <v>0</v>
      </c>
      <c r="AU412" t="s">
        <v>1972</v>
      </c>
      <c r="AW412">
        <v>0</v>
      </c>
      <c r="AY412">
        <v>0</v>
      </c>
      <c r="BA412">
        <v>0</v>
      </c>
      <c r="BC412">
        <v>0</v>
      </c>
      <c r="BE412">
        <v>0</v>
      </c>
      <c r="BG412">
        <v>0</v>
      </c>
      <c r="BI412">
        <v>0</v>
      </c>
      <c r="BK412">
        <v>0</v>
      </c>
      <c r="BM412">
        <v>0</v>
      </c>
      <c r="BO412">
        <v>0</v>
      </c>
      <c r="BQ412">
        <v>0</v>
      </c>
      <c r="BR412">
        <v>0</v>
      </c>
      <c r="BT412">
        <v>0</v>
      </c>
      <c r="BV412">
        <v>0</v>
      </c>
      <c r="BX412">
        <v>0</v>
      </c>
      <c r="BZ412">
        <v>0</v>
      </c>
      <c r="CB412">
        <v>0</v>
      </c>
      <c r="CF412">
        <v>0</v>
      </c>
      <c r="CJ412">
        <v>1881</v>
      </c>
      <c r="CM412">
        <v>0</v>
      </c>
      <c r="CN412">
        <v>0</v>
      </c>
    </row>
    <row r="413" spans="1:92" x14ac:dyDescent="0.3">
      <c r="A413" s="4">
        <v>44347</v>
      </c>
      <c r="B413" s="2" t="s">
        <v>5</v>
      </c>
      <c r="C413" s="11" t="s">
        <v>420</v>
      </c>
      <c r="D413" s="11" t="s">
        <v>1473</v>
      </c>
      <c r="E413" s="3" t="s">
        <v>846</v>
      </c>
      <c r="F413" s="1"/>
      <c r="G413" s="7"/>
      <c r="H413" s="7"/>
      <c r="I413" s="7"/>
      <c r="J413" s="7"/>
      <c r="K413" s="7"/>
      <c r="L413" s="7"/>
      <c r="M413" s="5"/>
      <c r="N413" s="7"/>
      <c r="O413" s="7"/>
      <c r="P413" s="7"/>
      <c r="Q413" s="7"/>
      <c r="R413" s="7"/>
      <c r="S413" s="7"/>
      <c r="T413" s="7"/>
      <c r="U413" s="7"/>
      <c r="V413" s="6"/>
      <c r="W413" s="10"/>
      <c r="X413" s="8"/>
      <c r="Y413" s="9">
        <v>0</v>
      </c>
      <c r="Z413" s="9">
        <v>0</v>
      </c>
      <c r="AA413" s="9">
        <v>0</v>
      </c>
      <c r="AB413" s="9">
        <v>0</v>
      </c>
      <c r="AC413" s="9">
        <v>0</v>
      </c>
      <c r="AD413" s="9">
        <v>0</v>
      </c>
      <c r="AE413" s="9">
        <v>0</v>
      </c>
      <c r="AF413" s="9">
        <v>0</v>
      </c>
      <c r="AG413" s="9">
        <v>0</v>
      </c>
      <c r="AH413" s="9">
        <v>0</v>
      </c>
      <c r="AI413" s="9">
        <v>0</v>
      </c>
      <c r="AJ413">
        <v>0</v>
      </c>
      <c r="AK413">
        <v>0</v>
      </c>
      <c r="AU413" t="s">
        <v>1973</v>
      </c>
      <c r="AW413">
        <v>0</v>
      </c>
      <c r="AY413">
        <v>0</v>
      </c>
      <c r="BA413">
        <v>0</v>
      </c>
      <c r="BC413">
        <v>0</v>
      </c>
      <c r="BE413">
        <v>0</v>
      </c>
      <c r="BG413">
        <v>0</v>
      </c>
      <c r="BI413">
        <v>0</v>
      </c>
      <c r="BK413">
        <v>0</v>
      </c>
      <c r="BM413">
        <v>0</v>
      </c>
      <c r="BO413">
        <v>0</v>
      </c>
      <c r="BQ413">
        <v>0</v>
      </c>
      <c r="BR413">
        <v>0</v>
      </c>
      <c r="BT413">
        <v>0</v>
      </c>
      <c r="BV413">
        <v>0</v>
      </c>
      <c r="BX413">
        <v>0</v>
      </c>
      <c r="BZ413">
        <v>0</v>
      </c>
      <c r="CB413">
        <v>0</v>
      </c>
      <c r="CF413">
        <v>0</v>
      </c>
      <c r="CJ413">
        <v>1882</v>
      </c>
      <c r="CM413">
        <v>0</v>
      </c>
      <c r="CN413">
        <v>0</v>
      </c>
    </row>
    <row r="414" spans="1:92" x14ac:dyDescent="0.3">
      <c r="A414" s="4">
        <v>44347</v>
      </c>
      <c r="B414" s="2" t="s">
        <v>5</v>
      </c>
      <c r="C414" s="11" t="s">
        <v>795</v>
      </c>
      <c r="D414" s="11" t="s">
        <v>1627</v>
      </c>
      <c r="E414" s="3" t="s">
        <v>838</v>
      </c>
      <c r="F414" s="1"/>
      <c r="G414" s="7"/>
      <c r="H414" s="7"/>
      <c r="I414" s="7"/>
      <c r="J414" s="7">
        <v>23</v>
      </c>
      <c r="K414" s="7">
        <v>10</v>
      </c>
      <c r="L414" s="7"/>
      <c r="M414" s="5">
        <v>10</v>
      </c>
      <c r="N414" s="7"/>
      <c r="O414" s="7"/>
      <c r="P414" s="7"/>
      <c r="Q414" s="7"/>
      <c r="R414" s="7"/>
      <c r="S414" s="7"/>
      <c r="T414" s="7"/>
      <c r="U414" s="7"/>
      <c r="V414" s="6"/>
      <c r="W414" s="10"/>
      <c r="X414" s="8"/>
      <c r="Y414" s="9">
        <v>0</v>
      </c>
      <c r="Z414" s="9">
        <v>0</v>
      </c>
      <c r="AA414" s="9">
        <v>0</v>
      </c>
      <c r="AB414" s="9">
        <v>0</v>
      </c>
      <c r="AC414" s="9">
        <v>0</v>
      </c>
      <c r="AD414" s="9">
        <v>0</v>
      </c>
      <c r="AE414" s="9">
        <v>0</v>
      </c>
      <c r="AF414" s="9">
        <v>0</v>
      </c>
      <c r="AG414" s="9">
        <v>0</v>
      </c>
      <c r="AH414" s="9">
        <v>0</v>
      </c>
      <c r="AI414" s="9">
        <v>0</v>
      </c>
      <c r="AJ414">
        <v>0</v>
      </c>
      <c r="AK414">
        <v>0</v>
      </c>
      <c r="AU414" t="s">
        <v>1974</v>
      </c>
      <c r="AW414">
        <v>0</v>
      </c>
      <c r="AY414">
        <v>0</v>
      </c>
      <c r="BA414">
        <v>0</v>
      </c>
      <c r="BC414">
        <v>0</v>
      </c>
      <c r="BE414">
        <v>0</v>
      </c>
      <c r="BG414">
        <v>0</v>
      </c>
      <c r="BI414">
        <v>0</v>
      </c>
      <c r="BK414">
        <v>0</v>
      </c>
      <c r="BM414">
        <v>0</v>
      </c>
      <c r="BO414">
        <v>0</v>
      </c>
      <c r="BQ414">
        <v>0</v>
      </c>
      <c r="BR414">
        <v>0</v>
      </c>
      <c r="BT414">
        <v>0</v>
      </c>
      <c r="BV414">
        <v>0</v>
      </c>
      <c r="BX414">
        <v>0</v>
      </c>
      <c r="BZ414">
        <v>0</v>
      </c>
      <c r="CB414">
        <v>0</v>
      </c>
      <c r="CF414">
        <v>0</v>
      </c>
      <c r="CJ414">
        <v>1883</v>
      </c>
      <c r="CM414">
        <v>0</v>
      </c>
      <c r="CN414">
        <v>0</v>
      </c>
    </row>
    <row r="415" spans="1:92" x14ac:dyDescent="0.3">
      <c r="A415" s="4">
        <v>44347</v>
      </c>
      <c r="B415" s="2" t="s">
        <v>5</v>
      </c>
      <c r="C415" s="11" t="s">
        <v>454</v>
      </c>
      <c r="D415" s="11" t="s">
        <v>1473</v>
      </c>
      <c r="E415" s="3" t="s">
        <v>1114</v>
      </c>
      <c r="F415" s="1"/>
      <c r="G415" s="7"/>
      <c r="H415" s="7"/>
      <c r="I415" s="7"/>
      <c r="J415" s="7"/>
      <c r="K415" s="7"/>
      <c r="L415" s="7"/>
      <c r="M415" s="5"/>
      <c r="N415" s="7"/>
      <c r="O415" s="7"/>
      <c r="P415" s="7">
        <v>1</v>
      </c>
      <c r="Q415" s="7"/>
      <c r="R415" s="7"/>
      <c r="S415" s="7"/>
      <c r="T415" s="7"/>
      <c r="U415" s="7"/>
      <c r="V415" s="6"/>
      <c r="W415" s="10"/>
      <c r="X415" s="8"/>
      <c r="Y415" s="9">
        <v>0</v>
      </c>
      <c r="Z415" s="9">
        <v>0</v>
      </c>
      <c r="AA415" s="9">
        <v>0</v>
      </c>
      <c r="AB415" s="9">
        <v>0</v>
      </c>
      <c r="AC415" s="9">
        <v>0</v>
      </c>
      <c r="AD415" s="9">
        <v>0</v>
      </c>
      <c r="AE415" s="9">
        <v>0</v>
      </c>
      <c r="AF415" s="9">
        <v>0</v>
      </c>
      <c r="AG415" s="9">
        <v>0</v>
      </c>
      <c r="AH415" s="9">
        <v>0</v>
      </c>
      <c r="AI415" s="9">
        <v>0</v>
      </c>
      <c r="AJ415">
        <v>0</v>
      </c>
      <c r="AK415">
        <v>0</v>
      </c>
      <c r="AU415" t="s">
        <v>1975</v>
      </c>
      <c r="AW415">
        <v>0</v>
      </c>
      <c r="AY415">
        <v>0</v>
      </c>
      <c r="BA415">
        <v>0</v>
      </c>
      <c r="BC415">
        <v>0</v>
      </c>
      <c r="BE415">
        <v>0</v>
      </c>
      <c r="BG415">
        <v>0</v>
      </c>
      <c r="BI415">
        <v>0</v>
      </c>
      <c r="BK415">
        <v>0</v>
      </c>
      <c r="BM415">
        <v>0</v>
      </c>
      <c r="BO415">
        <v>0</v>
      </c>
      <c r="BQ415">
        <v>0</v>
      </c>
      <c r="BR415">
        <v>0</v>
      </c>
      <c r="BT415">
        <v>0</v>
      </c>
      <c r="BV415">
        <v>0</v>
      </c>
      <c r="BX415">
        <v>0</v>
      </c>
      <c r="BZ415">
        <v>0</v>
      </c>
      <c r="CB415">
        <v>0</v>
      </c>
      <c r="CF415">
        <v>0</v>
      </c>
      <c r="CJ415">
        <v>1884</v>
      </c>
      <c r="CM415">
        <v>0</v>
      </c>
      <c r="CN415">
        <v>0</v>
      </c>
    </row>
    <row r="416" spans="1:92" x14ac:dyDescent="0.3">
      <c r="A416" s="4">
        <v>44347</v>
      </c>
      <c r="B416" s="2" t="s">
        <v>5</v>
      </c>
      <c r="C416" s="11" t="s">
        <v>152</v>
      </c>
      <c r="D416" s="11" t="s">
        <v>11</v>
      </c>
      <c r="E416" s="3" t="s">
        <v>895</v>
      </c>
      <c r="F416" s="1"/>
      <c r="G416" s="7"/>
      <c r="H416" s="7"/>
      <c r="I416" s="7"/>
      <c r="J416" s="7">
        <v>24</v>
      </c>
      <c r="K416" s="7">
        <v>6</v>
      </c>
      <c r="L416" s="7"/>
      <c r="M416" s="5">
        <v>6</v>
      </c>
      <c r="N416" s="7"/>
      <c r="O416" s="7"/>
      <c r="P416" s="7"/>
      <c r="Q416" s="7"/>
      <c r="R416" s="7"/>
      <c r="S416" s="7"/>
      <c r="T416" s="7"/>
      <c r="U416" s="7"/>
      <c r="V416" s="6"/>
      <c r="W416" s="10"/>
      <c r="X416" s="8"/>
      <c r="Y416" s="9">
        <v>0</v>
      </c>
      <c r="Z416" s="9">
        <v>0</v>
      </c>
      <c r="AA416" s="9">
        <v>0</v>
      </c>
      <c r="AB416" s="9">
        <v>0</v>
      </c>
      <c r="AC416" s="9">
        <v>0</v>
      </c>
      <c r="AD416" s="9">
        <v>0</v>
      </c>
      <c r="AE416" s="9">
        <v>0</v>
      </c>
      <c r="AF416" s="9">
        <v>0</v>
      </c>
      <c r="AG416" s="9">
        <v>0</v>
      </c>
      <c r="AH416" s="9">
        <v>0</v>
      </c>
      <c r="AI416" s="9">
        <v>0</v>
      </c>
      <c r="AJ416">
        <v>0</v>
      </c>
      <c r="AK416">
        <v>0</v>
      </c>
      <c r="AU416" t="s">
        <v>1976</v>
      </c>
      <c r="AW416">
        <v>0</v>
      </c>
      <c r="AY416">
        <v>0</v>
      </c>
      <c r="BA416">
        <v>0</v>
      </c>
      <c r="BC416">
        <v>0</v>
      </c>
      <c r="BE416">
        <v>0</v>
      </c>
      <c r="BG416">
        <v>0</v>
      </c>
      <c r="BI416">
        <v>0</v>
      </c>
      <c r="BK416">
        <v>0</v>
      </c>
      <c r="BM416">
        <v>0</v>
      </c>
      <c r="BO416">
        <v>0</v>
      </c>
      <c r="BQ416">
        <v>0</v>
      </c>
      <c r="BR416">
        <v>0</v>
      </c>
      <c r="BT416">
        <v>0</v>
      </c>
      <c r="BV416">
        <v>0</v>
      </c>
      <c r="BX416">
        <v>0</v>
      </c>
      <c r="BZ416">
        <v>0</v>
      </c>
      <c r="CB416">
        <v>0</v>
      </c>
      <c r="CF416">
        <v>0</v>
      </c>
      <c r="CJ416">
        <v>1885</v>
      </c>
      <c r="CM416">
        <v>0</v>
      </c>
      <c r="CN416">
        <v>0</v>
      </c>
    </row>
    <row r="417" spans="1:92" x14ac:dyDescent="0.3">
      <c r="A417" s="4">
        <v>44348</v>
      </c>
      <c r="B417" s="2" t="s">
        <v>39</v>
      </c>
      <c r="C417" s="11" t="s">
        <v>203</v>
      </c>
      <c r="D417" s="11" t="s">
        <v>11</v>
      </c>
      <c r="E417" s="3" t="s">
        <v>1557</v>
      </c>
      <c r="F417" s="1"/>
      <c r="G417" s="7"/>
      <c r="H417" s="7"/>
      <c r="I417" s="7"/>
      <c r="J417" s="7"/>
      <c r="K417" s="7"/>
      <c r="L417" s="7"/>
      <c r="M417" s="5"/>
      <c r="N417" s="7"/>
      <c r="O417" s="7"/>
      <c r="P417" s="7"/>
      <c r="Q417" s="7"/>
      <c r="R417" s="7"/>
      <c r="S417" s="7"/>
      <c r="T417" s="7"/>
      <c r="U417" s="7"/>
      <c r="V417" s="6"/>
      <c r="W417" s="10"/>
      <c r="X417" s="8"/>
      <c r="Y417" s="9">
        <v>0</v>
      </c>
      <c r="Z417" s="9">
        <v>0</v>
      </c>
      <c r="AA417" s="9">
        <v>0</v>
      </c>
      <c r="AB417" s="9">
        <v>0</v>
      </c>
      <c r="AC417" s="9">
        <v>0</v>
      </c>
      <c r="AD417" s="9">
        <v>0</v>
      </c>
      <c r="AE417" s="9">
        <v>0</v>
      </c>
      <c r="AF417" s="9">
        <v>0</v>
      </c>
      <c r="AG417" s="9">
        <v>0</v>
      </c>
      <c r="AH417" s="9">
        <v>0</v>
      </c>
      <c r="AI417" s="9">
        <v>0</v>
      </c>
      <c r="AJ417">
        <v>0</v>
      </c>
      <c r="AK417">
        <v>0</v>
      </c>
      <c r="AU417" t="s">
        <v>1977</v>
      </c>
      <c r="AW417">
        <v>0</v>
      </c>
      <c r="AY417">
        <v>0</v>
      </c>
      <c r="BA417">
        <v>0</v>
      </c>
      <c r="BC417">
        <v>0</v>
      </c>
      <c r="BE417">
        <v>0</v>
      </c>
      <c r="BG417">
        <v>0</v>
      </c>
      <c r="BI417">
        <v>0</v>
      </c>
      <c r="BK417">
        <v>0</v>
      </c>
      <c r="BM417">
        <v>0</v>
      </c>
      <c r="BO417">
        <v>0</v>
      </c>
      <c r="BQ417">
        <v>0</v>
      </c>
      <c r="BR417">
        <v>0</v>
      </c>
      <c r="BT417">
        <v>0</v>
      </c>
      <c r="BV417">
        <v>0</v>
      </c>
      <c r="BX417">
        <v>0</v>
      </c>
      <c r="BZ417">
        <v>0</v>
      </c>
      <c r="CB417">
        <v>0</v>
      </c>
      <c r="CF417">
        <v>0</v>
      </c>
      <c r="CJ417">
        <v>1886</v>
      </c>
      <c r="CM417">
        <v>0</v>
      </c>
      <c r="CN417">
        <v>0</v>
      </c>
    </row>
    <row r="418" spans="1:92" x14ac:dyDescent="0.3">
      <c r="A418" s="4">
        <v>44348</v>
      </c>
      <c r="B418" s="2" t="s">
        <v>53</v>
      </c>
      <c r="C418" s="11" t="s">
        <v>67</v>
      </c>
      <c r="D418" s="11" t="s">
        <v>1690</v>
      </c>
      <c r="E418" s="3" t="s">
        <v>929</v>
      </c>
      <c r="F418" s="1"/>
      <c r="G418" s="7"/>
      <c r="H418" s="7"/>
      <c r="I418" s="7"/>
      <c r="J418" s="7">
        <v>10</v>
      </c>
      <c r="K418" s="7">
        <v>3</v>
      </c>
      <c r="L418" s="7"/>
      <c r="M418" s="5">
        <v>3</v>
      </c>
      <c r="N418" s="7"/>
      <c r="O418" s="7"/>
      <c r="P418" s="7"/>
      <c r="Q418" s="7"/>
      <c r="R418" s="7"/>
      <c r="S418" s="7"/>
      <c r="T418" s="7"/>
      <c r="U418" s="7"/>
      <c r="V418" s="6"/>
      <c r="W418" s="10"/>
      <c r="X418" s="8"/>
      <c r="Y418" s="9">
        <v>0</v>
      </c>
      <c r="Z418" s="9">
        <v>0</v>
      </c>
      <c r="AA418" s="9">
        <v>0</v>
      </c>
      <c r="AB418" s="9">
        <v>0</v>
      </c>
      <c r="AC418" s="9">
        <v>0</v>
      </c>
      <c r="AD418" s="9">
        <v>0</v>
      </c>
      <c r="AE418" s="9">
        <v>0</v>
      </c>
      <c r="AF418" s="9">
        <v>0</v>
      </c>
      <c r="AG418" s="9">
        <v>0</v>
      </c>
      <c r="AH418" s="9">
        <v>0</v>
      </c>
      <c r="AI418" s="9">
        <v>0</v>
      </c>
      <c r="AJ418">
        <v>0</v>
      </c>
      <c r="AK418">
        <v>0</v>
      </c>
      <c r="AU418" t="s">
        <v>1978</v>
      </c>
      <c r="AW418">
        <v>0</v>
      </c>
      <c r="AY418">
        <v>0</v>
      </c>
      <c r="BA418">
        <v>0</v>
      </c>
      <c r="BC418">
        <v>0</v>
      </c>
      <c r="BE418">
        <v>0</v>
      </c>
      <c r="BG418">
        <v>0</v>
      </c>
      <c r="BI418">
        <v>0</v>
      </c>
      <c r="BK418">
        <v>0</v>
      </c>
      <c r="BM418">
        <v>0</v>
      </c>
      <c r="BO418">
        <v>0</v>
      </c>
      <c r="BQ418">
        <v>0</v>
      </c>
      <c r="BR418">
        <v>0</v>
      </c>
      <c r="BT418">
        <v>0</v>
      </c>
      <c r="BV418">
        <v>0</v>
      </c>
      <c r="BX418">
        <v>0</v>
      </c>
      <c r="BZ418">
        <v>0</v>
      </c>
      <c r="CB418">
        <v>0</v>
      </c>
      <c r="CF418">
        <v>0</v>
      </c>
      <c r="CJ418">
        <v>1887</v>
      </c>
      <c r="CM418">
        <v>0</v>
      </c>
      <c r="CN418">
        <v>0</v>
      </c>
    </row>
    <row r="419" spans="1:92" x14ac:dyDescent="0.3">
      <c r="A419" s="4">
        <v>44348</v>
      </c>
      <c r="B419" s="2" t="s">
        <v>53</v>
      </c>
      <c r="C419" s="11" t="s">
        <v>67</v>
      </c>
      <c r="D419" s="11" t="s">
        <v>1690</v>
      </c>
      <c r="E419" s="3" t="s">
        <v>929</v>
      </c>
      <c r="F419" s="1"/>
      <c r="G419" s="7"/>
      <c r="H419" s="7"/>
      <c r="I419" s="7"/>
      <c r="J419" s="7">
        <v>10</v>
      </c>
      <c r="K419" s="7">
        <v>2</v>
      </c>
      <c r="L419" s="7"/>
      <c r="M419" s="5">
        <v>2</v>
      </c>
      <c r="N419" s="7"/>
      <c r="O419" s="7"/>
      <c r="P419" s="7"/>
      <c r="Q419" s="7"/>
      <c r="R419" s="7"/>
      <c r="S419" s="7"/>
      <c r="T419" s="7"/>
      <c r="U419" s="7"/>
      <c r="V419" s="6"/>
      <c r="W419" s="10"/>
      <c r="X419" s="8"/>
      <c r="Y419" s="9">
        <v>0</v>
      </c>
      <c r="Z419" s="9">
        <v>0</v>
      </c>
      <c r="AA419" s="9">
        <v>0</v>
      </c>
      <c r="AB419" s="9">
        <v>0</v>
      </c>
      <c r="AC419" s="9">
        <v>0</v>
      </c>
      <c r="AD419" s="9">
        <v>0</v>
      </c>
      <c r="AE419" s="9">
        <v>0</v>
      </c>
      <c r="AF419" s="9">
        <v>0</v>
      </c>
      <c r="AG419" s="9">
        <v>0</v>
      </c>
      <c r="AH419" s="9">
        <v>0</v>
      </c>
      <c r="AI419" s="9">
        <v>0</v>
      </c>
      <c r="AJ419">
        <v>0</v>
      </c>
      <c r="AK419">
        <v>0</v>
      </c>
      <c r="AU419" t="s">
        <v>1979</v>
      </c>
      <c r="AW419">
        <v>0</v>
      </c>
      <c r="AY419">
        <v>0</v>
      </c>
      <c r="BA419">
        <v>0</v>
      </c>
      <c r="BC419">
        <v>0</v>
      </c>
      <c r="BE419">
        <v>0</v>
      </c>
      <c r="BG419">
        <v>0</v>
      </c>
      <c r="BI419">
        <v>0</v>
      </c>
      <c r="BK419">
        <v>0</v>
      </c>
      <c r="BM419">
        <v>0</v>
      </c>
      <c r="BO419">
        <v>0</v>
      </c>
      <c r="BQ419">
        <v>0</v>
      </c>
      <c r="BR419">
        <v>0</v>
      </c>
      <c r="BT419">
        <v>0</v>
      </c>
      <c r="BV419">
        <v>0</v>
      </c>
      <c r="BX419">
        <v>0</v>
      </c>
      <c r="BZ419">
        <v>0</v>
      </c>
      <c r="CB419">
        <v>0</v>
      </c>
      <c r="CF419">
        <v>0</v>
      </c>
      <c r="CJ419">
        <v>1888</v>
      </c>
      <c r="CM419">
        <v>0</v>
      </c>
      <c r="CN419">
        <v>0</v>
      </c>
    </row>
    <row r="420" spans="1:92" x14ac:dyDescent="0.3">
      <c r="A420" s="4">
        <v>44348</v>
      </c>
      <c r="B420" s="2" t="s">
        <v>40</v>
      </c>
      <c r="C420" s="11" t="s">
        <v>681</v>
      </c>
      <c r="D420" s="11" t="s">
        <v>1473</v>
      </c>
      <c r="E420" s="3" t="s">
        <v>847</v>
      </c>
      <c r="F420" s="1"/>
      <c r="G420" s="7"/>
      <c r="H420" s="7"/>
      <c r="I420" s="7"/>
      <c r="J420" s="7">
        <v>40</v>
      </c>
      <c r="K420" s="7">
        <v>8</v>
      </c>
      <c r="L420" s="7"/>
      <c r="M420" s="5">
        <v>8</v>
      </c>
      <c r="N420" s="7">
        <v>1</v>
      </c>
      <c r="O420" s="7"/>
      <c r="P420" s="7"/>
      <c r="Q420" s="7"/>
      <c r="R420" s="7"/>
      <c r="S420" s="7"/>
      <c r="T420" s="7"/>
      <c r="U420" s="7"/>
      <c r="V420" s="6"/>
      <c r="W420" s="10" t="s">
        <v>1980</v>
      </c>
      <c r="X420" s="8"/>
      <c r="Y420" s="9">
        <v>0</v>
      </c>
      <c r="Z420" s="9">
        <v>0</v>
      </c>
      <c r="AA420" s="9">
        <v>0</v>
      </c>
      <c r="AB420" s="9">
        <v>0</v>
      </c>
      <c r="AC420" s="9">
        <v>0</v>
      </c>
      <c r="AD420" s="9">
        <v>0</v>
      </c>
      <c r="AE420" s="9">
        <v>0</v>
      </c>
      <c r="AF420" s="9">
        <v>0</v>
      </c>
      <c r="AG420" s="9">
        <v>0</v>
      </c>
      <c r="AH420" s="9">
        <v>0</v>
      </c>
      <c r="AI420" s="9">
        <v>0</v>
      </c>
      <c r="AJ420">
        <v>0</v>
      </c>
      <c r="AK420">
        <v>0</v>
      </c>
      <c r="AU420" t="s">
        <v>1981</v>
      </c>
      <c r="AW420">
        <v>0</v>
      </c>
      <c r="AY420">
        <v>0</v>
      </c>
      <c r="BA420">
        <v>0</v>
      </c>
      <c r="BC420">
        <v>0</v>
      </c>
      <c r="BE420">
        <v>0</v>
      </c>
      <c r="BG420">
        <v>0</v>
      </c>
      <c r="BI420">
        <v>0</v>
      </c>
      <c r="BK420">
        <v>0</v>
      </c>
      <c r="BM420">
        <v>0</v>
      </c>
      <c r="BO420">
        <v>0</v>
      </c>
      <c r="BQ420">
        <v>0</v>
      </c>
      <c r="BR420">
        <v>0</v>
      </c>
      <c r="BT420">
        <v>0</v>
      </c>
      <c r="BV420">
        <v>0</v>
      </c>
      <c r="BX420">
        <v>0</v>
      </c>
      <c r="BZ420">
        <v>0</v>
      </c>
      <c r="CB420">
        <v>0</v>
      </c>
      <c r="CF420">
        <v>0</v>
      </c>
      <c r="CJ420">
        <v>1889</v>
      </c>
      <c r="CM420">
        <v>0</v>
      </c>
      <c r="CN420">
        <v>0</v>
      </c>
    </row>
    <row r="421" spans="1:92" x14ac:dyDescent="0.3">
      <c r="A421" s="4">
        <v>44347</v>
      </c>
      <c r="B421" s="2" t="s">
        <v>5</v>
      </c>
      <c r="C421" s="11" t="s">
        <v>35</v>
      </c>
      <c r="D421" s="11" t="s">
        <v>11</v>
      </c>
      <c r="E421" s="3" t="s">
        <v>951</v>
      </c>
      <c r="F421" s="1"/>
      <c r="G421" s="7"/>
      <c r="H421" s="7"/>
      <c r="I421" s="7"/>
      <c r="J421" s="7">
        <v>30</v>
      </c>
      <c r="K421" s="7">
        <v>6</v>
      </c>
      <c r="L421" s="7"/>
      <c r="M421" s="5">
        <v>6</v>
      </c>
      <c r="N421" s="7"/>
      <c r="O421" s="7"/>
      <c r="P421" s="7"/>
      <c r="Q421" s="7"/>
      <c r="R421" s="7"/>
      <c r="S421" s="7"/>
      <c r="T421" s="7"/>
      <c r="U421" s="7"/>
      <c r="V421" s="6"/>
      <c r="W421" s="10" t="s">
        <v>1982</v>
      </c>
      <c r="X421" s="8"/>
      <c r="Y421" s="9">
        <v>0</v>
      </c>
      <c r="Z421" s="9">
        <v>0</v>
      </c>
      <c r="AA421" s="9">
        <v>0</v>
      </c>
      <c r="AB421" s="9">
        <v>0</v>
      </c>
      <c r="AC421" s="9">
        <v>0</v>
      </c>
      <c r="AD421" s="9">
        <v>0</v>
      </c>
      <c r="AE421" s="9">
        <v>0</v>
      </c>
      <c r="AF421" s="9">
        <v>0</v>
      </c>
      <c r="AG421" s="9">
        <v>0</v>
      </c>
      <c r="AH421" s="9">
        <v>0</v>
      </c>
      <c r="AI421" s="9">
        <v>0</v>
      </c>
      <c r="AJ421">
        <v>0</v>
      </c>
      <c r="AK421">
        <v>0</v>
      </c>
      <c r="AU421" t="s">
        <v>1983</v>
      </c>
      <c r="AW421">
        <v>0</v>
      </c>
      <c r="AY421">
        <v>0</v>
      </c>
      <c r="BA421">
        <v>0</v>
      </c>
      <c r="BC421">
        <v>0</v>
      </c>
      <c r="BE421">
        <v>0</v>
      </c>
      <c r="BG421">
        <v>0</v>
      </c>
      <c r="BI421">
        <v>0</v>
      </c>
      <c r="BK421">
        <v>0</v>
      </c>
      <c r="BM421">
        <v>0</v>
      </c>
      <c r="BO421">
        <v>0</v>
      </c>
      <c r="BQ421">
        <v>0</v>
      </c>
      <c r="BR421">
        <v>0</v>
      </c>
      <c r="BT421">
        <v>0</v>
      </c>
      <c r="BV421">
        <v>0</v>
      </c>
      <c r="BX421">
        <v>0</v>
      </c>
      <c r="BZ421">
        <v>0</v>
      </c>
      <c r="CB421">
        <v>0</v>
      </c>
      <c r="CF421">
        <v>0</v>
      </c>
      <c r="CJ421">
        <v>1890</v>
      </c>
      <c r="CM421">
        <v>0</v>
      </c>
      <c r="CN421">
        <v>0</v>
      </c>
    </row>
    <row r="422" spans="1:92" x14ac:dyDescent="0.3">
      <c r="A422" s="4">
        <v>44347</v>
      </c>
      <c r="B422" s="2" t="s">
        <v>5</v>
      </c>
      <c r="C422" s="11" t="s">
        <v>35</v>
      </c>
      <c r="D422" s="11" t="s">
        <v>1690</v>
      </c>
      <c r="E422" s="3" t="s">
        <v>951</v>
      </c>
      <c r="F422" s="1"/>
      <c r="G422" s="7"/>
      <c r="H422" s="7"/>
      <c r="I422" s="7"/>
      <c r="J422" s="7">
        <v>10</v>
      </c>
      <c r="K422" s="7">
        <v>2</v>
      </c>
      <c r="L422" s="7"/>
      <c r="M422" s="5">
        <v>2</v>
      </c>
      <c r="N422" s="7">
        <v>2</v>
      </c>
      <c r="O422" s="7"/>
      <c r="P422" s="7"/>
      <c r="Q422" s="7"/>
      <c r="R422" s="7"/>
      <c r="S422" s="7"/>
      <c r="T422" s="7"/>
      <c r="U422" s="7"/>
      <c r="V422" s="6"/>
      <c r="W422" s="10"/>
      <c r="X422" s="8"/>
      <c r="Y422" s="9">
        <v>0</v>
      </c>
      <c r="Z422" s="9">
        <v>0</v>
      </c>
      <c r="AA422" s="9">
        <v>0</v>
      </c>
      <c r="AB422" s="9">
        <v>0</v>
      </c>
      <c r="AC422" s="9">
        <v>0</v>
      </c>
      <c r="AD422" s="9">
        <v>0</v>
      </c>
      <c r="AE422" s="9">
        <v>0</v>
      </c>
      <c r="AF422" s="9">
        <v>0</v>
      </c>
      <c r="AG422" s="9">
        <v>0</v>
      </c>
      <c r="AH422" s="9">
        <v>0</v>
      </c>
      <c r="AI422" s="9">
        <v>0</v>
      </c>
      <c r="AJ422">
        <v>0</v>
      </c>
      <c r="AK422">
        <v>0</v>
      </c>
      <c r="AU422" t="s">
        <v>1984</v>
      </c>
      <c r="AW422">
        <v>0</v>
      </c>
      <c r="AY422">
        <v>0</v>
      </c>
      <c r="BA422">
        <v>0</v>
      </c>
      <c r="BC422">
        <v>0</v>
      </c>
      <c r="BE422">
        <v>0</v>
      </c>
      <c r="BG422">
        <v>0</v>
      </c>
      <c r="BI422">
        <v>0</v>
      </c>
      <c r="BK422">
        <v>0</v>
      </c>
      <c r="BM422">
        <v>0</v>
      </c>
      <c r="BO422">
        <v>0</v>
      </c>
      <c r="BQ422">
        <v>0</v>
      </c>
      <c r="BR422">
        <v>0</v>
      </c>
      <c r="BT422">
        <v>0</v>
      </c>
      <c r="BV422">
        <v>0</v>
      </c>
      <c r="BX422">
        <v>0</v>
      </c>
      <c r="BZ422">
        <v>0</v>
      </c>
      <c r="CB422">
        <v>0</v>
      </c>
      <c r="CF422">
        <v>0</v>
      </c>
      <c r="CJ422">
        <v>1891</v>
      </c>
      <c r="CM422">
        <v>0</v>
      </c>
      <c r="CN422">
        <v>0</v>
      </c>
    </row>
    <row r="423" spans="1:92" x14ac:dyDescent="0.3">
      <c r="A423" s="4">
        <v>44347</v>
      </c>
      <c r="B423" s="2" t="s">
        <v>5</v>
      </c>
      <c r="C423" s="11" t="s">
        <v>420</v>
      </c>
      <c r="D423" s="11" t="s">
        <v>1690</v>
      </c>
      <c r="E423" s="3" t="s">
        <v>846</v>
      </c>
      <c r="F423" s="1"/>
      <c r="G423" s="7"/>
      <c r="H423" s="7"/>
      <c r="I423" s="7"/>
      <c r="J423" s="7">
        <v>5</v>
      </c>
      <c r="K423" s="7">
        <v>1</v>
      </c>
      <c r="L423" s="7"/>
      <c r="M423" s="5">
        <v>1</v>
      </c>
      <c r="N423" s="7">
        <v>1</v>
      </c>
      <c r="O423" s="7"/>
      <c r="P423" s="7"/>
      <c r="Q423" s="7"/>
      <c r="R423" s="7"/>
      <c r="S423" s="7"/>
      <c r="T423" s="7"/>
      <c r="U423" s="7"/>
      <c r="V423" s="6"/>
      <c r="W423" s="10"/>
      <c r="X423" s="8"/>
      <c r="Y423" s="9">
        <v>0</v>
      </c>
      <c r="Z423" s="9">
        <v>0</v>
      </c>
      <c r="AA423" s="9">
        <v>0</v>
      </c>
      <c r="AB423" s="9">
        <v>0</v>
      </c>
      <c r="AC423" s="9">
        <v>0</v>
      </c>
      <c r="AD423" s="9">
        <v>0</v>
      </c>
      <c r="AE423" s="9">
        <v>0</v>
      </c>
      <c r="AF423" s="9">
        <v>0</v>
      </c>
      <c r="AG423" s="9">
        <v>0</v>
      </c>
      <c r="AH423" s="9">
        <v>0</v>
      </c>
      <c r="AI423" s="9">
        <v>0</v>
      </c>
      <c r="AJ423">
        <v>0</v>
      </c>
      <c r="AK423">
        <v>0</v>
      </c>
      <c r="AU423" t="s">
        <v>1985</v>
      </c>
      <c r="AW423">
        <v>0</v>
      </c>
      <c r="AY423">
        <v>0</v>
      </c>
      <c r="BA423">
        <v>0</v>
      </c>
      <c r="BC423">
        <v>0</v>
      </c>
      <c r="BE423">
        <v>0</v>
      </c>
      <c r="BG423">
        <v>0</v>
      </c>
      <c r="BI423">
        <v>0</v>
      </c>
      <c r="BK423">
        <v>0</v>
      </c>
      <c r="BM423">
        <v>0</v>
      </c>
      <c r="BO423">
        <v>0</v>
      </c>
      <c r="BQ423">
        <v>0</v>
      </c>
      <c r="BR423">
        <v>0</v>
      </c>
      <c r="BT423">
        <v>0</v>
      </c>
      <c r="BV423">
        <v>0</v>
      </c>
      <c r="BX423">
        <v>0</v>
      </c>
      <c r="BZ423">
        <v>0</v>
      </c>
      <c r="CB423">
        <v>0</v>
      </c>
      <c r="CF423">
        <v>0</v>
      </c>
      <c r="CJ423">
        <v>1892</v>
      </c>
      <c r="CM423">
        <v>0</v>
      </c>
      <c r="CN423">
        <v>0</v>
      </c>
    </row>
    <row r="424" spans="1:92" x14ac:dyDescent="0.3">
      <c r="A424" s="4">
        <v>44347</v>
      </c>
      <c r="B424" s="2" t="s">
        <v>5</v>
      </c>
      <c r="C424" s="11" t="s">
        <v>151</v>
      </c>
      <c r="D424" s="11" t="s">
        <v>1690</v>
      </c>
      <c r="E424" s="3" t="s">
        <v>1039</v>
      </c>
      <c r="F424" s="1"/>
      <c r="G424" s="7"/>
      <c r="H424" s="7"/>
      <c r="I424" s="7"/>
      <c r="J424" s="7">
        <v>20</v>
      </c>
      <c r="K424" s="7">
        <v>4</v>
      </c>
      <c r="L424" s="7"/>
      <c r="M424" s="5">
        <v>4</v>
      </c>
      <c r="N424" s="7">
        <v>1</v>
      </c>
      <c r="O424" s="7"/>
      <c r="P424" s="7"/>
      <c r="Q424" s="7"/>
      <c r="R424" s="7"/>
      <c r="S424" s="7"/>
      <c r="T424" s="7"/>
      <c r="U424" s="7"/>
      <c r="V424" s="6"/>
      <c r="W424" s="10"/>
      <c r="X424" s="8"/>
      <c r="Y424" s="9">
        <v>0</v>
      </c>
      <c r="Z424" s="9">
        <v>0</v>
      </c>
      <c r="AA424" s="9">
        <v>0</v>
      </c>
      <c r="AB424" s="9">
        <v>0</v>
      </c>
      <c r="AC424" s="9">
        <v>0</v>
      </c>
      <c r="AD424" s="9">
        <v>0</v>
      </c>
      <c r="AE424" s="9">
        <v>0</v>
      </c>
      <c r="AF424" s="9">
        <v>0</v>
      </c>
      <c r="AG424" s="9">
        <v>0</v>
      </c>
      <c r="AH424" s="9">
        <v>0</v>
      </c>
      <c r="AI424" s="9">
        <v>0</v>
      </c>
      <c r="AJ424">
        <v>0</v>
      </c>
      <c r="AK424">
        <v>0</v>
      </c>
      <c r="AU424" t="s">
        <v>1986</v>
      </c>
      <c r="AW424">
        <v>0</v>
      </c>
      <c r="AY424">
        <v>0</v>
      </c>
      <c r="BA424">
        <v>0</v>
      </c>
      <c r="BC424">
        <v>0</v>
      </c>
      <c r="BE424">
        <v>0</v>
      </c>
      <c r="BG424">
        <v>0</v>
      </c>
      <c r="BI424">
        <v>0</v>
      </c>
      <c r="BK424">
        <v>0</v>
      </c>
      <c r="BM424">
        <v>0</v>
      </c>
      <c r="BO424">
        <v>0</v>
      </c>
      <c r="BQ424">
        <v>0</v>
      </c>
      <c r="BR424">
        <v>0</v>
      </c>
      <c r="BT424">
        <v>0</v>
      </c>
      <c r="BV424">
        <v>0</v>
      </c>
      <c r="BX424">
        <v>0</v>
      </c>
      <c r="BZ424">
        <v>0</v>
      </c>
      <c r="CB424">
        <v>0</v>
      </c>
      <c r="CF424">
        <v>0</v>
      </c>
      <c r="CJ424">
        <v>1893</v>
      </c>
      <c r="CM424">
        <v>0</v>
      </c>
      <c r="CN424">
        <v>0</v>
      </c>
    </row>
    <row r="425" spans="1:92" x14ac:dyDescent="0.3">
      <c r="A425" s="4">
        <v>44348</v>
      </c>
      <c r="B425" s="2" t="s">
        <v>47</v>
      </c>
      <c r="C425" s="11" t="s">
        <v>443</v>
      </c>
      <c r="D425" s="11" t="s">
        <v>11</v>
      </c>
      <c r="E425" s="3" t="s">
        <v>1374</v>
      </c>
      <c r="F425" s="1"/>
      <c r="G425" s="7"/>
      <c r="H425" s="7"/>
      <c r="I425" s="7"/>
      <c r="J425" s="7"/>
      <c r="K425" s="7"/>
      <c r="L425" s="7"/>
      <c r="M425" s="5"/>
      <c r="N425" s="7"/>
      <c r="O425" s="7"/>
      <c r="P425" s="7"/>
      <c r="Q425" s="7"/>
      <c r="R425" s="7"/>
      <c r="S425" s="7"/>
      <c r="T425" s="7"/>
      <c r="U425" s="7"/>
      <c r="V425" s="6"/>
      <c r="W425" s="10"/>
      <c r="X425" s="8"/>
      <c r="Y425" s="9">
        <v>0</v>
      </c>
      <c r="Z425" s="9">
        <v>0</v>
      </c>
      <c r="AA425" s="9">
        <v>0</v>
      </c>
      <c r="AB425" s="9">
        <v>0</v>
      </c>
      <c r="AC425" s="9">
        <v>0</v>
      </c>
      <c r="AD425" s="9">
        <v>0</v>
      </c>
      <c r="AE425" s="9">
        <v>0</v>
      </c>
      <c r="AF425" s="9">
        <v>0</v>
      </c>
      <c r="AG425" s="9">
        <v>0</v>
      </c>
      <c r="AH425" s="9">
        <v>0</v>
      </c>
      <c r="AI425" s="9">
        <v>0</v>
      </c>
      <c r="AJ425">
        <v>0</v>
      </c>
      <c r="AK425">
        <v>0</v>
      </c>
      <c r="AU425" t="s">
        <v>1987</v>
      </c>
      <c r="AW425">
        <v>0</v>
      </c>
      <c r="AY425">
        <v>0</v>
      </c>
      <c r="BA425">
        <v>0</v>
      </c>
      <c r="BC425">
        <v>0</v>
      </c>
      <c r="BE425">
        <v>0</v>
      </c>
      <c r="BG425">
        <v>0</v>
      </c>
      <c r="BI425">
        <v>0</v>
      </c>
      <c r="BK425">
        <v>0</v>
      </c>
      <c r="BM425">
        <v>0</v>
      </c>
      <c r="BO425">
        <v>0</v>
      </c>
      <c r="BQ425">
        <v>0</v>
      </c>
      <c r="BR425">
        <v>0</v>
      </c>
      <c r="BT425">
        <v>0</v>
      </c>
      <c r="BV425">
        <v>0</v>
      </c>
      <c r="BX425">
        <v>0</v>
      </c>
      <c r="BZ425">
        <v>0</v>
      </c>
      <c r="CB425">
        <v>0</v>
      </c>
      <c r="CF425">
        <v>0</v>
      </c>
      <c r="CJ425">
        <v>1894</v>
      </c>
      <c r="CM425">
        <v>0</v>
      </c>
      <c r="CN425">
        <v>0</v>
      </c>
    </row>
    <row r="426" spans="1:92" x14ac:dyDescent="0.3">
      <c r="A426" s="4">
        <v>44347</v>
      </c>
      <c r="B426" s="2" t="s">
        <v>5</v>
      </c>
      <c r="C426" s="11" t="s">
        <v>180</v>
      </c>
      <c r="D426" s="11" t="s">
        <v>1690</v>
      </c>
      <c r="E426" s="3" t="s">
        <v>1198</v>
      </c>
      <c r="F426" s="1"/>
      <c r="G426" s="7"/>
      <c r="H426" s="7"/>
      <c r="I426" s="7"/>
      <c r="J426" s="7">
        <v>5</v>
      </c>
      <c r="K426" s="7">
        <v>1</v>
      </c>
      <c r="L426" s="7"/>
      <c r="M426" s="5">
        <v>1</v>
      </c>
      <c r="N426" s="7">
        <v>1</v>
      </c>
      <c r="O426" s="7"/>
      <c r="P426" s="7"/>
      <c r="Q426" s="7"/>
      <c r="R426" s="7"/>
      <c r="S426" s="7"/>
      <c r="T426" s="7"/>
      <c r="U426" s="7"/>
      <c r="V426" s="6"/>
      <c r="W426" s="10"/>
      <c r="X426" s="8"/>
      <c r="Y426" s="9">
        <v>0</v>
      </c>
      <c r="Z426" s="9">
        <v>0</v>
      </c>
      <c r="AA426" s="9">
        <v>0</v>
      </c>
      <c r="AB426" s="9">
        <v>0</v>
      </c>
      <c r="AC426" s="9">
        <v>0</v>
      </c>
      <c r="AD426" s="9">
        <v>0</v>
      </c>
      <c r="AE426" s="9">
        <v>0</v>
      </c>
      <c r="AF426" s="9">
        <v>0</v>
      </c>
      <c r="AG426" s="9">
        <v>0</v>
      </c>
      <c r="AH426" s="9">
        <v>0</v>
      </c>
      <c r="AI426" s="9">
        <v>0</v>
      </c>
      <c r="AJ426">
        <v>0</v>
      </c>
      <c r="AK426">
        <v>0</v>
      </c>
      <c r="AU426" t="s">
        <v>1988</v>
      </c>
      <c r="AW426">
        <v>0</v>
      </c>
      <c r="AY426">
        <v>0</v>
      </c>
      <c r="BA426">
        <v>0</v>
      </c>
      <c r="BC426">
        <v>0</v>
      </c>
      <c r="BE426">
        <v>0</v>
      </c>
      <c r="BG426">
        <v>0</v>
      </c>
      <c r="BI426">
        <v>0</v>
      </c>
      <c r="BK426">
        <v>0</v>
      </c>
      <c r="BM426">
        <v>0</v>
      </c>
      <c r="BO426">
        <v>0</v>
      </c>
      <c r="BQ426">
        <v>0</v>
      </c>
      <c r="BR426">
        <v>0</v>
      </c>
      <c r="BT426">
        <v>0</v>
      </c>
      <c r="BV426">
        <v>0</v>
      </c>
      <c r="BX426">
        <v>0</v>
      </c>
      <c r="BZ426">
        <v>0</v>
      </c>
      <c r="CB426">
        <v>0</v>
      </c>
      <c r="CF426">
        <v>0</v>
      </c>
      <c r="CJ426">
        <v>1895</v>
      </c>
      <c r="CM426">
        <v>0</v>
      </c>
      <c r="CN426">
        <v>0</v>
      </c>
    </row>
    <row r="427" spans="1:92" x14ac:dyDescent="0.3">
      <c r="A427" s="4">
        <v>44348</v>
      </c>
      <c r="B427" s="2" t="s">
        <v>9</v>
      </c>
      <c r="C427" s="11" t="s">
        <v>373</v>
      </c>
      <c r="D427" s="11" t="s">
        <v>11</v>
      </c>
      <c r="E427" s="3" t="s">
        <v>1446</v>
      </c>
      <c r="F427" s="1"/>
      <c r="G427" s="7"/>
      <c r="H427" s="7"/>
      <c r="I427" s="7"/>
      <c r="J427" s="7"/>
      <c r="K427" s="7"/>
      <c r="L427" s="7"/>
      <c r="M427" s="5"/>
      <c r="N427" s="7">
        <v>1</v>
      </c>
      <c r="O427" s="7"/>
      <c r="P427" s="7"/>
      <c r="Q427" s="7"/>
      <c r="R427" s="7"/>
      <c r="S427" s="7"/>
      <c r="T427" s="7"/>
      <c r="U427" s="7"/>
      <c r="V427" s="6"/>
      <c r="W427" s="10"/>
      <c r="X427" s="8"/>
      <c r="Y427" s="9">
        <v>0</v>
      </c>
      <c r="Z427" s="9">
        <v>0</v>
      </c>
      <c r="AA427" s="9">
        <v>0</v>
      </c>
      <c r="AB427" s="9">
        <v>0</v>
      </c>
      <c r="AC427" s="9">
        <v>0</v>
      </c>
      <c r="AD427" s="9">
        <v>0</v>
      </c>
      <c r="AE427" s="9">
        <v>0</v>
      </c>
      <c r="AF427" s="9">
        <v>0</v>
      </c>
      <c r="AG427" s="9">
        <v>0</v>
      </c>
      <c r="AH427" s="9">
        <v>0</v>
      </c>
      <c r="AI427" s="9">
        <v>0</v>
      </c>
      <c r="AJ427">
        <v>0</v>
      </c>
      <c r="AK427">
        <v>0</v>
      </c>
      <c r="AU427" t="s">
        <v>1989</v>
      </c>
      <c r="AW427">
        <v>0</v>
      </c>
      <c r="AY427">
        <v>0</v>
      </c>
      <c r="BA427">
        <v>0</v>
      </c>
      <c r="BC427">
        <v>0</v>
      </c>
      <c r="BE427">
        <v>0</v>
      </c>
      <c r="BG427">
        <v>0</v>
      </c>
      <c r="BI427">
        <v>0</v>
      </c>
      <c r="BK427">
        <v>0</v>
      </c>
      <c r="BM427">
        <v>0</v>
      </c>
      <c r="BO427">
        <v>0</v>
      </c>
      <c r="BQ427">
        <v>0</v>
      </c>
      <c r="BR427">
        <v>0</v>
      </c>
      <c r="BT427">
        <v>0</v>
      </c>
      <c r="BV427">
        <v>0</v>
      </c>
      <c r="BX427">
        <v>0</v>
      </c>
      <c r="BZ427">
        <v>0</v>
      </c>
      <c r="CB427">
        <v>0</v>
      </c>
      <c r="CF427">
        <v>0</v>
      </c>
      <c r="CJ427">
        <v>1896</v>
      </c>
      <c r="CM427">
        <v>0</v>
      </c>
      <c r="CN427">
        <v>0</v>
      </c>
    </row>
    <row r="428" spans="1:92" x14ac:dyDescent="0.3">
      <c r="A428" s="4">
        <v>44348</v>
      </c>
      <c r="B428" s="2" t="s">
        <v>26</v>
      </c>
      <c r="C428" s="11" t="s">
        <v>542</v>
      </c>
      <c r="D428" s="11" t="s">
        <v>11</v>
      </c>
      <c r="E428" s="3" t="s">
        <v>1380</v>
      </c>
      <c r="F428" s="1"/>
      <c r="G428" s="7"/>
      <c r="H428" s="7"/>
      <c r="I428" s="7"/>
      <c r="J428" s="7">
        <v>25</v>
      </c>
      <c r="K428" s="7">
        <v>5</v>
      </c>
      <c r="L428" s="7"/>
      <c r="M428" s="5">
        <v>5</v>
      </c>
      <c r="N428" s="7"/>
      <c r="O428" s="7"/>
      <c r="P428" s="7"/>
      <c r="Q428" s="7"/>
      <c r="R428" s="7"/>
      <c r="S428" s="7"/>
      <c r="T428" s="7"/>
      <c r="U428" s="7"/>
      <c r="V428" s="6"/>
      <c r="W428" s="10"/>
      <c r="X428" s="8"/>
      <c r="Y428" s="9">
        <v>0</v>
      </c>
      <c r="Z428" s="9">
        <v>0</v>
      </c>
      <c r="AA428" s="9">
        <v>0</v>
      </c>
      <c r="AB428" s="9">
        <v>0</v>
      </c>
      <c r="AC428" s="9">
        <v>0</v>
      </c>
      <c r="AD428" s="9">
        <v>0</v>
      </c>
      <c r="AE428" s="9">
        <v>0</v>
      </c>
      <c r="AF428" s="9">
        <v>0</v>
      </c>
      <c r="AG428" s="9">
        <v>0</v>
      </c>
      <c r="AH428" s="9">
        <v>0</v>
      </c>
      <c r="AI428" s="9">
        <v>0</v>
      </c>
      <c r="AJ428">
        <v>0</v>
      </c>
      <c r="AK428">
        <v>0</v>
      </c>
      <c r="AU428" t="s">
        <v>1990</v>
      </c>
      <c r="AW428">
        <v>0</v>
      </c>
      <c r="AY428">
        <v>0</v>
      </c>
      <c r="BA428">
        <v>0</v>
      </c>
      <c r="BC428">
        <v>0</v>
      </c>
      <c r="BE428">
        <v>0</v>
      </c>
      <c r="BG428">
        <v>0</v>
      </c>
      <c r="BI428">
        <v>0</v>
      </c>
      <c r="BK428">
        <v>0</v>
      </c>
      <c r="BM428">
        <v>0</v>
      </c>
      <c r="BO428">
        <v>0</v>
      </c>
      <c r="BQ428">
        <v>0</v>
      </c>
      <c r="BR428">
        <v>0</v>
      </c>
      <c r="BT428">
        <v>0</v>
      </c>
      <c r="BV428">
        <v>0</v>
      </c>
      <c r="BX428">
        <v>0</v>
      </c>
      <c r="BZ428">
        <v>0</v>
      </c>
      <c r="CB428">
        <v>0</v>
      </c>
      <c r="CF428">
        <v>0</v>
      </c>
      <c r="CJ428">
        <v>1897</v>
      </c>
      <c r="CM428">
        <v>0</v>
      </c>
      <c r="CN428">
        <v>0</v>
      </c>
    </row>
    <row r="429" spans="1:92" x14ac:dyDescent="0.3">
      <c r="A429" s="4">
        <v>44347</v>
      </c>
      <c r="B429" s="2" t="s">
        <v>26</v>
      </c>
      <c r="C429" s="11" t="s">
        <v>802</v>
      </c>
      <c r="D429" s="11" t="s">
        <v>1690</v>
      </c>
      <c r="E429" s="3" t="s">
        <v>1583</v>
      </c>
      <c r="F429" s="1"/>
      <c r="G429" s="7">
        <v>1</v>
      </c>
      <c r="H429" s="7">
        <v>1</v>
      </c>
      <c r="I429" s="7"/>
      <c r="J429" s="7">
        <v>300</v>
      </c>
      <c r="K429" s="7">
        <v>50</v>
      </c>
      <c r="L429" s="7">
        <v>2</v>
      </c>
      <c r="M429" s="5">
        <v>16</v>
      </c>
      <c r="N429" s="7"/>
      <c r="O429" s="7"/>
      <c r="P429" s="7"/>
      <c r="Q429" s="7"/>
      <c r="R429" s="7"/>
      <c r="S429" s="7"/>
      <c r="T429" s="7">
        <v>1</v>
      </c>
      <c r="U429" s="7"/>
      <c r="V429" s="6"/>
      <c r="W429" s="10" t="s">
        <v>1991</v>
      </c>
      <c r="X429" s="8"/>
      <c r="Y429" s="9">
        <v>0</v>
      </c>
      <c r="Z429" s="9">
        <v>0</v>
      </c>
      <c r="AA429" s="9">
        <v>0</v>
      </c>
      <c r="AB429" s="9">
        <v>0</v>
      </c>
      <c r="AC429" s="9">
        <v>0</v>
      </c>
      <c r="AD429" s="9">
        <v>0</v>
      </c>
      <c r="AE429" s="9">
        <v>0</v>
      </c>
      <c r="AF429" s="9">
        <v>792440502.90999997</v>
      </c>
      <c r="AG429" s="9">
        <v>0</v>
      </c>
      <c r="AH429" s="9">
        <v>0</v>
      </c>
      <c r="AI429" s="9">
        <v>0</v>
      </c>
      <c r="AJ429">
        <v>792440502.90999997</v>
      </c>
      <c r="AK429">
        <v>0</v>
      </c>
      <c r="AL429">
        <v>51</v>
      </c>
      <c r="AM429">
        <v>44348</v>
      </c>
      <c r="AN429">
        <v>44561</v>
      </c>
      <c r="AU429" t="s">
        <v>1992</v>
      </c>
      <c r="AW429">
        <v>0</v>
      </c>
      <c r="AY429">
        <v>0</v>
      </c>
      <c r="BA429">
        <v>0</v>
      </c>
      <c r="BC429">
        <v>0</v>
      </c>
      <c r="BE429">
        <v>0</v>
      </c>
      <c r="BG429">
        <v>0</v>
      </c>
      <c r="BI429">
        <v>0</v>
      </c>
      <c r="BK429">
        <v>0</v>
      </c>
      <c r="BM429">
        <v>0</v>
      </c>
      <c r="BO429">
        <v>0</v>
      </c>
      <c r="BQ429">
        <v>0</v>
      </c>
      <c r="BR429">
        <v>0</v>
      </c>
      <c r="BT429">
        <v>0</v>
      </c>
      <c r="BV429">
        <v>0</v>
      </c>
      <c r="BX429">
        <v>0</v>
      </c>
      <c r="BZ429">
        <v>0</v>
      </c>
      <c r="CB429">
        <v>0</v>
      </c>
      <c r="CF429">
        <v>0</v>
      </c>
      <c r="CJ429">
        <v>1898</v>
      </c>
      <c r="CM429">
        <v>0</v>
      </c>
      <c r="CN429">
        <v>792440502.90999997</v>
      </c>
    </row>
    <row r="430" spans="1:92" x14ac:dyDescent="0.3">
      <c r="A430" s="4">
        <v>44348</v>
      </c>
      <c r="B430" s="2" t="s">
        <v>57</v>
      </c>
      <c r="C430" s="11" t="s">
        <v>338</v>
      </c>
      <c r="D430" s="11" t="s">
        <v>11</v>
      </c>
      <c r="E430" s="3" t="s">
        <v>1339</v>
      </c>
      <c r="F430" s="1"/>
      <c r="G430" s="7"/>
      <c r="H430" s="7"/>
      <c r="I430" s="7"/>
      <c r="J430" s="7">
        <v>25</v>
      </c>
      <c r="K430" s="7">
        <v>3</v>
      </c>
      <c r="L430" s="7">
        <v>3</v>
      </c>
      <c r="M430" s="5"/>
      <c r="N430" s="7"/>
      <c r="O430" s="7"/>
      <c r="P430" s="7"/>
      <c r="Q430" s="7"/>
      <c r="R430" s="7"/>
      <c r="S430" s="7"/>
      <c r="T430" s="7"/>
      <c r="U430" s="7"/>
      <c r="V430" s="6"/>
      <c r="W430" s="10"/>
      <c r="X430" s="8"/>
      <c r="Y430" s="9">
        <v>0</v>
      </c>
      <c r="Z430" s="9">
        <v>0</v>
      </c>
      <c r="AA430" s="9">
        <v>0</v>
      </c>
      <c r="AB430" s="9">
        <v>0</v>
      </c>
      <c r="AC430" s="9">
        <v>0</v>
      </c>
      <c r="AD430" s="9">
        <v>0</v>
      </c>
      <c r="AE430" s="9">
        <v>0</v>
      </c>
      <c r="AF430" s="9">
        <v>0</v>
      </c>
      <c r="AG430" s="9">
        <v>0</v>
      </c>
      <c r="AH430" s="9">
        <v>0</v>
      </c>
      <c r="AI430" s="9">
        <v>0</v>
      </c>
      <c r="AJ430">
        <v>0</v>
      </c>
      <c r="AK430">
        <v>0</v>
      </c>
      <c r="AU430" t="s">
        <v>1993</v>
      </c>
      <c r="AW430">
        <v>0</v>
      </c>
      <c r="AY430">
        <v>0</v>
      </c>
      <c r="BA430">
        <v>0</v>
      </c>
      <c r="BC430">
        <v>0</v>
      </c>
      <c r="BE430">
        <v>0</v>
      </c>
      <c r="BG430">
        <v>0</v>
      </c>
      <c r="BI430">
        <v>0</v>
      </c>
      <c r="BK430">
        <v>0</v>
      </c>
      <c r="BM430">
        <v>0</v>
      </c>
      <c r="BO430">
        <v>0</v>
      </c>
      <c r="BQ430">
        <v>0</v>
      </c>
      <c r="BR430">
        <v>0</v>
      </c>
      <c r="BT430">
        <v>0</v>
      </c>
      <c r="BV430">
        <v>0</v>
      </c>
      <c r="BX430">
        <v>0</v>
      </c>
      <c r="BZ430">
        <v>0</v>
      </c>
      <c r="CB430">
        <v>0</v>
      </c>
      <c r="CF430">
        <v>0</v>
      </c>
      <c r="CJ430">
        <v>1899</v>
      </c>
      <c r="CM430">
        <v>0</v>
      </c>
      <c r="CN430">
        <v>0</v>
      </c>
    </row>
    <row r="431" spans="1:92" x14ac:dyDescent="0.3">
      <c r="A431" s="4">
        <v>44348</v>
      </c>
      <c r="B431" s="2" t="s">
        <v>5</v>
      </c>
      <c r="C431" s="11" t="s">
        <v>35</v>
      </c>
      <c r="D431" s="11" t="s">
        <v>1690</v>
      </c>
      <c r="E431" s="3" t="s">
        <v>951</v>
      </c>
      <c r="F431" s="1"/>
      <c r="G431" s="7"/>
      <c r="H431" s="7"/>
      <c r="I431" s="7"/>
      <c r="J431" s="7">
        <v>24</v>
      </c>
      <c r="K431" s="7">
        <v>6</v>
      </c>
      <c r="L431" s="7"/>
      <c r="M431" s="5">
        <v>6</v>
      </c>
      <c r="N431" s="7"/>
      <c r="O431" s="7"/>
      <c r="P431" s="7"/>
      <c r="Q431" s="7"/>
      <c r="R431" s="7"/>
      <c r="S431" s="7"/>
      <c r="T431" s="7"/>
      <c r="U431" s="7"/>
      <c r="V431" s="6"/>
      <c r="W431" s="10" t="s">
        <v>1994</v>
      </c>
      <c r="X431" s="8"/>
      <c r="Y431" s="9">
        <v>0</v>
      </c>
      <c r="Z431" s="9">
        <v>0</v>
      </c>
      <c r="AA431" s="9">
        <v>0</v>
      </c>
      <c r="AB431" s="9">
        <v>0</v>
      </c>
      <c r="AC431" s="9">
        <v>0</v>
      </c>
      <c r="AD431" s="9">
        <v>0</v>
      </c>
      <c r="AE431" s="9">
        <v>0</v>
      </c>
      <c r="AF431" s="9">
        <v>0</v>
      </c>
      <c r="AG431" s="9">
        <v>0</v>
      </c>
      <c r="AH431" s="9">
        <v>0</v>
      </c>
      <c r="AI431" s="9">
        <v>0</v>
      </c>
      <c r="AJ431">
        <v>0</v>
      </c>
      <c r="AK431">
        <v>0</v>
      </c>
      <c r="AU431" t="s">
        <v>1995</v>
      </c>
      <c r="AW431">
        <v>0</v>
      </c>
      <c r="AY431">
        <v>0</v>
      </c>
      <c r="BA431">
        <v>0</v>
      </c>
      <c r="BC431">
        <v>0</v>
      </c>
      <c r="BE431">
        <v>0</v>
      </c>
      <c r="BG431">
        <v>0</v>
      </c>
      <c r="BI431">
        <v>0</v>
      </c>
      <c r="BK431">
        <v>0</v>
      </c>
      <c r="BM431">
        <v>0</v>
      </c>
      <c r="BO431">
        <v>0</v>
      </c>
      <c r="BQ431">
        <v>0</v>
      </c>
      <c r="BR431">
        <v>0</v>
      </c>
      <c r="BT431">
        <v>0</v>
      </c>
      <c r="BV431">
        <v>0</v>
      </c>
      <c r="BX431">
        <v>0</v>
      </c>
      <c r="BZ431">
        <v>0</v>
      </c>
      <c r="CB431">
        <v>0</v>
      </c>
      <c r="CF431">
        <v>0</v>
      </c>
      <c r="CJ431">
        <v>1900</v>
      </c>
      <c r="CM431">
        <v>0</v>
      </c>
      <c r="CN431">
        <v>0</v>
      </c>
    </row>
    <row r="432" spans="1:92" x14ac:dyDescent="0.3">
      <c r="A432" s="4">
        <v>44348</v>
      </c>
      <c r="B432" s="2" t="s">
        <v>32</v>
      </c>
      <c r="C432" s="11" t="s">
        <v>1320</v>
      </c>
      <c r="D432" s="11" t="s">
        <v>11</v>
      </c>
      <c r="E432" s="3" t="s">
        <v>1321</v>
      </c>
      <c r="F432" s="1"/>
      <c r="G432" s="7"/>
      <c r="H432" s="7"/>
      <c r="I432" s="7"/>
      <c r="J432" s="7"/>
      <c r="K432" s="7"/>
      <c r="L432" s="7"/>
      <c r="M432" s="5"/>
      <c r="N432" s="7">
        <v>1</v>
      </c>
      <c r="O432" s="7"/>
      <c r="P432" s="7"/>
      <c r="Q432" s="7">
        <v>1</v>
      </c>
      <c r="R432" s="7"/>
      <c r="S432" s="7"/>
      <c r="T432" s="7"/>
      <c r="U432" s="7"/>
      <c r="V432" s="6"/>
      <c r="W432" s="10"/>
      <c r="X432" s="8"/>
      <c r="Y432" s="9">
        <v>0</v>
      </c>
      <c r="Z432" s="9">
        <v>0</v>
      </c>
      <c r="AA432" s="9">
        <v>0</v>
      </c>
      <c r="AB432" s="9">
        <v>0</v>
      </c>
      <c r="AC432" s="9">
        <v>0</v>
      </c>
      <c r="AD432" s="9">
        <v>0</v>
      </c>
      <c r="AE432" s="9">
        <v>0</v>
      </c>
      <c r="AF432" s="9">
        <v>479057181.39999998</v>
      </c>
      <c r="AG432" s="9">
        <v>0</v>
      </c>
      <c r="AH432" s="9">
        <v>0</v>
      </c>
      <c r="AI432" s="9">
        <v>0</v>
      </c>
      <c r="AJ432">
        <v>479057181.39999998</v>
      </c>
      <c r="AK432">
        <v>0</v>
      </c>
      <c r="AL432">
        <v>47</v>
      </c>
      <c r="AM432">
        <v>44350</v>
      </c>
      <c r="AU432" t="s">
        <v>1996</v>
      </c>
      <c r="AW432">
        <v>0</v>
      </c>
      <c r="AY432">
        <v>0</v>
      </c>
      <c r="BA432">
        <v>0</v>
      </c>
      <c r="BC432">
        <v>0</v>
      </c>
      <c r="BE432">
        <v>0</v>
      </c>
      <c r="BG432">
        <v>0</v>
      </c>
      <c r="BI432">
        <v>0</v>
      </c>
      <c r="BK432">
        <v>0</v>
      </c>
      <c r="BM432">
        <v>0</v>
      </c>
      <c r="BO432">
        <v>0</v>
      </c>
      <c r="BQ432">
        <v>0</v>
      </c>
      <c r="BR432">
        <v>0</v>
      </c>
      <c r="BT432">
        <v>0</v>
      </c>
      <c r="BV432">
        <v>0</v>
      </c>
      <c r="BX432">
        <v>0</v>
      </c>
      <c r="BZ432">
        <v>0</v>
      </c>
      <c r="CB432">
        <v>0</v>
      </c>
      <c r="CF432">
        <v>0</v>
      </c>
      <c r="CJ432">
        <v>1901</v>
      </c>
      <c r="CM432">
        <v>0</v>
      </c>
      <c r="CN432">
        <v>479057181.39999998</v>
      </c>
    </row>
    <row r="433" spans="1:92" x14ac:dyDescent="0.3">
      <c r="A433" s="4">
        <v>44348</v>
      </c>
      <c r="B433" s="2" t="s">
        <v>32</v>
      </c>
      <c r="C433" s="11" t="s">
        <v>523</v>
      </c>
      <c r="D433" s="11" t="s">
        <v>1473</v>
      </c>
      <c r="E433" s="3" t="s">
        <v>1409</v>
      </c>
      <c r="F433" s="1"/>
      <c r="G433" s="7"/>
      <c r="H433" s="7"/>
      <c r="I433" s="7"/>
      <c r="J433" s="7"/>
      <c r="K433" s="7"/>
      <c r="L433" s="7"/>
      <c r="M433" s="5"/>
      <c r="N433" s="7">
        <v>1</v>
      </c>
      <c r="O433" s="7"/>
      <c r="P433" s="7"/>
      <c r="Q433" s="7"/>
      <c r="R433" s="7"/>
      <c r="S433" s="7"/>
      <c r="T433" s="7"/>
      <c r="U433" s="7"/>
      <c r="V433" s="6"/>
      <c r="W433" s="10"/>
      <c r="X433" s="8"/>
      <c r="Y433" s="9">
        <v>0</v>
      </c>
      <c r="Z433" s="9">
        <v>0</v>
      </c>
      <c r="AA433" s="9">
        <v>0</v>
      </c>
      <c r="AB433" s="9">
        <v>0</v>
      </c>
      <c r="AC433" s="9">
        <v>0</v>
      </c>
      <c r="AD433" s="9">
        <v>0</v>
      </c>
      <c r="AE433" s="9">
        <v>0</v>
      </c>
      <c r="AF433" s="9">
        <v>0</v>
      </c>
      <c r="AG433" s="9">
        <v>0</v>
      </c>
      <c r="AH433" s="9">
        <v>0</v>
      </c>
      <c r="AI433" s="9">
        <v>0</v>
      </c>
      <c r="AJ433">
        <v>0</v>
      </c>
      <c r="AK433">
        <v>0</v>
      </c>
      <c r="AU433" t="s">
        <v>1997</v>
      </c>
      <c r="AW433">
        <v>0</v>
      </c>
      <c r="AY433">
        <v>0</v>
      </c>
      <c r="BA433">
        <v>0</v>
      </c>
      <c r="BC433">
        <v>0</v>
      </c>
      <c r="BE433">
        <v>0</v>
      </c>
      <c r="BG433">
        <v>0</v>
      </c>
      <c r="BI433">
        <v>0</v>
      </c>
      <c r="BK433">
        <v>0</v>
      </c>
      <c r="BM433">
        <v>0</v>
      </c>
      <c r="BO433">
        <v>0</v>
      </c>
      <c r="BQ433">
        <v>0</v>
      </c>
      <c r="BR433">
        <v>0</v>
      </c>
      <c r="BT433">
        <v>0</v>
      </c>
      <c r="BV433">
        <v>0</v>
      </c>
      <c r="BX433">
        <v>0</v>
      </c>
      <c r="BZ433">
        <v>0</v>
      </c>
      <c r="CB433">
        <v>0</v>
      </c>
      <c r="CF433">
        <v>0</v>
      </c>
      <c r="CJ433">
        <v>1902</v>
      </c>
      <c r="CM433">
        <v>0</v>
      </c>
      <c r="CN433">
        <v>0</v>
      </c>
    </row>
    <row r="434" spans="1:92" x14ac:dyDescent="0.3">
      <c r="A434" s="4">
        <v>44348</v>
      </c>
      <c r="B434" s="2" t="s">
        <v>32</v>
      </c>
      <c r="C434" s="11" t="s">
        <v>465</v>
      </c>
      <c r="D434" s="11" t="s">
        <v>1690</v>
      </c>
      <c r="E434" s="3" t="s">
        <v>1324</v>
      </c>
      <c r="F434" s="1"/>
      <c r="G434" s="7"/>
      <c r="H434" s="7"/>
      <c r="I434" s="7"/>
      <c r="J434" s="7"/>
      <c r="K434" s="7"/>
      <c r="L434" s="7"/>
      <c r="M434" s="5"/>
      <c r="N434" s="7"/>
      <c r="O434" s="7"/>
      <c r="P434" s="7"/>
      <c r="Q434" s="7">
        <v>1</v>
      </c>
      <c r="R434" s="7"/>
      <c r="S434" s="7"/>
      <c r="T434" s="7"/>
      <c r="U434" s="7"/>
      <c r="V434" s="6"/>
      <c r="W434" s="10"/>
      <c r="X434" s="8"/>
      <c r="Y434" s="9">
        <v>0</v>
      </c>
      <c r="Z434" s="9">
        <v>0</v>
      </c>
      <c r="AA434" s="9">
        <v>0</v>
      </c>
      <c r="AB434" s="9">
        <v>0</v>
      </c>
      <c r="AC434" s="9">
        <v>0</v>
      </c>
      <c r="AD434" s="9">
        <v>0</v>
      </c>
      <c r="AE434" s="9">
        <v>0</v>
      </c>
      <c r="AF434" s="9">
        <v>0</v>
      </c>
      <c r="AG434" s="9">
        <v>0</v>
      </c>
      <c r="AH434" s="9">
        <v>0</v>
      </c>
      <c r="AI434" s="9">
        <v>0</v>
      </c>
      <c r="AJ434">
        <v>0</v>
      </c>
      <c r="AK434">
        <v>0</v>
      </c>
      <c r="AU434" t="s">
        <v>1998</v>
      </c>
      <c r="AW434">
        <v>0</v>
      </c>
      <c r="AY434">
        <v>0</v>
      </c>
      <c r="BA434">
        <v>0</v>
      </c>
      <c r="BC434">
        <v>0</v>
      </c>
      <c r="BE434">
        <v>0</v>
      </c>
      <c r="BG434">
        <v>0</v>
      </c>
      <c r="BI434">
        <v>0</v>
      </c>
      <c r="BK434">
        <v>0</v>
      </c>
      <c r="BM434">
        <v>0</v>
      </c>
      <c r="BO434">
        <v>0</v>
      </c>
      <c r="BQ434">
        <v>0</v>
      </c>
      <c r="BR434">
        <v>0</v>
      </c>
      <c r="BT434">
        <v>0</v>
      </c>
      <c r="BV434">
        <v>0</v>
      </c>
      <c r="BX434">
        <v>0</v>
      </c>
      <c r="BZ434">
        <v>0</v>
      </c>
      <c r="CB434">
        <v>0</v>
      </c>
      <c r="CF434">
        <v>0</v>
      </c>
      <c r="CJ434">
        <v>1903</v>
      </c>
      <c r="CM434">
        <v>0</v>
      </c>
      <c r="CN434">
        <v>0</v>
      </c>
    </row>
    <row r="435" spans="1:92" x14ac:dyDescent="0.3">
      <c r="A435" s="4">
        <v>44348</v>
      </c>
      <c r="B435" s="2" t="s">
        <v>32</v>
      </c>
      <c r="C435" s="11" t="s">
        <v>753</v>
      </c>
      <c r="D435" s="11" t="s">
        <v>1473</v>
      </c>
      <c r="E435" s="3" t="s">
        <v>1072</v>
      </c>
      <c r="F435" s="1"/>
      <c r="G435" s="7"/>
      <c r="H435" s="7"/>
      <c r="I435" s="7"/>
      <c r="J435" s="7"/>
      <c r="K435" s="7"/>
      <c r="L435" s="7"/>
      <c r="M435" s="5"/>
      <c r="N435" s="7"/>
      <c r="O435" s="7"/>
      <c r="P435" s="7">
        <v>1</v>
      </c>
      <c r="Q435" s="7"/>
      <c r="R435" s="7"/>
      <c r="S435" s="7"/>
      <c r="T435" s="7"/>
      <c r="U435" s="7"/>
      <c r="V435" s="6"/>
      <c r="W435" s="10"/>
      <c r="X435" s="8"/>
      <c r="Y435" s="9">
        <v>0</v>
      </c>
      <c r="Z435" s="9">
        <v>0</v>
      </c>
      <c r="AA435" s="9">
        <v>0</v>
      </c>
      <c r="AB435" s="9">
        <v>0</v>
      </c>
      <c r="AC435" s="9">
        <v>0</v>
      </c>
      <c r="AD435" s="9">
        <v>0</v>
      </c>
      <c r="AE435" s="9">
        <v>0</v>
      </c>
      <c r="AF435" s="9">
        <v>0</v>
      </c>
      <c r="AG435" s="9">
        <v>0</v>
      </c>
      <c r="AH435" s="9">
        <v>0</v>
      </c>
      <c r="AI435" s="9">
        <v>0</v>
      </c>
      <c r="AJ435">
        <v>0</v>
      </c>
      <c r="AK435">
        <v>0</v>
      </c>
      <c r="AU435" t="s">
        <v>1999</v>
      </c>
      <c r="AW435">
        <v>0</v>
      </c>
      <c r="AY435">
        <v>0</v>
      </c>
      <c r="BA435">
        <v>0</v>
      </c>
      <c r="BC435">
        <v>0</v>
      </c>
      <c r="BE435">
        <v>0</v>
      </c>
      <c r="BG435">
        <v>0</v>
      </c>
      <c r="BI435">
        <v>0</v>
      </c>
      <c r="BK435">
        <v>0</v>
      </c>
      <c r="BM435">
        <v>0</v>
      </c>
      <c r="BO435">
        <v>0</v>
      </c>
      <c r="BQ435">
        <v>0</v>
      </c>
      <c r="BR435">
        <v>0</v>
      </c>
      <c r="BT435">
        <v>0</v>
      </c>
      <c r="BV435">
        <v>0</v>
      </c>
      <c r="BX435">
        <v>0</v>
      </c>
      <c r="BZ435">
        <v>0</v>
      </c>
      <c r="CB435">
        <v>0</v>
      </c>
      <c r="CF435">
        <v>0</v>
      </c>
      <c r="CJ435">
        <v>1904</v>
      </c>
      <c r="CM435">
        <v>0</v>
      </c>
      <c r="CN435">
        <v>0</v>
      </c>
    </row>
    <row r="436" spans="1:92" x14ac:dyDescent="0.3">
      <c r="A436" s="4">
        <v>44349</v>
      </c>
      <c r="B436" s="2" t="s">
        <v>12</v>
      </c>
      <c r="C436" s="11" t="s">
        <v>385</v>
      </c>
      <c r="D436" s="11" t="s">
        <v>1690</v>
      </c>
      <c r="E436" s="3" t="s">
        <v>962</v>
      </c>
      <c r="F436" s="1"/>
      <c r="G436" s="7"/>
      <c r="H436" s="7"/>
      <c r="I436" s="7"/>
      <c r="J436" s="7"/>
      <c r="K436" s="7"/>
      <c r="L436" s="7"/>
      <c r="M436" s="5"/>
      <c r="N436" s="7">
        <v>1</v>
      </c>
      <c r="O436" s="7"/>
      <c r="P436" s="7"/>
      <c r="Q436" s="7"/>
      <c r="R436" s="7"/>
      <c r="S436" s="7"/>
      <c r="T436" s="7"/>
      <c r="U436" s="7"/>
      <c r="V436" s="6"/>
      <c r="W436" s="10"/>
      <c r="X436" s="8"/>
      <c r="Y436" s="9">
        <v>0</v>
      </c>
      <c r="Z436" s="9">
        <v>0</v>
      </c>
      <c r="AA436" s="9">
        <v>0</v>
      </c>
      <c r="AB436" s="9">
        <v>0</v>
      </c>
      <c r="AC436" s="9">
        <v>0</v>
      </c>
      <c r="AD436" s="9">
        <v>0</v>
      </c>
      <c r="AE436" s="9">
        <v>0</v>
      </c>
      <c r="AF436" s="9">
        <v>0</v>
      </c>
      <c r="AG436" s="9">
        <v>0</v>
      </c>
      <c r="AH436" s="9">
        <v>0</v>
      </c>
      <c r="AI436" s="9">
        <v>0</v>
      </c>
      <c r="AJ436">
        <v>0</v>
      </c>
      <c r="AK436">
        <v>0</v>
      </c>
      <c r="AU436" t="s">
        <v>2000</v>
      </c>
      <c r="AW436">
        <v>0</v>
      </c>
      <c r="AY436">
        <v>0</v>
      </c>
      <c r="BA436">
        <v>0</v>
      </c>
      <c r="BC436">
        <v>0</v>
      </c>
      <c r="BE436">
        <v>0</v>
      </c>
      <c r="BG436">
        <v>0</v>
      </c>
      <c r="BI436">
        <v>0</v>
      </c>
      <c r="BK436">
        <v>0</v>
      </c>
      <c r="BM436">
        <v>0</v>
      </c>
      <c r="BO436">
        <v>0</v>
      </c>
      <c r="BQ436">
        <v>0</v>
      </c>
      <c r="BR436">
        <v>0</v>
      </c>
      <c r="BT436">
        <v>0</v>
      </c>
      <c r="BV436">
        <v>0</v>
      </c>
      <c r="BX436">
        <v>0</v>
      </c>
      <c r="BZ436">
        <v>0</v>
      </c>
      <c r="CB436">
        <v>0</v>
      </c>
      <c r="CF436">
        <v>0</v>
      </c>
      <c r="CJ436">
        <v>1905</v>
      </c>
      <c r="CM436">
        <v>0</v>
      </c>
      <c r="CN436">
        <v>0</v>
      </c>
    </row>
    <row r="437" spans="1:92" x14ac:dyDescent="0.3">
      <c r="A437" s="4">
        <v>44349</v>
      </c>
      <c r="B437" s="2" t="s">
        <v>26</v>
      </c>
      <c r="C437" s="11" t="s">
        <v>136</v>
      </c>
      <c r="D437" s="11" t="s">
        <v>1690</v>
      </c>
      <c r="E437" s="3" t="s">
        <v>884</v>
      </c>
      <c r="F437" s="1"/>
      <c r="G437" s="7"/>
      <c r="H437" s="7"/>
      <c r="I437" s="7"/>
      <c r="J437" s="7">
        <v>60</v>
      </c>
      <c r="K437" s="7">
        <v>15</v>
      </c>
      <c r="L437" s="7">
        <v>10</v>
      </c>
      <c r="M437" s="5">
        <v>5</v>
      </c>
      <c r="N437" s="7"/>
      <c r="O437" s="7"/>
      <c r="P437" s="7"/>
      <c r="Q437" s="7"/>
      <c r="R437" s="7"/>
      <c r="S437" s="7"/>
      <c r="T437" s="7"/>
      <c r="U437" s="7"/>
      <c r="V437" s="6"/>
      <c r="W437" s="10"/>
      <c r="X437" s="8"/>
      <c r="Y437" s="9">
        <v>0</v>
      </c>
      <c r="Z437" s="9">
        <v>0</v>
      </c>
      <c r="AA437" s="9">
        <v>0</v>
      </c>
      <c r="AB437" s="9">
        <v>0</v>
      </c>
      <c r="AC437" s="9">
        <v>0</v>
      </c>
      <c r="AD437" s="9">
        <v>0</v>
      </c>
      <c r="AE437" s="9">
        <v>0</v>
      </c>
      <c r="AF437" s="9">
        <v>0</v>
      </c>
      <c r="AG437" s="9">
        <v>0</v>
      </c>
      <c r="AH437" s="9">
        <v>0</v>
      </c>
      <c r="AI437" s="9">
        <v>0</v>
      </c>
      <c r="AJ437">
        <v>0</v>
      </c>
      <c r="AK437">
        <v>0</v>
      </c>
      <c r="AU437" t="s">
        <v>2001</v>
      </c>
      <c r="AW437">
        <v>0</v>
      </c>
      <c r="AY437">
        <v>0</v>
      </c>
      <c r="BA437">
        <v>0</v>
      </c>
      <c r="BC437">
        <v>0</v>
      </c>
      <c r="BE437">
        <v>0</v>
      </c>
      <c r="BG437">
        <v>0</v>
      </c>
      <c r="BI437">
        <v>0</v>
      </c>
      <c r="BK437">
        <v>0</v>
      </c>
      <c r="BM437">
        <v>0</v>
      </c>
      <c r="BO437">
        <v>0</v>
      </c>
      <c r="BQ437">
        <v>0</v>
      </c>
      <c r="BR437">
        <v>0</v>
      </c>
      <c r="BT437">
        <v>0</v>
      </c>
      <c r="BV437">
        <v>0</v>
      </c>
      <c r="BX437">
        <v>0</v>
      </c>
      <c r="BZ437">
        <v>0</v>
      </c>
      <c r="CB437">
        <v>0</v>
      </c>
      <c r="CF437">
        <v>0</v>
      </c>
      <c r="CJ437">
        <v>1906</v>
      </c>
      <c r="CM437">
        <v>0</v>
      </c>
      <c r="CN437">
        <v>0</v>
      </c>
    </row>
    <row r="438" spans="1:92" x14ac:dyDescent="0.3">
      <c r="A438" s="4">
        <v>44349</v>
      </c>
      <c r="B438" s="2" t="s">
        <v>32</v>
      </c>
      <c r="C438" s="11" t="s">
        <v>565</v>
      </c>
      <c r="D438" s="11" t="s">
        <v>404</v>
      </c>
      <c r="E438" s="3" t="s">
        <v>1477</v>
      </c>
      <c r="F438" s="1"/>
      <c r="G438" s="7"/>
      <c r="H438" s="7">
        <v>4</v>
      </c>
      <c r="I438" s="7"/>
      <c r="J438" s="7">
        <v>15</v>
      </c>
      <c r="K438" s="7"/>
      <c r="L438" s="7"/>
      <c r="M438" s="5"/>
      <c r="N438" s="7"/>
      <c r="O438" s="7"/>
      <c r="P438" s="7"/>
      <c r="Q438" s="7"/>
      <c r="R438" s="7"/>
      <c r="S438" s="7"/>
      <c r="T438" s="7"/>
      <c r="U438" s="7"/>
      <c r="V438" s="6"/>
      <c r="W438" s="10"/>
      <c r="X438" s="8"/>
      <c r="Y438" s="9">
        <v>0</v>
      </c>
      <c r="Z438" s="9">
        <v>0</v>
      </c>
      <c r="AA438" s="9">
        <v>0</v>
      </c>
      <c r="AB438" s="9">
        <v>0</v>
      </c>
      <c r="AC438" s="9">
        <v>0</v>
      </c>
      <c r="AD438" s="9">
        <v>0</v>
      </c>
      <c r="AE438" s="9">
        <v>0</v>
      </c>
      <c r="AF438" s="9">
        <v>0</v>
      </c>
      <c r="AG438" s="9">
        <v>0</v>
      </c>
      <c r="AH438" s="9">
        <v>0</v>
      </c>
      <c r="AI438" s="9">
        <v>0</v>
      </c>
      <c r="AJ438">
        <v>0</v>
      </c>
      <c r="AK438">
        <v>0</v>
      </c>
      <c r="AU438" t="s">
        <v>2002</v>
      </c>
      <c r="AW438">
        <v>0</v>
      </c>
      <c r="AY438">
        <v>0</v>
      </c>
      <c r="BA438">
        <v>0</v>
      </c>
      <c r="BC438">
        <v>0</v>
      </c>
      <c r="BE438">
        <v>0</v>
      </c>
      <c r="BG438">
        <v>0</v>
      </c>
      <c r="BI438">
        <v>0</v>
      </c>
      <c r="BK438">
        <v>0</v>
      </c>
      <c r="BM438">
        <v>0</v>
      </c>
      <c r="BO438">
        <v>0</v>
      </c>
      <c r="BQ438">
        <v>0</v>
      </c>
      <c r="BR438">
        <v>0</v>
      </c>
      <c r="BT438">
        <v>0</v>
      </c>
      <c r="BV438">
        <v>0</v>
      </c>
      <c r="BX438">
        <v>0</v>
      </c>
      <c r="BZ438">
        <v>0</v>
      </c>
      <c r="CB438">
        <v>0</v>
      </c>
      <c r="CF438">
        <v>0</v>
      </c>
      <c r="CJ438">
        <v>1907</v>
      </c>
      <c r="CM438">
        <v>0</v>
      </c>
      <c r="CN438">
        <v>0</v>
      </c>
    </row>
    <row r="439" spans="1:92" x14ac:dyDescent="0.3">
      <c r="A439" s="4">
        <v>44349</v>
      </c>
      <c r="B439" s="2" t="s">
        <v>57</v>
      </c>
      <c r="C439" s="11" t="s">
        <v>397</v>
      </c>
      <c r="D439" s="11" t="s">
        <v>11</v>
      </c>
      <c r="E439" s="3" t="s">
        <v>1291</v>
      </c>
      <c r="F439" s="1"/>
      <c r="G439" s="7"/>
      <c r="H439" s="7"/>
      <c r="I439" s="7"/>
      <c r="J439" s="7">
        <v>60</v>
      </c>
      <c r="K439" s="7">
        <v>15</v>
      </c>
      <c r="L439" s="7">
        <v>1</v>
      </c>
      <c r="M439" s="5">
        <v>14</v>
      </c>
      <c r="N439" s="7"/>
      <c r="O439" s="7"/>
      <c r="P439" s="7"/>
      <c r="Q439" s="7"/>
      <c r="R439" s="7"/>
      <c r="S439" s="7"/>
      <c r="T439" s="7"/>
      <c r="U439" s="7"/>
      <c r="V439" s="6"/>
      <c r="W439" s="10"/>
      <c r="X439" s="8"/>
      <c r="Y439" s="9">
        <v>0</v>
      </c>
      <c r="Z439" s="9">
        <v>0</v>
      </c>
      <c r="AA439" s="9">
        <v>0</v>
      </c>
      <c r="AB439" s="9">
        <v>0</v>
      </c>
      <c r="AC439" s="9">
        <v>0</v>
      </c>
      <c r="AD439" s="9">
        <v>0</v>
      </c>
      <c r="AE439" s="9">
        <v>0</v>
      </c>
      <c r="AF439" s="9">
        <v>0</v>
      </c>
      <c r="AG439" s="9">
        <v>0</v>
      </c>
      <c r="AH439" s="9">
        <v>0</v>
      </c>
      <c r="AI439" s="9">
        <v>0</v>
      </c>
      <c r="AJ439">
        <v>0</v>
      </c>
      <c r="AK439">
        <v>0</v>
      </c>
      <c r="AU439" t="s">
        <v>2003</v>
      </c>
      <c r="AW439">
        <v>0</v>
      </c>
      <c r="AY439">
        <v>0</v>
      </c>
      <c r="BA439">
        <v>0</v>
      </c>
      <c r="BC439">
        <v>0</v>
      </c>
      <c r="BE439">
        <v>0</v>
      </c>
      <c r="BG439">
        <v>0</v>
      </c>
      <c r="BI439">
        <v>0</v>
      </c>
      <c r="BK439">
        <v>0</v>
      </c>
      <c r="BM439">
        <v>0</v>
      </c>
      <c r="BO439">
        <v>0</v>
      </c>
      <c r="BQ439">
        <v>0</v>
      </c>
      <c r="BR439">
        <v>0</v>
      </c>
      <c r="BT439">
        <v>0</v>
      </c>
      <c r="BV439">
        <v>0</v>
      </c>
      <c r="BX439">
        <v>0</v>
      </c>
      <c r="BZ439">
        <v>0</v>
      </c>
      <c r="CB439">
        <v>0</v>
      </c>
      <c r="CF439">
        <v>0</v>
      </c>
      <c r="CJ439">
        <v>1908</v>
      </c>
      <c r="CM439">
        <v>0</v>
      </c>
      <c r="CN439">
        <v>0</v>
      </c>
    </row>
    <row r="440" spans="1:92" x14ac:dyDescent="0.3">
      <c r="A440" s="4">
        <v>44349</v>
      </c>
      <c r="B440" s="2" t="s">
        <v>26</v>
      </c>
      <c r="C440" s="11" t="s">
        <v>214</v>
      </c>
      <c r="D440" s="11" t="s">
        <v>11</v>
      </c>
      <c r="E440" s="3" t="s">
        <v>1298</v>
      </c>
      <c r="F440" s="1"/>
      <c r="G440" s="7"/>
      <c r="H440" s="7"/>
      <c r="I440" s="7"/>
      <c r="J440" s="7">
        <v>150</v>
      </c>
      <c r="K440" s="7">
        <v>50</v>
      </c>
      <c r="L440" s="7"/>
      <c r="M440" s="5">
        <v>30</v>
      </c>
      <c r="N440" s="7"/>
      <c r="O440" s="7"/>
      <c r="P440" s="7"/>
      <c r="Q440" s="7"/>
      <c r="R440" s="7"/>
      <c r="S440" s="7"/>
      <c r="T440" s="7"/>
      <c r="U440" s="7"/>
      <c r="V440" s="6"/>
      <c r="W440" s="10" t="s">
        <v>2004</v>
      </c>
      <c r="X440" s="8"/>
      <c r="Y440" s="9">
        <v>0</v>
      </c>
      <c r="Z440" s="9">
        <v>0</v>
      </c>
      <c r="AA440" s="9">
        <v>0</v>
      </c>
      <c r="AB440" s="9">
        <v>0</v>
      </c>
      <c r="AC440" s="9">
        <v>0</v>
      </c>
      <c r="AD440" s="9">
        <v>0</v>
      </c>
      <c r="AE440" s="9">
        <v>0</v>
      </c>
      <c r="AF440" s="9">
        <v>0</v>
      </c>
      <c r="AG440" s="9">
        <v>0</v>
      </c>
      <c r="AH440" s="9">
        <v>0</v>
      </c>
      <c r="AI440" s="9">
        <v>0</v>
      </c>
      <c r="AJ440">
        <v>0</v>
      </c>
      <c r="AK440">
        <v>0</v>
      </c>
      <c r="AU440" t="s">
        <v>2005</v>
      </c>
      <c r="AW440">
        <v>0</v>
      </c>
      <c r="AY440">
        <v>0</v>
      </c>
      <c r="BA440">
        <v>0</v>
      </c>
      <c r="BC440">
        <v>0</v>
      </c>
      <c r="BE440">
        <v>0</v>
      </c>
      <c r="BG440">
        <v>0</v>
      </c>
      <c r="BI440">
        <v>0</v>
      </c>
      <c r="BK440">
        <v>0</v>
      </c>
      <c r="BM440">
        <v>0</v>
      </c>
      <c r="BO440">
        <v>0</v>
      </c>
      <c r="BQ440">
        <v>0</v>
      </c>
      <c r="BR440">
        <v>0</v>
      </c>
      <c r="BT440">
        <v>0</v>
      </c>
      <c r="BV440">
        <v>0</v>
      </c>
      <c r="BX440">
        <v>0</v>
      </c>
      <c r="BZ440">
        <v>0</v>
      </c>
      <c r="CB440">
        <v>0</v>
      </c>
      <c r="CF440">
        <v>0</v>
      </c>
      <c r="CJ440">
        <v>1909</v>
      </c>
      <c r="CM440">
        <v>0</v>
      </c>
      <c r="CN440">
        <v>0</v>
      </c>
    </row>
    <row r="441" spans="1:92" x14ac:dyDescent="0.3">
      <c r="A441" s="4">
        <v>44349</v>
      </c>
      <c r="B441" s="2" t="s">
        <v>26</v>
      </c>
      <c r="C441" s="11" t="s">
        <v>382</v>
      </c>
      <c r="D441" s="11" t="s">
        <v>1690</v>
      </c>
      <c r="E441" s="3" t="s">
        <v>1410</v>
      </c>
      <c r="F441" s="1"/>
      <c r="G441" s="7"/>
      <c r="H441" s="7"/>
      <c r="I441" s="7"/>
      <c r="J441" s="7">
        <v>5</v>
      </c>
      <c r="K441" s="7">
        <v>1</v>
      </c>
      <c r="L441" s="7">
        <v>1</v>
      </c>
      <c r="M441" s="5"/>
      <c r="N441" s="7"/>
      <c r="O441" s="7"/>
      <c r="P441" s="7"/>
      <c r="Q441" s="7"/>
      <c r="R441" s="7"/>
      <c r="S441" s="7"/>
      <c r="T441" s="7"/>
      <c r="U441" s="7"/>
      <c r="V441" s="6"/>
      <c r="W441" s="10"/>
      <c r="X441" s="8"/>
      <c r="Y441" s="9">
        <v>0</v>
      </c>
      <c r="Z441" s="9">
        <v>0</v>
      </c>
      <c r="AA441" s="9">
        <v>0</v>
      </c>
      <c r="AB441" s="9">
        <v>0</v>
      </c>
      <c r="AC441" s="9">
        <v>0</v>
      </c>
      <c r="AD441" s="9">
        <v>0</v>
      </c>
      <c r="AE441" s="9">
        <v>0</v>
      </c>
      <c r="AF441" s="9">
        <v>0</v>
      </c>
      <c r="AG441" s="9">
        <v>0</v>
      </c>
      <c r="AH441" s="9">
        <v>0</v>
      </c>
      <c r="AI441" s="9">
        <v>0</v>
      </c>
      <c r="AJ441">
        <v>0</v>
      </c>
      <c r="AK441">
        <v>0</v>
      </c>
      <c r="AU441" t="s">
        <v>2006</v>
      </c>
      <c r="AW441">
        <v>0</v>
      </c>
      <c r="AY441">
        <v>0</v>
      </c>
      <c r="BA441">
        <v>0</v>
      </c>
      <c r="BC441">
        <v>0</v>
      </c>
      <c r="BE441">
        <v>0</v>
      </c>
      <c r="BG441">
        <v>0</v>
      </c>
      <c r="BI441">
        <v>0</v>
      </c>
      <c r="BK441">
        <v>0</v>
      </c>
      <c r="BM441">
        <v>0</v>
      </c>
      <c r="BO441">
        <v>0</v>
      </c>
      <c r="BQ441">
        <v>0</v>
      </c>
      <c r="BR441">
        <v>0</v>
      </c>
      <c r="BT441">
        <v>0</v>
      </c>
      <c r="BV441">
        <v>0</v>
      </c>
      <c r="BX441">
        <v>0</v>
      </c>
      <c r="BZ441">
        <v>0</v>
      </c>
      <c r="CB441">
        <v>0</v>
      </c>
      <c r="CF441">
        <v>0</v>
      </c>
      <c r="CJ441">
        <v>1910</v>
      </c>
      <c r="CM441">
        <v>0</v>
      </c>
      <c r="CN441">
        <v>0</v>
      </c>
    </row>
    <row r="442" spans="1:92" x14ac:dyDescent="0.3">
      <c r="A442" s="4">
        <v>44349</v>
      </c>
      <c r="B442" s="2" t="s">
        <v>199</v>
      </c>
      <c r="C442" s="11" t="s">
        <v>718</v>
      </c>
      <c r="D442" s="11" t="s">
        <v>11</v>
      </c>
      <c r="E442" s="3" t="s">
        <v>1283</v>
      </c>
      <c r="F442" s="1"/>
      <c r="G442" s="7"/>
      <c r="H442" s="7"/>
      <c r="I442" s="7"/>
      <c r="J442" s="7">
        <v>20</v>
      </c>
      <c r="K442" s="7">
        <v>11</v>
      </c>
      <c r="L442" s="7"/>
      <c r="M442" s="5">
        <v>11</v>
      </c>
      <c r="N442" s="7"/>
      <c r="O442" s="7"/>
      <c r="P442" s="7"/>
      <c r="Q442" s="7"/>
      <c r="R442" s="7"/>
      <c r="S442" s="7"/>
      <c r="T442" s="7"/>
      <c r="U442" s="7"/>
      <c r="V442" s="6">
        <v>1</v>
      </c>
      <c r="W442" s="10"/>
      <c r="X442" s="8"/>
      <c r="Y442" s="9">
        <v>0</v>
      </c>
      <c r="Z442" s="9">
        <v>35632000</v>
      </c>
      <c r="AA442" s="9">
        <v>9360000</v>
      </c>
      <c r="AB442" s="9">
        <v>0</v>
      </c>
      <c r="AC442" s="9">
        <v>0</v>
      </c>
      <c r="AD442" s="9">
        <v>0</v>
      </c>
      <c r="AE442" s="9">
        <v>0</v>
      </c>
      <c r="AF442" s="9">
        <v>0</v>
      </c>
      <c r="AG442" s="9">
        <v>0</v>
      </c>
      <c r="AH442" s="9">
        <v>0</v>
      </c>
      <c r="AI442" s="9">
        <v>0</v>
      </c>
      <c r="AJ442">
        <v>44992000</v>
      </c>
      <c r="AK442">
        <v>0</v>
      </c>
      <c r="AL442">
        <v>877</v>
      </c>
      <c r="AM442">
        <v>44362</v>
      </c>
      <c r="AN442">
        <v>44544</v>
      </c>
      <c r="AU442" t="s">
        <v>2007</v>
      </c>
      <c r="AV442">
        <v>80</v>
      </c>
      <c r="AW442">
        <v>9360000</v>
      </c>
      <c r="AY442">
        <v>0</v>
      </c>
      <c r="AZ442">
        <v>80</v>
      </c>
      <c r="BA442">
        <v>4048000</v>
      </c>
      <c r="BC442">
        <v>0</v>
      </c>
      <c r="BD442">
        <v>240</v>
      </c>
      <c r="BE442">
        <v>18480000</v>
      </c>
      <c r="BF442">
        <v>240</v>
      </c>
      <c r="BG442">
        <v>6864000</v>
      </c>
      <c r="BH442">
        <v>240</v>
      </c>
      <c r="BI442">
        <v>6240000</v>
      </c>
      <c r="BK442">
        <v>0</v>
      </c>
      <c r="BM442">
        <v>0</v>
      </c>
      <c r="BO442">
        <v>0</v>
      </c>
      <c r="BQ442">
        <v>0</v>
      </c>
      <c r="BR442">
        <v>35632000</v>
      </c>
      <c r="BT442">
        <v>0</v>
      </c>
      <c r="BV442">
        <v>0</v>
      </c>
      <c r="BX442">
        <v>0</v>
      </c>
      <c r="BZ442">
        <v>0</v>
      </c>
      <c r="CB442">
        <v>0</v>
      </c>
      <c r="CF442">
        <v>0</v>
      </c>
      <c r="CJ442">
        <v>1911</v>
      </c>
      <c r="CM442">
        <v>0</v>
      </c>
      <c r="CN442">
        <v>44992000</v>
      </c>
    </row>
    <row r="443" spans="1:92" x14ac:dyDescent="0.3">
      <c r="A443" s="4">
        <v>44349</v>
      </c>
      <c r="B443" s="2" t="s">
        <v>26</v>
      </c>
      <c r="C443" s="11" t="s">
        <v>542</v>
      </c>
      <c r="D443" s="11" t="s">
        <v>1566</v>
      </c>
      <c r="E443" s="3" t="s">
        <v>1380</v>
      </c>
      <c r="F443" s="1"/>
      <c r="G443" s="7">
        <v>1</v>
      </c>
      <c r="H443" s="7">
        <v>2</v>
      </c>
      <c r="I443" s="7"/>
      <c r="J443" s="7">
        <v>3</v>
      </c>
      <c r="K443" s="7"/>
      <c r="L443" s="7"/>
      <c r="M443" s="5"/>
      <c r="N443" s="7"/>
      <c r="O443" s="7"/>
      <c r="P443" s="7"/>
      <c r="Q443" s="7"/>
      <c r="R443" s="7"/>
      <c r="S443" s="7"/>
      <c r="T443" s="7"/>
      <c r="U443" s="7"/>
      <c r="V443" s="6"/>
      <c r="W443" s="10"/>
      <c r="X443" s="8"/>
      <c r="Y443" s="9">
        <v>0</v>
      </c>
      <c r="Z443" s="9">
        <v>0</v>
      </c>
      <c r="AA443" s="9">
        <v>0</v>
      </c>
      <c r="AB443" s="9">
        <v>0</v>
      </c>
      <c r="AC443" s="9">
        <v>0</v>
      </c>
      <c r="AD443" s="9">
        <v>0</v>
      </c>
      <c r="AE443" s="9">
        <v>0</v>
      </c>
      <c r="AF443" s="9">
        <v>0</v>
      </c>
      <c r="AG443" s="9">
        <v>0</v>
      </c>
      <c r="AH443" s="9">
        <v>0</v>
      </c>
      <c r="AI443" s="9">
        <v>0</v>
      </c>
      <c r="AJ443">
        <v>0</v>
      </c>
      <c r="AK443">
        <v>0</v>
      </c>
      <c r="AU443" t="s">
        <v>2008</v>
      </c>
      <c r="AW443">
        <v>0</v>
      </c>
      <c r="AY443">
        <v>0</v>
      </c>
      <c r="BA443">
        <v>0</v>
      </c>
      <c r="BC443">
        <v>0</v>
      </c>
      <c r="BE443">
        <v>0</v>
      </c>
      <c r="BG443">
        <v>0</v>
      </c>
      <c r="BI443">
        <v>0</v>
      </c>
      <c r="BK443">
        <v>0</v>
      </c>
      <c r="BM443">
        <v>0</v>
      </c>
      <c r="BO443">
        <v>0</v>
      </c>
      <c r="BQ443">
        <v>0</v>
      </c>
      <c r="BR443">
        <v>0</v>
      </c>
      <c r="BT443">
        <v>0</v>
      </c>
      <c r="BV443">
        <v>0</v>
      </c>
      <c r="BX443">
        <v>0</v>
      </c>
      <c r="BZ443">
        <v>0</v>
      </c>
      <c r="CB443">
        <v>0</v>
      </c>
      <c r="CF443">
        <v>0</v>
      </c>
      <c r="CJ443">
        <v>1912</v>
      </c>
      <c r="CM443">
        <v>0</v>
      </c>
      <c r="CN443">
        <v>0</v>
      </c>
    </row>
    <row r="444" spans="1:92" x14ac:dyDescent="0.3">
      <c r="A444" s="4">
        <v>44349</v>
      </c>
      <c r="B444" s="2" t="s">
        <v>40</v>
      </c>
      <c r="C444" s="11" t="s">
        <v>42</v>
      </c>
      <c r="D444" s="11" t="s">
        <v>7</v>
      </c>
      <c r="E444" s="3" t="s">
        <v>1009</v>
      </c>
      <c r="F444" s="1"/>
      <c r="G444" s="7"/>
      <c r="H444" s="7"/>
      <c r="I444" s="7"/>
      <c r="J444" s="7"/>
      <c r="K444" s="7"/>
      <c r="L444" s="7"/>
      <c r="M444" s="5"/>
      <c r="N444" s="7"/>
      <c r="O444" s="7"/>
      <c r="P444" s="7"/>
      <c r="Q444" s="7"/>
      <c r="R444" s="7"/>
      <c r="S444" s="7"/>
      <c r="T444" s="7"/>
      <c r="U444" s="7"/>
      <c r="V444" s="6"/>
      <c r="W444" s="10"/>
      <c r="X444" s="8"/>
      <c r="Y444" s="9">
        <v>0</v>
      </c>
      <c r="Z444" s="9">
        <v>0</v>
      </c>
      <c r="AA444" s="9">
        <v>0</v>
      </c>
      <c r="AB444" s="9">
        <v>0</v>
      </c>
      <c r="AC444" s="9">
        <v>0</v>
      </c>
      <c r="AD444" s="9">
        <v>0</v>
      </c>
      <c r="AE444" s="9">
        <v>0</v>
      </c>
      <c r="AF444" s="9">
        <v>0</v>
      </c>
      <c r="AG444" s="9">
        <v>0</v>
      </c>
      <c r="AH444" s="9">
        <v>0</v>
      </c>
      <c r="AI444" s="9">
        <v>0</v>
      </c>
      <c r="AJ444">
        <v>0</v>
      </c>
      <c r="AK444">
        <v>0</v>
      </c>
      <c r="AU444" t="s">
        <v>2009</v>
      </c>
      <c r="AW444">
        <v>0</v>
      </c>
      <c r="AY444">
        <v>0</v>
      </c>
      <c r="BA444">
        <v>0</v>
      </c>
      <c r="BC444">
        <v>0</v>
      </c>
      <c r="BE444">
        <v>0</v>
      </c>
      <c r="BG444">
        <v>0</v>
      </c>
      <c r="BI444">
        <v>0</v>
      </c>
      <c r="BK444">
        <v>0</v>
      </c>
      <c r="BM444">
        <v>0</v>
      </c>
      <c r="BO444">
        <v>0</v>
      </c>
      <c r="BQ444">
        <v>0</v>
      </c>
      <c r="BR444">
        <v>0</v>
      </c>
      <c r="BT444">
        <v>0</v>
      </c>
      <c r="BV444">
        <v>0</v>
      </c>
      <c r="BX444">
        <v>0</v>
      </c>
      <c r="BZ444">
        <v>0</v>
      </c>
      <c r="CB444">
        <v>0</v>
      </c>
      <c r="CF444">
        <v>0</v>
      </c>
      <c r="CJ444">
        <v>1913</v>
      </c>
      <c r="CM444">
        <v>0</v>
      </c>
      <c r="CN444">
        <v>0</v>
      </c>
    </row>
    <row r="445" spans="1:92" x14ac:dyDescent="0.3">
      <c r="A445" s="4">
        <v>44349</v>
      </c>
      <c r="B445" s="2" t="s">
        <v>32</v>
      </c>
      <c r="C445" s="11" t="s">
        <v>741</v>
      </c>
      <c r="D445" s="11" t="s">
        <v>1473</v>
      </c>
      <c r="E445" s="3" t="s">
        <v>1128</v>
      </c>
      <c r="F445" s="1"/>
      <c r="G445" s="7"/>
      <c r="H445" s="7"/>
      <c r="I445" s="7"/>
      <c r="J445" s="7"/>
      <c r="K445" s="7"/>
      <c r="L445" s="7"/>
      <c r="M445" s="5"/>
      <c r="N445" s="7"/>
      <c r="O445" s="7"/>
      <c r="P445" s="7">
        <v>1</v>
      </c>
      <c r="Q445" s="7"/>
      <c r="R445" s="7"/>
      <c r="S445" s="7"/>
      <c r="T445" s="7"/>
      <c r="U445" s="7"/>
      <c r="V445" s="6"/>
      <c r="W445" s="10"/>
      <c r="X445" s="8"/>
      <c r="Y445" s="9">
        <v>0</v>
      </c>
      <c r="Z445" s="9">
        <v>0</v>
      </c>
      <c r="AA445" s="9">
        <v>0</v>
      </c>
      <c r="AB445" s="9">
        <v>0</v>
      </c>
      <c r="AC445" s="9">
        <v>0</v>
      </c>
      <c r="AD445" s="9">
        <v>0</v>
      </c>
      <c r="AE445" s="9">
        <v>0</v>
      </c>
      <c r="AF445" s="9">
        <v>1420402647.3</v>
      </c>
      <c r="AG445" s="9">
        <v>0</v>
      </c>
      <c r="AH445" s="9">
        <v>0</v>
      </c>
      <c r="AI445" s="9">
        <v>0</v>
      </c>
      <c r="AJ445">
        <v>1420402647.3</v>
      </c>
      <c r="AK445">
        <v>0</v>
      </c>
      <c r="AL445">
        <v>67</v>
      </c>
      <c r="AM445">
        <v>44516</v>
      </c>
      <c r="AU445" t="s">
        <v>2010</v>
      </c>
      <c r="AW445">
        <v>0</v>
      </c>
      <c r="AY445">
        <v>0</v>
      </c>
      <c r="BA445">
        <v>0</v>
      </c>
      <c r="BC445">
        <v>0</v>
      </c>
      <c r="BE445">
        <v>0</v>
      </c>
      <c r="BG445">
        <v>0</v>
      </c>
      <c r="BI445">
        <v>0</v>
      </c>
      <c r="BK445">
        <v>0</v>
      </c>
      <c r="BM445">
        <v>0</v>
      </c>
      <c r="BO445">
        <v>0</v>
      </c>
      <c r="BQ445">
        <v>0</v>
      </c>
      <c r="BR445">
        <v>0</v>
      </c>
      <c r="BT445">
        <v>0</v>
      </c>
      <c r="BV445">
        <v>0</v>
      </c>
      <c r="BX445">
        <v>0</v>
      </c>
      <c r="BZ445">
        <v>0</v>
      </c>
      <c r="CB445">
        <v>0</v>
      </c>
      <c r="CF445">
        <v>0</v>
      </c>
      <c r="CJ445">
        <v>1914</v>
      </c>
      <c r="CM445">
        <v>0</v>
      </c>
      <c r="CN445">
        <v>1420402647.3</v>
      </c>
    </row>
    <row r="446" spans="1:92" x14ac:dyDescent="0.3">
      <c r="A446" s="4">
        <v>44344</v>
      </c>
      <c r="B446" s="2" t="s">
        <v>26</v>
      </c>
      <c r="C446" s="11" t="s">
        <v>409</v>
      </c>
      <c r="D446" s="11" t="s">
        <v>1690</v>
      </c>
      <c r="E446" s="3" t="s">
        <v>1582</v>
      </c>
      <c r="F446" s="1"/>
      <c r="G446" s="7"/>
      <c r="H446" s="7"/>
      <c r="I446" s="7"/>
      <c r="J446" s="7"/>
      <c r="K446" s="7"/>
      <c r="L446" s="7"/>
      <c r="M446" s="5"/>
      <c r="N446" s="7"/>
      <c r="O446" s="7"/>
      <c r="P446" s="7">
        <v>1</v>
      </c>
      <c r="Q446" s="7"/>
      <c r="R446" s="7"/>
      <c r="S446" s="7"/>
      <c r="T446" s="7"/>
      <c r="U446" s="7"/>
      <c r="V446" s="6"/>
      <c r="W446" s="10"/>
      <c r="X446" s="8"/>
      <c r="Y446" s="9">
        <v>0</v>
      </c>
      <c r="Z446" s="9">
        <v>0</v>
      </c>
      <c r="AA446" s="9">
        <v>0</v>
      </c>
      <c r="AB446" s="9">
        <v>0</v>
      </c>
      <c r="AC446" s="9">
        <v>0</v>
      </c>
      <c r="AD446" s="9">
        <v>0</v>
      </c>
      <c r="AE446" s="9">
        <v>0</v>
      </c>
      <c r="AF446" s="9">
        <v>0</v>
      </c>
      <c r="AG446" s="9">
        <v>0</v>
      </c>
      <c r="AH446" s="9">
        <v>0</v>
      </c>
      <c r="AI446" s="9">
        <v>0</v>
      </c>
      <c r="AJ446">
        <v>0</v>
      </c>
      <c r="AK446">
        <v>0</v>
      </c>
      <c r="AU446" t="s">
        <v>2011</v>
      </c>
      <c r="AW446">
        <v>0</v>
      </c>
      <c r="AY446">
        <v>0</v>
      </c>
      <c r="BA446">
        <v>0</v>
      </c>
      <c r="BC446">
        <v>0</v>
      </c>
      <c r="BE446">
        <v>0</v>
      </c>
      <c r="BG446">
        <v>0</v>
      </c>
      <c r="BI446">
        <v>0</v>
      </c>
      <c r="BK446">
        <v>0</v>
      </c>
      <c r="BM446">
        <v>0</v>
      </c>
      <c r="BO446">
        <v>0</v>
      </c>
      <c r="BQ446">
        <v>0</v>
      </c>
      <c r="BR446">
        <v>0</v>
      </c>
      <c r="BT446">
        <v>0</v>
      </c>
      <c r="BV446">
        <v>0</v>
      </c>
      <c r="BX446">
        <v>0</v>
      </c>
      <c r="BZ446">
        <v>0</v>
      </c>
      <c r="CB446">
        <v>0</v>
      </c>
      <c r="CF446">
        <v>0</v>
      </c>
      <c r="CJ446">
        <v>1915</v>
      </c>
      <c r="CM446">
        <v>0</v>
      </c>
      <c r="CN446">
        <v>0</v>
      </c>
    </row>
    <row r="447" spans="1:92" x14ac:dyDescent="0.3">
      <c r="A447" s="4">
        <v>44344</v>
      </c>
      <c r="B447" s="2" t="s">
        <v>26</v>
      </c>
      <c r="C447" s="11" t="s">
        <v>467</v>
      </c>
      <c r="D447" s="11" t="s">
        <v>584</v>
      </c>
      <c r="E447" s="3" t="s">
        <v>1384</v>
      </c>
      <c r="F447" s="1"/>
      <c r="G447" s="7"/>
      <c r="H447" s="7"/>
      <c r="I447" s="7"/>
      <c r="J447" s="7"/>
      <c r="K447" s="7"/>
      <c r="L447" s="7"/>
      <c r="M447" s="5"/>
      <c r="N447" s="7"/>
      <c r="O447" s="7">
        <v>1</v>
      </c>
      <c r="P447" s="7"/>
      <c r="Q447" s="7"/>
      <c r="R447" s="7"/>
      <c r="S447" s="7"/>
      <c r="T447" s="7"/>
      <c r="U447" s="7"/>
      <c r="V447" s="6"/>
      <c r="W447" s="10"/>
      <c r="X447" s="8"/>
      <c r="Y447" s="9">
        <v>0</v>
      </c>
      <c r="Z447" s="9">
        <v>0</v>
      </c>
      <c r="AA447" s="9">
        <v>0</v>
      </c>
      <c r="AB447" s="9">
        <v>0</v>
      </c>
      <c r="AC447" s="9">
        <v>0</v>
      </c>
      <c r="AD447" s="9">
        <v>0</v>
      </c>
      <c r="AE447" s="9">
        <v>0</v>
      </c>
      <c r="AF447" s="9">
        <v>0</v>
      </c>
      <c r="AG447" s="9">
        <v>0</v>
      </c>
      <c r="AH447" s="9">
        <v>0</v>
      </c>
      <c r="AI447" s="9">
        <v>0</v>
      </c>
      <c r="AJ447">
        <v>0</v>
      </c>
      <c r="AK447">
        <v>0</v>
      </c>
      <c r="AU447" t="s">
        <v>2012</v>
      </c>
      <c r="AW447">
        <v>0</v>
      </c>
      <c r="AY447">
        <v>0</v>
      </c>
      <c r="BA447">
        <v>0</v>
      </c>
      <c r="BC447">
        <v>0</v>
      </c>
      <c r="BE447">
        <v>0</v>
      </c>
      <c r="BG447">
        <v>0</v>
      </c>
      <c r="BI447">
        <v>0</v>
      </c>
      <c r="BK447">
        <v>0</v>
      </c>
      <c r="BM447">
        <v>0</v>
      </c>
      <c r="BO447">
        <v>0</v>
      </c>
      <c r="BQ447">
        <v>0</v>
      </c>
      <c r="BR447">
        <v>0</v>
      </c>
      <c r="BT447">
        <v>0</v>
      </c>
      <c r="BV447">
        <v>0</v>
      </c>
      <c r="BX447">
        <v>0</v>
      </c>
      <c r="BZ447">
        <v>0</v>
      </c>
      <c r="CB447">
        <v>0</v>
      </c>
      <c r="CF447">
        <v>0</v>
      </c>
      <c r="CJ447">
        <v>1916</v>
      </c>
      <c r="CM447">
        <v>0</v>
      </c>
      <c r="CN447">
        <v>0</v>
      </c>
    </row>
    <row r="448" spans="1:92" x14ac:dyDescent="0.3">
      <c r="A448" s="4">
        <v>44344</v>
      </c>
      <c r="B448" s="2" t="s">
        <v>26</v>
      </c>
      <c r="C448" s="11" t="s">
        <v>459</v>
      </c>
      <c r="D448" s="11" t="s">
        <v>1713</v>
      </c>
      <c r="E448" s="3" t="s">
        <v>1560</v>
      </c>
      <c r="F448" s="1"/>
      <c r="G448" s="7"/>
      <c r="H448" s="7"/>
      <c r="I448" s="7"/>
      <c r="J448" s="7">
        <v>8</v>
      </c>
      <c r="K448" s="7">
        <v>2</v>
      </c>
      <c r="L448" s="7"/>
      <c r="M448" s="5">
        <v>2</v>
      </c>
      <c r="N448" s="7"/>
      <c r="O448" s="7"/>
      <c r="P448" s="7"/>
      <c r="Q448" s="7"/>
      <c r="R448" s="7"/>
      <c r="S448" s="7"/>
      <c r="T448" s="7"/>
      <c r="U448" s="7"/>
      <c r="V448" s="6"/>
      <c r="W448" s="10"/>
      <c r="X448" s="8"/>
      <c r="Y448" s="9">
        <v>0</v>
      </c>
      <c r="Z448" s="9">
        <v>0</v>
      </c>
      <c r="AA448" s="9">
        <v>0</v>
      </c>
      <c r="AB448" s="9">
        <v>0</v>
      </c>
      <c r="AC448" s="9">
        <v>0</v>
      </c>
      <c r="AD448" s="9">
        <v>0</v>
      </c>
      <c r="AE448" s="9">
        <v>0</v>
      </c>
      <c r="AF448" s="9">
        <v>0</v>
      </c>
      <c r="AG448" s="9">
        <v>0</v>
      </c>
      <c r="AH448" s="9">
        <v>0</v>
      </c>
      <c r="AI448" s="9">
        <v>0</v>
      </c>
      <c r="AJ448">
        <v>0</v>
      </c>
      <c r="AK448">
        <v>0</v>
      </c>
      <c r="AU448" t="s">
        <v>2013</v>
      </c>
      <c r="AW448">
        <v>0</v>
      </c>
      <c r="AY448">
        <v>0</v>
      </c>
      <c r="BA448">
        <v>0</v>
      </c>
      <c r="BC448">
        <v>0</v>
      </c>
      <c r="BE448">
        <v>0</v>
      </c>
      <c r="BG448">
        <v>0</v>
      </c>
      <c r="BI448">
        <v>0</v>
      </c>
      <c r="BK448">
        <v>0</v>
      </c>
      <c r="BM448">
        <v>0</v>
      </c>
      <c r="BO448">
        <v>0</v>
      </c>
      <c r="BQ448">
        <v>0</v>
      </c>
      <c r="BR448">
        <v>0</v>
      </c>
      <c r="BT448">
        <v>0</v>
      </c>
      <c r="BV448">
        <v>0</v>
      </c>
      <c r="BX448">
        <v>0</v>
      </c>
      <c r="BZ448">
        <v>0</v>
      </c>
      <c r="CB448">
        <v>0</v>
      </c>
      <c r="CF448">
        <v>0</v>
      </c>
      <c r="CJ448">
        <v>1917</v>
      </c>
      <c r="CM448">
        <v>0</v>
      </c>
      <c r="CN448">
        <v>0</v>
      </c>
    </row>
    <row r="449" spans="1:92" x14ac:dyDescent="0.3">
      <c r="A449" s="4">
        <v>44344</v>
      </c>
      <c r="B449" s="2" t="s">
        <v>26</v>
      </c>
      <c r="C449" s="11" t="s">
        <v>1059</v>
      </c>
      <c r="D449" s="11" t="s">
        <v>1690</v>
      </c>
      <c r="E449" s="3" t="s">
        <v>1060</v>
      </c>
      <c r="F449" s="1"/>
      <c r="G449" s="7"/>
      <c r="H449" s="7"/>
      <c r="I449" s="7"/>
      <c r="J449" s="7"/>
      <c r="K449" s="7"/>
      <c r="L449" s="7"/>
      <c r="M449" s="5"/>
      <c r="N449" s="7"/>
      <c r="O449" s="7"/>
      <c r="P449" s="7"/>
      <c r="Q449" s="7"/>
      <c r="R449" s="7"/>
      <c r="S449" s="7"/>
      <c r="T449" s="7"/>
      <c r="U449" s="7"/>
      <c r="V449" s="6"/>
      <c r="W449" s="10" t="s">
        <v>2014</v>
      </c>
      <c r="X449" s="8"/>
      <c r="Y449" s="9">
        <v>0</v>
      </c>
      <c r="Z449" s="9">
        <v>0</v>
      </c>
      <c r="AA449" s="9">
        <v>0</v>
      </c>
      <c r="AB449" s="9">
        <v>0</v>
      </c>
      <c r="AC449" s="9">
        <v>0</v>
      </c>
      <c r="AD449" s="9">
        <v>0</v>
      </c>
      <c r="AE449" s="9">
        <v>0</v>
      </c>
      <c r="AF449" s="9">
        <v>0</v>
      </c>
      <c r="AG449" s="9">
        <v>0</v>
      </c>
      <c r="AH449" s="9">
        <v>0</v>
      </c>
      <c r="AI449" s="9">
        <v>0</v>
      </c>
      <c r="AJ449">
        <v>0</v>
      </c>
      <c r="AK449">
        <v>0</v>
      </c>
      <c r="AU449" t="s">
        <v>2015</v>
      </c>
      <c r="AW449">
        <v>0</v>
      </c>
      <c r="AY449">
        <v>0</v>
      </c>
      <c r="BA449">
        <v>0</v>
      </c>
      <c r="BC449">
        <v>0</v>
      </c>
      <c r="BE449">
        <v>0</v>
      </c>
      <c r="BG449">
        <v>0</v>
      </c>
      <c r="BI449">
        <v>0</v>
      </c>
      <c r="BK449">
        <v>0</v>
      </c>
      <c r="BM449">
        <v>0</v>
      </c>
      <c r="BO449">
        <v>0</v>
      </c>
      <c r="BQ449">
        <v>0</v>
      </c>
      <c r="BR449">
        <v>0</v>
      </c>
      <c r="BT449">
        <v>0</v>
      </c>
      <c r="BV449">
        <v>0</v>
      </c>
      <c r="BX449">
        <v>0</v>
      </c>
      <c r="BZ449">
        <v>0</v>
      </c>
      <c r="CB449">
        <v>0</v>
      </c>
      <c r="CF449">
        <v>0</v>
      </c>
      <c r="CJ449">
        <v>1918</v>
      </c>
      <c r="CM449">
        <v>0</v>
      </c>
      <c r="CN449">
        <v>0</v>
      </c>
    </row>
    <row r="450" spans="1:92" x14ac:dyDescent="0.3">
      <c r="A450" s="4">
        <v>44349</v>
      </c>
      <c r="B450" s="2" t="s">
        <v>15</v>
      </c>
      <c r="C450" s="11" t="s">
        <v>103</v>
      </c>
      <c r="D450" s="11" t="s">
        <v>1713</v>
      </c>
      <c r="E450" s="3" t="s">
        <v>901</v>
      </c>
      <c r="F450" s="1"/>
      <c r="G450" s="7"/>
      <c r="H450" s="7"/>
      <c r="I450" s="7"/>
      <c r="J450" s="7">
        <v>2</v>
      </c>
      <c r="K450" s="7">
        <v>1</v>
      </c>
      <c r="L450" s="7"/>
      <c r="M450" s="5">
        <v>1</v>
      </c>
      <c r="N450" s="7"/>
      <c r="O450" s="7"/>
      <c r="P450" s="7"/>
      <c r="Q450" s="7"/>
      <c r="R450" s="7"/>
      <c r="S450" s="7"/>
      <c r="T450" s="7"/>
      <c r="U450" s="7"/>
      <c r="V450" s="6"/>
      <c r="W450" s="10"/>
      <c r="X450" s="8"/>
      <c r="Y450" s="9">
        <v>0</v>
      </c>
      <c r="Z450" s="9">
        <v>0</v>
      </c>
      <c r="AA450" s="9">
        <v>0</v>
      </c>
      <c r="AB450" s="9">
        <v>0</v>
      </c>
      <c r="AC450" s="9">
        <v>0</v>
      </c>
      <c r="AD450" s="9">
        <v>0</v>
      </c>
      <c r="AE450" s="9">
        <v>0</v>
      </c>
      <c r="AF450" s="9">
        <v>0</v>
      </c>
      <c r="AG450" s="9">
        <v>0</v>
      </c>
      <c r="AH450" s="9">
        <v>0</v>
      </c>
      <c r="AI450" s="9">
        <v>0</v>
      </c>
      <c r="AJ450">
        <v>0</v>
      </c>
      <c r="AK450">
        <v>0</v>
      </c>
      <c r="AU450" t="s">
        <v>2016</v>
      </c>
      <c r="AW450">
        <v>0</v>
      </c>
      <c r="AY450">
        <v>0</v>
      </c>
      <c r="BA450">
        <v>0</v>
      </c>
      <c r="BC450">
        <v>0</v>
      </c>
      <c r="BE450">
        <v>0</v>
      </c>
      <c r="BG450">
        <v>0</v>
      </c>
      <c r="BI450">
        <v>0</v>
      </c>
      <c r="BK450">
        <v>0</v>
      </c>
      <c r="BM450">
        <v>0</v>
      </c>
      <c r="BO450">
        <v>0</v>
      </c>
      <c r="BQ450">
        <v>0</v>
      </c>
      <c r="BR450">
        <v>0</v>
      </c>
      <c r="BT450">
        <v>0</v>
      </c>
      <c r="BV450">
        <v>0</v>
      </c>
      <c r="BX450">
        <v>0</v>
      </c>
      <c r="BZ450">
        <v>0</v>
      </c>
      <c r="CB450">
        <v>0</v>
      </c>
      <c r="CF450">
        <v>0</v>
      </c>
      <c r="CJ450">
        <v>1919</v>
      </c>
      <c r="CM450">
        <v>0</v>
      </c>
      <c r="CN450">
        <v>0</v>
      </c>
    </row>
    <row r="451" spans="1:92" x14ac:dyDescent="0.3">
      <c r="A451" s="4">
        <v>44349</v>
      </c>
      <c r="B451" s="2" t="s">
        <v>15</v>
      </c>
      <c r="C451" s="11" t="s">
        <v>148</v>
      </c>
      <c r="D451" s="11" t="s">
        <v>11</v>
      </c>
      <c r="E451" s="3" t="s">
        <v>849</v>
      </c>
      <c r="F451" s="1"/>
      <c r="G451" s="7"/>
      <c r="H451" s="7"/>
      <c r="I451" s="7"/>
      <c r="J451" s="7"/>
      <c r="K451" s="7"/>
      <c r="L451" s="7"/>
      <c r="M451" s="5"/>
      <c r="N451" s="7"/>
      <c r="O451" s="7"/>
      <c r="P451" s="7"/>
      <c r="Q451" s="7"/>
      <c r="R451" s="7"/>
      <c r="S451" s="7"/>
      <c r="T451" s="7"/>
      <c r="U451" s="7"/>
      <c r="V451" s="6"/>
      <c r="W451" s="10"/>
      <c r="X451" s="8"/>
      <c r="Y451" s="9">
        <v>0</v>
      </c>
      <c r="Z451" s="9">
        <v>0</v>
      </c>
      <c r="AA451" s="9">
        <v>0</v>
      </c>
      <c r="AB451" s="9">
        <v>0</v>
      </c>
      <c r="AC451" s="9">
        <v>0</v>
      </c>
      <c r="AD451" s="9">
        <v>0</v>
      </c>
      <c r="AE451" s="9">
        <v>0</v>
      </c>
      <c r="AF451" s="9">
        <v>770781873.39999998</v>
      </c>
      <c r="AG451" s="9">
        <v>0</v>
      </c>
      <c r="AH451" s="9">
        <v>0</v>
      </c>
      <c r="AI451" s="9">
        <v>0</v>
      </c>
      <c r="AJ451">
        <v>770781873.39999998</v>
      </c>
      <c r="AK451">
        <v>0</v>
      </c>
      <c r="AL451">
        <v>30</v>
      </c>
      <c r="AM451">
        <v>44310</v>
      </c>
      <c r="AU451" t="s">
        <v>2017</v>
      </c>
      <c r="AW451">
        <v>0</v>
      </c>
      <c r="AY451">
        <v>0</v>
      </c>
      <c r="BA451">
        <v>0</v>
      </c>
      <c r="BC451">
        <v>0</v>
      </c>
      <c r="BE451">
        <v>0</v>
      </c>
      <c r="BG451">
        <v>0</v>
      </c>
      <c r="BI451">
        <v>0</v>
      </c>
      <c r="BK451">
        <v>0</v>
      </c>
      <c r="BM451">
        <v>0</v>
      </c>
      <c r="BO451">
        <v>0</v>
      </c>
      <c r="BQ451">
        <v>0</v>
      </c>
      <c r="BR451">
        <v>0</v>
      </c>
      <c r="BT451">
        <v>0</v>
      </c>
      <c r="BV451">
        <v>0</v>
      </c>
      <c r="BX451">
        <v>0</v>
      </c>
      <c r="BZ451">
        <v>0</v>
      </c>
      <c r="CB451">
        <v>0</v>
      </c>
      <c r="CF451">
        <v>0</v>
      </c>
      <c r="CJ451">
        <v>1920</v>
      </c>
      <c r="CM451">
        <v>0</v>
      </c>
      <c r="CN451">
        <v>770781873.39999998</v>
      </c>
    </row>
    <row r="452" spans="1:92" x14ac:dyDescent="0.3">
      <c r="A452" s="4">
        <v>44349</v>
      </c>
      <c r="B452" s="2" t="s">
        <v>15</v>
      </c>
      <c r="C452" s="11" t="s">
        <v>148</v>
      </c>
      <c r="D452" s="11" t="s">
        <v>404</v>
      </c>
      <c r="E452" s="3" t="s">
        <v>849</v>
      </c>
      <c r="F452" s="1"/>
      <c r="G452" s="7"/>
      <c r="H452" s="7"/>
      <c r="I452" s="7"/>
      <c r="J452" s="7"/>
      <c r="K452" s="7"/>
      <c r="L452" s="7"/>
      <c r="M452" s="5"/>
      <c r="N452" s="7"/>
      <c r="O452" s="7"/>
      <c r="P452" s="7">
        <v>1</v>
      </c>
      <c r="Q452" s="7"/>
      <c r="R452" s="7"/>
      <c r="S452" s="7"/>
      <c r="T452" s="7"/>
      <c r="U452" s="7"/>
      <c r="V452" s="6"/>
      <c r="W452" s="10"/>
      <c r="X452" s="8"/>
      <c r="Y452" s="9">
        <v>0</v>
      </c>
      <c r="Z452" s="9">
        <v>0</v>
      </c>
      <c r="AA452" s="9">
        <v>0</v>
      </c>
      <c r="AB452" s="9">
        <v>0</v>
      </c>
      <c r="AC452" s="9">
        <v>0</v>
      </c>
      <c r="AD452" s="9">
        <v>0</v>
      </c>
      <c r="AE452" s="9">
        <v>0</v>
      </c>
      <c r="AF452" s="9">
        <v>308339467.16000003</v>
      </c>
      <c r="AG452" s="9">
        <v>0</v>
      </c>
      <c r="AH452" s="9">
        <v>0</v>
      </c>
      <c r="AI452" s="9">
        <v>0</v>
      </c>
      <c r="AJ452">
        <v>308339467.16000003</v>
      </c>
      <c r="AK452">
        <v>0</v>
      </c>
      <c r="AU452" t="s">
        <v>2018</v>
      </c>
      <c r="AW452">
        <v>0</v>
      </c>
      <c r="AY452">
        <v>0</v>
      </c>
      <c r="BA452">
        <v>0</v>
      </c>
      <c r="BC452">
        <v>0</v>
      </c>
      <c r="BE452">
        <v>0</v>
      </c>
      <c r="BG452">
        <v>0</v>
      </c>
      <c r="BI452">
        <v>0</v>
      </c>
      <c r="BK452">
        <v>0</v>
      </c>
      <c r="BM452">
        <v>0</v>
      </c>
      <c r="BO452">
        <v>0</v>
      </c>
      <c r="BQ452">
        <v>0</v>
      </c>
      <c r="BR452">
        <v>0</v>
      </c>
      <c r="BT452">
        <v>0</v>
      </c>
      <c r="BV452">
        <v>0</v>
      </c>
      <c r="BX452">
        <v>0</v>
      </c>
      <c r="BZ452">
        <v>0</v>
      </c>
      <c r="CB452">
        <v>0</v>
      </c>
      <c r="CF452">
        <v>0</v>
      </c>
      <c r="CJ452">
        <v>1920</v>
      </c>
      <c r="CM452">
        <v>0</v>
      </c>
      <c r="CN452">
        <v>308339467.16000003</v>
      </c>
    </row>
    <row r="453" spans="1:92" x14ac:dyDescent="0.3">
      <c r="A453" s="4">
        <v>44350</v>
      </c>
      <c r="B453" s="2" t="s">
        <v>23</v>
      </c>
      <c r="C453" s="11" t="s">
        <v>662</v>
      </c>
      <c r="D453" s="11" t="s">
        <v>1473</v>
      </c>
      <c r="E453" s="3" t="s">
        <v>1364</v>
      </c>
      <c r="F453" s="1"/>
      <c r="G453" s="7"/>
      <c r="H453" s="7"/>
      <c r="I453" s="7"/>
      <c r="J453" s="7">
        <v>8</v>
      </c>
      <c r="K453" s="7">
        <v>2</v>
      </c>
      <c r="L453" s="7"/>
      <c r="M453" s="5">
        <v>2</v>
      </c>
      <c r="N453" s="7"/>
      <c r="O453" s="7"/>
      <c r="P453" s="7"/>
      <c r="Q453" s="7"/>
      <c r="R453" s="7"/>
      <c r="S453" s="7"/>
      <c r="T453" s="7"/>
      <c r="U453" s="7"/>
      <c r="V453" s="6"/>
      <c r="W453" s="10"/>
      <c r="X453" s="8"/>
      <c r="Y453" s="9">
        <v>0</v>
      </c>
      <c r="Z453" s="9">
        <v>0</v>
      </c>
      <c r="AA453" s="9">
        <v>0</v>
      </c>
      <c r="AB453" s="9">
        <v>0</v>
      </c>
      <c r="AC453" s="9">
        <v>0</v>
      </c>
      <c r="AD453" s="9">
        <v>0</v>
      </c>
      <c r="AE453" s="9">
        <v>0</v>
      </c>
      <c r="AF453" s="9">
        <v>2141561818.2000003</v>
      </c>
      <c r="AG453" s="9">
        <v>0</v>
      </c>
      <c r="AH453" s="9">
        <v>0</v>
      </c>
      <c r="AI453" s="9">
        <v>0</v>
      </c>
      <c r="AJ453">
        <v>2141561818.2000003</v>
      </c>
      <c r="AK453">
        <v>0</v>
      </c>
      <c r="AL453" t="s">
        <v>2019</v>
      </c>
      <c r="AM453" t="s">
        <v>2020</v>
      </c>
      <c r="AU453" t="s">
        <v>2021</v>
      </c>
      <c r="AW453">
        <v>0</v>
      </c>
      <c r="AY453">
        <v>0</v>
      </c>
      <c r="BA453">
        <v>0</v>
      </c>
      <c r="BC453">
        <v>0</v>
      </c>
      <c r="BE453">
        <v>0</v>
      </c>
      <c r="BG453">
        <v>0</v>
      </c>
      <c r="BI453">
        <v>0</v>
      </c>
      <c r="BK453">
        <v>0</v>
      </c>
      <c r="BM453">
        <v>0</v>
      </c>
      <c r="BO453">
        <v>0</v>
      </c>
      <c r="BQ453">
        <v>0</v>
      </c>
      <c r="BR453">
        <v>0</v>
      </c>
      <c r="BT453">
        <v>0</v>
      </c>
      <c r="BV453">
        <v>0</v>
      </c>
      <c r="BX453">
        <v>0</v>
      </c>
      <c r="BZ453">
        <v>0</v>
      </c>
      <c r="CB453">
        <v>0</v>
      </c>
      <c r="CF453">
        <v>0</v>
      </c>
      <c r="CJ453">
        <v>1921</v>
      </c>
      <c r="CM453">
        <v>0</v>
      </c>
      <c r="CN453">
        <v>2141561818.2000003</v>
      </c>
    </row>
    <row r="454" spans="1:92" x14ac:dyDescent="0.3">
      <c r="A454" s="4">
        <v>44349</v>
      </c>
      <c r="B454" s="2" t="s">
        <v>26</v>
      </c>
      <c r="C454" s="11" t="s">
        <v>232</v>
      </c>
      <c r="D454" s="11" t="s">
        <v>1690</v>
      </c>
      <c r="E454" s="3" t="s">
        <v>819</v>
      </c>
      <c r="F454" s="1"/>
      <c r="G454" s="7"/>
      <c r="H454" s="7"/>
      <c r="I454" s="7"/>
      <c r="J454" s="7">
        <v>36</v>
      </c>
      <c r="K454" s="7">
        <v>9</v>
      </c>
      <c r="L454" s="7"/>
      <c r="M454" s="5"/>
      <c r="N454" s="7">
        <v>3</v>
      </c>
      <c r="O454" s="7"/>
      <c r="P454" s="7"/>
      <c r="Q454" s="7"/>
      <c r="R454" s="7"/>
      <c r="S454" s="7"/>
      <c r="T454" s="7"/>
      <c r="U454" s="7"/>
      <c r="V454" s="6"/>
      <c r="W454" s="10"/>
      <c r="X454" s="8"/>
      <c r="Y454" s="9">
        <v>0</v>
      </c>
      <c r="Z454" s="9">
        <v>0</v>
      </c>
      <c r="AA454" s="9">
        <v>0</v>
      </c>
      <c r="AB454" s="9">
        <v>0</v>
      </c>
      <c r="AC454" s="9">
        <v>0</v>
      </c>
      <c r="AD454" s="9">
        <v>0</v>
      </c>
      <c r="AE454" s="9">
        <v>0</v>
      </c>
      <c r="AF454" s="9">
        <v>0</v>
      </c>
      <c r="AG454" s="9">
        <v>0</v>
      </c>
      <c r="AH454" s="9">
        <v>0</v>
      </c>
      <c r="AI454" s="9">
        <v>0</v>
      </c>
      <c r="AJ454">
        <v>0</v>
      </c>
      <c r="AK454">
        <v>0</v>
      </c>
      <c r="AU454" t="s">
        <v>2022</v>
      </c>
      <c r="AW454">
        <v>0</v>
      </c>
      <c r="AY454">
        <v>0</v>
      </c>
      <c r="BA454">
        <v>0</v>
      </c>
      <c r="BC454">
        <v>0</v>
      </c>
      <c r="BE454">
        <v>0</v>
      </c>
      <c r="BG454">
        <v>0</v>
      </c>
      <c r="BI454">
        <v>0</v>
      </c>
      <c r="BK454">
        <v>0</v>
      </c>
      <c r="BM454">
        <v>0</v>
      </c>
      <c r="BO454">
        <v>0</v>
      </c>
      <c r="BQ454">
        <v>0</v>
      </c>
      <c r="BR454">
        <v>0</v>
      </c>
      <c r="BT454">
        <v>0</v>
      </c>
      <c r="BV454">
        <v>0</v>
      </c>
      <c r="BX454">
        <v>0</v>
      </c>
      <c r="BZ454">
        <v>0</v>
      </c>
      <c r="CB454">
        <v>0</v>
      </c>
      <c r="CF454">
        <v>0</v>
      </c>
      <c r="CJ454">
        <v>1922</v>
      </c>
      <c r="CM454">
        <v>0</v>
      </c>
      <c r="CN454">
        <v>0</v>
      </c>
    </row>
    <row r="455" spans="1:92" x14ac:dyDescent="0.3">
      <c r="A455" s="4">
        <v>44349</v>
      </c>
      <c r="B455" s="2" t="s">
        <v>26</v>
      </c>
      <c r="C455" s="11" t="s">
        <v>383</v>
      </c>
      <c r="D455" s="11" t="s">
        <v>1627</v>
      </c>
      <c r="E455" s="3" t="s">
        <v>1531</v>
      </c>
      <c r="F455" s="1"/>
      <c r="G455" s="7"/>
      <c r="H455" s="7"/>
      <c r="I455" s="7"/>
      <c r="J455" s="7">
        <v>432</v>
      </c>
      <c r="K455" s="7">
        <v>108</v>
      </c>
      <c r="L455" s="7">
        <v>4</v>
      </c>
      <c r="M455" s="5">
        <v>3</v>
      </c>
      <c r="N455" s="7"/>
      <c r="O455" s="7">
        <v>5</v>
      </c>
      <c r="P455" s="7">
        <v>4</v>
      </c>
      <c r="Q455" s="7">
        <v>7</v>
      </c>
      <c r="R455" s="7"/>
      <c r="S455" s="7"/>
      <c r="T455" s="7">
        <v>1</v>
      </c>
      <c r="U455" s="7"/>
      <c r="V455" s="6">
        <v>27</v>
      </c>
      <c r="W455" s="10" t="s">
        <v>2023</v>
      </c>
      <c r="X455" s="8"/>
      <c r="Y455" s="9">
        <v>0</v>
      </c>
      <c r="Z455" s="9">
        <v>0</v>
      </c>
      <c r="AA455" s="9">
        <v>0</v>
      </c>
      <c r="AB455" s="9">
        <v>0</v>
      </c>
      <c r="AC455" s="9">
        <v>0</v>
      </c>
      <c r="AD455" s="9">
        <v>0</v>
      </c>
      <c r="AE455" s="9">
        <v>0</v>
      </c>
      <c r="AF455" s="9">
        <v>0</v>
      </c>
      <c r="AG455" s="9">
        <v>0</v>
      </c>
      <c r="AH455" s="9">
        <v>0</v>
      </c>
      <c r="AI455" s="9">
        <v>0</v>
      </c>
      <c r="AJ455">
        <v>0</v>
      </c>
      <c r="AK455">
        <v>0</v>
      </c>
      <c r="AU455" t="s">
        <v>2024</v>
      </c>
      <c r="AW455">
        <v>0</v>
      </c>
      <c r="AY455">
        <v>0</v>
      </c>
      <c r="BA455">
        <v>0</v>
      </c>
      <c r="BC455">
        <v>0</v>
      </c>
      <c r="BE455">
        <v>0</v>
      </c>
      <c r="BG455">
        <v>0</v>
      </c>
      <c r="BI455">
        <v>0</v>
      </c>
      <c r="BK455">
        <v>0</v>
      </c>
      <c r="BM455">
        <v>0</v>
      </c>
      <c r="BO455">
        <v>0</v>
      </c>
      <c r="BQ455">
        <v>0</v>
      </c>
      <c r="BR455">
        <v>0</v>
      </c>
      <c r="BT455">
        <v>0</v>
      </c>
      <c r="BV455">
        <v>0</v>
      </c>
      <c r="BX455">
        <v>0</v>
      </c>
      <c r="BZ455">
        <v>0</v>
      </c>
      <c r="CB455">
        <v>0</v>
      </c>
      <c r="CF455">
        <v>0</v>
      </c>
      <c r="CJ455">
        <v>1923</v>
      </c>
      <c r="CM455">
        <v>0</v>
      </c>
      <c r="CN455">
        <v>0</v>
      </c>
    </row>
    <row r="456" spans="1:92" x14ac:dyDescent="0.3">
      <c r="A456" s="4">
        <v>44347</v>
      </c>
      <c r="B456" s="2" t="s">
        <v>26</v>
      </c>
      <c r="C456" s="11" t="s">
        <v>747</v>
      </c>
      <c r="D456" s="11" t="s">
        <v>1473</v>
      </c>
      <c r="E456" s="3" t="s">
        <v>1606</v>
      </c>
      <c r="F456" s="1"/>
      <c r="G456" s="7"/>
      <c r="H456" s="7"/>
      <c r="I456" s="7"/>
      <c r="J456" s="7">
        <v>20</v>
      </c>
      <c r="K456" s="7">
        <v>5</v>
      </c>
      <c r="L456" s="7"/>
      <c r="M456" s="5">
        <v>5</v>
      </c>
      <c r="N456" s="7"/>
      <c r="O456" s="7"/>
      <c r="P456" s="7"/>
      <c r="Q456" s="7"/>
      <c r="R456" s="7"/>
      <c r="S456" s="7"/>
      <c r="T456" s="7"/>
      <c r="U456" s="7"/>
      <c r="V456" s="6"/>
      <c r="W456" s="10" t="s">
        <v>2025</v>
      </c>
      <c r="X456" s="8"/>
      <c r="Y456" s="9">
        <v>0</v>
      </c>
      <c r="Z456" s="9">
        <v>0</v>
      </c>
      <c r="AA456" s="9">
        <v>0</v>
      </c>
      <c r="AB456" s="9">
        <v>0</v>
      </c>
      <c r="AC456" s="9">
        <v>0</v>
      </c>
      <c r="AD456" s="9">
        <v>0</v>
      </c>
      <c r="AE456" s="9">
        <v>0</v>
      </c>
      <c r="AF456" s="9">
        <v>0</v>
      </c>
      <c r="AG456" s="9">
        <v>0</v>
      </c>
      <c r="AH456" s="9">
        <v>0</v>
      </c>
      <c r="AI456" s="9">
        <v>0</v>
      </c>
      <c r="AJ456">
        <v>0</v>
      </c>
      <c r="AK456">
        <v>0</v>
      </c>
      <c r="AU456" t="s">
        <v>2026</v>
      </c>
      <c r="AW456">
        <v>0</v>
      </c>
      <c r="AY456">
        <v>0</v>
      </c>
      <c r="BA456">
        <v>0</v>
      </c>
      <c r="BC456">
        <v>0</v>
      </c>
      <c r="BE456">
        <v>0</v>
      </c>
      <c r="BG456">
        <v>0</v>
      </c>
      <c r="BI456">
        <v>0</v>
      </c>
      <c r="BK456">
        <v>0</v>
      </c>
      <c r="BM456">
        <v>0</v>
      </c>
      <c r="BO456">
        <v>0</v>
      </c>
      <c r="BQ456">
        <v>0</v>
      </c>
      <c r="BR456">
        <v>0</v>
      </c>
      <c r="BT456">
        <v>0</v>
      </c>
      <c r="BV456">
        <v>0</v>
      </c>
      <c r="BX456">
        <v>0</v>
      </c>
      <c r="BZ456">
        <v>0</v>
      </c>
      <c r="CB456">
        <v>0</v>
      </c>
      <c r="CF456">
        <v>0</v>
      </c>
      <c r="CJ456">
        <v>1924</v>
      </c>
      <c r="CM456">
        <v>0</v>
      </c>
      <c r="CN456">
        <v>0</v>
      </c>
    </row>
    <row r="457" spans="1:92" x14ac:dyDescent="0.3">
      <c r="A457" s="4">
        <v>44347</v>
      </c>
      <c r="B457" s="2" t="s">
        <v>26</v>
      </c>
      <c r="C457" s="11" t="s">
        <v>400</v>
      </c>
      <c r="D457" s="11" t="s">
        <v>7</v>
      </c>
      <c r="E457" s="3" t="s">
        <v>1471</v>
      </c>
      <c r="F457" s="1"/>
      <c r="G457" s="7"/>
      <c r="H457" s="7"/>
      <c r="I457" s="7"/>
      <c r="J457" s="7">
        <v>4</v>
      </c>
      <c r="K457" s="7">
        <v>1</v>
      </c>
      <c r="L457" s="7"/>
      <c r="M457" s="5">
        <v>1</v>
      </c>
      <c r="N457" s="7"/>
      <c r="O457" s="7"/>
      <c r="P457" s="7"/>
      <c r="Q457" s="7"/>
      <c r="R457" s="7"/>
      <c r="S457" s="7"/>
      <c r="T457" s="7"/>
      <c r="U457" s="7"/>
      <c r="V457" s="6"/>
      <c r="W457" s="10"/>
      <c r="X457" s="8"/>
      <c r="Y457" s="9">
        <v>0</v>
      </c>
      <c r="Z457" s="9">
        <v>0</v>
      </c>
      <c r="AA457" s="9">
        <v>0</v>
      </c>
      <c r="AB457" s="9">
        <v>0</v>
      </c>
      <c r="AC457" s="9">
        <v>0</v>
      </c>
      <c r="AD457" s="9">
        <v>0</v>
      </c>
      <c r="AE457" s="9">
        <v>0</v>
      </c>
      <c r="AF457" s="9">
        <v>0</v>
      </c>
      <c r="AG457" s="9">
        <v>0</v>
      </c>
      <c r="AH457" s="9">
        <v>0</v>
      </c>
      <c r="AI457" s="9">
        <v>0</v>
      </c>
      <c r="AJ457">
        <v>0</v>
      </c>
      <c r="AK457">
        <v>0</v>
      </c>
      <c r="AU457" t="s">
        <v>2027</v>
      </c>
      <c r="AW457">
        <v>0</v>
      </c>
      <c r="AY457">
        <v>0</v>
      </c>
      <c r="BA457">
        <v>0</v>
      </c>
      <c r="BC457">
        <v>0</v>
      </c>
      <c r="BE457">
        <v>0</v>
      </c>
      <c r="BG457">
        <v>0</v>
      </c>
      <c r="BI457">
        <v>0</v>
      </c>
      <c r="BK457">
        <v>0</v>
      </c>
      <c r="BM457">
        <v>0</v>
      </c>
      <c r="BO457">
        <v>0</v>
      </c>
      <c r="BQ457">
        <v>0</v>
      </c>
      <c r="BR457">
        <v>0</v>
      </c>
      <c r="BT457">
        <v>0</v>
      </c>
      <c r="BV457">
        <v>0</v>
      </c>
      <c r="BX457">
        <v>0</v>
      </c>
      <c r="BZ457">
        <v>0</v>
      </c>
      <c r="CB457">
        <v>0</v>
      </c>
      <c r="CF457">
        <v>0</v>
      </c>
      <c r="CJ457">
        <v>1925</v>
      </c>
      <c r="CM457">
        <v>0</v>
      </c>
      <c r="CN457">
        <v>0</v>
      </c>
    </row>
    <row r="458" spans="1:92" x14ac:dyDescent="0.3">
      <c r="A458" s="4">
        <v>44350</v>
      </c>
      <c r="B458" s="2" t="s">
        <v>8</v>
      </c>
      <c r="C458" s="11" t="s">
        <v>696</v>
      </c>
      <c r="D458" s="11" t="s">
        <v>11</v>
      </c>
      <c r="E458" s="3" t="s">
        <v>1091</v>
      </c>
      <c r="F458" s="1"/>
      <c r="G458" s="7"/>
      <c r="H458" s="7"/>
      <c r="I458" s="7"/>
      <c r="J458" s="7">
        <v>2170</v>
      </c>
      <c r="K458" s="7">
        <v>434</v>
      </c>
      <c r="L458" s="7"/>
      <c r="M458" s="5"/>
      <c r="N458" s="7"/>
      <c r="O458" s="7"/>
      <c r="P458" s="7"/>
      <c r="Q458" s="7"/>
      <c r="R458" s="7"/>
      <c r="S458" s="7"/>
      <c r="T458" s="7"/>
      <c r="U458" s="7"/>
      <c r="V458" s="6">
        <v>2000</v>
      </c>
      <c r="W458" s="10" t="s">
        <v>2028</v>
      </c>
      <c r="X458" s="8"/>
      <c r="Y458" s="9">
        <v>0</v>
      </c>
      <c r="Z458" s="9">
        <v>0</v>
      </c>
      <c r="AA458" s="9">
        <v>0</v>
      </c>
      <c r="AB458" s="9">
        <v>0</v>
      </c>
      <c r="AC458" s="9">
        <v>0</v>
      </c>
      <c r="AD458" s="9">
        <v>0</v>
      </c>
      <c r="AE458" s="9">
        <v>0</v>
      </c>
      <c r="AF458" s="9">
        <v>0</v>
      </c>
      <c r="AG458" s="9">
        <v>0</v>
      </c>
      <c r="AH458" s="9">
        <v>0</v>
      </c>
      <c r="AI458" s="9">
        <v>0</v>
      </c>
      <c r="AJ458">
        <v>0</v>
      </c>
      <c r="AK458">
        <v>0</v>
      </c>
      <c r="AU458" t="s">
        <v>2029</v>
      </c>
      <c r="AW458">
        <v>0</v>
      </c>
      <c r="AY458">
        <v>0</v>
      </c>
      <c r="BA458">
        <v>0</v>
      </c>
      <c r="BC458">
        <v>0</v>
      </c>
      <c r="BE458">
        <v>0</v>
      </c>
      <c r="BG458">
        <v>0</v>
      </c>
      <c r="BI458">
        <v>0</v>
      </c>
      <c r="BK458">
        <v>0</v>
      </c>
      <c r="BM458">
        <v>0</v>
      </c>
      <c r="BO458">
        <v>0</v>
      </c>
      <c r="BQ458">
        <v>0</v>
      </c>
      <c r="BR458">
        <v>0</v>
      </c>
      <c r="BT458">
        <v>0</v>
      </c>
      <c r="BV458">
        <v>0</v>
      </c>
      <c r="BX458">
        <v>0</v>
      </c>
      <c r="BZ458">
        <v>0</v>
      </c>
      <c r="CB458">
        <v>0</v>
      </c>
      <c r="CF458">
        <v>0</v>
      </c>
      <c r="CJ458">
        <v>1926</v>
      </c>
      <c r="CM458">
        <v>0</v>
      </c>
      <c r="CN458">
        <v>0</v>
      </c>
    </row>
    <row r="459" spans="1:92" x14ac:dyDescent="0.3">
      <c r="A459" s="4">
        <v>44346</v>
      </c>
      <c r="B459" s="2" t="s">
        <v>26</v>
      </c>
      <c r="C459" s="11" t="s">
        <v>409</v>
      </c>
      <c r="D459" s="11" t="s">
        <v>1690</v>
      </c>
      <c r="E459" s="3" t="s">
        <v>1582</v>
      </c>
      <c r="F459" s="1"/>
      <c r="G459" s="7"/>
      <c r="H459" s="7"/>
      <c r="I459" s="7"/>
      <c r="J459" s="7"/>
      <c r="K459" s="7"/>
      <c r="L459" s="7"/>
      <c r="M459" s="5"/>
      <c r="N459" s="7">
        <v>5</v>
      </c>
      <c r="O459" s="7"/>
      <c r="P459" s="7"/>
      <c r="Q459" s="7"/>
      <c r="R459" s="7"/>
      <c r="S459" s="7"/>
      <c r="T459" s="7"/>
      <c r="U459" s="7"/>
      <c r="V459" s="6"/>
      <c r="W459" s="10"/>
      <c r="X459" s="8"/>
      <c r="Y459" s="9">
        <v>0</v>
      </c>
      <c r="Z459" s="9">
        <v>0</v>
      </c>
      <c r="AA459" s="9">
        <v>0</v>
      </c>
      <c r="AB459" s="9">
        <v>0</v>
      </c>
      <c r="AC459" s="9">
        <v>0</v>
      </c>
      <c r="AD459" s="9">
        <v>0</v>
      </c>
      <c r="AE459" s="9">
        <v>0</v>
      </c>
      <c r="AF459" s="9">
        <v>392273519.87</v>
      </c>
      <c r="AG459" s="9">
        <v>0</v>
      </c>
      <c r="AH459" s="9">
        <v>0</v>
      </c>
      <c r="AI459" s="9">
        <v>0</v>
      </c>
      <c r="AJ459">
        <v>392273519.87</v>
      </c>
      <c r="AK459">
        <v>0</v>
      </c>
      <c r="AL459">
        <v>38</v>
      </c>
      <c r="AM459">
        <v>44281</v>
      </c>
      <c r="AU459" t="s">
        <v>2030</v>
      </c>
      <c r="AW459">
        <v>0</v>
      </c>
      <c r="AY459">
        <v>0</v>
      </c>
      <c r="BA459">
        <v>0</v>
      </c>
      <c r="BC459">
        <v>0</v>
      </c>
      <c r="BE459">
        <v>0</v>
      </c>
      <c r="BG459">
        <v>0</v>
      </c>
      <c r="BI459">
        <v>0</v>
      </c>
      <c r="BK459">
        <v>0</v>
      </c>
      <c r="BM459">
        <v>0</v>
      </c>
      <c r="BO459">
        <v>0</v>
      </c>
      <c r="BQ459">
        <v>0</v>
      </c>
      <c r="BR459">
        <v>0</v>
      </c>
      <c r="BT459">
        <v>0</v>
      </c>
      <c r="BV459">
        <v>0</v>
      </c>
      <c r="BX459">
        <v>0</v>
      </c>
      <c r="BZ459">
        <v>0</v>
      </c>
      <c r="CB459">
        <v>0</v>
      </c>
      <c r="CF459">
        <v>0</v>
      </c>
      <c r="CJ459">
        <v>1927</v>
      </c>
      <c r="CM459">
        <v>0</v>
      </c>
      <c r="CN459">
        <v>392273519.87</v>
      </c>
    </row>
    <row r="460" spans="1:92" x14ac:dyDescent="0.3">
      <c r="A460" s="4">
        <v>44344</v>
      </c>
      <c r="B460" s="2" t="s">
        <v>26</v>
      </c>
      <c r="C460" s="11" t="s">
        <v>659</v>
      </c>
      <c r="D460" s="11" t="s">
        <v>1690</v>
      </c>
      <c r="E460" s="3" t="s">
        <v>1576</v>
      </c>
      <c r="F460" s="1"/>
      <c r="G460" s="7"/>
      <c r="H460" s="7"/>
      <c r="I460" s="7"/>
      <c r="J460" s="7"/>
      <c r="K460" s="7"/>
      <c r="L460" s="7"/>
      <c r="M460" s="5"/>
      <c r="N460" s="7">
        <v>1</v>
      </c>
      <c r="O460" s="7"/>
      <c r="P460" s="7"/>
      <c r="Q460" s="7"/>
      <c r="R460" s="7"/>
      <c r="S460" s="7"/>
      <c r="T460" s="7"/>
      <c r="U460" s="7"/>
      <c r="V460" s="6"/>
      <c r="W460" s="10"/>
      <c r="X460" s="8"/>
      <c r="Y460" s="9">
        <v>0</v>
      </c>
      <c r="Z460" s="9">
        <v>0</v>
      </c>
      <c r="AA460" s="9">
        <v>0</v>
      </c>
      <c r="AB460" s="9">
        <v>0</v>
      </c>
      <c r="AC460" s="9">
        <v>0</v>
      </c>
      <c r="AD460" s="9">
        <v>0</v>
      </c>
      <c r="AE460" s="9">
        <v>0</v>
      </c>
      <c r="AF460" s="9">
        <v>0</v>
      </c>
      <c r="AG460" s="9">
        <v>0</v>
      </c>
      <c r="AH460" s="9">
        <v>0</v>
      </c>
      <c r="AI460" s="9">
        <v>0</v>
      </c>
      <c r="AJ460">
        <v>0</v>
      </c>
      <c r="AK460">
        <v>0</v>
      </c>
      <c r="AU460" t="s">
        <v>2031</v>
      </c>
      <c r="AW460">
        <v>0</v>
      </c>
      <c r="AY460">
        <v>0</v>
      </c>
      <c r="BA460">
        <v>0</v>
      </c>
      <c r="BC460">
        <v>0</v>
      </c>
      <c r="BE460">
        <v>0</v>
      </c>
      <c r="BG460">
        <v>0</v>
      </c>
      <c r="BI460">
        <v>0</v>
      </c>
      <c r="BK460">
        <v>0</v>
      </c>
      <c r="BM460">
        <v>0</v>
      </c>
      <c r="BO460">
        <v>0</v>
      </c>
      <c r="BQ460">
        <v>0</v>
      </c>
      <c r="BR460">
        <v>0</v>
      </c>
      <c r="BT460">
        <v>0</v>
      </c>
      <c r="BV460">
        <v>0</v>
      </c>
      <c r="BX460">
        <v>0</v>
      </c>
      <c r="BZ460">
        <v>0</v>
      </c>
      <c r="CB460">
        <v>0</v>
      </c>
      <c r="CF460">
        <v>0</v>
      </c>
      <c r="CJ460">
        <v>1928</v>
      </c>
      <c r="CM460">
        <v>0</v>
      </c>
      <c r="CN460">
        <v>0</v>
      </c>
    </row>
    <row r="461" spans="1:92" x14ac:dyDescent="0.3">
      <c r="A461" s="4">
        <v>44347</v>
      </c>
      <c r="B461" s="2" t="s">
        <v>26</v>
      </c>
      <c r="C461" s="11" t="s">
        <v>467</v>
      </c>
      <c r="D461" s="11" t="s">
        <v>7</v>
      </c>
      <c r="E461" s="3" t="s">
        <v>1384</v>
      </c>
      <c r="F461" s="1"/>
      <c r="G461" s="7"/>
      <c r="H461" s="7"/>
      <c r="I461" s="7"/>
      <c r="J461" s="7"/>
      <c r="K461" s="7"/>
      <c r="L461" s="7"/>
      <c r="M461" s="5"/>
      <c r="N461" s="7"/>
      <c r="O461" s="7"/>
      <c r="P461" s="7"/>
      <c r="Q461" s="7"/>
      <c r="R461" s="7"/>
      <c r="S461" s="7"/>
      <c r="T461" s="7"/>
      <c r="U461" s="7">
        <v>1</v>
      </c>
      <c r="V461" s="6"/>
      <c r="W461" s="10"/>
      <c r="X461" s="8"/>
      <c r="Y461" s="9">
        <v>0</v>
      </c>
      <c r="Z461" s="9">
        <v>0</v>
      </c>
      <c r="AA461" s="9">
        <v>0</v>
      </c>
      <c r="AB461" s="9">
        <v>0</v>
      </c>
      <c r="AC461" s="9">
        <v>0</v>
      </c>
      <c r="AD461" s="9">
        <v>0</v>
      </c>
      <c r="AE461" s="9">
        <v>0</v>
      </c>
      <c r="AF461" s="9">
        <v>0</v>
      </c>
      <c r="AG461" s="9">
        <v>0</v>
      </c>
      <c r="AH461" s="9">
        <v>0</v>
      </c>
      <c r="AI461" s="9">
        <v>0</v>
      </c>
      <c r="AJ461">
        <v>0</v>
      </c>
      <c r="AK461">
        <v>0</v>
      </c>
      <c r="AU461" t="s">
        <v>2032</v>
      </c>
      <c r="AW461">
        <v>0</v>
      </c>
      <c r="AY461">
        <v>0</v>
      </c>
      <c r="BA461">
        <v>0</v>
      </c>
      <c r="BC461">
        <v>0</v>
      </c>
      <c r="BE461">
        <v>0</v>
      </c>
      <c r="BG461">
        <v>0</v>
      </c>
      <c r="BI461">
        <v>0</v>
      </c>
      <c r="BK461">
        <v>0</v>
      </c>
      <c r="BM461">
        <v>0</v>
      </c>
      <c r="BO461">
        <v>0</v>
      </c>
      <c r="BQ461">
        <v>0</v>
      </c>
      <c r="BR461">
        <v>0</v>
      </c>
      <c r="BT461">
        <v>0</v>
      </c>
      <c r="BV461">
        <v>0</v>
      </c>
      <c r="BX461">
        <v>0</v>
      </c>
      <c r="BZ461">
        <v>0</v>
      </c>
      <c r="CB461">
        <v>0</v>
      </c>
      <c r="CF461">
        <v>0</v>
      </c>
      <c r="CJ461">
        <v>1929</v>
      </c>
      <c r="CM461">
        <v>0</v>
      </c>
      <c r="CN461">
        <v>0</v>
      </c>
    </row>
    <row r="462" spans="1:92" x14ac:dyDescent="0.3">
      <c r="A462" s="4">
        <v>44351</v>
      </c>
      <c r="B462" s="2" t="s">
        <v>53</v>
      </c>
      <c r="C462" s="11" t="s">
        <v>67</v>
      </c>
      <c r="D462" s="11" t="s">
        <v>1690</v>
      </c>
      <c r="E462" s="3" t="s">
        <v>929</v>
      </c>
      <c r="F462" s="1"/>
      <c r="G462" s="7"/>
      <c r="H462" s="7"/>
      <c r="I462" s="7"/>
      <c r="J462" s="7">
        <v>8</v>
      </c>
      <c r="K462" s="7">
        <v>3</v>
      </c>
      <c r="L462" s="7"/>
      <c r="M462" s="5"/>
      <c r="N462" s="7"/>
      <c r="O462" s="7"/>
      <c r="P462" s="7"/>
      <c r="Q462" s="7"/>
      <c r="R462" s="7"/>
      <c r="S462" s="7"/>
      <c r="T462" s="7"/>
      <c r="U462" s="7"/>
      <c r="V462" s="6"/>
      <c r="W462" s="10"/>
      <c r="X462" s="8"/>
      <c r="Y462" s="9">
        <v>0</v>
      </c>
      <c r="Z462" s="9">
        <v>0</v>
      </c>
      <c r="AA462" s="9">
        <v>0</v>
      </c>
      <c r="AB462" s="9">
        <v>0</v>
      </c>
      <c r="AC462" s="9">
        <v>0</v>
      </c>
      <c r="AD462" s="9">
        <v>0</v>
      </c>
      <c r="AE462" s="9">
        <v>0</v>
      </c>
      <c r="AF462" s="9">
        <v>0</v>
      </c>
      <c r="AG462" s="9">
        <v>0</v>
      </c>
      <c r="AH462" s="9">
        <v>0</v>
      </c>
      <c r="AI462" s="9">
        <v>0</v>
      </c>
      <c r="AJ462">
        <v>0</v>
      </c>
      <c r="AK462">
        <v>0</v>
      </c>
      <c r="AU462" t="s">
        <v>2033</v>
      </c>
      <c r="AW462">
        <v>0</v>
      </c>
      <c r="AY462">
        <v>0</v>
      </c>
      <c r="BA462">
        <v>0</v>
      </c>
      <c r="BC462">
        <v>0</v>
      </c>
      <c r="BE462">
        <v>0</v>
      </c>
      <c r="BG462">
        <v>0</v>
      </c>
      <c r="BI462">
        <v>0</v>
      </c>
      <c r="BK462">
        <v>0</v>
      </c>
      <c r="BM462">
        <v>0</v>
      </c>
      <c r="BO462">
        <v>0</v>
      </c>
      <c r="BQ462">
        <v>0</v>
      </c>
      <c r="BR462">
        <v>0</v>
      </c>
      <c r="BT462">
        <v>0</v>
      </c>
      <c r="BV462">
        <v>0</v>
      </c>
      <c r="BX462">
        <v>0</v>
      </c>
      <c r="BZ462">
        <v>0</v>
      </c>
      <c r="CB462">
        <v>0</v>
      </c>
      <c r="CF462">
        <v>0</v>
      </c>
      <c r="CJ462">
        <v>1930</v>
      </c>
      <c r="CM462">
        <v>0</v>
      </c>
      <c r="CN462">
        <v>0</v>
      </c>
    </row>
    <row r="463" spans="1:92" x14ac:dyDescent="0.3">
      <c r="A463" s="4">
        <v>44342</v>
      </c>
      <c r="B463" s="2" t="s">
        <v>26</v>
      </c>
      <c r="C463" s="11" t="s">
        <v>755</v>
      </c>
      <c r="D463" s="11" t="s">
        <v>1690</v>
      </c>
      <c r="E463" s="3" t="s">
        <v>1484</v>
      </c>
      <c r="F463" s="1"/>
      <c r="G463" s="7"/>
      <c r="H463" s="7"/>
      <c r="I463" s="7"/>
      <c r="J463" s="7"/>
      <c r="K463" s="7"/>
      <c r="L463" s="7"/>
      <c r="M463" s="5"/>
      <c r="N463" s="7"/>
      <c r="O463" s="7"/>
      <c r="P463" s="7"/>
      <c r="Q463" s="7"/>
      <c r="R463" s="7"/>
      <c r="S463" s="7"/>
      <c r="T463" s="7"/>
      <c r="U463" s="7"/>
      <c r="V463" s="6"/>
      <c r="W463" s="10" t="s">
        <v>2034</v>
      </c>
      <c r="X463" s="8"/>
      <c r="Y463" s="9">
        <v>0</v>
      </c>
      <c r="Z463" s="9">
        <v>0</v>
      </c>
      <c r="AA463" s="9">
        <v>0</v>
      </c>
      <c r="AB463" s="9">
        <v>0</v>
      </c>
      <c r="AC463" s="9">
        <v>0</v>
      </c>
      <c r="AD463" s="9">
        <v>0</v>
      </c>
      <c r="AE463" s="9">
        <v>0</v>
      </c>
      <c r="AF463" s="9">
        <v>0</v>
      </c>
      <c r="AG463" s="9">
        <v>0</v>
      </c>
      <c r="AH463" s="9">
        <v>0</v>
      </c>
      <c r="AI463" s="9">
        <v>0</v>
      </c>
      <c r="AJ463">
        <v>0</v>
      </c>
      <c r="AK463">
        <v>0</v>
      </c>
      <c r="AU463" t="s">
        <v>2035</v>
      </c>
      <c r="AW463">
        <v>0</v>
      </c>
      <c r="AY463">
        <v>0</v>
      </c>
      <c r="BA463">
        <v>0</v>
      </c>
      <c r="BC463">
        <v>0</v>
      </c>
      <c r="BE463">
        <v>0</v>
      </c>
      <c r="BG463">
        <v>0</v>
      </c>
      <c r="BI463">
        <v>0</v>
      </c>
      <c r="BK463">
        <v>0</v>
      </c>
      <c r="BM463">
        <v>0</v>
      </c>
      <c r="BO463">
        <v>0</v>
      </c>
      <c r="BQ463">
        <v>0</v>
      </c>
      <c r="BR463">
        <v>0</v>
      </c>
      <c r="BT463">
        <v>0</v>
      </c>
      <c r="BV463">
        <v>0</v>
      </c>
      <c r="BX463">
        <v>0</v>
      </c>
      <c r="BZ463">
        <v>0</v>
      </c>
      <c r="CB463">
        <v>0</v>
      </c>
      <c r="CF463">
        <v>0</v>
      </c>
      <c r="CJ463">
        <v>1931</v>
      </c>
      <c r="CM463">
        <v>0</v>
      </c>
      <c r="CN463">
        <v>0</v>
      </c>
    </row>
    <row r="464" spans="1:92" x14ac:dyDescent="0.3">
      <c r="A464" s="4">
        <v>44351</v>
      </c>
      <c r="B464" s="2" t="s">
        <v>57</v>
      </c>
      <c r="C464" s="11" t="s">
        <v>788</v>
      </c>
      <c r="D464" s="11" t="s">
        <v>1713</v>
      </c>
      <c r="E464" s="3" t="s">
        <v>964</v>
      </c>
      <c r="F464" s="1"/>
      <c r="G464" s="7"/>
      <c r="H464" s="7"/>
      <c r="I464" s="7"/>
      <c r="J464" s="7">
        <v>524</v>
      </c>
      <c r="K464" s="7">
        <v>131</v>
      </c>
      <c r="L464" s="7"/>
      <c r="M464" s="5">
        <v>131</v>
      </c>
      <c r="N464" s="7">
        <v>1</v>
      </c>
      <c r="O464" s="7"/>
      <c r="P464" s="7"/>
      <c r="Q464" s="7"/>
      <c r="R464" s="7"/>
      <c r="S464" s="7"/>
      <c r="T464" s="7"/>
      <c r="U464" s="7"/>
      <c r="V464" s="6"/>
      <c r="W464" s="10"/>
      <c r="X464" s="8"/>
      <c r="Y464" s="9">
        <v>0</v>
      </c>
      <c r="Z464" s="9">
        <v>0</v>
      </c>
      <c r="AA464" s="9">
        <v>0</v>
      </c>
      <c r="AB464" s="9">
        <v>0</v>
      </c>
      <c r="AC464" s="9">
        <v>0</v>
      </c>
      <c r="AD464" s="9">
        <v>0</v>
      </c>
      <c r="AE464" s="9">
        <v>0</v>
      </c>
      <c r="AF464" s="9">
        <v>0</v>
      </c>
      <c r="AG464" s="9">
        <v>0</v>
      </c>
      <c r="AH464" s="9">
        <v>0</v>
      </c>
      <c r="AI464" s="9">
        <v>0</v>
      </c>
      <c r="AJ464">
        <v>0</v>
      </c>
      <c r="AK464">
        <v>0</v>
      </c>
      <c r="AU464" t="s">
        <v>2036</v>
      </c>
      <c r="AW464">
        <v>0</v>
      </c>
      <c r="AY464">
        <v>0</v>
      </c>
      <c r="BA464">
        <v>0</v>
      </c>
      <c r="BC464">
        <v>0</v>
      </c>
      <c r="BE464">
        <v>0</v>
      </c>
      <c r="BG464">
        <v>0</v>
      </c>
      <c r="BI464">
        <v>0</v>
      </c>
      <c r="BK464">
        <v>0</v>
      </c>
      <c r="BM464">
        <v>0</v>
      </c>
      <c r="BO464">
        <v>0</v>
      </c>
      <c r="BQ464">
        <v>0</v>
      </c>
      <c r="BR464">
        <v>0</v>
      </c>
      <c r="BT464">
        <v>0</v>
      </c>
      <c r="BV464">
        <v>0</v>
      </c>
      <c r="BX464">
        <v>0</v>
      </c>
      <c r="BZ464">
        <v>0</v>
      </c>
      <c r="CB464">
        <v>0</v>
      </c>
      <c r="CF464">
        <v>0</v>
      </c>
      <c r="CJ464">
        <v>1932</v>
      </c>
      <c r="CM464">
        <v>0</v>
      </c>
      <c r="CN464">
        <v>0</v>
      </c>
    </row>
    <row r="465" spans="1:92" x14ac:dyDescent="0.3">
      <c r="A465" s="4">
        <v>44351</v>
      </c>
      <c r="B465" s="2" t="s">
        <v>57</v>
      </c>
      <c r="C465" s="11" t="s">
        <v>701</v>
      </c>
      <c r="D465" s="11" t="s">
        <v>11</v>
      </c>
      <c r="E465" s="3" t="s">
        <v>1139</v>
      </c>
      <c r="F465" s="1"/>
      <c r="G465" s="7"/>
      <c r="H465" s="7"/>
      <c r="I465" s="7"/>
      <c r="J465" s="7">
        <v>200</v>
      </c>
      <c r="K465" s="7">
        <v>50</v>
      </c>
      <c r="L465" s="7"/>
      <c r="M465" s="5">
        <v>50</v>
      </c>
      <c r="N465" s="7"/>
      <c r="O465" s="7"/>
      <c r="P465" s="7"/>
      <c r="Q465" s="7"/>
      <c r="R465" s="7"/>
      <c r="S465" s="7"/>
      <c r="T465" s="7"/>
      <c r="U465" s="7"/>
      <c r="V465" s="6"/>
      <c r="W465" s="10"/>
      <c r="X465" s="8"/>
      <c r="Y465" s="9">
        <v>0</v>
      </c>
      <c r="Z465" s="9">
        <v>0</v>
      </c>
      <c r="AA465" s="9">
        <v>0</v>
      </c>
      <c r="AB465" s="9">
        <v>0</v>
      </c>
      <c r="AC465" s="9">
        <v>0</v>
      </c>
      <c r="AD465" s="9">
        <v>0</v>
      </c>
      <c r="AE465" s="9">
        <v>0</v>
      </c>
      <c r="AF465" s="9">
        <v>0</v>
      </c>
      <c r="AG465" s="9">
        <v>0</v>
      </c>
      <c r="AH465" s="9">
        <v>0</v>
      </c>
      <c r="AI465" s="9">
        <v>0</v>
      </c>
      <c r="AJ465">
        <v>0</v>
      </c>
      <c r="AK465">
        <v>0</v>
      </c>
      <c r="AU465" t="s">
        <v>2037</v>
      </c>
      <c r="AW465">
        <v>0</v>
      </c>
      <c r="AY465">
        <v>0</v>
      </c>
      <c r="BA465">
        <v>0</v>
      </c>
      <c r="BC465">
        <v>0</v>
      </c>
      <c r="BE465">
        <v>0</v>
      </c>
      <c r="BG465">
        <v>0</v>
      </c>
      <c r="BI465">
        <v>0</v>
      </c>
      <c r="BK465">
        <v>0</v>
      </c>
      <c r="BM465">
        <v>0</v>
      </c>
      <c r="BO465">
        <v>0</v>
      </c>
      <c r="BQ465">
        <v>0</v>
      </c>
      <c r="BR465">
        <v>0</v>
      </c>
      <c r="BT465">
        <v>0</v>
      </c>
      <c r="BV465">
        <v>0</v>
      </c>
      <c r="BX465">
        <v>0</v>
      </c>
      <c r="BZ465">
        <v>0</v>
      </c>
      <c r="CB465">
        <v>0</v>
      </c>
      <c r="CF465">
        <v>0</v>
      </c>
      <c r="CJ465">
        <v>1933</v>
      </c>
      <c r="CM465">
        <v>0</v>
      </c>
      <c r="CN465">
        <v>0</v>
      </c>
    </row>
    <row r="466" spans="1:92" x14ac:dyDescent="0.3">
      <c r="A466" s="4">
        <v>44351</v>
      </c>
      <c r="B466" s="2" t="s">
        <v>80</v>
      </c>
      <c r="C466" s="11" t="s">
        <v>188</v>
      </c>
      <c r="D466" s="11" t="s">
        <v>11</v>
      </c>
      <c r="E466" s="3" t="s">
        <v>1445</v>
      </c>
      <c r="F466" s="1"/>
      <c r="G466" s="7"/>
      <c r="H466" s="7"/>
      <c r="I466" s="7"/>
      <c r="J466" s="7">
        <v>8</v>
      </c>
      <c r="K466" s="7">
        <v>2</v>
      </c>
      <c r="L466" s="7"/>
      <c r="M466" s="5"/>
      <c r="N466" s="7"/>
      <c r="O466" s="7"/>
      <c r="P466" s="7"/>
      <c r="Q466" s="7">
        <v>1</v>
      </c>
      <c r="R466" s="7"/>
      <c r="S466" s="7"/>
      <c r="T466" s="7"/>
      <c r="U466" s="7"/>
      <c r="V466" s="6"/>
      <c r="W466" s="10" t="s">
        <v>1720</v>
      </c>
      <c r="X466" s="8"/>
      <c r="Y466" s="9">
        <v>0</v>
      </c>
      <c r="Z466" s="9">
        <v>0</v>
      </c>
      <c r="AA466" s="9">
        <v>0</v>
      </c>
      <c r="AB466" s="9">
        <v>0</v>
      </c>
      <c r="AC466" s="9">
        <v>0</v>
      </c>
      <c r="AD466" s="9">
        <v>0</v>
      </c>
      <c r="AE466" s="9">
        <v>0</v>
      </c>
      <c r="AF466" s="9">
        <v>0</v>
      </c>
      <c r="AG466" s="9">
        <v>0</v>
      </c>
      <c r="AH466" s="9">
        <v>0</v>
      </c>
      <c r="AI466" s="9">
        <v>0</v>
      </c>
      <c r="AJ466">
        <v>0</v>
      </c>
      <c r="AK466">
        <v>0</v>
      </c>
      <c r="AU466" t="s">
        <v>2038</v>
      </c>
      <c r="AW466">
        <v>0</v>
      </c>
      <c r="AY466">
        <v>0</v>
      </c>
      <c r="BA466">
        <v>0</v>
      </c>
      <c r="BC466">
        <v>0</v>
      </c>
      <c r="BE466">
        <v>0</v>
      </c>
      <c r="BG466">
        <v>0</v>
      </c>
      <c r="BI466">
        <v>0</v>
      </c>
      <c r="BK466">
        <v>0</v>
      </c>
      <c r="BM466">
        <v>0</v>
      </c>
      <c r="BO466">
        <v>0</v>
      </c>
      <c r="BQ466">
        <v>0</v>
      </c>
      <c r="BR466">
        <v>0</v>
      </c>
      <c r="BT466">
        <v>0</v>
      </c>
      <c r="BV466">
        <v>0</v>
      </c>
      <c r="BX466">
        <v>0</v>
      </c>
      <c r="BZ466">
        <v>0</v>
      </c>
      <c r="CB466">
        <v>0</v>
      </c>
      <c r="CF466">
        <v>0</v>
      </c>
      <c r="CJ466">
        <v>1934</v>
      </c>
      <c r="CM466">
        <v>0</v>
      </c>
      <c r="CN466">
        <v>0</v>
      </c>
    </row>
    <row r="467" spans="1:92" x14ac:dyDescent="0.3">
      <c r="A467" s="4">
        <v>44351</v>
      </c>
      <c r="B467" s="2" t="s">
        <v>8</v>
      </c>
      <c r="C467" s="11" t="s">
        <v>350</v>
      </c>
      <c r="D467" s="11" t="s">
        <v>11</v>
      </c>
      <c r="E467" s="3" t="s">
        <v>1169</v>
      </c>
      <c r="F467" s="1"/>
      <c r="G467" s="7"/>
      <c r="H467" s="7"/>
      <c r="I467" s="7"/>
      <c r="J467" s="7">
        <v>35</v>
      </c>
      <c r="K467" s="7">
        <v>7</v>
      </c>
      <c r="L467" s="7"/>
      <c r="M467" s="5"/>
      <c r="N467" s="7"/>
      <c r="O467" s="7"/>
      <c r="P467" s="7"/>
      <c r="Q467" s="7"/>
      <c r="R467" s="7"/>
      <c r="S467" s="7"/>
      <c r="T467" s="7"/>
      <c r="U467" s="7"/>
      <c r="V467" s="6"/>
      <c r="W467" s="10"/>
      <c r="X467" s="8"/>
      <c r="Y467" s="9">
        <v>0</v>
      </c>
      <c r="Z467" s="9">
        <v>0</v>
      </c>
      <c r="AA467" s="9">
        <v>0</v>
      </c>
      <c r="AB467" s="9">
        <v>0</v>
      </c>
      <c r="AC467" s="9">
        <v>0</v>
      </c>
      <c r="AD467" s="9">
        <v>0</v>
      </c>
      <c r="AE467" s="9">
        <v>0</v>
      </c>
      <c r="AF467" s="9">
        <v>0</v>
      </c>
      <c r="AG467" s="9">
        <v>0</v>
      </c>
      <c r="AH467" s="9">
        <v>0</v>
      </c>
      <c r="AI467" s="9">
        <v>0</v>
      </c>
      <c r="AJ467">
        <v>0</v>
      </c>
      <c r="AK467">
        <v>0</v>
      </c>
      <c r="AU467" t="s">
        <v>2039</v>
      </c>
      <c r="AW467">
        <v>0</v>
      </c>
      <c r="AY467">
        <v>0</v>
      </c>
      <c r="BA467">
        <v>0</v>
      </c>
      <c r="BC467">
        <v>0</v>
      </c>
      <c r="BE467">
        <v>0</v>
      </c>
      <c r="BG467">
        <v>0</v>
      </c>
      <c r="BI467">
        <v>0</v>
      </c>
      <c r="BK467">
        <v>0</v>
      </c>
      <c r="BM467">
        <v>0</v>
      </c>
      <c r="BO467">
        <v>0</v>
      </c>
      <c r="BQ467">
        <v>0</v>
      </c>
      <c r="BR467">
        <v>0</v>
      </c>
      <c r="BT467">
        <v>0</v>
      </c>
      <c r="BV467">
        <v>0</v>
      </c>
      <c r="BX467">
        <v>0</v>
      </c>
      <c r="BZ467">
        <v>0</v>
      </c>
      <c r="CB467">
        <v>0</v>
      </c>
      <c r="CF467">
        <v>0</v>
      </c>
      <c r="CJ467">
        <v>1935</v>
      </c>
      <c r="CM467">
        <v>0</v>
      </c>
      <c r="CN467">
        <v>0</v>
      </c>
    </row>
    <row r="468" spans="1:92" x14ac:dyDescent="0.3">
      <c r="A468" s="4">
        <v>44351</v>
      </c>
      <c r="B468" s="2" t="s">
        <v>29</v>
      </c>
      <c r="C468" s="11" t="s">
        <v>101</v>
      </c>
      <c r="D468" s="11" t="s">
        <v>11</v>
      </c>
      <c r="E468" s="3" t="s">
        <v>977</v>
      </c>
      <c r="F468" s="1"/>
      <c r="G468" s="7"/>
      <c r="H468" s="7"/>
      <c r="I468" s="7"/>
      <c r="J468" s="7">
        <v>175</v>
      </c>
      <c r="K468" s="7">
        <v>35</v>
      </c>
      <c r="L468" s="7"/>
      <c r="M468" s="5"/>
      <c r="N468" s="7">
        <v>1</v>
      </c>
      <c r="O468" s="7">
        <v>1</v>
      </c>
      <c r="P468" s="7"/>
      <c r="Q468" s="7">
        <v>2</v>
      </c>
      <c r="R468" s="7"/>
      <c r="S468" s="7"/>
      <c r="T468" s="7"/>
      <c r="U468" s="7"/>
      <c r="V468" s="6"/>
      <c r="W468" s="10" t="s">
        <v>2040</v>
      </c>
      <c r="X468" s="8"/>
      <c r="Y468" s="9">
        <v>0</v>
      </c>
      <c r="Z468" s="9">
        <v>0</v>
      </c>
      <c r="AA468" s="9">
        <v>0</v>
      </c>
      <c r="AB468" s="9">
        <v>0</v>
      </c>
      <c r="AC468" s="9">
        <v>0</v>
      </c>
      <c r="AD468" s="9">
        <v>0</v>
      </c>
      <c r="AE468" s="9">
        <v>0</v>
      </c>
      <c r="AF468" s="9">
        <v>319583345.75</v>
      </c>
      <c r="AG468" s="9">
        <v>0</v>
      </c>
      <c r="AH468" s="9">
        <v>0</v>
      </c>
      <c r="AI468" s="9">
        <v>0</v>
      </c>
      <c r="AJ468">
        <v>319583345.75</v>
      </c>
      <c r="AK468">
        <v>0</v>
      </c>
      <c r="AL468" t="s">
        <v>2041</v>
      </c>
      <c r="AM468">
        <v>44467</v>
      </c>
      <c r="AU468" t="s">
        <v>2042</v>
      </c>
      <c r="AW468">
        <v>0</v>
      </c>
      <c r="AY468">
        <v>0</v>
      </c>
      <c r="BA468">
        <v>0</v>
      </c>
      <c r="BC468">
        <v>0</v>
      </c>
      <c r="BE468">
        <v>0</v>
      </c>
      <c r="BG468">
        <v>0</v>
      </c>
      <c r="BI468">
        <v>0</v>
      </c>
      <c r="BK468">
        <v>0</v>
      </c>
      <c r="BM468">
        <v>0</v>
      </c>
      <c r="BO468">
        <v>0</v>
      </c>
      <c r="BQ468">
        <v>0</v>
      </c>
      <c r="BR468">
        <v>0</v>
      </c>
      <c r="BT468">
        <v>0</v>
      </c>
      <c r="BV468">
        <v>0</v>
      </c>
      <c r="BX468">
        <v>0</v>
      </c>
      <c r="BZ468">
        <v>0</v>
      </c>
      <c r="CB468">
        <v>0</v>
      </c>
      <c r="CF468">
        <v>0</v>
      </c>
      <c r="CJ468">
        <v>1936</v>
      </c>
      <c r="CM468">
        <v>0</v>
      </c>
      <c r="CN468">
        <v>319583345.75</v>
      </c>
    </row>
    <row r="469" spans="1:92" x14ac:dyDescent="0.3">
      <c r="A469" s="4">
        <v>44351</v>
      </c>
      <c r="B469" s="2" t="s">
        <v>29</v>
      </c>
      <c r="C469" s="11" t="s">
        <v>474</v>
      </c>
      <c r="D469" s="11" t="s">
        <v>1690</v>
      </c>
      <c r="E469" s="3" t="s">
        <v>1005</v>
      </c>
      <c r="F469" s="1"/>
      <c r="G469" s="7"/>
      <c r="H469" s="7"/>
      <c r="I469" s="7"/>
      <c r="J469" s="7"/>
      <c r="K469" s="7"/>
      <c r="L469" s="7"/>
      <c r="M469" s="5">
        <v>1</v>
      </c>
      <c r="N469" s="7"/>
      <c r="O469" s="7"/>
      <c r="P469" s="7"/>
      <c r="Q469" s="7"/>
      <c r="R469" s="7"/>
      <c r="S469" s="7"/>
      <c r="T469" s="7"/>
      <c r="U469" s="7"/>
      <c r="V469" s="6"/>
      <c r="W469" s="10"/>
      <c r="X469" s="8"/>
      <c r="Y469" s="9">
        <v>0</v>
      </c>
      <c r="Z469" s="9">
        <v>0</v>
      </c>
      <c r="AA469" s="9">
        <v>0</v>
      </c>
      <c r="AB469" s="9">
        <v>0</v>
      </c>
      <c r="AC469" s="9">
        <v>0</v>
      </c>
      <c r="AD469" s="9">
        <v>0</v>
      </c>
      <c r="AE469" s="9">
        <v>0</v>
      </c>
      <c r="AF469" s="9">
        <v>0</v>
      </c>
      <c r="AG469" s="9">
        <v>0</v>
      </c>
      <c r="AH469" s="9">
        <v>0</v>
      </c>
      <c r="AI469" s="9">
        <v>0</v>
      </c>
      <c r="AJ469">
        <v>0</v>
      </c>
      <c r="AK469">
        <v>0</v>
      </c>
      <c r="AU469" t="s">
        <v>2043</v>
      </c>
      <c r="AW469">
        <v>0</v>
      </c>
      <c r="AY469">
        <v>0</v>
      </c>
      <c r="BA469">
        <v>0</v>
      </c>
      <c r="BC469">
        <v>0</v>
      </c>
      <c r="BE469">
        <v>0</v>
      </c>
      <c r="BG469">
        <v>0</v>
      </c>
      <c r="BI469">
        <v>0</v>
      </c>
      <c r="BK469">
        <v>0</v>
      </c>
      <c r="BM469">
        <v>0</v>
      </c>
      <c r="BO469">
        <v>0</v>
      </c>
      <c r="BQ469">
        <v>0</v>
      </c>
      <c r="BR469">
        <v>0</v>
      </c>
      <c r="BT469">
        <v>0</v>
      </c>
      <c r="BV469">
        <v>0</v>
      </c>
      <c r="BX469">
        <v>0</v>
      </c>
      <c r="BZ469">
        <v>0</v>
      </c>
      <c r="CB469">
        <v>0</v>
      </c>
      <c r="CF469">
        <v>0</v>
      </c>
      <c r="CJ469">
        <v>1937</v>
      </c>
      <c r="CM469">
        <v>0</v>
      </c>
      <c r="CN469">
        <v>0</v>
      </c>
    </row>
    <row r="470" spans="1:92" x14ac:dyDescent="0.3">
      <c r="A470" s="4">
        <v>44351</v>
      </c>
      <c r="B470" s="2" t="s">
        <v>115</v>
      </c>
      <c r="C470" s="11" t="s">
        <v>516</v>
      </c>
      <c r="D470" s="11" t="s">
        <v>31</v>
      </c>
      <c r="E470" s="3" t="s">
        <v>1258</v>
      </c>
      <c r="F470" s="1"/>
      <c r="G470" s="7"/>
      <c r="H470" s="7"/>
      <c r="I470" s="7"/>
      <c r="J470" s="7">
        <v>810</v>
      </c>
      <c r="K470" s="7">
        <v>162</v>
      </c>
      <c r="L470" s="7"/>
      <c r="M470" s="5">
        <v>162</v>
      </c>
      <c r="N470" s="7"/>
      <c r="O470" s="7"/>
      <c r="P470" s="7"/>
      <c r="Q470" s="7"/>
      <c r="R470" s="7"/>
      <c r="S470" s="7"/>
      <c r="T470" s="7"/>
      <c r="U470" s="7"/>
      <c r="V470" s="6"/>
      <c r="W470" s="10" t="s">
        <v>2044</v>
      </c>
      <c r="X470" s="8"/>
      <c r="Y470" s="9">
        <v>0</v>
      </c>
      <c r="Z470" s="9">
        <v>0</v>
      </c>
      <c r="AA470" s="9">
        <v>0</v>
      </c>
      <c r="AB470" s="9">
        <v>0</v>
      </c>
      <c r="AC470" s="9">
        <v>0</v>
      </c>
      <c r="AD470" s="9">
        <v>0</v>
      </c>
      <c r="AE470" s="9">
        <v>0</v>
      </c>
      <c r="AF470" s="9">
        <v>0</v>
      </c>
      <c r="AG470" s="9">
        <v>0</v>
      </c>
      <c r="AH470" s="9">
        <v>0</v>
      </c>
      <c r="AI470" s="9">
        <v>0</v>
      </c>
      <c r="AJ470">
        <v>0</v>
      </c>
      <c r="AK470">
        <v>0</v>
      </c>
      <c r="AU470" t="s">
        <v>2045</v>
      </c>
      <c r="AW470">
        <v>0</v>
      </c>
      <c r="AY470">
        <v>0</v>
      </c>
      <c r="BA470">
        <v>0</v>
      </c>
      <c r="BC470">
        <v>0</v>
      </c>
      <c r="BE470">
        <v>0</v>
      </c>
      <c r="BG470">
        <v>0</v>
      </c>
      <c r="BI470">
        <v>0</v>
      </c>
      <c r="BK470">
        <v>0</v>
      </c>
      <c r="BM470">
        <v>0</v>
      </c>
      <c r="BO470">
        <v>0</v>
      </c>
      <c r="BQ470">
        <v>0</v>
      </c>
      <c r="BR470">
        <v>0</v>
      </c>
      <c r="BT470">
        <v>0</v>
      </c>
      <c r="BV470">
        <v>0</v>
      </c>
      <c r="BX470">
        <v>0</v>
      </c>
      <c r="BZ470">
        <v>0</v>
      </c>
      <c r="CB470">
        <v>0</v>
      </c>
      <c r="CF470">
        <v>0</v>
      </c>
      <c r="CJ470">
        <v>1938</v>
      </c>
      <c r="CM470">
        <v>0</v>
      </c>
      <c r="CN470">
        <v>0</v>
      </c>
    </row>
    <row r="471" spans="1:92" x14ac:dyDescent="0.3">
      <c r="A471" s="4">
        <v>44352</v>
      </c>
      <c r="B471" s="2" t="s">
        <v>57</v>
      </c>
      <c r="C471" s="11" t="s">
        <v>415</v>
      </c>
      <c r="D471" s="11" t="s">
        <v>11</v>
      </c>
      <c r="E471" s="3" t="s">
        <v>1134</v>
      </c>
      <c r="F471" s="1"/>
      <c r="G471" s="7"/>
      <c r="H471" s="7"/>
      <c r="I471" s="7"/>
      <c r="J471" s="7">
        <v>4</v>
      </c>
      <c r="K471" s="7">
        <v>1</v>
      </c>
      <c r="L471" s="7"/>
      <c r="M471" s="5">
        <v>1</v>
      </c>
      <c r="N471" s="7"/>
      <c r="O471" s="7"/>
      <c r="P471" s="7"/>
      <c r="Q471" s="7"/>
      <c r="R471" s="7">
        <v>1</v>
      </c>
      <c r="S471" s="7"/>
      <c r="T471" s="7"/>
      <c r="U471" s="7"/>
      <c r="V471" s="6"/>
      <c r="W471" s="10"/>
      <c r="X471" s="8"/>
      <c r="Y471" s="9">
        <v>0</v>
      </c>
      <c r="Z471" s="9">
        <v>0</v>
      </c>
      <c r="AA471" s="9">
        <v>0</v>
      </c>
      <c r="AB471" s="9">
        <v>0</v>
      </c>
      <c r="AC471" s="9">
        <v>0</v>
      </c>
      <c r="AD471" s="9">
        <v>0</v>
      </c>
      <c r="AE471" s="9">
        <v>0</v>
      </c>
      <c r="AF471" s="9">
        <v>0</v>
      </c>
      <c r="AG471" s="9">
        <v>0</v>
      </c>
      <c r="AH471" s="9">
        <v>0</v>
      </c>
      <c r="AI471" s="9">
        <v>0</v>
      </c>
      <c r="AJ471">
        <v>0</v>
      </c>
      <c r="AK471">
        <v>0</v>
      </c>
      <c r="AU471" t="s">
        <v>2046</v>
      </c>
      <c r="AW471">
        <v>0</v>
      </c>
      <c r="AY471">
        <v>0</v>
      </c>
      <c r="BA471">
        <v>0</v>
      </c>
      <c r="BC471">
        <v>0</v>
      </c>
      <c r="BE471">
        <v>0</v>
      </c>
      <c r="BG471">
        <v>0</v>
      </c>
      <c r="BI471">
        <v>0</v>
      </c>
      <c r="BK471">
        <v>0</v>
      </c>
      <c r="BM471">
        <v>0</v>
      </c>
      <c r="BO471">
        <v>0</v>
      </c>
      <c r="BQ471">
        <v>0</v>
      </c>
      <c r="BR471">
        <v>0</v>
      </c>
      <c r="BT471">
        <v>0</v>
      </c>
      <c r="BV471">
        <v>0</v>
      </c>
      <c r="BX471">
        <v>0</v>
      </c>
      <c r="BZ471">
        <v>0</v>
      </c>
      <c r="CB471">
        <v>0</v>
      </c>
      <c r="CF471">
        <v>0</v>
      </c>
      <c r="CJ471">
        <v>1939</v>
      </c>
      <c r="CM471">
        <v>0</v>
      </c>
      <c r="CN471">
        <v>0</v>
      </c>
    </row>
    <row r="472" spans="1:92" x14ac:dyDescent="0.3">
      <c r="A472" s="4">
        <v>44351</v>
      </c>
      <c r="B472" s="2" t="s">
        <v>9</v>
      </c>
      <c r="C472" s="11" t="s">
        <v>373</v>
      </c>
      <c r="D472" s="11" t="s">
        <v>1713</v>
      </c>
      <c r="E472" s="3" t="s">
        <v>1446</v>
      </c>
      <c r="F472" s="1"/>
      <c r="G472" s="7"/>
      <c r="H472" s="7"/>
      <c r="I472" s="7"/>
      <c r="J472" s="7">
        <v>188</v>
      </c>
      <c r="K472" s="7">
        <v>47</v>
      </c>
      <c r="L472" s="7"/>
      <c r="M472" s="5">
        <v>47</v>
      </c>
      <c r="N472" s="7"/>
      <c r="O472" s="7"/>
      <c r="P472" s="7"/>
      <c r="Q472" s="7"/>
      <c r="R472" s="7"/>
      <c r="S472" s="7"/>
      <c r="T472" s="7"/>
      <c r="U472" s="7"/>
      <c r="V472" s="6"/>
      <c r="W472" s="10"/>
      <c r="X472" s="8"/>
      <c r="Y472" s="9">
        <v>0</v>
      </c>
      <c r="Z472" s="9">
        <v>0</v>
      </c>
      <c r="AA472" s="9">
        <v>0</v>
      </c>
      <c r="AB472" s="9">
        <v>0</v>
      </c>
      <c r="AC472" s="9">
        <v>0</v>
      </c>
      <c r="AD472" s="9">
        <v>0</v>
      </c>
      <c r="AE472" s="9">
        <v>0</v>
      </c>
      <c r="AF472" s="9">
        <v>0</v>
      </c>
      <c r="AG472" s="9">
        <v>0</v>
      </c>
      <c r="AH472" s="9">
        <v>0</v>
      </c>
      <c r="AI472" s="9">
        <v>0</v>
      </c>
      <c r="AJ472">
        <v>0</v>
      </c>
      <c r="AK472">
        <v>0</v>
      </c>
      <c r="AU472" t="s">
        <v>2047</v>
      </c>
      <c r="AW472">
        <v>0</v>
      </c>
      <c r="AY472">
        <v>0</v>
      </c>
      <c r="BA472">
        <v>0</v>
      </c>
      <c r="BC472">
        <v>0</v>
      </c>
      <c r="BE472">
        <v>0</v>
      </c>
      <c r="BG472">
        <v>0</v>
      </c>
      <c r="BI472">
        <v>0</v>
      </c>
      <c r="BK472">
        <v>0</v>
      </c>
      <c r="BM472">
        <v>0</v>
      </c>
      <c r="BO472">
        <v>0</v>
      </c>
      <c r="BQ472">
        <v>0</v>
      </c>
      <c r="BR472">
        <v>0</v>
      </c>
      <c r="BT472">
        <v>0</v>
      </c>
      <c r="BV472">
        <v>0</v>
      </c>
      <c r="BX472">
        <v>0</v>
      </c>
      <c r="BZ472">
        <v>0</v>
      </c>
      <c r="CB472">
        <v>0</v>
      </c>
      <c r="CF472">
        <v>0</v>
      </c>
      <c r="CJ472">
        <v>1940</v>
      </c>
      <c r="CM472">
        <v>0</v>
      </c>
      <c r="CN472">
        <v>0</v>
      </c>
    </row>
    <row r="473" spans="1:92" x14ac:dyDescent="0.3">
      <c r="A473" s="4">
        <v>44351</v>
      </c>
      <c r="B473" s="2" t="s">
        <v>9</v>
      </c>
      <c r="C473" s="11" t="s">
        <v>489</v>
      </c>
      <c r="D473" s="11" t="s">
        <v>1713</v>
      </c>
      <c r="E473" s="3" t="s">
        <v>1027</v>
      </c>
      <c r="F473" s="1"/>
      <c r="G473" s="7"/>
      <c r="H473" s="7"/>
      <c r="I473" s="7"/>
      <c r="J473" s="7">
        <v>128</v>
      </c>
      <c r="K473" s="7">
        <v>32</v>
      </c>
      <c r="L473" s="7"/>
      <c r="M473" s="5"/>
      <c r="N473" s="7"/>
      <c r="O473" s="7"/>
      <c r="P473" s="7"/>
      <c r="Q473" s="7"/>
      <c r="R473" s="7"/>
      <c r="S473" s="7"/>
      <c r="T473" s="7"/>
      <c r="U473" s="7"/>
      <c r="V473" s="6"/>
      <c r="W473" s="10"/>
      <c r="X473" s="8"/>
      <c r="Y473" s="9">
        <v>0</v>
      </c>
      <c r="Z473" s="9">
        <v>0</v>
      </c>
      <c r="AA473" s="9">
        <v>0</v>
      </c>
      <c r="AB473" s="9">
        <v>0</v>
      </c>
      <c r="AC473" s="9">
        <v>0</v>
      </c>
      <c r="AD473" s="9">
        <v>0</v>
      </c>
      <c r="AE473" s="9">
        <v>0</v>
      </c>
      <c r="AF473" s="9">
        <v>0</v>
      </c>
      <c r="AG473" s="9">
        <v>0</v>
      </c>
      <c r="AH473" s="9">
        <v>0</v>
      </c>
      <c r="AI473" s="9">
        <v>0</v>
      </c>
      <c r="AJ473">
        <v>0</v>
      </c>
      <c r="AK473">
        <v>0</v>
      </c>
      <c r="AU473" t="s">
        <v>2048</v>
      </c>
      <c r="AW473">
        <v>0</v>
      </c>
      <c r="AY473">
        <v>0</v>
      </c>
      <c r="BA473">
        <v>0</v>
      </c>
      <c r="BC473">
        <v>0</v>
      </c>
      <c r="BE473">
        <v>0</v>
      </c>
      <c r="BG473">
        <v>0</v>
      </c>
      <c r="BI473">
        <v>0</v>
      </c>
      <c r="BK473">
        <v>0</v>
      </c>
      <c r="BM473">
        <v>0</v>
      </c>
      <c r="BO473">
        <v>0</v>
      </c>
      <c r="BQ473">
        <v>0</v>
      </c>
      <c r="BR473">
        <v>0</v>
      </c>
      <c r="BT473">
        <v>0</v>
      </c>
      <c r="BV473">
        <v>0</v>
      </c>
      <c r="BX473">
        <v>0</v>
      </c>
      <c r="BZ473">
        <v>0</v>
      </c>
      <c r="CB473">
        <v>0</v>
      </c>
      <c r="CF473">
        <v>0</v>
      </c>
      <c r="CJ473">
        <v>1941</v>
      </c>
      <c r="CM473">
        <v>0</v>
      </c>
      <c r="CN473">
        <v>0</v>
      </c>
    </row>
    <row r="474" spans="1:92" x14ac:dyDescent="0.3">
      <c r="A474" s="4">
        <v>44352</v>
      </c>
      <c r="B474" s="2" t="s">
        <v>26</v>
      </c>
      <c r="C474" s="11" t="s">
        <v>218</v>
      </c>
      <c r="D474" s="11" t="s">
        <v>1690</v>
      </c>
      <c r="E474" s="3" t="s">
        <v>1026</v>
      </c>
      <c r="F474" s="1"/>
      <c r="G474" s="7">
        <v>2</v>
      </c>
      <c r="H474" s="7"/>
      <c r="I474" s="7"/>
      <c r="J474" s="7">
        <v>2</v>
      </c>
      <c r="K474" s="7">
        <v>1</v>
      </c>
      <c r="L474" s="7">
        <v>1</v>
      </c>
      <c r="M474" s="5"/>
      <c r="N474" s="7"/>
      <c r="O474" s="7"/>
      <c r="P474" s="7"/>
      <c r="Q474" s="7"/>
      <c r="R474" s="7"/>
      <c r="S474" s="7"/>
      <c r="T474" s="7"/>
      <c r="U474" s="7"/>
      <c r="V474" s="6"/>
      <c r="W474" s="10" t="s">
        <v>2049</v>
      </c>
      <c r="X474" s="8"/>
      <c r="Y474" s="9">
        <v>0</v>
      </c>
      <c r="Z474" s="9">
        <v>0</v>
      </c>
      <c r="AA474" s="9">
        <v>0</v>
      </c>
      <c r="AB474" s="9">
        <v>0</v>
      </c>
      <c r="AC474" s="9">
        <v>0</v>
      </c>
      <c r="AD474" s="9">
        <v>0</v>
      </c>
      <c r="AE474" s="9">
        <v>0</v>
      </c>
      <c r="AF474" s="9">
        <v>0</v>
      </c>
      <c r="AG474" s="9">
        <v>0</v>
      </c>
      <c r="AH474" s="9">
        <v>0</v>
      </c>
      <c r="AI474" s="9">
        <v>0</v>
      </c>
      <c r="AJ474">
        <v>0</v>
      </c>
      <c r="AK474">
        <v>0</v>
      </c>
      <c r="AU474" t="s">
        <v>2050</v>
      </c>
      <c r="AW474">
        <v>0</v>
      </c>
      <c r="AY474">
        <v>0</v>
      </c>
      <c r="BA474">
        <v>0</v>
      </c>
      <c r="BC474">
        <v>0</v>
      </c>
      <c r="BE474">
        <v>0</v>
      </c>
      <c r="BG474">
        <v>0</v>
      </c>
      <c r="BI474">
        <v>0</v>
      </c>
      <c r="BK474">
        <v>0</v>
      </c>
      <c r="BM474">
        <v>0</v>
      </c>
      <c r="BO474">
        <v>0</v>
      </c>
      <c r="BQ474">
        <v>0</v>
      </c>
      <c r="BR474">
        <v>0</v>
      </c>
      <c r="BT474">
        <v>0</v>
      </c>
      <c r="BV474">
        <v>0</v>
      </c>
      <c r="BX474">
        <v>0</v>
      </c>
      <c r="BZ474">
        <v>0</v>
      </c>
      <c r="CB474">
        <v>0</v>
      </c>
      <c r="CF474">
        <v>0</v>
      </c>
      <c r="CJ474">
        <v>1942</v>
      </c>
      <c r="CM474">
        <v>0</v>
      </c>
      <c r="CN474">
        <v>0</v>
      </c>
    </row>
    <row r="475" spans="1:92" x14ac:dyDescent="0.3">
      <c r="A475" s="4">
        <v>44348</v>
      </c>
      <c r="B475" s="2" t="s">
        <v>39</v>
      </c>
      <c r="C475" s="11" t="s">
        <v>203</v>
      </c>
      <c r="D475" s="11" t="s">
        <v>11</v>
      </c>
      <c r="E475" s="3" t="s">
        <v>1557</v>
      </c>
      <c r="F475" s="1"/>
      <c r="G475" s="7"/>
      <c r="H475" s="7"/>
      <c r="I475" s="7"/>
      <c r="J475" s="7"/>
      <c r="K475" s="7"/>
      <c r="L475" s="7"/>
      <c r="M475" s="5"/>
      <c r="N475" s="7"/>
      <c r="O475" s="7"/>
      <c r="P475" s="7"/>
      <c r="Q475" s="7"/>
      <c r="R475" s="7"/>
      <c r="S475" s="7"/>
      <c r="T475" s="7"/>
      <c r="U475" s="7"/>
      <c r="V475" s="6"/>
      <c r="W475" s="10" t="s">
        <v>2051</v>
      </c>
      <c r="X475" s="8"/>
      <c r="Y475" s="9">
        <v>29250000</v>
      </c>
      <c r="Z475" s="9">
        <v>0</v>
      </c>
      <c r="AA475" s="9">
        <v>0</v>
      </c>
      <c r="AB475" s="9">
        <v>0</v>
      </c>
      <c r="AC475" s="9">
        <v>0</v>
      </c>
      <c r="AD475" s="9">
        <v>0</v>
      </c>
      <c r="AE475" s="9">
        <v>0</v>
      </c>
      <c r="AF475" s="9">
        <v>0</v>
      </c>
      <c r="AG475" s="9">
        <v>0</v>
      </c>
      <c r="AH475" s="9">
        <v>0</v>
      </c>
      <c r="AI475" s="9">
        <v>0</v>
      </c>
      <c r="AJ475">
        <v>29250000</v>
      </c>
      <c r="AK475">
        <v>0</v>
      </c>
      <c r="AL475">
        <v>27</v>
      </c>
      <c r="AM475">
        <v>44278</v>
      </c>
      <c r="AU475" t="s">
        <v>2052</v>
      </c>
      <c r="AW475">
        <v>0</v>
      </c>
      <c r="AY475">
        <v>0</v>
      </c>
      <c r="BA475">
        <v>0</v>
      </c>
      <c r="BC475">
        <v>0</v>
      </c>
      <c r="BE475">
        <v>0</v>
      </c>
      <c r="BG475">
        <v>0</v>
      </c>
      <c r="BI475">
        <v>0</v>
      </c>
      <c r="BK475">
        <v>0</v>
      </c>
      <c r="BM475">
        <v>0</v>
      </c>
      <c r="BO475">
        <v>0</v>
      </c>
      <c r="BQ475">
        <v>0</v>
      </c>
      <c r="BR475">
        <v>0</v>
      </c>
      <c r="BT475">
        <v>0</v>
      </c>
      <c r="BV475">
        <v>0</v>
      </c>
      <c r="BX475">
        <v>0</v>
      </c>
      <c r="BZ475">
        <v>0</v>
      </c>
      <c r="CB475">
        <v>0</v>
      </c>
      <c r="CF475">
        <v>0</v>
      </c>
      <c r="CJ475">
        <v>1943</v>
      </c>
      <c r="CM475">
        <v>0</v>
      </c>
      <c r="CN475">
        <v>29250000</v>
      </c>
    </row>
    <row r="476" spans="1:92" x14ac:dyDescent="0.3">
      <c r="A476" s="4">
        <v>44353</v>
      </c>
      <c r="B476" s="2" t="s">
        <v>199</v>
      </c>
      <c r="C476" s="11" t="s">
        <v>483</v>
      </c>
      <c r="D476" s="11" t="s">
        <v>11</v>
      </c>
      <c r="E476" s="3" t="s">
        <v>1244</v>
      </c>
      <c r="F476" s="1"/>
      <c r="G476" s="7"/>
      <c r="H476" s="7"/>
      <c r="I476" s="7"/>
      <c r="J476" s="7"/>
      <c r="K476" s="7"/>
      <c r="L476" s="7"/>
      <c r="M476" s="5"/>
      <c r="N476" s="7">
        <v>1</v>
      </c>
      <c r="O476" s="7"/>
      <c r="P476" s="7"/>
      <c r="Q476" s="7"/>
      <c r="R476" s="7">
        <v>1</v>
      </c>
      <c r="S476" s="7"/>
      <c r="T476" s="7"/>
      <c r="U476" s="7"/>
      <c r="V476" s="6"/>
      <c r="W476" s="10"/>
      <c r="X476" s="8"/>
      <c r="Y476" s="9">
        <v>0</v>
      </c>
      <c r="Z476" s="9">
        <v>0</v>
      </c>
      <c r="AA476" s="9">
        <v>0</v>
      </c>
      <c r="AB476" s="9">
        <v>0</v>
      </c>
      <c r="AC476" s="9">
        <v>0</v>
      </c>
      <c r="AD476" s="9">
        <v>0</v>
      </c>
      <c r="AE476" s="9">
        <v>0</v>
      </c>
      <c r="AF476" s="9">
        <v>0</v>
      </c>
      <c r="AG476" s="9">
        <v>0</v>
      </c>
      <c r="AH476" s="9">
        <v>0</v>
      </c>
      <c r="AI476" s="9">
        <v>0</v>
      </c>
      <c r="AJ476">
        <v>0</v>
      </c>
      <c r="AK476">
        <v>0</v>
      </c>
      <c r="AU476" t="s">
        <v>2053</v>
      </c>
      <c r="AW476">
        <v>0</v>
      </c>
      <c r="AY476">
        <v>0</v>
      </c>
      <c r="BA476">
        <v>0</v>
      </c>
      <c r="BC476">
        <v>0</v>
      </c>
      <c r="BE476">
        <v>0</v>
      </c>
      <c r="BG476">
        <v>0</v>
      </c>
      <c r="BI476">
        <v>0</v>
      </c>
      <c r="BK476">
        <v>0</v>
      </c>
      <c r="BM476">
        <v>0</v>
      </c>
      <c r="BO476">
        <v>0</v>
      </c>
      <c r="BQ476">
        <v>0</v>
      </c>
      <c r="BR476">
        <v>0</v>
      </c>
      <c r="BT476">
        <v>0</v>
      </c>
      <c r="BV476">
        <v>0</v>
      </c>
      <c r="BX476">
        <v>0</v>
      </c>
      <c r="BZ476">
        <v>0</v>
      </c>
      <c r="CB476">
        <v>0</v>
      </c>
      <c r="CF476">
        <v>0</v>
      </c>
      <c r="CJ476">
        <v>1944</v>
      </c>
      <c r="CM476">
        <v>0</v>
      </c>
      <c r="CN476">
        <v>0</v>
      </c>
    </row>
    <row r="477" spans="1:92" x14ac:dyDescent="0.3">
      <c r="A477" s="4">
        <v>44353</v>
      </c>
      <c r="B477" s="2" t="s">
        <v>199</v>
      </c>
      <c r="C477" s="11" t="s">
        <v>200</v>
      </c>
      <c r="D477" s="11" t="s">
        <v>11</v>
      </c>
      <c r="E477" s="3" t="s">
        <v>919</v>
      </c>
      <c r="F477" s="1"/>
      <c r="G477" s="7"/>
      <c r="H477" s="7"/>
      <c r="I477" s="7"/>
      <c r="J477" s="7">
        <v>3249</v>
      </c>
      <c r="K477" s="7">
        <v>1083</v>
      </c>
      <c r="L477" s="7">
        <v>17</v>
      </c>
      <c r="M477" s="5">
        <v>116</v>
      </c>
      <c r="N477" s="7">
        <v>1</v>
      </c>
      <c r="O477" s="7">
        <v>2</v>
      </c>
      <c r="P477" s="7">
        <v>7</v>
      </c>
      <c r="Q477" s="7"/>
      <c r="R477" s="7"/>
      <c r="S477" s="7"/>
      <c r="T477" s="7"/>
      <c r="U477" s="7"/>
      <c r="V477" s="6"/>
      <c r="W477" s="10"/>
      <c r="X477" s="8"/>
      <c r="Y477" s="9">
        <v>0</v>
      </c>
      <c r="Z477" s="9">
        <v>272496200</v>
      </c>
      <c r="AA477" s="9">
        <v>152217000</v>
      </c>
      <c r="AB477" s="9">
        <v>0</v>
      </c>
      <c r="AC477" s="9">
        <v>0</v>
      </c>
      <c r="AD477" s="9">
        <v>0</v>
      </c>
      <c r="AE477" s="9">
        <v>0</v>
      </c>
      <c r="AF477" s="9">
        <v>0</v>
      </c>
      <c r="AG477" s="9">
        <v>0</v>
      </c>
      <c r="AH477" s="9">
        <v>100000000</v>
      </c>
      <c r="AI477" s="9">
        <v>0</v>
      </c>
      <c r="AJ477">
        <v>524713200</v>
      </c>
      <c r="AK477">
        <v>0</v>
      </c>
      <c r="AL477">
        <v>877</v>
      </c>
      <c r="AM477">
        <v>44362</v>
      </c>
      <c r="AN477">
        <v>44544</v>
      </c>
      <c r="AU477" t="s">
        <v>2054</v>
      </c>
      <c r="AV477">
        <v>1301</v>
      </c>
      <c r="AW477">
        <v>152217000</v>
      </c>
      <c r="AY477">
        <v>0</v>
      </c>
      <c r="AZ477">
        <v>1301</v>
      </c>
      <c r="BA477">
        <v>65830600</v>
      </c>
      <c r="BB477">
        <v>500</v>
      </c>
      <c r="BC477">
        <v>26900000</v>
      </c>
      <c r="BD477">
        <v>1366</v>
      </c>
      <c r="BE477">
        <v>105182000</v>
      </c>
      <c r="BF477">
        <v>1366</v>
      </c>
      <c r="BG477">
        <v>39067600</v>
      </c>
      <c r="BH477">
        <v>1366</v>
      </c>
      <c r="BI477">
        <v>35516000</v>
      </c>
      <c r="BK477">
        <v>0</v>
      </c>
      <c r="BM477">
        <v>0</v>
      </c>
      <c r="BO477">
        <v>0</v>
      </c>
      <c r="BQ477">
        <v>0</v>
      </c>
      <c r="BR477">
        <v>272496200</v>
      </c>
      <c r="BT477">
        <v>0</v>
      </c>
      <c r="BV477">
        <v>0</v>
      </c>
      <c r="BX477">
        <v>0</v>
      </c>
      <c r="BZ477">
        <v>0</v>
      </c>
      <c r="CB477">
        <v>0</v>
      </c>
      <c r="CF477">
        <v>0</v>
      </c>
      <c r="CJ477">
        <v>1945</v>
      </c>
      <c r="CM477">
        <v>0</v>
      </c>
      <c r="CN477">
        <v>524713200</v>
      </c>
    </row>
    <row r="478" spans="1:92" x14ac:dyDescent="0.3">
      <c r="A478" s="4">
        <v>44353</v>
      </c>
      <c r="B478" s="2" t="s">
        <v>12</v>
      </c>
      <c r="C478" s="11" t="s">
        <v>225</v>
      </c>
      <c r="D478" s="11" t="s">
        <v>11</v>
      </c>
      <c r="E478" s="3" t="s">
        <v>828</v>
      </c>
      <c r="F478" s="1"/>
      <c r="G478" s="7"/>
      <c r="H478" s="7"/>
      <c r="I478" s="7"/>
      <c r="J478" s="7"/>
      <c r="K478" s="7"/>
      <c r="L478" s="7"/>
      <c r="M478" s="5"/>
      <c r="N478" s="7"/>
      <c r="O478" s="7"/>
      <c r="P478" s="7"/>
      <c r="Q478" s="7"/>
      <c r="R478" s="7"/>
      <c r="S478" s="7"/>
      <c r="T478" s="7"/>
      <c r="U478" s="7"/>
      <c r="V478" s="6"/>
      <c r="W478" s="10" t="s">
        <v>2055</v>
      </c>
      <c r="X478" s="8"/>
      <c r="Y478" s="9">
        <v>0</v>
      </c>
      <c r="Z478" s="9">
        <v>0</v>
      </c>
      <c r="AA478" s="9">
        <v>0</v>
      </c>
      <c r="AB478" s="9">
        <v>0</v>
      </c>
      <c r="AC478" s="9">
        <v>0</v>
      </c>
      <c r="AD478" s="9">
        <v>0</v>
      </c>
      <c r="AE478" s="9">
        <v>0</v>
      </c>
      <c r="AF478" s="9">
        <v>0</v>
      </c>
      <c r="AG478" s="9">
        <v>0</v>
      </c>
      <c r="AH478" s="9">
        <v>0</v>
      </c>
      <c r="AI478" s="9">
        <v>0</v>
      </c>
      <c r="AJ478">
        <v>0</v>
      </c>
      <c r="AK478">
        <v>0</v>
      </c>
      <c r="AU478" t="s">
        <v>2056</v>
      </c>
      <c r="AW478">
        <v>0</v>
      </c>
      <c r="AY478">
        <v>0</v>
      </c>
      <c r="BA478">
        <v>0</v>
      </c>
      <c r="BC478">
        <v>0</v>
      </c>
      <c r="BE478">
        <v>0</v>
      </c>
      <c r="BG478">
        <v>0</v>
      </c>
      <c r="BI478">
        <v>0</v>
      </c>
      <c r="BK478">
        <v>0</v>
      </c>
      <c r="BM478">
        <v>0</v>
      </c>
      <c r="BO478">
        <v>0</v>
      </c>
      <c r="BQ478">
        <v>0</v>
      </c>
      <c r="BR478">
        <v>0</v>
      </c>
      <c r="BT478">
        <v>0</v>
      </c>
      <c r="BV478">
        <v>0</v>
      </c>
      <c r="BX478">
        <v>0</v>
      </c>
      <c r="BZ478">
        <v>0</v>
      </c>
      <c r="CB478">
        <v>0</v>
      </c>
      <c r="CF478">
        <v>0</v>
      </c>
      <c r="CJ478">
        <v>1946</v>
      </c>
      <c r="CM478">
        <v>0</v>
      </c>
      <c r="CN478">
        <v>0</v>
      </c>
    </row>
    <row r="479" spans="1:92" x14ac:dyDescent="0.3">
      <c r="A479" s="4">
        <v>44353</v>
      </c>
      <c r="B479" s="2" t="s">
        <v>12</v>
      </c>
      <c r="C479" s="11" t="s">
        <v>408</v>
      </c>
      <c r="D479" s="11" t="s">
        <v>1690</v>
      </c>
      <c r="E479" s="3" t="s">
        <v>1213</v>
      </c>
      <c r="F479" s="1"/>
      <c r="G479" s="7"/>
      <c r="H479" s="7"/>
      <c r="I479" s="7"/>
      <c r="J479" s="7"/>
      <c r="K479" s="7"/>
      <c r="L479" s="7"/>
      <c r="M479" s="5"/>
      <c r="N479" s="7">
        <v>1</v>
      </c>
      <c r="O479" s="7"/>
      <c r="P479" s="7"/>
      <c r="Q479" s="7"/>
      <c r="R479" s="7"/>
      <c r="S479" s="7"/>
      <c r="T479" s="7"/>
      <c r="U479" s="7"/>
      <c r="V479" s="6"/>
      <c r="W479" s="10"/>
      <c r="X479" s="8"/>
      <c r="Y479" s="9">
        <v>0</v>
      </c>
      <c r="Z479" s="9">
        <v>0</v>
      </c>
      <c r="AA479" s="9">
        <v>0</v>
      </c>
      <c r="AB479" s="9">
        <v>0</v>
      </c>
      <c r="AC479" s="9">
        <v>0</v>
      </c>
      <c r="AD479" s="9">
        <v>0</v>
      </c>
      <c r="AE479" s="9">
        <v>0</v>
      </c>
      <c r="AF479" s="9">
        <v>0</v>
      </c>
      <c r="AG479" s="9">
        <v>0</v>
      </c>
      <c r="AH479" s="9">
        <v>0</v>
      </c>
      <c r="AI479" s="9">
        <v>0</v>
      </c>
      <c r="AJ479">
        <v>0</v>
      </c>
      <c r="AK479">
        <v>0</v>
      </c>
      <c r="AU479" t="s">
        <v>2057</v>
      </c>
      <c r="AW479">
        <v>0</v>
      </c>
      <c r="AY479">
        <v>0</v>
      </c>
      <c r="BA479">
        <v>0</v>
      </c>
      <c r="BC479">
        <v>0</v>
      </c>
      <c r="BE479">
        <v>0</v>
      </c>
      <c r="BG479">
        <v>0</v>
      </c>
      <c r="BI479">
        <v>0</v>
      </c>
      <c r="BK479">
        <v>0</v>
      </c>
      <c r="BM479">
        <v>0</v>
      </c>
      <c r="BO479">
        <v>0</v>
      </c>
      <c r="BQ479">
        <v>0</v>
      </c>
      <c r="BR479">
        <v>0</v>
      </c>
      <c r="BT479">
        <v>0</v>
      </c>
      <c r="BV479">
        <v>0</v>
      </c>
      <c r="BX479">
        <v>0</v>
      </c>
      <c r="BZ479">
        <v>0</v>
      </c>
      <c r="CB479">
        <v>0</v>
      </c>
      <c r="CF479">
        <v>0</v>
      </c>
      <c r="CJ479">
        <v>1947</v>
      </c>
      <c r="CM479">
        <v>0</v>
      </c>
      <c r="CN479">
        <v>0</v>
      </c>
    </row>
    <row r="480" spans="1:92" x14ac:dyDescent="0.3">
      <c r="A480" s="4">
        <v>44353</v>
      </c>
      <c r="B480" s="2" t="s">
        <v>15</v>
      </c>
      <c r="C480" s="11" t="s">
        <v>22</v>
      </c>
      <c r="D480" s="11" t="s">
        <v>1713</v>
      </c>
      <c r="E480" s="3" t="s">
        <v>831</v>
      </c>
      <c r="F480" s="1"/>
      <c r="G480" s="7"/>
      <c r="H480" s="7"/>
      <c r="I480" s="7"/>
      <c r="J480" s="7">
        <v>69</v>
      </c>
      <c r="K480" s="7">
        <v>17</v>
      </c>
      <c r="L480" s="7"/>
      <c r="M480" s="5">
        <v>17</v>
      </c>
      <c r="N480" s="7"/>
      <c r="O480" s="7"/>
      <c r="P480" s="7"/>
      <c r="Q480" s="7"/>
      <c r="R480" s="7"/>
      <c r="S480" s="7"/>
      <c r="T480" s="7"/>
      <c r="U480" s="7"/>
      <c r="V480" s="6"/>
      <c r="W480" s="10"/>
      <c r="X480" s="8"/>
      <c r="Y480" s="9">
        <v>0</v>
      </c>
      <c r="Z480" s="9">
        <v>0</v>
      </c>
      <c r="AA480" s="9">
        <v>0</v>
      </c>
      <c r="AB480" s="9">
        <v>0</v>
      </c>
      <c r="AC480" s="9">
        <v>0</v>
      </c>
      <c r="AD480" s="9">
        <v>0</v>
      </c>
      <c r="AE480" s="9">
        <v>0</v>
      </c>
      <c r="AF480" s="9">
        <v>0</v>
      </c>
      <c r="AG480" s="9">
        <v>0</v>
      </c>
      <c r="AH480" s="9">
        <v>0</v>
      </c>
      <c r="AI480" s="9">
        <v>0</v>
      </c>
      <c r="AJ480">
        <v>0</v>
      </c>
      <c r="AK480">
        <v>0</v>
      </c>
      <c r="AU480" t="s">
        <v>2058</v>
      </c>
      <c r="AW480">
        <v>0</v>
      </c>
      <c r="AY480">
        <v>0</v>
      </c>
      <c r="BA480">
        <v>0</v>
      </c>
      <c r="BC480">
        <v>0</v>
      </c>
      <c r="BE480">
        <v>0</v>
      </c>
      <c r="BG480">
        <v>0</v>
      </c>
      <c r="BI480">
        <v>0</v>
      </c>
      <c r="BK480">
        <v>0</v>
      </c>
      <c r="BM480">
        <v>0</v>
      </c>
      <c r="BO480">
        <v>0</v>
      </c>
      <c r="BQ480">
        <v>0</v>
      </c>
      <c r="BR480">
        <v>0</v>
      </c>
      <c r="BT480">
        <v>0</v>
      </c>
      <c r="BV480">
        <v>0</v>
      </c>
      <c r="BX480">
        <v>0</v>
      </c>
      <c r="BZ480">
        <v>0</v>
      </c>
      <c r="CB480">
        <v>0</v>
      </c>
      <c r="CF480">
        <v>0</v>
      </c>
      <c r="CJ480">
        <v>1948</v>
      </c>
      <c r="CM480">
        <v>0</v>
      </c>
      <c r="CN480">
        <v>0</v>
      </c>
    </row>
    <row r="481" spans="1:92" x14ac:dyDescent="0.3">
      <c r="A481" s="4">
        <v>44353</v>
      </c>
      <c r="B481" s="2" t="s">
        <v>78</v>
      </c>
      <c r="C481" s="11" t="s">
        <v>249</v>
      </c>
      <c r="D481" s="11" t="s">
        <v>31</v>
      </c>
      <c r="E481" s="3" t="s">
        <v>1390</v>
      </c>
      <c r="F481" s="1"/>
      <c r="G481" s="7"/>
      <c r="H481" s="7"/>
      <c r="I481" s="7"/>
      <c r="J481" s="7">
        <v>272</v>
      </c>
      <c r="K481" s="7">
        <v>68</v>
      </c>
      <c r="L481" s="7"/>
      <c r="M481" s="5">
        <v>68</v>
      </c>
      <c r="N481" s="7"/>
      <c r="O481" s="7"/>
      <c r="P481" s="7"/>
      <c r="Q481" s="7"/>
      <c r="R481" s="7"/>
      <c r="S481" s="7"/>
      <c r="T481" s="7"/>
      <c r="U481" s="7"/>
      <c r="V481" s="6"/>
      <c r="W481" s="10"/>
      <c r="X481" s="8"/>
      <c r="Y481" s="9">
        <v>0</v>
      </c>
      <c r="Z481" s="9">
        <v>0</v>
      </c>
      <c r="AA481" s="9">
        <v>0</v>
      </c>
      <c r="AB481" s="9">
        <v>0</v>
      </c>
      <c r="AC481" s="9">
        <v>0</v>
      </c>
      <c r="AD481" s="9">
        <v>0</v>
      </c>
      <c r="AE481" s="9">
        <v>0</v>
      </c>
      <c r="AF481" s="9">
        <v>338657444.10999995</v>
      </c>
      <c r="AG481" s="9">
        <v>0</v>
      </c>
      <c r="AH481" s="9">
        <v>0</v>
      </c>
      <c r="AI481" s="9">
        <v>0</v>
      </c>
      <c r="AJ481">
        <v>338657444.10999995</v>
      </c>
      <c r="AK481">
        <v>0</v>
      </c>
      <c r="AL481" t="s">
        <v>2059</v>
      </c>
      <c r="AM481" t="s">
        <v>2060</v>
      </c>
      <c r="AU481" t="s">
        <v>2061</v>
      </c>
      <c r="AW481">
        <v>0</v>
      </c>
      <c r="AY481">
        <v>0</v>
      </c>
      <c r="BA481">
        <v>0</v>
      </c>
      <c r="BC481">
        <v>0</v>
      </c>
      <c r="BE481">
        <v>0</v>
      </c>
      <c r="BG481">
        <v>0</v>
      </c>
      <c r="BI481">
        <v>0</v>
      </c>
      <c r="BK481">
        <v>0</v>
      </c>
      <c r="BM481">
        <v>0</v>
      </c>
      <c r="BO481">
        <v>0</v>
      </c>
      <c r="BQ481">
        <v>0</v>
      </c>
      <c r="BR481">
        <v>0</v>
      </c>
      <c r="BT481">
        <v>0</v>
      </c>
      <c r="BV481">
        <v>0</v>
      </c>
      <c r="BX481">
        <v>0</v>
      </c>
      <c r="BZ481">
        <v>0</v>
      </c>
      <c r="CB481">
        <v>0</v>
      </c>
      <c r="CF481">
        <v>0</v>
      </c>
      <c r="CJ481">
        <v>1949</v>
      </c>
      <c r="CM481">
        <v>0</v>
      </c>
      <c r="CN481">
        <v>338657444.10999995</v>
      </c>
    </row>
    <row r="482" spans="1:92" x14ac:dyDescent="0.3">
      <c r="A482" s="4">
        <v>44353</v>
      </c>
      <c r="B482" s="2" t="s">
        <v>39</v>
      </c>
      <c r="C482" s="11" t="s">
        <v>206</v>
      </c>
      <c r="D482" s="11" t="s">
        <v>31</v>
      </c>
      <c r="E482" s="3" t="s">
        <v>1435</v>
      </c>
      <c r="F482" s="1"/>
      <c r="G482" s="7"/>
      <c r="H482" s="7"/>
      <c r="I482" s="7"/>
      <c r="J482" s="7">
        <v>124</v>
      </c>
      <c r="K482" s="7">
        <v>31</v>
      </c>
      <c r="L482" s="7"/>
      <c r="M482" s="5">
        <v>31</v>
      </c>
      <c r="N482" s="7"/>
      <c r="O482" s="7"/>
      <c r="P482" s="7"/>
      <c r="Q482" s="7"/>
      <c r="R482" s="7"/>
      <c r="S482" s="7"/>
      <c r="T482" s="7"/>
      <c r="U482" s="7"/>
      <c r="V482" s="6"/>
      <c r="W482" s="10"/>
      <c r="X482" s="8"/>
      <c r="Y482" s="9">
        <v>0</v>
      </c>
      <c r="Z482" s="9">
        <v>0</v>
      </c>
      <c r="AA482" s="9">
        <v>0</v>
      </c>
      <c r="AB482" s="9">
        <v>0</v>
      </c>
      <c r="AC482" s="9">
        <v>0</v>
      </c>
      <c r="AD482" s="9">
        <v>0</v>
      </c>
      <c r="AE482" s="9">
        <v>0</v>
      </c>
      <c r="AF482" s="9">
        <v>0</v>
      </c>
      <c r="AG482" s="9">
        <v>0</v>
      </c>
      <c r="AH482" s="9">
        <v>0</v>
      </c>
      <c r="AI482" s="9">
        <v>0</v>
      </c>
      <c r="AJ482">
        <v>0</v>
      </c>
      <c r="AK482">
        <v>0</v>
      </c>
      <c r="AU482" t="s">
        <v>2062</v>
      </c>
      <c r="AW482">
        <v>0</v>
      </c>
      <c r="AY482">
        <v>0</v>
      </c>
      <c r="BA482">
        <v>0</v>
      </c>
      <c r="BC482">
        <v>0</v>
      </c>
      <c r="BE482">
        <v>0</v>
      </c>
      <c r="BG482">
        <v>0</v>
      </c>
      <c r="BI482">
        <v>0</v>
      </c>
      <c r="BK482">
        <v>0</v>
      </c>
      <c r="BM482">
        <v>0</v>
      </c>
      <c r="BO482">
        <v>0</v>
      </c>
      <c r="BQ482">
        <v>0</v>
      </c>
      <c r="BR482">
        <v>0</v>
      </c>
      <c r="BT482">
        <v>0</v>
      </c>
      <c r="BV482">
        <v>0</v>
      </c>
      <c r="BX482">
        <v>0</v>
      </c>
      <c r="BZ482">
        <v>0</v>
      </c>
      <c r="CB482">
        <v>0</v>
      </c>
      <c r="CF482">
        <v>0</v>
      </c>
      <c r="CJ482">
        <v>1950</v>
      </c>
      <c r="CM482">
        <v>0</v>
      </c>
      <c r="CN482">
        <v>0</v>
      </c>
    </row>
    <row r="483" spans="1:92" x14ac:dyDescent="0.3">
      <c r="A483" s="4">
        <v>44353</v>
      </c>
      <c r="B483" s="2" t="s">
        <v>39</v>
      </c>
      <c r="C483" s="11" t="s">
        <v>204</v>
      </c>
      <c r="D483" s="11" t="s">
        <v>11</v>
      </c>
      <c r="E483" s="3" t="s">
        <v>1501</v>
      </c>
      <c r="F483" s="1"/>
      <c r="G483" s="7"/>
      <c r="H483" s="7"/>
      <c r="I483" s="7"/>
      <c r="J483" s="7"/>
      <c r="K483" s="7"/>
      <c r="L483" s="7"/>
      <c r="M483" s="5"/>
      <c r="N483" s="7">
        <v>1</v>
      </c>
      <c r="O483" s="7"/>
      <c r="P483" s="7"/>
      <c r="Q483" s="7"/>
      <c r="R483" s="7"/>
      <c r="S483" s="7"/>
      <c r="T483" s="7"/>
      <c r="U483" s="7"/>
      <c r="V483" s="6"/>
      <c r="W483" s="10" t="s">
        <v>331</v>
      </c>
      <c r="X483" s="8"/>
      <c r="Y483" s="9">
        <v>0</v>
      </c>
      <c r="Z483" s="9">
        <v>0</v>
      </c>
      <c r="AA483" s="9">
        <v>0</v>
      </c>
      <c r="AB483" s="9">
        <v>0</v>
      </c>
      <c r="AC483" s="9">
        <v>0</v>
      </c>
      <c r="AD483" s="9">
        <v>0</v>
      </c>
      <c r="AE483" s="9">
        <v>0</v>
      </c>
      <c r="AF483" s="9">
        <v>0</v>
      </c>
      <c r="AG483" s="9">
        <v>0</v>
      </c>
      <c r="AH483" s="9">
        <v>0</v>
      </c>
      <c r="AI483" s="9">
        <v>0</v>
      </c>
      <c r="AJ483">
        <v>0</v>
      </c>
      <c r="AK483">
        <v>0</v>
      </c>
      <c r="AU483" t="s">
        <v>2063</v>
      </c>
      <c r="AW483">
        <v>0</v>
      </c>
      <c r="AY483">
        <v>0</v>
      </c>
      <c r="BA483">
        <v>0</v>
      </c>
      <c r="BC483">
        <v>0</v>
      </c>
      <c r="BE483">
        <v>0</v>
      </c>
      <c r="BG483">
        <v>0</v>
      </c>
      <c r="BI483">
        <v>0</v>
      </c>
      <c r="BK483">
        <v>0</v>
      </c>
      <c r="BM483">
        <v>0</v>
      </c>
      <c r="BO483">
        <v>0</v>
      </c>
      <c r="BQ483">
        <v>0</v>
      </c>
      <c r="BR483">
        <v>0</v>
      </c>
      <c r="BT483">
        <v>0</v>
      </c>
      <c r="BV483">
        <v>0</v>
      </c>
      <c r="BX483">
        <v>0</v>
      </c>
      <c r="BZ483">
        <v>0</v>
      </c>
      <c r="CB483">
        <v>0</v>
      </c>
      <c r="CF483">
        <v>0</v>
      </c>
      <c r="CJ483">
        <v>1951</v>
      </c>
      <c r="CM483">
        <v>0</v>
      </c>
      <c r="CN483">
        <v>0</v>
      </c>
    </row>
    <row r="484" spans="1:92" x14ac:dyDescent="0.3">
      <c r="A484" s="4">
        <v>44351</v>
      </c>
      <c r="B484" s="2" t="s">
        <v>15</v>
      </c>
      <c r="C484" s="11" t="s">
        <v>576</v>
      </c>
      <c r="D484" s="11" t="s">
        <v>1690</v>
      </c>
      <c r="E484" s="3" t="s">
        <v>979</v>
      </c>
      <c r="F484" s="1"/>
      <c r="G484" s="7"/>
      <c r="H484" s="7"/>
      <c r="I484" s="7"/>
      <c r="J484" s="7"/>
      <c r="K484" s="7"/>
      <c r="L484" s="7"/>
      <c r="M484" s="5"/>
      <c r="N484" s="7">
        <v>1</v>
      </c>
      <c r="O484" s="7"/>
      <c r="P484" s="7"/>
      <c r="Q484" s="7"/>
      <c r="R484" s="7"/>
      <c r="S484" s="7"/>
      <c r="T484" s="7"/>
      <c r="U484" s="7"/>
      <c r="V484" s="6"/>
      <c r="W484" s="10"/>
      <c r="X484" s="8"/>
      <c r="Y484" s="9">
        <v>0</v>
      </c>
      <c r="Z484" s="9">
        <v>0</v>
      </c>
      <c r="AA484" s="9">
        <v>0</v>
      </c>
      <c r="AB484" s="9">
        <v>0</v>
      </c>
      <c r="AC484" s="9">
        <v>0</v>
      </c>
      <c r="AD484" s="9">
        <v>0</v>
      </c>
      <c r="AE484" s="9">
        <v>0</v>
      </c>
      <c r="AF484" s="9">
        <v>0</v>
      </c>
      <c r="AG484" s="9">
        <v>0</v>
      </c>
      <c r="AH484" s="9">
        <v>0</v>
      </c>
      <c r="AI484" s="9">
        <v>0</v>
      </c>
      <c r="AJ484">
        <v>0</v>
      </c>
      <c r="AK484">
        <v>0</v>
      </c>
      <c r="AU484" t="s">
        <v>2064</v>
      </c>
      <c r="AW484">
        <v>0</v>
      </c>
      <c r="AY484">
        <v>0</v>
      </c>
      <c r="BA484">
        <v>0</v>
      </c>
      <c r="BC484">
        <v>0</v>
      </c>
      <c r="BE484">
        <v>0</v>
      </c>
      <c r="BG484">
        <v>0</v>
      </c>
      <c r="BI484">
        <v>0</v>
      </c>
      <c r="BK484">
        <v>0</v>
      </c>
      <c r="BM484">
        <v>0</v>
      </c>
      <c r="BO484">
        <v>0</v>
      </c>
      <c r="BQ484">
        <v>0</v>
      </c>
      <c r="BR484">
        <v>0</v>
      </c>
      <c r="BT484">
        <v>0</v>
      </c>
      <c r="BV484">
        <v>0</v>
      </c>
      <c r="BX484">
        <v>0</v>
      </c>
      <c r="BZ484">
        <v>0</v>
      </c>
      <c r="CB484">
        <v>0</v>
      </c>
      <c r="CF484">
        <v>0</v>
      </c>
      <c r="CJ484">
        <v>1952</v>
      </c>
      <c r="CM484">
        <v>0</v>
      </c>
      <c r="CN484">
        <v>0</v>
      </c>
    </row>
    <row r="485" spans="1:92" x14ac:dyDescent="0.3">
      <c r="A485" s="4">
        <v>44351</v>
      </c>
      <c r="B485" s="2" t="s">
        <v>15</v>
      </c>
      <c r="C485" s="11" t="s">
        <v>126</v>
      </c>
      <c r="D485" s="11" t="s">
        <v>1690</v>
      </c>
      <c r="E485" s="3" t="s">
        <v>840</v>
      </c>
      <c r="F485" s="1"/>
      <c r="G485" s="7"/>
      <c r="H485" s="7"/>
      <c r="I485" s="7"/>
      <c r="J485" s="7"/>
      <c r="K485" s="7"/>
      <c r="L485" s="7"/>
      <c r="M485" s="5"/>
      <c r="N485" s="7">
        <v>1</v>
      </c>
      <c r="O485" s="7"/>
      <c r="P485" s="7"/>
      <c r="Q485" s="7"/>
      <c r="R485" s="7"/>
      <c r="S485" s="7"/>
      <c r="T485" s="7"/>
      <c r="U485" s="7"/>
      <c r="V485" s="6"/>
      <c r="W485" s="10"/>
      <c r="X485" s="8"/>
      <c r="Y485" s="9">
        <v>0</v>
      </c>
      <c r="Z485" s="9">
        <v>0</v>
      </c>
      <c r="AA485" s="9">
        <v>0</v>
      </c>
      <c r="AB485" s="9">
        <v>0</v>
      </c>
      <c r="AC485" s="9">
        <v>0</v>
      </c>
      <c r="AD485" s="9">
        <v>0</v>
      </c>
      <c r="AE485" s="9">
        <v>0</v>
      </c>
      <c r="AF485" s="9">
        <v>0</v>
      </c>
      <c r="AG485" s="9">
        <v>0</v>
      </c>
      <c r="AH485" s="9">
        <v>0</v>
      </c>
      <c r="AI485" s="9">
        <v>0</v>
      </c>
      <c r="AJ485">
        <v>0</v>
      </c>
      <c r="AK485">
        <v>0</v>
      </c>
      <c r="AU485" t="s">
        <v>2065</v>
      </c>
      <c r="AW485">
        <v>0</v>
      </c>
      <c r="AY485">
        <v>0</v>
      </c>
      <c r="BA485">
        <v>0</v>
      </c>
      <c r="BC485">
        <v>0</v>
      </c>
      <c r="BE485">
        <v>0</v>
      </c>
      <c r="BG485">
        <v>0</v>
      </c>
      <c r="BI485">
        <v>0</v>
      </c>
      <c r="BK485">
        <v>0</v>
      </c>
      <c r="BM485">
        <v>0</v>
      </c>
      <c r="BO485">
        <v>0</v>
      </c>
      <c r="BQ485">
        <v>0</v>
      </c>
      <c r="BR485">
        <v>0</v>
      </c>
      <c r="BT485">
        <v>0</v>
      </c>
      <c r="BV485">
        <v>0</v>
      </c>
      <c r="BX485">
        <v>0</v>
      </c>
      <c r="BZ485">
        <v>0</v>
      </c>
      <c r="CB485">
        <v>0</v>
      </c>
      <c r="CF485">
        <v>0</v>
      </c>
      <c r="CJ485">
        <v>1953</v>
      </c>
      <c r="CM485">
        <v>0</v>
      </c>
      <c r="CN485">
        <v>0</v>
      </c>
    </row>
    <row r="486" spans="1:92" x14ac:dyDescent="0.3">
      <c r="A486" s="4">
        <v>44354</v>
      </c>
      <c r="B486" s="2" t="s">
        <v>57</v>
      </c>
      <c r="C486" s="11" t="s">
        <v>621</v>
      </c>
      <c r="D486" s="11" t="s">
        <v>1690</v>
      </c>
      <c r="E486" s="3" t="s">
        <v>1135</v>
      </c>
      <c r="F486" s="1"/>
      <c r="G486" s="7"/>
      <c r="H486" s="7"/>
      <c r="I486" s="7"/>
      <c r="J486" s="7">
        <v>20</v>
      </c>
      <c r="K486" s="7">
        <v>5</v>
      </c>
      <c r="L486" s="7"/>
      <c r="M486" s="5">
        <v>5</v>
      </c>
      <c r="N486" s="7">
        <v>4</v>
      </c>
      <c r="O486" s="7"/>
      <c r="P486" s="7"/>
      <c r="Q486" s="7"/>
      <c r="R486" s="7"/>
      <c r="S486" s="7"/>
      <c r="T486" s="7"/>
      <c r="U486" s="7"/>
      <c r="V486" s="6"/>
      <c r="W486" s="10"/>
      <c r="X486" s="8"/>
      <c r="Y486" s="9">
        <v>0</v>
      </c>
      <c r="Z486" s="9">
        <v>0</v>
      </c>
      <c r="AA486" s="9">
        <v>0</v>
      </c>
      <c r="AB486" s="9">
        <v>0</v>
      </c>
      <c r="AC486" s="9">
        <v>0</v>
      </c>
      <c r="AD486" s="9">
        <v>0</v>
      </c>
      <c r="AE486" s="9">
        <v>0</v>
      </c>
      <c r="AF486" s="9">
        <v>0</v>
      </c>
      <c r="AG486" s="9">
        <v>0</v>
      </c>
      <c r="AH486" s="9">
        <v>0</v>
      </c>
      <c r="AI486" s="9">
        <v>0</v>
      </c>
      <c r="AJ486">
        <v>0</v>
      </c>
      <c r="AK486">
        <v>0</v>
      </c>
      <c r="AU486" t="s">
        <v>2066</v>
      </c>
      <c r="AW486">
        <v>0</v>
      </c>
      <c r="AY486">
        <v>0</v>
      </c>
      <c r="BA486">
        <v>0</v>
      </c>
      <c r="BC486">
        <v>0</v>
      </c>
      <c r="BE486">
        <v>0</v>
      </c>
      <c r="BG486">
        <v>0</v>
      </c>
      <c r="BI486">
        <v>0</v>
      </c>
      <c r="BK486">
        <v>0</v>
      </c>
      <c r="BM486">
        <v>0</v>
      </c>
      <c r="BO486">
        <v>0</v>
      </c>
      <c r="BQ486">
        <v>0</v>
      </c>
      <c r="BR486">
        <v>0</v>
      </c>
      <c r="BT486">
        <v>0</v>
      </c>
      <c r="BV486">
        <v>0</v>
      </c>
      <c r="BX486">
        <v>0</v>
      </c>
      <c r="BZ486">
        <v>0</v>
      </c>
      <c r="CB486">
        <v>0</v>
      </c>
      <c r="CF486">
        <v>0</v>
      </c>
      <c r="CJ486">
        <v>1954</v>
      </c>
      <c r="CM486">
        <v>0</v>
      </c>
      <c r="CN486">
        <v>0</v>
      </c>
    </row>
    <row r="487" spans="1:92" x14ac:dyDescent="0.3">
      <c r="A487" s="4">
        <v>44354</v>
      </c>
      <c r="B487" s="2" t="s">
        <v>57</v>
      </c>
      <c r="C487" s="11" t="s">
        <v>1345</v>
      </c>
      <c r="D487" s="11" t="s">
        <v>1690</v>
      </c>
      <c r="E487" s="3" t="s">
        <v>1346</v>
      </c>
      <c r="F487" s="1"/>
      <c r="G487" s="7"/>
      <c r="H487" s="7"/>
      <c r="I487" s="7"/>
      <c r="J487" s="7"/>
      <c r="K487" s="7"/>
      <c r="L487" s="7"/>
      <c r="M487" s="5"/>
      <c r="N487" s="7">
        <v>1</v>
      </c>
      <c r="O487" s="7"/>
      <c r="P487" s="7"/>
      <c r="Q487" s="7"/>
      <c r="R487" s="7"/>
      <c r="S487" s="7"/>
      <c r="T487" s="7"/>
      <c r="U487" s="7"/>
      <c r="V487" s="6"/>
      <c r="W487" s="10"/>
      <c r="X487" s="8"/>
      <c r="Y487" s="9">
        <v>0</v>
      </c>
      <c r="Z487" s="9">
        <v>0</v>
      </c>
      <c r="AA487" s="9">
        <v>0</v>
      </c>
      <c r="AB487" s="9">
        <v>0</v>
      </c>
      <c r="AC487" s="9">
        <v>0</v>
      </c>
      <c r="AD487" s="9">
        <v>0</v>
      </c>
      <c r="AE487" s="9">
        <v>0</v>
      </c>
      <c r="AF487" s="9">
        <v>0</v>
      </c>
      <c r="AG487" s="9">
        <v>0</v>
      </c>
      <c r="AH487" s="9">
        <v>0</v>
      </c>
      <c r="AI487" s="9">
        <v>0</v>
      </c>
      <c r="AJ487">
        <v>0</v>
      </c>
      <c r="AK487">
        <v>0</v>
      </c>
      <c r="AU487" t="s">
        <v>2067</v>
      </c>
      <c r="AW487">
        <v>0</v>
      </c>
      <c r="AY487">
        <v>0</v>
      </c>
      <c r="BA487">
        <v>0</v>
      </c>
      <c r="BC487">
        <v>0</v>
      </c>
      <c r="BE487">
        <v>0</v>
      </c>
      <c r="BG487">
        <v>0</v>
      </c>
      <c r="BI487">
        <v>0</v>
      </c>
      <c r="BK487">
        <v>0</v>
      </c>
      <c r="BM487">
        <v>0</v>
      </c>
      <c r="BO487">
        <v>0</v>
      </c>
      <c r="BQ487">
        <v>0</v>
      </c>
      <c r="BR487">
        <v>0</v>
      </c>
      <c r="BT487">
        <v>0</v>
      </c>
      <c r="BV487">
        <v>0</v>
      </c>
      <c r="BX487">
        <v>0</v>
      </c>
      <c r="BZ487">
        <v>0</v>
      </c>
      <c r="CB487">
        <v>0</v>
      </c>
      <c r="CF487">
        <v>0</v>
      </c>
      <c r="CJ487">
        <v>1955</v>
      </c>
      <c r="CM487">
        <v>0</v>
      </c>
      <c r="CN487">
        <v>0</v>
      </c>
    </row>
    <row r="488" spans="1:92" x14ac:dyDescent="0.3">
      <c r="A488" s="4">
        <v>44354</v>
      </c>
      <c r="B488" s="2" t="s">
        <v>12</v>
      </c>
      <c r="C488" s="11" t="s">
        <v>225</v>
      </c>
      <c r="D488" s="11" t="s">
        <v>1690</v>
      </c>
      <c r="E488" s="3" t="s">
        <v>828</v>
      </c>
      <c r="F488" s="1"/>
      <c r="G488" s="7"/>
      <c r="H488" s="7"/>
      <c r="I488" s="7"/>
      <c r="J488" s="7">
        <v>460</v>
      </c>
      <c r="K488" s="7">
        <v>115</v>
      </c>
      <c r="L488" s="7"/>
      <c r="M488" s="5">
        <v>115</v>
      </c>
      <c r="N488" s="7"/>
      <c r="O488" s="7"/>
      <c r="P488" s="7"/>
      <c r="Q488" s="7"/>
      <c r="R488" s="7"/>
      <c r="S488" s="7"/>
      <c r="T488" s="7"/>
      <c r="U488" s="7"/>
      <c r="V488" s="6"/>
      <c r="W488" s="10"/>
      <c r="X488" s="8"/>
      <c r="Y488" s="9">
        <v>0</v>
      </c>
      <c r="Z488" s="9">
        <v>0</v>
      </c>
      <c r="AA488" s="9">
        <v>0</v>
      </c>
      <c r="AB488" s="9">
        <v>0</v>
      </c>
      <c r="AC488" s="9">
        <v>0</v>
      </c>
      <c r="AD488" s="9">
        <v>0</v>
      </c>
      <c r="AE488" s="9">
        <v>0</v>
      </c>
      <c r="AF488" s="9">
        <v>0</v>
      </c>
      <c r="AG488" s="9">
        <v>0</v>
      </c>
      <c r="AH488" s="9">
        <v>0</v>
      </c>
      <c r="AI488" s="9">
        <v>0</v>
      </c>
      <c r="AJ488">
        <v>0</v>
      </c>
      <c r="AK488">
        <v>0</v>
      </c>
      <c r="AU488" t="s">
        <v>2068</v>
      </c>
      <c r="AW488">
        <v>0</v>
      </c>
      <c r="AY488">
        <v>0</v>
      </c>
      <c r="BA488">
        <v>0</v>
      </c>
      <c r="BC488">
        <v>0</v>
      </c>
      <c r="BE488">
        <v>0</v>
      </c>
      <c r="BG488">
        <v>0</v>
      </c>
      <c r="BI488">
        <v>0</v>
      </c>
      <c r="BK488">
        <v>0</v>
      </c>
      <c r="BM488">
        <v>0</v>
      </c>
      <c r="BO488">
        <v>0</v>
      </c>
      <c r="BQ488">
        <v>0</v>
      </c>
      <c r="BR488">
        <v>0</v>
      </c>
      <c r="BT488">
        <v>0</v>
      </c>
      <c r="BV488">
        <v>0</v>
      </c>
      <c r="BX488">
        <v>0</v>
      </c>
      <c r="BZ488">
        <v>0</v>
      </c>
      <c r="CB488">
        <v>0</v>
      </c>
      <c r="CF488">
        <v>0</v>
      </c>
      <c r="CJ488">
        <v>1956</v>
      </c>
      <c r="CM488">
        <v>0</v>
      </c>
      <c r="CN488">
        <v>0</v>
      </c>
    </row>
    <row r="489" spans="1:92" x14ac:dyDescent="0.3">
      <c r="A489" s="4">
        <v>44353</v>
      </c>
      <c r="B489" s="2" t="s">
        <v>9</v>
      </c>
      <c r="C489" s="11" t="s">
        <v>113</v>
      </c>
      <c r="D489" s="11" t="s">
        <v>31</v>
      </c>
      <c r="E489" s="3" t="s">
        <v>1249</v>
      </c>
      <c r="F489" s="1"/>
      <c r="G489" s="7"/>
      <c r="H489" s="7"/>
      <c r="I489" s="7"/>
      <c r="J489" s="7">
        <v>45</v>
      </c>
      <c r="K489" s="7">
        <v>9</v>
      </c>
      <c r="L489" s="7"/>
      <c r="M489" s="5">
        <v>9</v>
      </c>
      <c r="N489" s="7"/>
      <c r="O489" s="7"/>
      <c r="P489" s="7"/>
      <c r="Q489" s="7"/>
      <c r="R489" s="7"/>
      <c r="S489" s="7"/>
      <c r="T489" s="7"/>
      <c r="U489" s="7"/>
      <c r="V489" s="6"/>
      <c r="W489" s="10"/>
      <c r="X489" s="8"/>
      <c r="Y489" s="9">
        <v>0</v>
      </c>
      <c r="Z489" s="9">
        <v>0</v>
      </c>
      <c r="AA489" s="9">
        <v>0</v>
      </c>
      <c r="AB489" s="9">
        <v>0</v>
      </c>
      <c r="AC489" s="9">
        <v>0</v>
      </c>
      <c r="AD489" s="9">
        <v>0</v>
      </c>
      <c r="AE489" s="9">
        <v>0</v>
      </c>
      <c r="AF489" s="9">
        <v>0</v>
      </c>
      <c r="AG489" s="9">
        <v>0</v>
      </c>
      <c r="AH489" s="9">
        <v>0</v>
      </c>
      <c r="AI489" s="9">
        <v>0</v>
      </c>
      <c r="AJ489">
        <v>0</v>
      </c>
      <c r="AK489">
        <v>0</v>
      </c>
      <c r="AU489" t="s">
        <v>2069</v>
      </c>
      <c r="AW489">
        <v>0</v>
      </c>
      <c r="AY489">
        <v>0</v>
      </c>
      <c r="BA489">
        <v>0</v>
      </c>
      <c r="BC489">
        <v>0</v>
      </c>
      <c r="BE489">
        <v>0</v>
      </c>
      <c r="BG489">
        <v>0</v>
      </c>
      <c r="BI489">
        <v>0</v>
      </c>
      <c r="BK489">
        <v>0</v>
      </c>
      <c r="BM489">
        <v>0</v>
      </c>
      <c r="BO489">
        <v>0</v>
      </c>
      <c r="BQ489">
        <v>0</v>
      </c>
      <c r="BR489">
        <v>0</v>
      </c>
      <c r="BT489">
        <v>0</v>
      </c>
      <c r="BV489">
        <v>0</v>
      </c>
      <c r="BX489">
        <v>0</v>
      </c>
      <c r="BZ489">
        <v>0</v>
      </c>
      <c r="CB489">
        <v>0</v>
      </c>
      <c r="CF489">
        <v>0</v>
      </c>
      <c r="CJ489">
        <v>1957</v>
      </c>
      <c r="CM489">
        <v>0</v>
      </c>
      <c r="CN489">
        <v>0</v>
      </c>
    </row>
    <row r="490" spans="1:92" x14ac:dyDescent="0.3">
      <c r="A490" s="4">
        <v>44353</v>
      </c>
      <c r="B490" s="2" t="s">
        <v>9</v>
      </c>
      <c r="C490" s="11" t="s">
        <v>405</v>
      </c>
      <c r="D490" s="11" t="s">
        <v>31</v>
      </c>
      <c r="E490" s="3" t="s">
        <v>1314</v>
      </c>
      <c r="F490" s="1"/>
      <c r="G490" s="7"/>
      <c r="H490" s="7"/>
      <c r="I490" s="7"/>
      <c r="J490" s="7">
        <v>5</v>
      </c>
      <c r="K490" s="7">
        <v>1</v>
      </c>
      <c r="L490" s="7"/>
      <c r="M490" s="5">
        <v>1</v>
      </c>
      <c r="N490" s="7"/>
      <c r="O490" s="7"/>
      <c r="P490" s="7"/>
      <c r="Q490" s="7"/>
      <c r="R490" s="7"/>
      <c r="S490" s="7"/>
      <c r="T490" s="7"/>
      <c r="U490" s="7"/>
      <c r="V490" s="6"/>
      <c r="W490" s="10"/>
      <c r="X490" s="8"/>
      <c r="Y490" s="9">
        <v>0</v>
      </c>
      <c r="Z490" s="9">
        <v>0</v>
      </c>
      <c r="AA490" s="9">
        <v>0</v>
      </c>
      <c r="AB490" s="9">
        <v>0</v>
      </c>
      <c r="AC490" s="9">
        <v>0</v>
      </c>
      <c r="AD490" s="9">
        <v>0</v>
      </c>
      <c r="AE490" s="9">
        <v>0</v>
      </c>
      <c r="AF490" s="9">
        <v>0</v>
      </c>
      <c r="AG490" s="9">
        <v>0</v>
      </c>
      <c r="AH490" s="9">
        <v>0</v>
      </c>
      <c r="AI490" s="9">
        <v>0</v>
      </c>
      <c r="AJ490">
        <v>0</v>
      </c>
      <c r="AK490">
        <v>0</v>
      </c>
      <c r="AU490" t="s">
        <v>2070</v>
      </c>
      <c r="AW490">
        <v>0</v>
      </c>
      <c r="AY490">
        <v>0</v>
      </c>
      <c r="BA490">
        <v>0</v>
      </c>
      <c r="BC490">
        <v>0</v>
      </c>
      <c r="BE490">
        <v>0</v>
      </c>
      <c r="BG490">
        <v>0</v>
      </c>
      <c r="BI490">
        <v>0</v>
      </c>
      <c r="BK490">
        <v>0</v>
      </c>
      <c r="BM490">
        <v>0</v>
      </c>
      <c r="BO490">
        <v>0</v>
      </c>
      <c r="BQ490">
        <v>0</v>
      </c>
      <c r="BR490">
        <v>0</v>
      </c>
      <c r="BT490">
        <v>0</v>
      </c>
      <c r="BV490">
        <v>0</v>
      </c>
      <c r="BX490">
        <v>0</v>
      </c>
      <c r="BZ490">
        <v>0</v>
      </c>
      <c r="CB490">
        <v>0</v>
      </c>
      <c r="CF490">
        <v>0</v>
      </c>
      <c r="CJ490">
        <v>1958</v>
      </c>
      <c r="CM490">
        <v>0</v>
      </c>
      <c r="CN490">
        <v>0</v>
      </c>
    </row>
    <row r="491" spans="1:92" x14ac:dyDescent="0.3">
      <c r="A491" s="4">
        <v>44353</v>
      </c>
      <c r="B491" s="2" t="s">
        <v>23</v>
      </c>
      <c r="C491" s="11" t="s">
        <v>660</v>
      </c>
      <c r="D491" s="11" t="s">
        <v>31</v>
      </c>
      <c r="E491" s="3" t="s">
        <v>921</v>
      </c>
      <c r="F491" s="1"/>
      <c r="G491" s="7"/>
      <c r="H491" s="7"/>
      <c r="I491" s="7"/>
      <c r="J491" s="7">
        <v>15</v>
      </c>
      <c r="K491" s="7">
        <v>3</v>
      </c>
      <c r="L491" s="7"/>
      <c r="M491" s="5">
        <v>3</v>
      </c>
      <c r="N491" s="7"/>
      <c r="O491" s="7"/>
      <c r="P491" s="7"/>
      <c r="Q491" s="7"/>
      <c r="R491" s="7"/>
      <c r="S491" s="7"/>
      <c r="T491" s="7"/>
      <c r="U491" s="7"/>
      <c r="V491" s="6"/>
      <c r="W491" s="10"/>
      <c r="X491" s="8"/>
      <c r="Y491" s="9">
        <v>0</v>
      </c>
      <c r="Z491" s="9">
        <v>0</v>
      </c>
      <c r="AA491" s="9">
        <v>0</v>
      </c>
      <c r="AB491" s="9">
        <v>0</v>
      </c>
      <c r="AC491" s="9">
        <v>0</v>
      </c>
      <c r="AD491" s="9">
        <v>0</v>
      </c>
      <c r="AE491" s="9">
        <v>0</v>
      </c>
      <c r="AF491" s="9">
        <v>0</v>
      </c>
      <c r="AG491" s="9">
        <v>0</v>
      </c>
      <c r="AH491" s="9">
        <v>0</v>
      </c>
      <c r="AI491" s="9">
        <v>0</v>
      </c>
      <c r="AJ491">
        <v>0</v>
      </c>
      <c r="AK491">
        <v>0</v>
      </c>
      <c r="AU491" t="s">
        <v>2071</v>
      </c>
      <c r="AW491">
        <v>0</v>
      </c>
      <c r="AY491">
        <v>0</v>
      </c>
      <c r="BA491">
        <v>0</v>
      </c>
      <c r="BC491">
        <v>0</v>
      </c>
      <c r="BE491">
        <v>0</v>
      </c>
      <c r="BG491">
        <v>0</v>
      </c>
      <c r="BI491">
        <v>0</v>
      </c>
      <c r="BK491">
        <v>0</v>
      </c>
      <c r="BM491">
        <v>0</v>
      </c>
      <c r="BO491">
        <v>0</v>
      </c>
      <c r="BQ491">
        <v>0</v>
      </c>
      <c r="BR491">
        <v>0</v>
      </c>
      <c r="BT491">
        <v>0</v>
      </c>
      <c r="BV491">
        <v>0</v>
      </c>
      <c r="BX491">
        <v>0</v>
      </c>
      <c r="BZ491">
        <v>0</v>
      </c>
      <c r="CB491">
        <v>0</v>
      </c>
      <c r="CF491">
        <v>0</v>
      </c>
      <c r="CJ491">
        <v>1959</v>
      </c>
      <c r="CM491">
        <v>0</v>
      </c>
      <c r="CN491">
        <v>0</v>
      </c>
    </row>
    <row r="492" spans="1:92" x14ac:dyDescent="0.3">
      <c r="A492" s="4">
        <v>44354</v>
      </c>
      <c r="B492" s="2" t="s">
        <v>57</v>
      </c>
      <c r="C492" s="11" t="s">
        <v>140</v>
      </c>
      <c r="D492" s="11" t="s">
        <v>7</v>
      </c>
      <c r="E492" s="3" t="s">
        <v>944</v>
      </c>
      <c r="F492" s="1"/>
      <c r="G492" s="7"/>
      <c r="H492" s="7"/>
      <c r="I492" s="7"/>
      <c r="J492" s="7"/>
      <c r="K492" s="7"/>
      <c r="L492" s="7"/>
      <c r="M492" s="5"/>
      <c r="N492" s="7"/>
      <c r="O492" s="7"/>
      <c r="P492" s="7"/>
      <c r="Q492" s="7"/>
      <c r="R492" s="7"/>
      <c r="S492" s="7"/>
      <c r="T492" s="7"/>
      <c r="U492" s="7"/>
      <c r="V492" s="6"/>
      <c r="W492" s="10" t="s">
        <v>2072</v>
      </c>
      <c r="X492" s="8"/>
      <c r="Y492" s="9">
        <v>0</v>
      </c>
      <c r="Z492" s="9">
        <v>0</v>
      </c>
      <c r="AA492" s="9">
        <v>0</v>
      </c>
      <c r="AB492" s="9">
        <v>0</v>
      </c>
      <c r="AC492" s="9">
        <v>0</v>
      </c>
      <c r="AD492" s="9">
        <v>0</v>
      </c>
      <c r="AE492" s="9">
        <v>0</v>
      </c>
      <c r="AF492" s="9">
        <v>0</v>
      </c>
      <c r="AG492" s="9">
        <v>0</v>
      </c>
      <c r="AH492" s="9">
        <v>0</v>
      </c>
      <c r="AI492" s="9">
        <v>0</v>
      </c>
      <c r="AJ492">
        <v>0</v>
      </c>
      <c r="AK492">
        <v>0</v>
      </c>
      <c r="AU492" t="s">
        <v>2073</v>
      </c>
      <c r="AW492">
        <v>0</v>
      </c>
      <c r="AY492">
        <v>0</v>
      </c>
      <c r="BA492">
        <v>0</v>
      </c>
      <c r="BC492">
        <v>0</v>
      </c>
      <c r="BE492">
        <v>0</v>
      </c>
      <c r="BG492">
        <v>0</v>
      </c>
      <c r="BI492">
        <v>0</v>
      </c>
      <c r="BK492">
        <v>0</v>
      </c>
      <c r="BM492">
        <v>0</v>
      </c>
      <c r="BO492">
        <v>0</v>
      </c>
      <c r="BQ492">
        <v>0</v>
      </c>
      <c r="BR492">
        <v>0</v>
      </c>
      <c r="BT492">
        <v>0</v>
      </c>
      <c r="BV492">
        <v>0</v>
      </c>
      <c r="BX492">
        <v>0</v>
      </c>
      <c r="BZ492">
        <v>0</v>
      </c>
      <c r="CB492">
        <v>0</v>
      </c>
      <c r="CF492">
        <v>0</v>
      </c>
      <c r="CJ492">
        <v>1960</v>
      </c>
      <c r="CM492">
        <v>0</v>
      </c>
      <c r="CN492">
        <v>0</v>
      </c>
    </row>
    <row r="493" spans="1:92" x14ac:dyDescent="0.3">
      <c r="A493" s="4">
        <v>44354</v>
      </c>
      <c r="B493" s="2" t="s">
        <v>32</v>
      </c>
      <c r="C493" s="11" t="s">
        <v>95</v>
      </c>
      <c r="D493" s="11" t="s">
        <v>1473</v>
      </c>
      <c r="E493" s="3" t="s">
        <v>934</v>
      </c>
      <c r="F493" s="1"/>
      <c r="G493" s="7"/>
      <c r="H493" s="7"/>
      <c r="I493" s="7"/>
      <c r="J493" s="7"/>
      <c r="K493" s="7"/>
      <c r="L493" s="7"/>
      <c r="M493" s="5"/>
      <c r="N493" s="7"/>
      <c r="O493" s="7">
        <v>1</v>
      </c>
      <c r="P493" s="7"/>
      <c r="Q493" s="7"/>
      <c r="R493" s="7"/>
      <c r="S493" s="7"/>
      <c r="T493" s="7"/>
      <c r="U493" s="7"/>
      <c r="V493" s="6"/>
      <c r="W493" s="10"/>
      <c r="X493" s="8"/>
      <c r="Y493" s="9">
        <v>0</v>
      </c>
      <c r="Z493" s="9">
        <v>0</v>
      </c>
      <c r="AA493" s="9">
        <v>0</v>
      </c>
      <c r="AB493" s="9">
        <v>0</v>
      </c>
      <c r="AC493" s="9">
        <v>0</v>
      </c>
      <c r="AD493" s="9">
        <v>0</v>
      </c>
      <c r="AE493" s="9">
        <v>0</v>
      </c>
      <c r="AF493" s="9">
        <v>249089502.90000001</v>
      </c>
      <c r="AG493" s="9">
        <v>0</v>
      </c>
      <c r="AH493" s="9">
        <v>0</v>
      </c>
      <c r="AI493" s="9">
        <v>0</v>
      </c>
      <c r="AJ493">
        <v>249089502.90000001</v>
      </c>
      <c r="AK493">
        <v>0</v>
      </c>
      <c r="AL493">
        <v>36</v>
      </c>
      <c r="AM493">
        <v>44319</v>
      </c>
      <c r="AU493" t="s">
        <v>2074</v>
      </c>
      <c r="AW493">
        <v>0</v>
      </c>
      <c r="AY493">
        <v>0</v>
      </c>
      <c r="BA493">
        <v>0</v>
      </c>
      <c r="BC493">
        <v>0</v>
      </c>
      <c r="BE493">
        <v>0</v>
      </c>
      <c r="BG493">
        <v>0</v>
      </c>
      <c r="BI493">
        <v>0</v>
      </c>
      <c r="BK493">
        <v>0</v>
      </c>
      <c r="BM493">
        <v>0</v>
      </c>
      <c r="BO493">
        <v>0</v>
      </c>
      <c r="BQ493">
        <v>0</v>
      </c>
      <c r="BR493">
        <v>0</v>
      </c>
      <c r="BT493">
        <v>0</v>
      </c>
      <c r="BV493">
        <v>0</v>
      </c>
      <c r="BX493">
        <v>0</v>
      </c>
      <c r="BZ493">
        <v>0</v>
      </c>
      <c r="CB493">
        <v>0</v>
      </c>
      <c r="CF493">
        <v>0</v>
      </c>
      <c r="CJ493">
        <v>1961</v>
      </c>
      <c r="CM493">
        <v>0</v>
      </c>
      <c r="CN493">
        <v>249089502.90000001</v>
      </c>
    </row>
    <row r="494" spans="1:92" x14ac:dyDescent="0.3">
      <c r="A494" s="4">
        <v>44354</v>
      </c>
      <c r="B494" s="2" t="s">
        <v>40</v>
      </c>
      <c r="C494" s="11" t="s">
        <v>406</v>
      </c>
      <c r="D494" s="11" t="s">
        <v>1690</v>
      </c>
      <c r="E494" s="3" t="s">
        <v>1105</v>
      </c>
      <c r="F494" s="1"/>
      <c r="G494" s="7"/>
      <c r="H494" s="7"/>
      <c r="I494" s="7"/>
      <c r="J494" s="7"/>
      <c r="K494" s="7"/>
      <c r="L494" s="7"/>
      <c r="M494" s="5"/>
      <c r="N494" s="7">
        <v>1</v>
      </c>
      <c r="O494" s="7"/>
      <c r="P494" s="7"/>
      <c r="Q494" s="7"/>
      <c r="R494" s="7"/>
      <c r="S494" s="7"/>
      <c r="T494" s="7"/>
      <c r="U494" s="7"/>
      <c r="V494" s="6"/>
      <c r="W494" s="10"/>
      <c r="X494" s="8"/>
      <c r="Y494" s="9">
        <v>0</v>
      </c>
      <c r="Z494" s="9">
        <v>0</v>
      </c>
      <c r="AA494" s="9">
        <v>0</v>
      </c>
      <c r="AB494" s="9">
        <v>0</v>
      </c>
      <c r="AC494" s="9">
        <v>0</v>
      </c>
      <c r="AD494" s="9">
        <v>0</v>
      </c>
      <c r="AE494" s="9">
        <v>0</v>
      </c>
      <c r="AF494" s="9">
        <v>0</v>
      </c>
      <c r="AG494" s="9">
        <v>0</v>
      </c>
      <c r="AH494" s="9">
        <v>0</v>
      </c>
      <c r="AI494" s="9">
        <v>0</v>
      </c>
      <c r="AJ494">
        <v>0</v>
      </c>
      <c r="AK494">
        <v>0</v>
      </c>
      <c r="AU494" t="s">
        <v>2075</v>
      </c>
      <c r="AW494">
        <v>0</v>
      </c>
      <c r="AY494">
        <v>0</v>
      </c>
      <c r="BA494">
        <v>0</v>
      </c>
      <c r="BC494">
        <v>0</v>
      </c>
      <c r="BE494">
        <v>0</v>
      </c>
      <c r="BG494">
        <v>0</v>
      </c>
      <c r="BI494">
        <v>0</v>
      </c>
      <c r="BK494">
        <v>0</v>
      </c>
      <c r="BM494">
        <v>0</v>
      </c>
      <c r="BO494">
        <v>0</v>
      </c>
      <c r="BQ494">
        <v>0</v>
      </c>
      <c r="BR494">
        <v>0</v>
      </c>
      <c r="BT494">
        <v>0</v>
      </c>
      <c r="BV494">
        <v>0</v>
      </c>
      <c r="BX494">
        <v>0</v>
      </c>
      <c r="BZ494">
        <v>0</v>
      </c>
      <c r="CB494">
        <v>0</v>
      </c>
      <c r="CF494">
        <v>0</v>
      </c>
      <c r="CJ494">
        <v>1962</v>
      </c>
      <c r="CM494">
        <v>0</v>
      </c>
      <c r="CN494">
        <v>0</v>
      </c>
    </row>
    <row r="495" spans="1:92" x14ac:dyDescent="0.3">
      <c r="A495" s="4">
        <v>44355</v>
      </c>
      <c r="B495" s="2" t="s">
        <v>40</v>
      </c>
      <c r="C495" s="11" t="s">
        <v>681</v>
      </c>
      <c r="D495" s="11" t="s">
        <v>1690</v>
      </c>
      <c r="E495" s="3" t="s">
        <v>847</v>
      </c>
      <c r="F495" s="1"/>
      <c r="G495" s="7"/>
      <c r="H495" s="7"/>
      <c r="I495" s="7"/>
      <c r="J495" s="7"/>
      <c r="K495" s="7"/>
      <c r="L495" s="7"/>
      <c r="M495" s="5"/>
      <c r="N495" s="7">
        <v>1</v>
      </c>
      <c r="O495" s="7"/>
      <c r="P495" s="7"/>
      <c r="Q495" s="7"/>
      <c r="R495" s="7"/>
      <c r="S495" s="7"/>
      <c r="T495" s="7"/>
      <c r="U495" s="7"/>
      <c r="V495" s="6"/>
      <c r="W495" s="10"/>
      <c r="X495" s="8"/>
      <c r="Y495" s="9">
        <v>0</v>
      </c>
      <c r="Z495" s="9">
        <v>0</v>
      </c>
      <c r="AA495" s="9">
        <v>0</v>
      </c>
      <c r="AB495" s="9">
        <v>0</v>
      </c>
      <c r="AC495" s="9">
        <v>0</v>
      </c>
      <c r="AD495" s="9">
        <v>0</v>
      </c>
      <c r="AE495" s="9">
        <v>0</v>
      </c>
      <c r="AF495" s="9">
        <v>0</v>
      </c>
      <c r="AG495" s="9">
        <v>0</v>
      </c>
      <c r="AH495" s="9">
        <v>0</v>
      </c>
      <c r="AI495" s="9">
        <v>0</v>
      </c>
      <c r="AJ495">
        <v>0</v>
      </c>
      <c r="AK495">
        <v>0</v>
      </c>
      <c r="AU495" t="s">
        <v>2076</v>
      </c>
      <c r="AW495">
        <v>0</v>
      </c>
      <c r="AY495">
        <v>0</v>
      </c>
      <c r="BA495">
        <v>0</v>
      </c>
      <c r="BC495">
        <v>0</v>
      </c>
      <c r="BE495">
        <v>0</v>
      </c>
      <c r="BG495">
        <v>0</v>
      </c>
      <c r="BI495">
        <v>0</v>
      </c>
      <c r="BK495">
        <v>0</v>
      </c>
      <c r="BM495">
        <v>0</v>
      </c>
      <c r="BO495">
        <v>0</v>
      </c>
      <c r="BQ495">
        <v>0</v>
      </c>
      <c r="BR495">
        <v>0</v>
      </c>
      <c r="BT495">
        <v>0</v>
      </c>
      <c r="BV495">
        <v>0</v>
      </c>
      <c r="BX495">
        <v>0</v>
      </c>
      <c r="BZ495">
        <v>0</v>
      </c>
      <c r="CB495">
        <v>0</v>
      </c>
      <c r="CF495">
        <v>0</v>
      </c>
      <c r="CJ495">
        <v>1963</v>
      </c>
      <c r="CM495">
        <v>0</v>
      </c>
      <c r="CN495">
        <v>0</v>
      </c>
    </row>
    <row r="496" spans="1:92" x14ac:dyDescent="0.3">
      <c r="A496" s="4">
        <v>44355</v>
      </c>
      <c r="B496" s="2" t="s">
        <v>40</v>
      </c>
      <c r="C496" s="11" t="s">
        <v>681</v>
      </c>
      <c r="D496" s="11" t="s">
        <v>11</v>
      </c>
      <c r="E496" s="3" t="s">
        <v>847</v>
      </c>
      <c r="F496" s="1"/>
      <c r="G496" s="7"/>
      <c r="H496" s="7"/>
      <c r="I496" s="7"/>
      <c r="J496" s="7">
        <v>125</v>
      </c>
      <c r="K496" s="7">
        <v>25</v>
      </c>
      <c r="L496" s="7"/>
      <c r="M496" s="5">
        <v>25</v>
      </c>
      <c r="N496" s="7"/>
      <c r="O496" s="7"/>
      <c r="P496" s="7"/>
      <c r="Q496" s="7"/>
      <c r="R496" s="7"/>
      <c r="S496" s="7"/>
      <c r="T496" s="7"/>
      <c r="U496" s="7"/>
      <c r="V496" s="6"/>
      <c r="W496" s="10"/>
      <c r="X496" s="8"/>
      <c r="Y496" s="9">
        <v>0</v>
      </c>
      <c r="Z496" s="9">
        <v>0</v>
      </c>
      <c r="AA496" s="9">
        <v>0</v>
      </c>
      <c r="AB496" s="9">
        <v>0</v>
      </c>
      <c r="AC496" s="9">
        <v>0</v>
      </c>
      <c r="AD496" s="9">
        <v>0</v>
      </c>
      <c r="AE496" s="9">
        <v>0</v>
      </c>
      <c r="AF496" s="9">
        <v>0</v>
      </c>
      <c r="AG496" s="9">
        <v>0</v>
      </c>
      <c r="AH496" s="9">
        <v>0</v>
      </c>
      <c r="AI496" s="9">
        <v>0</v>
      </c>
      <c r="AJ496">
        <v>0</v>
      </c>
      <c r="AK496">
        <v>0</v>
      </c>
      <c r="AU496" t="s">
        <v>2077</v>
      </c>
      <c r="AW496">
        <v>0</v>
      </c>
      <c r="AY496">
        <v>0</v>
      </c>
      <c r="BA496">
        <v>0</v>
      </c>
      <c r="BC496">
        <v>0</v>
      </c>
      <c r="BE496">
        <v>0</v>
      </c>
      <c r="BG496">
        <v>0</v>
      </c>
      <c r="BI496">
        <v>0</v>
      </c>
      <c r="BK496">
        <v>0</v>
      </c>
      <c r="BM496">
        <v>0</v>
      </c>
      <c r="BO496">
        <v>0</v>
      </c>
      <c r="BQ496">
        <v>0</v>
      </c>
      <c r="BR496">
        <v>0</v>
      </c>
      <c r="BT496">
        <v>0</v>
      </c>
      <c r="BV496">
        <v>0</v>
      </c>
      <c r="BX496">
        <v>0</v>
      </c>
      <c r="BZ496">
        <v>0</v>
      </c>
      <c r="CB496">
        <v>0</v>
      </c>
      <c r="CF496">
        <v>0</v>
      </c>
      <c r="CJ496">
        <v>1964</v>
      </c>
      <c r="CM496">
        <v>0</v>
      </c>
      <c r="CN496">
        <v>0</v>
      </c>
    </row>
    <row r="497" spans="1:92" x14ac:dyDescent="0.3">
      <c r="A497" s="4">
        <v>44355</v>
      </c>
      <c r="B497" s="2" t="s">
        <v>40</v>
      </c>
      <c r="C497" s="11" t="s">
        <v>107</v>
      </c>
      <c r="D497" s="11" t="s">
        <v>1693</v>
      </c>
      <c r="E497" s="3" t="s">
        <v>988</v>
      </c>
      <c r="F497" s="1"/>
      <c r="G497" s="7">
        <v>1</v>
      </c>
      <c r="H497" s="7"/>
      <c r="I497" s="7"/>
      <c r="J497" s="7"/>
      <c r="K497" s="7"/>
      <c r="L497" s="7"/>
      <c r="M497" s="5"/>
      <c r="N497" s="7"/>
      <c r="O497" s="7"/>
      <c r="P497" s="7"/>
      <c r="Q497" s="7"/>
      <c r="R497" s="7"/>
      <c r="S497" s="7"/>
      <c r="T497" s="7"/>
      <c r="U497" s="7"/>
      <c r="V497" s="6"/>
      <c r="W497" s="10"/>
      <c r="X497" s="8"/>
      <c r="Y497" s="9">
        <v>0</v>
      </c>
      <c r="Z497" s="9">
        <v>0</v>
      </c>
      <c r="AA497" s="9">
        <v>0</v>
      </c>
      <c r="AB497" s="9">
        <v>0</v>
      </c>
      <c r="AC497" s="9">
        <v>0</v>
      </c>
      <c r="AD497" s="9">
        <v>0</v>
      </c>
      <c r="AE497" s="9">
        <v>0</v>
      </c>
      <c r="AF497" s="9">
        <v>0</v>
      </c>
      <c r="AG497" s="9">
        <v>0</v>
      </c>
      <c r="AH497" s="9">
        <v>0</v>
      </c>
      <c r="AI497" s="9">
        <v>0</v>
      </c>
      <c r="AJ497">
        <v>0</v>
      </c>
      <c r="AK497">
        <v>0</v>
      </c>
      <c r="AU497" t="s">
        <v>2078</v>
      </c>
      <c r="AW497">
        <v>0</v>
      </c>
      <c r="AY497">
        <v>0</v>
      </c>
      <c r="BA497">
        <v>0</v>
      </c>
      <c r="BC497">
        <v>0</v>
      </c>
      <c r="BE497">
        <v>0</v>
      </c>
      <c r="BG497">
        <v>0</v>
      </c>
      <c r="BI497">
        <v>0</v>
      </c>
      <c r="BK497">
        <v>0</v>
      </c>
      <c r="BM497">
        <v>0</v>
      </c>
      <c r="BO497">
        <v>0</v>
      </c>
      <c r="BQ497">
        <v>0</v>
      </c>
      <c r="BR497">
        <v>0</v>
      </c>
      <c r="BT497">
        <v>0</v>
      </c>
      <c r="BV497">
        <v>0</v>
      </c>
      <c r="BX497">
        <v>0</v>
      </c>
      <c r="BZ497">
        <v>0</v>
      </c>
      <c r="CB497">
        <v>0</v>
      </c>
      <c r="CF497">
        <v>0</v>
      </c>
      <c r="CJ497">
        <v>1965</v>
      </c>
      <c r="CM497">
        <v>0</v>
      </c>
      <c r="CN497">
        <v>0</v>
      </c>
    </row>
    <row r="498" spans="1:92" x14ac:dyDescent="0.3">
      <c r="A498" s="4">
        <v>44355</v>
      </c>
      <c r="B498" s="2" t="s">
        <v>40</v>
      </c>
      <c r="C498" s="11" t="s">
        <v>107</v>
      </c>
      <c r="D498" s="11" t="s">
        <v>11</v>
      </c>
      <c r="E498" s="3" t="s">
        <v>988</v>
      </c>
      <c r="F498" s="1"/>
      <c r="G498" s="7">
        <v>1</v>
      </c>
      <c r="H498" s="7"/>
      <c r="I498" s="7"/>
      <c r="J498" s="7">
        <v>650</v>
      </c>
      <c r="K498" s="7">
        <v>150</v>
      </c>
      <c r="L498" s="7">
        <v>1</v>
      </c>
      <c r="M498" s="5">
        <v>150</v>
      </c>
      <c r="N498" s="7"/>
      <c r="O498" s="7"/>
      <c r="P498" s="7"/>
      <c r="Q498" s="7"/>
      <c r="R498" s="7"/>
      <c r="S498" s="7"/>
      <c r="T498" s="7"/>
      <c r="U498" s="7"/>
      <c r="V498" s="6"/>
      <c r="W498" s="10"/>
      <c r="X498" s="8"/>
      <c r="Y498" s="9">
        <v>0</v>
      </c>
      <c r="Z498" s="9">
        <v>0</v>
      </c>
      <c r="AA498" s="9">
        <v>0</v>
      </c>
      <c r="AB498" s="9">
        <v>0</v>
      </c>
      <c r="AC498" s="9">
        <v>0</v>
      </c>
      <c r="AD498" s="9">
        <v>0</v>
      </c>
      <c r="AE498" s="9">
        <v>0</v>
      </c>
      <c r="AF498" s="9">
        <v>0</v>
      </c>
      <c r="AG498" s="9">
        <v>0</v>
      </c>
      <c r="AH498" s="9">
        <v>0</v>
      </c>
      <c r="AI498" s="9">
        <v>0</v>
      </c>
      <c r="AJ498">
        <v>0</v>
      </c>
      <c r="AK498">
        <v>0</v>
      </c>
      <c r="AU498" t="s">
        <v>2079</v>
      </c>
      <c r="AW498">
        <v>0</v>
      </c>
      <c r="AY498">
        <v>0</v>
      </c>
      <c r="BA498">
        <v>0</v>
      </c>
      <c r="BC498">
        <v>0</v>
      </c>
      <c r="BE498">
        <v>0</v>
      </c>
      <c r="BG498">
        <v>0</v>
      </c>
      <c r="BI498">
        <v>0</v>
      </c>
      <c r="BK498">
        <v>0</v>
      </c>
      <c r="BM498">
        <v>0</v>
      </c>
      <c r="BO498">
        <v>0</v>
      </c>
      <c r="BQ498">
        <v>0</v>
      </c>
      <c r="BR498">
        <v>0</v>
      </c>
      <c r="BT498">
        <v>0</v>
      </c>
      <c r="BV498">
        <v>0</v>
      </c>
      <c r="BX498">
        <v>0</v>
      </c>
      <c r="BZ498">
        <v>0</v>
      </c>
      <c r="CB498">
        <v>0</v>
      </c>
      <c r="CF498">
        <v>0</v>
      </c>
      <c r="CJ498">
        <v>1966</v>
      </c>
      <c r="CM498">
        <v>0</v>
      </c>
      <c r="CN498">
        <v>0</v>
      </c>
    </row>
    <row r="499" spans="1:92" x14ac:dyDescent="0.3">
      <c r="A499" s="4">
        <v>44355</v>
      </c>
      <c r="B499" s="2" t="s">
        <v>40</v>
      </c>
      <c r="C499" s="11" t="s">
        <v>164</v>
      </c>
      <c r="D499" s="11" t="s">
        <v>11</v>
      </c>
      <c r="E499" s="3" t="s">
        <v>1200</v>
      </c>
      <c r="F499" s="1"/>
      <c r="G499" s="7"/>
      <c r="H499" s="7"/>
      <c r="I499" s="7"/>
      <c r="J499" s="7">
        <v>180</v>
      </c>
      <c r="K499" s="7">
        <v>36</v>
      </c>
      <c r="L499" s="7"/>
      <c r="M499" s="5">
        <v>36</v>
      </c>
      <c r="N499" s="7"/>
      <c r="O499" s="7"/>
      <c r="P499" s="7"/>
      <c r="Q499" s="7"/>
      <c r="R499" s="7"/>
      <c r="S499" s="7"/>
      <c r="T499" s="7"/>
      <c r="U499" s="7"/>
      <c r="V499" s="6"/>
      <c r="W499" s="10" t="s">
        <v>2080</v>
      </c>
      <c r="X499" s="8"/>
      <c r="Y499" s="9">
        <v>0</v>
      </c>
      <c r="Z499" s="9">
        <v>0</v>
      </c>
      <c r="AA499" s="9">
        <v>0</v>
      </c>
      <c r="AB499" s="9">
        <v>0</v>
      </c>
      <c r="AC499" s="9">
        <v>0</v>
      </c>
      <c r="AD499" s="9">
        <v>0</v>
      </c>
      <c r="AE499" s="9">
        <v>0</v>
      </c>
      <c r="AF499" s="9">
        <v>0</v>
      </c>
      <c r="AG499" s="9">
        <v>0</v>
      </c>
      <c r="AH499" s="9">
        <v>0</v>
      </c>
      <c r="AI499" s="9">
        <v>0</v>
      </c>
      <c r="AJ499">
        <v>0</v>
      </c>
      <c r="AK499">
        <v>0</v>
      </c>
      <c r="AU499" t="s">
        <v>2081</v>
      </c>
      <c r="AW499">
        <v>0</v>
      </c>
      <c r="AY499">
        <v>0</v>
      </c>
      <c r="BA499">
        <v>0</v>
      </c>
      <c r="BC499">
        <v>0</v>
      </c>
      <c r="BE499">
        <v>0</v>
      </c>
      <c r="BG499">
        <v>0</v>
      </c>
      <c r="BI499">
        <v>0</v>
      </c>
      <c r="BK499">
        <v>0</v>
      </c>
      <c r="BM499">
        <v>0</v>
      </c>
      <c r="BO499">
        <v>0</v>
      </c>
      <c r="BQ499">
        <v>0</v>
      </c>
      <c r="BR499">
        <v>0</v>
      </c>
      <c r="BT499">
        <v>0</v>
      </c>
      <c r="BV499">
        <v>0</v>
      </c>
      <c r="BX499">
        <v>0</v>
      </c>
      <c r="BZ499">
        <v>0</v>
      </c>
      <c r="CB499">
        <v>0</v>
      </c>
      <c r="CF499">
        <v>0</v>
      </c>
      <c r="CJ499">
        <v>1967</v>
      </c>
      <c r="CM499">
        <v>0</v>
      </c>
      <c r="CN499">
        <v>0</v>
      </c>
    </row>
    <row r="500" spans="1:92" x14ac:dyDescent="0.3">
      <c r="A500" s="4">
        <v>44355</v>
      </c>
      <c r="B500" s="2" t="s">
        <v>40</v>
      </c>
      <c r="C500" s="11" t="s">
        <v>164</v>
      </c>
      <c r="D500" s="11" t="s">
        <v>1690</v>
      </c>
      <c r="E500" s="3" t="s">
        <v>1200</v>
      </c>
      <c r="F500" s="1"/>
      <c r="G500" s="7"/>
      <c r="H500" s="7"/>
      <c r="I500" s="7"/>
      <c r="J500" s="7"/>
      <c r="K500" s="7"/>
      <c r="L500" s="7"/>
      <c r="M500" s="5"/>
      <c r="N500" s="7">
        <v>1</v>
      </c>
      <c r="O500" s="7"/>
      <c r="P500" s="7"/>
      <c r="Q500" s="7"/>
      <c r="R500" s="7"/>
      <c r="S500" s="7"/>
      <c r="T500" s="7"/>
      <c r="U500" s="7"/>
      <c r="V500" s="6"/>
      <c r="W500" s="10"/>
      <c r="X500" s="8"/>
      <c r="Y500" s="9">
        <v>0</v>
      </c>
      <c r="Z500" s="9">
        <v>0</v>
      </c>
      <c r="AA500" s="9">
        <v>0</v>
      </c>
      <c r="AB500" s="9">
        <v>0</v>
      </c>
      <c r="AC500" s="9">
        <v>0</v>
      </c>
      <c r="AD500" s="9">
        <v>0</v>
      </c>
      <c r="AE500" s="9">
        <v>0</v>
      </c>
      <c r="AF500" s="9">
        <v>0</v>
      </c>
      <c r="AG500" s="9">
        <v>0</v>
      </c>
      <c r="AH500" s="9">
        <v>0</v>
      </c>
      <c r="AI500" s="9">
        <v>0</v>
      </c>
      <c r="AJ500">
        <v>0</v>
      </c>
      <c r="AK500">
        <v>0</v>
      </c>
      <c r="AU500" t="s">
        <v>2082</v>
      </c>
      <c r="AW500">
        <v>0</v>
      </c>
      <c r="AY500">
        <v>0</v>
      </c>
      <c r="BA500">
        <v>0</v>
      </c>
      <c r="BC500">
        <v>0</v>
      </c>
      <c r="BE500">
        <v>0</v>
      </c>
      <c r="BG500">
        <v>0</v>
      </c>
      <c r="BI500">
        <v>0</v>
      </c>
      <c r="BK500">
        <v>0</v>
      </c>
      <c r="BM500">
        <v>0</v>
      </c>
      <c r="BO500">
        <v>0</v>
      </c>
      <c r="BQ500">
        <v>0</v>
      </c>
      <c r="BR500">
        <v>0</v>
      </c>
      <c r="BT500">
        <v>0</v>
      </c>
      <c r="BV500">
        <v>0</v>
      </c>
      <c r="BX500">
        <v>0</v>
      </c>
      <c r="BZ500">
        <v>0</v>
      </c>
      <c r="CB500">
        <v>0</v>
      </c>
      <c r="CF500">
        <v>0</v>
      </c>
      <c r="CJ500">
        <v>1968</v>
      </c>
      <c r="CM500">
        <v>0</v>
      </c>
      <c r="CN500">
        <v>0</v>
      </c>
    </row>
    <row r="501" spans="1:92" x14ac:dyDescent="0.3">
      <c r="A501" s="4">
        <v>44355</v>
      </c>
      <c r="B501" s="2" t="s">
        <v>40</v>
      </c>
      <c r="C501" s="11" t="s">
        <v>413</v>
      </c>
      <c r="D501" s="11" t="s">
        <v>11</v>
      </c>
      <c r="E501" s="3" t="s">
        <v>1103</v>
      </c>
      <c r="F501" s="1"/>
      <c r="G501" s="7"/>
      <c r="H501" s="7"/>
      <c r="I501" s="7"/>
      <c r="J501" s="7">
        <v>52</v>
      </c>
      <c r="K501" s="7">
        <v>13</v>
      </c>
      <c r="L501" s="7"/>
      <c r="M501" s="5"/>
      <c r="N501" s="7"/>
      <c r="O501" s="7"/>
      <c r="P501" s="7"/>
      <c r="Q501" s="7"/>
      <c r="R501" s="7"/>
      <c r="S501" s="7"/>
      <c r="T501" s="7"/>
      <c r="U501" s="7"/>
      <c r="V501" s="6"/>
      <c r="W501" s="10"/>
      <c r="X501" s="8"/>
      <c r="Y501" s="9">
        <v>0</v>
      </c>
      <c r="Z501" s="9">
        <v>0</v>
      </c>
      <c r="AA501" s="9">
        <v>0</v>
      </c>
      <c r="AB501" s="9">
        <v>0</v>
      </c>
      <c r="AC501" s="9">
        <v>0</v>
      </c>
      <c r="AD501" s="9">
        <v>0</v>
      </c>
      <c r="AE501" s="9">
        <v>0</v>
      </c>
      <c r="AF501" s="9">
        <v>0</v>
      </c>
      <c r="AG501" s="9">
        <v>0</v>
      </c>
      <c r="AH501" s="9">
        <v>0</v>
      </c>
      <c r="AI501" s="9">
        <v>0</v>
      </c>
      <c r="AJ501">
        <v>0</v>
      </c>
      <c r="AK501">
        <v>0</v>
      </c>
      <c r="AU501" t="s">
        <v>2083</v>
      </c>
      <c r="AW501">
        <v>0</v>
      </c>
      <c r="AY501">
        <v>0</v>
      </c>
      <c r="BA501">
        <v>0</v>
      </c>
      <c r="BC501">
        <v>0</v>
      </c>
      <c r="BE501">
        <v>0</v>
      </c>
      <c r="BG501">
        <v>0</v>
      </c>
      <c r="BI501">
        <v>0</v>
      </c>
      <c r="BK501">
        <v>0</v>
      </c>
      <c r="BM501">
        <v>0</v>
      </c>
      <c r="BO501">
        <v>0</v>
      </c>
      <c r="BQ501">
        <v>0</v>
      </c>
      <c r="BR501">
        <v>0</v>
      </c>
      <c r="BT501">
        <v>0</v>
      </c>
      <c r="BV501">
        <v>0</v>
      </c>
      <c r="BX501">
        <v>0</v>
      </c>
      <c r="BZ501">
        <v>0</v>
      </c>
      <c r="CB501">
        <v>0</v>
      </c>
      <c r="CF501">
        <v>0</v>
      </c>
      <c r="CJ501">
        <v>1969</v>
      </c>
      <c r="CM501">
        <v>0</v>
      </c>
      <c r="CN501">
        <v>0</v>
      </c>
    </row>
    <row r="502" spans="1:92" x14ac:dyDescent="0.3">
      <c r="A502" s="4">
        <v>44355</v>
      </c>
      <c r="B502" s="2" t="s">
        <v>32</v>
      </c>
      <c r="C502" s="11" t="s">
        <v>194</v>
      </c>
      <c r="D502" s="11" t="s">
        <v>7</v>
      </c>
      <c r="E502" s="3" t="s">
        <v>1093</v>
      </c>
      <c r="F502" s="1"/>
      <c r="G502" s="7"/>
      <c r="H502" s="7"/>
      <c r="I502" s="7"/>
      <c r="J502" s="7">
        <v>4</v>
      </c>
      <c r="K502" s="7">
        <v>1</v>
      </c>
      <c r="L502" s="7"/>
      <c r="M502" s="5">
        <v>1</v>
      </c>
      <c r="N502" s="7"/>
      <c r="O502" s="7"/>
      <c r="P502" s="7"/>
      <c r="Q502" s="7"/>
      <c r="R502" s="7"/>
      <c r="S502" s="7"/>
      <c r="T502" s="7"/>
      <c r="U502" s="7"/>
      <c r="V502" s="6"/>
      <c r="W502" s="10"/>
      <c r="X502" s="8"/>
      <c r="Y502" s="9">
        <v>0</v>
      </c>
      <c r="Z502" s="9">
        <v>0</v>
      </c>
      <c r="AA502" s="9">
        <v>0</v>
      </c>
      <c r="AB502" s="9">
        <v>0</v>
      </c>
      <c r="AC502" s="9">
        <v>0</v>
      </c>
      <c r="AD502" s="9">
        <v>0</v>
      </c>
      <c r="AE502" s="9">
        <v>0</v>
      </c>
      <c r="AF502" s="9">
        <v>0</v>
      </c>
      <c r="AG502" s="9">
        <v>0</v>
      </c>
      <c r="AH502" s="9">
        <v>0</v>
      </c>
      <c r="AI502" s="9">
        <v>0</v>
      </c>
      <c r="AJ502">
        <v>0</v>
      </c>
      <c r="AK502">
        <v>0</v>
      </c>
      <c r="AU502" t="s">
        <v>2084</v>
      </c>
      <c r="AW502">
        <v>0</v>
      </c>
      <c r="AY502">
        <v>0</v>
      </c>
      <c r="BA502">
        <v>0</v>
      </c>
      <c r="BC502">
        <v>0</v>
      </c>
      <c r="BE502">
        <v>0</v>
      </c>
      <c r="BG502">
        <v>0</v>
      </c>
      <c r="BI502">
        <v>0</v>
      </c>
      <c r="BK502">
        <v>0</v>
      </c>
      <c r="BM502">
        <v>0</v>
      </c>
      <c r="BO502">
        <v>0</v>
      </c>
      <c r="BQ502">
        <v>0</v>
      </c>
      <c r="BR502">
        <v>0</v>
      </c>
      <c r="BT502">
        <v>0</v>
      </c>
      <c r="BV502">
        <v>0</v>
      </c>
      <c r="BX502">
        <v>0</v>
      </c>
      <c r="BZ502">
        <v>0</v>
      </c>
      <c r="CB502">
        <v>0</v>
      </c>
      <c r="CF502">
        <v>0</v>
      </c>
      <c r="CJ502">
        <v>1970</v>
      </c>
      <c r="CM502">
        <v>0</v>
      </c>
      <c r="CN502">
        <v>0</v>
      </c>
    </row>
    <row r="503" spans="1:92" x14ac:dyDescent="0.3">
      <c r="A503" s="4">
        <v>44355</v>
      </c>
      <c r="B503" s="2" t="s">
        <v>9</v>
      </c>
      <c r="C503" s="11" t="s">
        <v>756</v>
      </c>
      <c r="D503" s="11" t="s">
        <v>31</v>
      </c>
      <c r="E503" s="3" t="s">
        <v>1049</v>
      </c>
      <c r="F503" s="1"/>
      <c r="G503" s="7"/>
      <c r="H503" s="7"/>
      <c r="I503" s="7"/>
      <c r="J503" s="7"/>
      <c r="K503" s="7"/>
      <c r="L503" s="7"/>
      <c r="M503" s="5"/>
      <c r="N503" s="7"/>
      <c r="O503" s="7"/>
      <c r="P503" s="7"/>
      <c r="Q503" s="7"/>
      <c r="R503" s="7"/>
      <c r="S503" s="7"/>
      <c r="T503" s="7">
        <v>1</v>
      </c>
      <c r="U503" s="7"/>
      <c r="V503" s="6"/>
      <c r="W503" s="10"/>
      <c r="X503" s="8"/>
      <c r="Y503" s="9">
        <v>0</v>
      </c>
      <c r="Z503" s="9">
        <v>0</v>
      </c>
      <c r="AA503" s="9">
        <v>0</v>
      </c>
      <c r="AB503" s="9">
        <v>0</v>
      </c>
      <c r="AC503" s="9">
        <v>0</v>
      </c>
      <c r="AD503" s="9">
        <v>0</v>
      </c>
      <c r="AE503" s="9">
        <v>0</v>
      </c>
      <c r="AF503" s="9">
        <v>0</v>
      </c>
      <c r="AG503" s="9">
        <v>0</v>
      </c>
      <c r="AH503" s="9">
        <v>0</v>
      </c>
      <c r="AI503" s="9">
        <v>0</v>
      </c>
      <c r="AJ503">
        <v>0</v>
      </c>
      <c r="AK503">
        <v>0</v>
      </c>
      <c r="AU503" t="s">
        <v>2085</v>
      </c>
      <c r="AW503">
        <v>0</v>
      </c>
      <c r="AY503">
        <v>0</v>
      </c>
      <c r="BA503">
        <v>0</v>
      </c>
      <c r="BC503">
        <v>0</v>
      </c>
      <c r="BE503">
        <v>0</v>
      </c>
      <c r="BG503">
        <v>0</v>
      </c>
      <c r="BI503">
        <v>0</v>
      </c>
      <c r="BK503">
        <v>0</v>
      </c>
      <c r="BM503">
        <v>0</v>
      </c>
      <c r="BO503">
        <v>0</v>
      </c>
      <c r="BQ503">
        <v>0</v>
      </c>
      <c r="BR503">
        <v>0</v>
      </c>
      <c r="BT503">
        <v>0</v>
      </c>
      <c r="BV503">
        <v>0</v>
      </c>
      <c r="BX503">
        <v>0</v>
      </c>
      <c r="BZ503">
        <v>0</v>
      </c>
      <c r="CB503">
        <v>0</v>
      </c>
      <c r="CF503">
        <v>0</v>
      </c>
      <c r="CJ503">
        <v>1971</v>
      </c>
      <c r="CM503">
        <v>0</v>
      </c>
      <c r="CN503">
        <v>0</v>
      </c>
    </row>
    <row r="504" spans="1:92" x14ac:dyDescent="0.3">
      <c r="A504" s="4">
        <v>44355</v>
      </c>
      <c r="B504" s="2" t="s">
        <v>53</v>
      </c>
      <c r="C504" s="11" t="s">
        <v>543</v>
      </c>
      <c r="D504" s="11" t="s">
        <v>1690</v>
      </c>
      <c r="E504" s="3" t="s">
        <v>1036</v>
      </c>
      <c r="F504" s="1"/>
      <c r="G504" s="7"/>
      <c r="H504" s="7"/>
      <c r="I504" s="7"/>
      <c r="J504" s="7"/>
      <c r="K504" s="7"/>
      <c r="L504" s="7"/>
      <c r="M504" s="5"/>
      <c r="N504" s="7">
        <v>1</v>
      </c>
      <c r="O504" s="7"/>
      <c r="P504" s="7"/>
      <c r="Q504" s="7"/>
      <c r="R504" s="7"/>
      <c r="S504" s="7"/>
      <c r="T504" s="7"/>
      <c r="U504" s="7"/>
      <c r="V504" s="6"/>
      <c r="W504" s="10"/>
      <c r="X504" s="8"/>
      <c r="Y504" s="9">
        <v>0</v>
      </c>
      <c r="Z504" s="9">
        <v>0</v>
      </c>
      <c r="AA504" s="9">
        <v>0</v>
      </c>
      <c r="AB504" s="9">
        <v>0</v>
      </c>
      <c r="AC504" s="9">
        <v>0</v>
      </c>
      <c r="AD504" s="9">
        <v>0</v>
      </c>
      <c r="AE504" s="9">
        <v>0</v>
      </c>
      <c r="AF504" s="9">
        <v>0</v>
      </c>
      <c r="AG504" s="9">
        <v>0</v>
      </c>
      <c r="AH504" s="9">
        <v>0</v>
      </c>
      <c r="AI504" s="9">
        <v>0</v>
      </c>
      <c r="AJ504">
        <v>0</v>
      </c>
      <c r="AK504">
        <v>0</v>
      </c>
      <c r="AU504" t="s">
        <v>2086</v>
      </c>
      <c r="AW504">
        <v>0</v>
      </c>
      <c r="AY504">
        <v>0</v>
      </c>
      <c r="BA504">
        <v>0</v>
      </c>
      <c r="BC504">
        <v>0</v>
      </c>
      <c r="BE504">
        <v>0</v>
      </c>
      <c r="BG504">
        <v>0</v>
      </c>
      <c r="BI504">
        <v>0</v>
      </c>
      <c r="BK504">
        <v>0</v>
      </c>
      <c r="BM504">
        <v>0</v>
      </c>
      <c r="BO504">
        <v>0</v>
      </c>
      <c r="BQ504">
        <v>0</v>
      </c>
      <c r="BR504">
        <v>0</v>
      </c>
      <c r="BT504">
        <v>0</v>
      </c>
      <c r="BV504">
        <v>0</v>
      </c>
      <c r="BX504">
        <v>0</v>
      </c>
      <c r="BZ504">
        <v>0</v>
      </c>
      <c r="CB504">
        <v>0</v>
      </c>
      <c r="CF504">
        <v>0</v>
      </c>
      <c r="CJ504">
        <v>1972</v>
      </c>
      <c r="CM504">
        <v>0</v>
      </c>
      <c r="CN504">
        <v>0</v>
      </c>
    </row>
    <row r="505" spans="1:92" x14ac:dyDescent="0.3">
      <c r="A505" s="4">
        <v>44355</v>
      </c>
      <c r="B505" s="2" t="s">
        <v>12</v>
      </c>
      <c r="C505" s="11" t="s">
        <v>460</v>
      </c>
      <c r="D505" s="11" t="s">
        <v>1690</v>
      </c>
      <c r="E505" s="3" t="s">
        <v>834</v>
      </c>
      <c r="F505" s="1"/>
      <c r="G505" s="7"/>
      <c r="H505" s="7"/>
      <c r="I505" s="7"/>
      <c r="J505" s="7"/>
      <c r="K505" s="7"/>
      <c r="L505" s="7"/>
      <c r="M505" s="5"/>
      <c r="N505" s="7">
        <v>1</v>
      </c>
      <c r="O505" s="7"/>
      <c r="P505" s="7"/>
      <c r="Q505" s="7"/>
      <c r="R505" s="7"/>
      <c r="S505" s="7"/>
      <c r="T505" s="7"/>
      <c r="U505" s="7"/>
      <c r="V505" s="6"/>
      <c r="W505" s="10"/>
      <c r="X505" s="8"/>
      <c r="Y505" s="9">
        <v>0</v>
      </c>
      <c r="Z505" s="9">
        <v>0</v>
      </c>
      <c r="AA505" s="9">
        <v>0</v>
      </c>
      <c r="AB505" s="9">
        <v>0</v>
      </c>
      <c r="AC505" s="9">
        <v>0</v>
      </c>
      <c r="AD505" s="9">
        <v>0</v>
      </c>
      <c r="AE505" s="9">
        <v>0</v>
      </c>
      <c r="AF505" s="9">
        <v>0</v>
      </c>
      <c r="AG505" s="9">
        <v>0</v>
      </c>
      <c r="AH505" s="9">
        <v>0</v>
      </c>
      <c r="AI505" s="9">
        <v>0</v>
      </c>
      <c r="AJ505">
        <v>0</v>
      </c>
      <c r="AK505">
        <v>0</v>
      </c>
      <c r="AU505" t="s">
        <v>2087</v>
      </c>
      <c r="AW505">
        <v>0</v>
      </c>
      <c r="AY505">
        <v>0</v>
      </c>
      <c r="BA505">
        <v>0</v>
      </c>
      <c r="BC505">
        <v>0</v>
      </c>
      <c r="BE505">
        <v>0</v>
      </c>
      <c r="BG505">
        <v>0</v>
      </c>
      <c r="BI505">
        <v>0</v>
      </c>
      <c r="BK505">
        <v>0</v>
      </c>
      <c r="BM505">
        <v>0</v>
      </c>
      <c r="BO505">
        <v>0</v>
      </c>
      <c r="BQ505">
        <v>0</v>
      </c>
      <c r="BR505">
        <v>0</v>
      </c>
      <c r="BT505">
        <v>0</v>
      </c>
      <c r="BV505">
        <v>0</v>
      </c>
      <c r="BX505">
        <v>0</v>
      </c>
      <c r="BZ505">
        <v>0</v>
      </c>
      <c r="CB505">
        <v>0</v>
      </c>
      <c r="CF505">
        <v>0</v>
      </c>
      <c r="CJ505">
        <v>1973</v>
      </c>
      <c r="CM505">
        <v>0</v>
      </c>
      <c r="CN505">
        <v>0</v>
      </c>
    </row>
    <row r="506" spans="1:92" x14ac:dyDescent="0.3">
      <c r="A506" s="4">
        <v>44355</v>
      </c>
      <c r="B506" s="2" t="s">
        <v>12</v>
      </c>
      <c r="C506" s="11" t="s">
        <v>457</v>
      </c>
      <c r="D506" s="11" t="s">
        <v>1690</v>
      </c>
      <c r="E506" s="3" t="s">
        <v>1115</v>
      </c>
      <c r="F506" s="1"/>
      <c r="G506" s="7"/>
      <c r="H506" s="7"/>
      <c r="I506" s="7"/>
      <c r="J506" s="7"/>
      <c r="K506" s="7"/>
      <c r="L506" s="7"/>
      <c r="M506" s="5"/>
      <c r="N506" s="7">
        <v>1</v>
      </c>
      <c r="O506" s="7"/>
      <c r="P506" s="7"/>
      <c r="Q506" s="7"/>
      <c r="R506" s="7"/>
      <c r="S506" s="7"/>
      <c r="T506" s="7"/>
      <c r="U506" s="7"/>
      <c r="V506" s="6"/>
      <c r="W506" s="10"/>
      <c r="X506" s="8"/>
      <c r="Y506" s="9">
        <v>0</v>
      </c>
      <c r="Z506" s="9">
        <v>0</v>
      </c>
      <c r="AA506" s="9">
        <v>0</v>
      </c>
      <c r="AB506" s="9">
        <v>0</v>
      </c>
      <c r="AC506" s="9">
        <v>0</v>
      </c>
      <c r="AD506" s="9">
        <v>0</v>
      </c>
      <c r="AE506" s="9">
        <v>0</v>
      </c>
      <c r="AF506" s="9">
        <v>0</v>
      </c>
      <c r="AG506" s="9">
        <v>0</v>
      </c>
      <c r="AH506" s="9">
        <v>0</v>
      </c>
      <c r="AI506" s="9">
        <v>0</v>
      </c>
      <c r="AJ506">
        <v>0</v>
      </c>
      <c r="AK506">
        <v>0</v>
      </c>
      <c r="AU506" t="s">
        <v>2088</v>
      </c>
      <c r="AW506">
        <v>0</v>
      </c>
      <c r="AY506">
        <v>0</v>
      </c>
      <c r="BA506">
        <v>0</v>
      </c>
      <c r="BC506">
        <v>0</v>
      </c>
      <c r="BE506">
        <v>0</v>
      </c>
      <c r="BG506">
        <v>0</v>
      </c>
      <c r="BI506">
        <v>0</v>
      </c>
      <c r="BK506">
        <v>0</v>
      </c>
      <c r="BM506">
        <v>0</v>
      </c>
      <c r="BO506">
        <v>0</v>
      </c>
      <c r="BQ506">
        <v>0</v>
      </c>
      <c r="BR506">
        <v>0</v>
      </c>
      <c r="BT506">
        <v>0</v>
      </c>
      <c r="BV506">
        <v>0</v>
      </c>
      <c r="BX506">
        <v>0</v>
      </c>
      <c r="BZ506">
        <v>0</v>
      </c>
      <c r="CB506">
        <v>0</v>
      </c>
      <c r="CF506">
        <v>0</v>
      </c>
      <c r="CJ506">
        <v>1974</v>
      </c>
      <c r="CM506">
        <v>0</v>
      </c>
      <c r="CN506">
        <v>0</v>
      </c>
    </row>
    <row r="507" spans="1:92" x14ac:dyDescent="0.3">
      <c r="A507" s="4">
        <v>44355</v>
      </c>
      <c r="B507" s="2" t="s">
        <v>5</v>
      </c>
      <c r="C507" s="11" t="s">
        <v>820</v>
      </c>
      <c r="D507" s="11" t="s">
        <v>11</v>
      </c>
      <c r="E507" s="3" t="s">
        <v>821</v>
      </c>
      <c r="F507" s="1"/>
      <c r="G507" s="7"/>
      <c r="H507" s="7"/>
      <c r="I507" s="7"/>
      <c r="J507" s="7">
        <v>30</v>
      </c>
      <c r="K507" s="7">
        <v>6</v>
      </c>
      <c r="L507" s="7"/>
      <c r="M507" s="5">
        <v>6</v>
      </c>
      <c r="N507" s="7"/>
      <c r="O507" s="7"/>
      <c r="P507" s="7"/>
      <c r="Q507" s="7"/>
      <c r="R507" s="7"/>
      <c r="S507" s="7"/>
      <c r="T507" s="7"/>
      <c r="U507" s="7"/>
      <c r="V507" s="6"/>
      <c r="W507" s="10"/>
      <c r="X507" s="8"/>
      <c r="Y507" s="9">
        <v>0</v>
      </c>
      <c r="Z507" s="9">
        <v>0</v>
      </c>
      <c r="AA507" s="9">
        <v>0</v>
      </c>
      <c r="AB507" s="9">
        <v>0</v>
      </c>
      <c r="AC507" s="9">
        <v>0</v>
      </c>
      <c r="AD507" s="9">
        <v>0</v>
      </c>
      <c r="AE507" s="9">
        <v>0</v>
      </c>
      <c r="AF507" s="9">
        <v>0</v>
      </c>
      <c r="AG507" s="9">
        <v>0</v>
      </c>
      <c r="AH507" s="9">
        <v>0</v>
      </c>
      <c r="AI507" s="9">
        <v>0</v>
      </c>
      <c r="AJ507">
        <v>0</v>
      </c>
      <c r="AK507">
        <v>0</v>
      </c>
      <c r="AU507" t="s">
        <v>2089</v>
      </c>
      <c r="AW507">
        <v>0</v>
      </c>
      <c r="AY507">
        <v>0</v>
      </c>
      <c r="BA507">
        <v>0</v>
      </c>
      <c r="BC507">
        <v>0</v>
      </c>
      <c r="BE507">
        <v>0</v>
      </c>
      <c r="BG507">
        <v>0</v>
      </c>
      <c r="BI507">
        <v>0</v>
      </c>
      <c r="BK507">
        <v>0</v>
      </c>
      <c r="BM507">
        <v>0</v>
      </c>
      <c r="BO507">
        <v>0</v>
      </c>
      <c r="BQ507">
        <v>0</v>
      </c>
      <c r="BR507">
        <v>0</v>
      </c>
      <c r="BT507">
        <v>0</v>
      </c>
      <c r="BV507">
        <v>0</v>
      </c>
      <c r="BX507">
        <v>0</v>
      </c>
      <c r="BZ507">
        <v>0</v>
      </c>
      <c r="CB507">
        <v>0</v>
      </c>
      <c r="CF507">
        <v>0</v>
      </c>
      <c r="CJ507">
        <v>1975</v>
      </c>
      <c r="CM507">
        <v>0</v>
      </c>
      <c r="CN507">
        <v>0</v>
      </c>
    </row>
    <row r="508" spans="1:92" x14ac:dyDescent="0.3">
      <c r="A508" s="4">
        <v>44355</v>
      </c>
      <c r="B508" s="2" t="s">
        <v>26</v>
      </c>
      <c r="C508" s="11" t="s">
        <v>459</v>
      </c>
      <c r="D508" s="11" t="s">
        <v>1690</v>
      </c>
      <c r="E508" s="3" t="s">
        <v>1560</v>
      </c>
      <c r="F508" s="1"/>
      <c r="G508" s="7"/>
      <c r="H508" s="7"/>
      <c r="I508" s="7"/>
      <c r="J508" s="7">
        <v>4</v>
      </c>
      <c r="K508" s="7">
        <v>1</v>
      </c>
      <c r="L508" s="7"/>
      <c r="M508" s="5">
        <v>1</v>
      </c>
      <c r="N508" s="7"/>
      <c r="O508" s="7"/>
      <c r="P508" s="7"/>
      <c r="Q508" s="7"/>
      <c r="R508" s="7"/>
      <c r="S508" s="7"/>
      <c r="T508" s="7"/>
      <c r="U508" s="7"/>
      <c r="V508" s="6"/>
      <c r="W508" s="10"/>
      <c r="X508" s="8"/>
      <c r="Y508" s="9">
        <v>0</v>
      </c>
      <c r="Z508" s="9">
        <v>0</v>
      </c>
      <c r="AA508" s="9">
        <v>0</v>
      </c>
      <c r="AB508" s="9">
        <v>0</v>
      </c>
      <c r="AC508" s="9">
        <v>0</v>
      </c>
      <c r="AD508" s="9">
        <v>0</v>
      </c>
      <c r="AE508" s="9">
        <v>0</v>
      </c>
      <c r="AF508" s="9">
        <v>0</v>
      </c>
      <c r="AG508" s="9">
        <v>0</v>
      </c>
      <c r="AH508" s="9">
        <v>0</v>
      </c>
      <c r="AI508" s="9">
        <v>0</v>
      </c>
      <c r="AJ508">
        <v>0</v>
      </c>
      <c r="AK508">
        <v>0</v>
      </c>
      <c r="AU508" t="s">
        <v>2090</v>
      </c>
      <c r="AW508">
        <v>0</v>
      </c>
      <c r="AY508">
        <v>0</v>
      </c>
      <c r="BA508">
        <v>0</v>
      </c>
      <c r="BC508">
        <v>0</v>
      </c>
      <c r="BE508">
        <v>0</v>
      </c>
      <c r="BG508">
        <v>0</v>
      </c>
      <c r="BI508">
        <v>0</v>
      </c>
      <c r="BK508">
        <v>0</v>
      </c>
      <c r="BM508">
        <v>0</v>
      </c>
      <c r="BO508">
        <v>0</v>
      </c>
      <c r="BQ508">
        <v>0</v>
      </c>
      <c r="BR508">
        <v>0</v>
      </c>
      <c r="BT508">
        <v>0</v>
      </c>
      <c r="BV508">
        <v>0</v>
      </c>
      <c r="BX508">
        <v>0</v>
      </c>
      <c r="BZ508">
        <v>0</v>
      </c>
      <c r="CB508">
        <v>0</v>
      </c>
      <c r="CF508">
        <v>0</v>
      </c>
      <c r="CJ508">
        <v>1976</v>
      </c>
      <c r="CM508">
        <v>0</v>
      </c>
      <c r="CN508">
        <v>0</v>
      </c>
    </row>
    <row r="509" spans="1:92" x14ac:dyDescent="0.3">
      <c r="A509" s="4">
        <v>44353</v>
      </c>
      <c r="B509" s="2" t="s">
        <v>199</v>
      </c>
      <c r="C509" s="11" t="s">
        <v>483</v>
      </c>
      <c r="D509" s="11" t="s">
        <v>11</v>
      </c>
      <c r="E509" s="3" t="s">
        <v>1244</v>
      </c>
      <c r="F509" s="1"/>
      <c r="G509" s="7"/>
      <c r="H509" s="7"/>
      <c r="I509" s="7"/>
      <c r="J509" s="7">
        <v>860</v>
      </c>
      <c r="K509" s="7">
        <v>172</v>
      </c>
      <c r="L509" s="7"/>
      <c r="M509" s="5"/>
      <c r="N509" s="7"/>
      <c r="O509" s="7"/>
      <c r="P509" s="7"/>
      <c r="Q509" s="7"/>
      <c r="R509" s="7"/>
      <c r="S509" s="7"/>
      <c r="T509" s="7"/>
      <c r="U509" s="7"/>
      <c r="V509" s="6"/>
      <c r="W509" s="10"/>
      <c r="X509" s="8"/>
      <c r="Y509" s="9">
        <v>0</v>
      </c>
      <c r="Z509" s="9">
        <v>0</v>
      </c>
      <c r="AA509" s="9">
        <v>0</v>
      </c>
      <c r="AB509" s="9">
        <v>0</v>
      </c>
      <c r="AC509" s="9">
        <v>0</v>
      </c>
      <c r="AD509" s="9">
        <v>0</v>
      </c>
      <c r="AE509" s="9">
        <v>0</v>
      </c>
      <c r="AF509" s="9">
        <v>0</v>
      </c>
      <c r="AG509" s="9">
        <v>0</v>
      </c>
      <c r="AH509" s="9">
        <v>0</v>
      </c>
      <c r="AI509" s="9">
        <v>0</v>
      </c>
      <c r="AJ509">
        <v>0</v>
      </c>
      <c r="AK509">
        <v>0</v>
      </c>
      <c r="AU509" t="s">
        <v>2091</v>
      </c>
      <c r="AW509">
        <v>0</v>
      </c>
      <c r="AY509">
        <v>0</v>
      </c>
      <c r="BA509">
        <v>0</v>
      </c>
      <c r="BC509">
        <v>0</v>
      </c>
      <c r="BE509">
        <v>0</v>
      </c>
      <c r="BG509">
        <v>0</v>
      </c>
      <c r="BI509">
        <v>0</v>
      </c>
      <c r="BK509">
        <v>0</v>
      </c>
      <c r="BM509">
        <v>0</v>
      </c>
      <c r="BO509">
        <v>0</v>
      </c>
      <c r="BQ509">
        <v>0</v>
      </c>
      <c r="BR509">
        <v>0</v>
      </c>
      <c r="BT509">
        <v>0</v>
      </c>
      <c r="BV509">
        <v>0</v>
      </c>
      <c r="BX509">
        <v>0</v>
      </c>
      <c r="BZ509">
        <v>0</v>
      </c>
      <c r="CB509">
        <v>0</v>
      </c>
      <c r="CF509">
        <v>0</v>
      </c>
      <c r="CJ509">
        <v>1977</v>
      </c>
      <c r="CM509">
        <v>0</v>
      </c>
      <c r="CN509">
        <v>0</v>
      </c>
    </row>
    <row r="510" spans="1:92" x14ac:dyDescent="0.3">
      <c r="A510" s="4">
        <v>44355</v>
      </c>
      <c r="B510" s="2" t="s">
        <v>199</v>
      </c>
      <c r="C510" s="11" t="s">
        <v>201</v>
      </c>
      <c r="D510" s="11" t="s">
        <v>11</v>
      </c>
      <c r="E510" s="3" t="s">
        <v>991</v>
      </c>
      <c r="F510" s="1"/>
      <c r="G510" s="7"/>
      <c r="H510" s="7"/>
      <c r="I510" s="7"/>
      <c r="J510" s="7">
        <v>8700</v>
      </c>
      <c r="K510" s="7">
        <v>3847</v>
      </c>
      <c r="L510" s="7"/>
      <c r="M510" s="5"/>
      <c r="N510" s="7">
        <v>3</v>
      </c>
      <c r="O510" s="7">
        <v>1</v>
      </c>
      <c r="P510" s="7"/>
      <c r="Q510" s="7"/>
      <c r="R510" s="7"/>
      <c r="S510" s="7"/>
      <c r="T510" s="7"/>
      <c r="U510" s="7"/>
      <c r="V510" s="6"/>
      <c r="W510" s="10"/>
      <c r="X510" s="8"/>
      <c r="Y510" s="9">
        <v>0</v>
      </c>
      <c r="Z510" s="9">
        <v>227501400</v>
      </c>
      <c r="AA510" s="9">
        <v>280215000</v>
      </c>
      <c r="AB510" s="9">
        <v>0</v>
      </c>
      <c r="AC510" s="9">
        <v>0</v>
      </c>
      <c r="AD510" s="9">
        <v>0</v>
      </c>
      <c r="AE510" s="9">
        <v>0</v>
      </c>
      <c r="AF510" s="9">
        <v>0</v>
      </c>
      <c r="AG510" s="9">
        <v>0</v>
      </c>
      <c r="AH510" s="9">
        <v>100000000</v>
      </c>
      <c r="AI510" s="9">
        <v>0</v>
      </c>
      <c r="AJ510">
        <v>607716400</v>
      </c>
      <c r="AK510">
        <v>0</v>
      </c>
      <c r="AL510">
        <v>877</v>
      </c>
      <c r="AM510">
        <v>44362</v>
      </c>
      <c r="AN510">
        <v>44544</v>
      </c>
      <c r="AU510" t="s">
        <v>2092</v>
      </c>
      <c r="AV510">
        <v>2395</v>
      </c>
      <c r="AW510">
        <v>280215000</v>
      </c>
      <c r="AY510">
        <v>0</v>
      </c>
      <c r="AZ510">
        <v>2395</v>
      </c>
      <c r="BA510">
        <v>121187000</v>
      </c>
      <c r="BB510">
        <v>500</v>
      </c>
      <c r="BC510">
        <v>26900000</v>
      </c>
      <c r="BE510">
        <v>0</v>
      </c>
      <c r="BF510">
        <v>1196</v>
      </c>
      <c r="BG510">
        <v>34205600</v>
      </c>
      <c r="BI510">
        <v>0</v>
      </c>
      <c r="BJ510">
        <v>1196</v>
      </c>
      <c r="BK510">
        <v>45208800</v>
      </c>
      <c r="BM510">
        <v>0</v>
      </c>
      <c r="BO510">
        <v>0</v>
      </c>
      <c r="BQ510">
        <v>0</v>
      </c>
      <c r="BR510">
        <v>227501400</v>
      </c>
      <c r="BT510">
        <v>0</v>
      </c>
      <c r="BV510">
        <v>0</v>
      </c>
      <c r="BX510">
        <v>0</v>
      </c>
      <c r="BZ510">
        <v>0</v>
      </c>
      <c r="CB510">
        <v>0</v>
      </c>
      <c r="CF510">
        <v>0</v>
      </c>
      <c r="CJ510">
        <v>1978</v>
      </c>
      <c r="CM510">
        <v>0</v>
      </c>
      <c r="CN510">
        <v>607716400</v>
      </c>
    </row>
    <row r="511" spans="1:92" x14ac:dyDescent="0.3">
      <c r="A511" s="4">
        <v>44356</v>
      </c>
      <c r="B511" s="2" t="s">
        <v>12</v>
      </c>
      <c r="C511" s="11" t="s">
        <v>460</v>
      </c>
      <c r="D511" s="11" t="s">
        <v>1690</v>
      </c>
      <c r="E511" s="3" t="s">
        <v>834</v>
      </c>
      <c r="F511" s="1"/>
      <c r="G511" s="7"/>
      <c r="H511" s="7"/>
      <c r="I511" s="7"/>
      <c r="J511" s="7"/>
      <c r="K511" s="7"/>
      <c r="L511" s="7"/>
      <c r="M511" s="5"/>
      <c r="N511" s="7">
        <v>1</v>
      </c>
      <c r="O511" s="7"/>
      <c r="P511" s="7"/>
      <c r="Q511" s="7"/>
      <c r="R511" s="7"/>
      <c r="S511" s="7"/>
      <c r="T511" s="7"/>
      <c r="U511" s="7"/>
      <c r="V511" s="6"/>
      <c r="W511" s="10"/>
      <c r="X511" s="8"/>
      <c r="Y511" s="9">
        <v>0</v>
      </c>
      <c r="Z511" s="9">
        <v>0</v>
      </c>
      <c r="AA511" s="9">
        <v>0</v>
      </c>
      <c r="AB511" s="9">
        <v>0</v>
      </c>
      <c r="AC511" s="9">
        <v>0</v>
      </c>
      <c r="AD511" s="9">
        <v>0</v>
      </c>
      <c r="AE511" s="9">
        <v>0</v>
      </c>
      <c r="AF511" s="9">
        <v>0</v>
      </c>
      <c r="AG511" s="9">
        <v>0</v>
      </c>
      <c r="AH511" s="9">
        <v>0</v>
      </c>
      <c r="AI511" s="9">
        <v>0</v>
      </c>
      <c r="AJ511">
        <v>0</v>
      </c>
      <c r="AK511">
        <v>0</v>
      </c>
      <c r="AU511" t="s">
        <v>2093</v>
      </c>
      <c r="AW511">
        <v>0</v>
      </c>
      <c r="AY511">
        <v>0</v>
      </c>
      <c r="BA511">
        <v>0</v>
      </c>
      <c r="BC511">
        <v>0</v>
      </c>
      <c r="BE511">
        <v>0</v>
      </c>
      <c r="BG511">
        <v>0</v>
      </c>
      <c r="BI511">
        <v>0</v>
      </c>
      <c r="BK511">
        <v>0</v>
      </c>
      <c r="BM511">
        <v>0</v>
      </c>
      <c r="BO511">
        <v>0</v>
      </c>
      <c r="BQ511">
        <v>0</v>
      </c>
      <c r="BR511">
        <v>0</v>
      </c>
      <c r="BT511">
        <v>0</v>
      </c>
      <c r="BV511">
        <v>0</v>
      </c>
      <c r="BX511">
        <v>0</v>
      </c>
      <c r="BZ511">
        <v>0</v>
      </c>
      <c r="CB511">
        <v>0</v>
      </c>
      <c r="CF511">
        <v>0</v>
      </c>
      <c r="CJ511">
        <v>1979</v>
      </c>
      <c r="CM511">
        <v>0</v>
      </c>
      <c r="CN511">
        <v>0</v>
      </c>
    </row>
    <row r="512" spans="1:92" x14ac:dyDescent="0.3">
      <c r="A512" s="4">
        <v>44356</v>
      </c>
      <c r="B512" s="2" t="s">
        <v>12</v>
      </c>
      <c r="C512" s="11" t="s">
        <v>408</v>
      </c>
      <c r="D512" s="11" t="s">
        <v>1473</v>
      </c>
      <c r="E512" s="3" t="s">
        <v>1213</v>
      </c>
      <c r="F512" s="1"/>
      <c r="G512" s="7"/>
      <c r="H512" s="7"/>
      <c r="I512" s="7"/>
      <c r="J512" s="7"/>
      <c r="K512" s="7"/>
      <c r="L512" s="7"/>
      <c r="M512" s="5"/>
      <c r="N512" s="7">
        <v>1</v>
      </c>
      <c r="O512" s="7"/>
      <c r="P512" s="7"/>
      <c r="Q512" s="7"/>
      <c r="R512" s="7">
        <v>1</v>
      </c>
      <c r="S512" s="7"/>
      <c r="T512" s="7"/>
      <c r="U512" s="7"/>
      <c r="V512" s="6"/>
      <c r="W512" s="10"/>
      <c r="X512" s="8"/>
      <c r="Y512" s="9">
        <v>0</v>
      </c>
      <c r="Z512" s="9">
        <v>0</v>
      </c>
      <c r="AA512" s="9">
        <v>0</v>
      </c>
      <c r="AB512" s="9">
        <v>0</v>
      </c>
      <c r="AC512" s="9">
        <v>0</v>
      </c>
      <c r="AD512" s="9">
        <v>0</v>
      </c>
      <c r="AE512" s="9">
        <v>0</v>
      </c>
      <c r="AF512" s="9">
        <v>360036783.20999998</v>
      </c>
      <c r="AG512" s="9">
        <v>0</v>
      </c>
      <c r="AH512" s="9">
        <v>0</v>
      </c>
      <c r="AI512" s="9">
        <v>0</v>
      </c>
      <c r="AJ512">
        <v>360036783.20999998</v>
      </c>
      <c r="AK512">
        <v>0</v>
      </c>
      <c r="AL512">
        <v>858</v>
      </c>
      <c r="AM512">
        <v>44358</v>
      </c>
      <c r="AU512" t="s">
        <v>2094</v>
      </c>
      <c r="AW512">
        <v>0</v>
      </c>
      <c r="AY512">
        <v>0</v>
      </c>
      <c r="BA512">
        <v>0</v>
      </c>
      <c r="BC512">
        <v>0</v>
      </c>
      <c r="BE512">
        <v>0</v>
      </c>
      <c r="BG512">
        <v>0</v>
      </c>
      <c r="BI512">
        <v>0</v>
      </c>
      <c r="BK512">
        <v>0</v>
      </c>
      <c r="BM512">
        <v>0</v>
      </c>
      <c r="BO512">
        <v>0</v>
      </c>
      <c r="BQ512">
        <v>0</v>
      </c>
      <c r="BR512">
        <v>0</v>
      </c>
      <c r="BT512">
        <v>0</v>
      </c>
      <c r="BV512">
        <v>0</v>
      </c>
      <c r="BX512">
        <v>0</v>
      </c>
      <c r="BZ512">
        <v>0</v>
      </c>
      <c r="CB512">
        <v>0</v>
      </c>
      <c r="CF512">
        <v>0</v>
      </c>
      <c r="CJ512">
        <v>1980</v>
      </c>
      <c r="CM512">
        <v>0</v>
      </c>
      <c r="CN512">
        <v>360036783.20999998</v>
      </c>
    </row>
    <row r="513" spans="1:92" x14ac:dyDescent="0.3">
      <c r="A513" s="4">
        <v>44356</v>
      </c>
      <c r="B513" s="2" t="s">
        <v>12</v>
      </c>
      <c r="C513" s="11" t="s">
        <v>408</v>
      </c>
      <c r="D513" s="11" t="s">
        <v>1473</v>
      </c>
      <c r="E513" s="3" t="s">
        <v>1213</v>
      </c>
      <c r="F513" s="1"/>
      <c r="G513" s="7"/>
      <c r="H513" s="7"/>
      <c r="I513" s="7"/>
      <c r="J513" s="7"/>
      <c r="K513" s="7"/>
      <c r="L513" s="7"/>
      <c r="M513" s="5"/>
      <c r="N513" s="7">
        <v>1</v>
      </c>
      <c r="O513" s="7">
        <v>1</v>
      </c>
      <c r="P513" s="7"/>
      <c r="Q513" s="7"/>
      <c r="R513" s="7"/>
      <c r="S513" s="7"/>
      <c r="T513" s="7"/>
      <c r="U513" s="7"/>
      <c r="V513" s="6"/>
      <c r="W513" s="10"/>
      <c r="X513" s="8"/>
      <c r="Y513" s="9">
        <v>0</v>
      </c>
      <c r="Z513" s="9">
        <v>0</v>
      </c>
      <c r="AA513" s="9">
        <v>0</v>
      </c>
      <c r="AB513" s="9">
        <v>0</v>
      </c>
      <c r="AC513" s="9">
        <v>0</v>
      </c>
      <c r="AD513" s="9">
        <v>0</v>
      </c>
      <c r="AE513" s="9">
        <v>0</v>
      </c>
      <c r="AF513" s="9">
        <v>0</v>
      </c>
      <c r="AG513" s="9">
        <v>0</v>
      </c>
      <c r="AH513" s="9">
        <v>0</v>
      </c>
      <c r="AI513" s="9">
        <v>0</v>
      </c>
      <c r="AJ513">
        <v>0</v>
      </c>
      <c r="AK513">
        <v>0</v>
      </c>
      <c r="AU513" t="s">
        <v>2095</v>
      </c>
      <c r="AW513">
        <v>0</v>
      </c>
      <c r="AY513">
        <v>0</v>
      </c>
      <c r="BA513">
        <v>0</v>
      </c>
      <c r="BC513">
        <v>0</v>
      </c>
      <c r="BE513">
        <v>0</v>
      </c>
      <c r="BG513">
        <v>0</v>
      </c>
      <c r="BI513">
        <v>0</v>
      </c>
      <c r="BK513">
        <v>0</v>
      </c>
      <c r="BM513">
        <v>0</v>
      </c>
      <c r="BO513">
        <v>0</v>
      </c>
      <c r="BQ513">
        <v>0</v>
      </c>
      <c r="BR513">
        <v>0</v>
      </c>
      <c r="BT513">
        <v>0</v>
      </c>
      <c r="BV513">
        <v>0</v>
      </c>
      <c r="BX513">
        <v>0</v>
      </c>
      <c r="BZ513">
        <v>0</v>
      </c>
      <c r="CB513">
        <v>0</v>
      </c>
      <c r="CF513">
        <v>0</v>
      </c>
      <c r="CJ513">
        <v>1981</v>
      </c>
      <c r="CM513">
        <v>0</v>
      </c>
      <c r="CN513">
        <v>0</v>
      </c>
    </row>
    <row r="514" spans="1:92" x14ac:dyDescent="0.3">
      <c r="A514" s="4">
        <v>44356</v>
      </c>
      <c r="B514" s="2" t="s">
        <v>12</v>
      </c>
      <c r="C514" s="11" t="s">
        <v>398</v>
      </c>
      <c r="D514" s="11" t="s">
        <v>1690</v>
      </c>
      <c r="E514" s="3" t="s">
        <v>1403</v>
      </c>
      <c r="F514" s="1"/>
      <c r="G514" s="7"/>
      <c r="H514" s="7"/>
      <c r="I514" s="7"/>
      <c r="J514" s="7"/>
      <c r="K514" s="7"/>
      <c r="L514" s="7"/>
      <c r="M514" s="5"/>
      <c r="N514" s="7">
        <v>1</v>
      </c>
      <c r="O514" s="7"/>
      <c r="P514" s="7"/>
      <c r="Q514" s="7"/>
      <c r="R514" s="7"/>
      <c r="S514" s="7"/>
      <c r="T514" s="7"/>
      <c r="U514" s="7"/>
      <c r="V514" s="6"/>
      <c r="W514" s="10"/>
      <c r="X514" s="8"/>
      <c r="Y514" s="9">
        <v>0</v>
      </c>
      <c r="Z514" s="9">
        <v>0</v>
      </c>
      <c r="AA514" s="9">
        <v>0</v>
      </c>
      <c r="AB514" s="9">
        <v>0</v>
      </c>
      <c r="AC514" s="9">
        <v>0</v>
      </c>
      <c r="AD514" s="9">
        <v>0</v>
      </c>
      <c r="AE514" s="9">
        <v>0</v>
      </c>
      <c r="AF514" s="9">
        <v>0</v>
      </c>
      <c r="AG514" s="9">
        <v>0</v>
      </c>
      <c r="AH514" s="9">
        <v>0</v>
      </c>
      <c r="AI514" s="9">
        <v>0</v>
      </c>
      <c r="AJ514">
        <v>0</v>
      </c>
      <c r="AK514">
        <v>0</v>
      </c>
      <c r="AU514" t="s">
        <v>2096</v>
      </c>
      <c r="AW514">
        <v>0</v>
      </c>
      <c r="AY514">
        <v>0</v>
      </c>
      <c r="BA514">
        <v>0</v>
      </c>
      <c r="BC514">
        <v>0</v>
      </c>
      <c r="BE514">
        <v>0</v>
      </c>
      <c r="BG514">
        <v>0</v>
      </c>
      <c r="BI514">
        <v>0</v>
      </c>
      <c r="BK514">
        <v>0</v>
      </c>
      <c r="BM514">
        <v>0</v>
      </c>
      <c r="BO514">
        <v>0</v>
      </c>
      <c r="BQ514">
        <v>0</v>
      </c>
      <c r="BR514">
        <v>0</v>
      </c>
      <c r="BT514">
        <v>0</v>
      </c>
      <c r="BV514">
        <v>0</v>
      </c>
      <c r="BX514">
        <v>0</v>
      </c>
      <c r="BZ514">
        <v>0</v>
      </c>
      <c r="CB514">
        <v>0</v>
      </c>
      <c r="CF514">
        <v>0</v>
      </c>
      <c r="CJ514">
        <v>1982</v>
      </c>
      <c r="CM514">
        <v>0</v>
      </c>
      <c r="CN514">
        <v>0</v>
      </c>
    </row>
    <row r="515" spans="1:92" x14ac:dyDescent="0.3">
      <c r="A515" s="4">
        <v>44354</v>
      </c>
      <c r="B515" s="2" t="s">
        <v>9</v>
      </c>
      <c r="C515" s="11" t="s">
        <v>405</v>
      </c>
      <c r="D515" s="11" t="s">
        <v>11</v>
      </c>
      <c r="E515" s="3" t="s">
        <v>1314</v>
      </c>
      <c r="F515" s="1"/>
      <c r="G515" s="7"/>
      <c r="H515" s="7"/>
      <c r="I515" s="7"/>
      <c r="J515" s="7"/>
      <c r="K515" s="7"/>
      <c r="L515" s="7"/>
      <c r="M515" s="5"/>
      <c r="N515" s="7"/>
      <c r="O515" s="7"/>
      <c r="P515" s="7"/>
      <c r="Q515" s="7"/>
      <c r="R515" s="7"/>
      <c r="S515" s="7"/>
      <c r="T515" s="7">
        <v>1</v>
      </c>
      <c r="U515" s="7"/>
      <c r="V515" s="6"/>
      <c r="W515" s="10"/>
      <c r="X515" s="8"/>
      <c r="Y515" s="9">
        <v>0</v>
      </c>
      <c r="Z515" s="9">
        <v>0</v>
      </c>
      <c r="AA515" s="9">
        <v>0</v>
      </c>
      <c r="AB515" s="9">
        <v>0</v>
      </c>
      <c r="AC515" s="9">
        <v>0</v>
      </c>
      <c r="AD515" s="9">
        <v>0</v>
      </c>
      <c r="AE515" s="9">
        <v>0</v>
      </c>
      <c r="AF515" s="9">
        <v>0</v>
      </c>
      <c r="AG515" s="9">
        <v>0</v>
      </c>
      <c r="AH515" s="9">
        <v>0</v>
      </c>
      <c r="AI515" s="9">
        <v>0</v>
      </c>
      <c r="AJ515">
        <v>0</v>
      </c>
      <c r="AK515">
        <v>0</v>
      </c>
      <c r="AU515" t="s">
        <v>2097</v>
      </c>
      <c r="AW515">
        <v>0</v>
      </c>
      <c r="AY515">
        <v>0</v>
      </c>
      <c r="BA515">
        <v>0</v>
      </c>
      <c r="BC515">
        <v>0</v>
      </c>
      <c r="BE515">
        <v>0</v>
      </c>
      <c r="BG515">
        <v>0</v>
      </c>
      <c r="BI515">
        <v>0</v>
      </c>
      <c r="BK515">
        <v>0</v>
      </c>
      <c r="BM515">
        <v>0</v>
      </c>
      <c r="BO515">
        <v>0</v>
      </c>
      <c r="BQ515">
        <v>0</v>
      </c>
      <c r="BR515">
        <v>0</v>
      </c>
      <c r="BT515">
        <v>0</v>
      </c>
      <c r="BV515">
        <v>0</v>
      </c>
      <c r="BX515">
        <v>0</v>
      </c>
      <c r="BZ515">
        <v>0</v>
      </c>
      <c r="CB515">
        <v>0</v>
      </c>
      <c r="CF515">
        <v>0</v>
      </c>
      <c r="CJ515">
        <v>1983</v>
      </c>
      <c r="CM515">
        <v>0</v>
      </c>
      <c r="CN515">
        <v>0</v>
      </c>
    </row>
    <row r="516" spans="1:92" x14ac:dyDescent="0.3">
      <c r="A516" s="4">
        <v>44356</v>
      </c>
      <c r="B516" s="2" t="s">
        <v>40</v>
      </c>
      <c r="C516" s="11" t="s">
        <v>167</v>
      </c>
      <c r="D516" s="11" t="s">
        <v>1690</v>
      </c>
      <c r="E516" s="3" t="s">
        <v>1232</v>
      </c>
      <c r="F516" s="1"/>
      <c r="G516" s="7"/>
      <c r="H516" s="7">
        <v>3</v>
      </c>
      <c r="I516" s="7"/>
      <c r="J516" s="7">
        <v>3</v>
      </c>
      <c r="K516" s="7">
        <v>3</v>
      </c>
      <c r="L516" s="7"/>
      <c r="M516" s="5"/>
      <c r="N516" s="7">
        <v>1</v>
      </c>
      <c r="O516" s="7"/>
      <c r="P516" s="7"/>
      <c r="Q516" s="7"/>
      <c r="R516" s="7"/>
      <c r="S516" s="7"/>
      <c r="T516" s="7"/>
      <c r="U516" s="7"/>
      <c r="V516" s="6"/>
      <c r="W516" s="10"/>
      <c r="X516" s="8"/>
      <c r="Y516" s="9">
        <v>0</v>
      </c>
      <c r="Z516" s="9">
        <v>0</v>
      </c>
      <c r="AA516" s="9">
        <v>0</v>
      </c>
      <c r="AB516" s="9">
        <v>0</v>
      </c>
      <c r="AC516" s="9">
        <v>0</v>
      </c>
      <c r="AD516" s="9">
        <v>0</v>
      </c>
      <c r="AE516" s="9">
        <v>0</v>
      </c>
      <c r="AF516" s="9">
        <v>0</v>
      </c>
      <c r="AG516" s="9">
        <v>0</v>
      </c>
      <c r="AH516" s="9">
        <v>0</v>
      </c>
      <c r="AI516" s="9">
        <v>0</v>
      </c>
      <c r="AJ516">
        <v>0</v>
      </c>
      <c r="AK516">
        <v>0</v>
      </c>
      <c r="AU516" t="s">
        <v>2098</v>
      </c>
      <c r="AW516">
        <v>0</v>
      </c>
      <c r="AY516">
        <v>0</v>
      </c>
      <c r="BA516">
        <v>0</v>
      </c>
      <c r="BC516">
        <v>0</v>
      </c>
      <c r="BE516">
        <v>0</v>
      </c>
      <c r="BG516">
        <v>0</v>
      </c>
      <c r="BI516">
        <v>0</v>
      </c>
      <c r="BK516">
        <v>0</v>
      </c>
      <c r="BM516">
        <v>0</v>
      </c>
      <c r="BO516">
        <v>0</v>
      </c>
      <c r="BQ516">
        <v>0</v>
      </c>
      <c r="BR516">
        <v>0</v>
      </c>
      <c r="BT516">
        <v>0</v>
      </c>
      <c r="BV516">
        <v>0</v>
      </c>
      <c r="BX516">
        <v>0</v>
      </c>
      <c r="BZ516">
        <v>0</v>
      </c>
      <c r="CB516">
        <v>0</v>
      </c>
      <c r="CF516">
        <v>0</v>
      </c>
      <c r="CJ516">
        <v>1984</v>
      </c>
      <c r="CM516">
        <v>0</v>
      </c>
      <c r="CN516">
        <v>0</v>
      </c>
    </row>
    <row r="517" spans="1:92" x14ac:dyDescent="0.3">
      <c r="A517" s="4">
        <v>44356</v>
      </c>
      <c r="B517" s="2" t="s">
        <v>12</v>
      </c>
      <c r="C517" s="11" t="s">
        <v>460</v>
      </c>
      <c r="D517" s="11" t="s">
        <v>1690</v>
      </c>
      <c r="E517" s="3" t="s">
        <v>834</v>
      </c>
      <c r="F517" s="1"/>
      <c r="G517" s="7"/>
      <c r="H517" s="7"/>
      <c r="I517" s="7"/>
      <c r="J517" s="7"/>
      <c r="K517" s="7"/>
      <c r="L517" s="7"/>
      <c r="M517" s="5"/>
      <c r="N517" s="7">
        <v>1</v>
      </c>
      <c r="O517" s="7"/>
      <c r="P517" s="7"/>
      <c r="Q517" s="7"/>
      <c r="R517" s="7"/>
      <c r="S517" s="7"/>
      <c r="T517" s="7"/>
      <c r="U517" s="7"/>
      <c r="V517" s="6"/>
      <c r="W517" s="10"/>
      <c r="X517" s="8"/>
      <c r="Y517" s="9">
        <v>0</v>
      </c>
      <c r="Z517" s="9">
        <v>0</v>
      </c>
      <c r="AA517" s="9">
        <v>0</v>
      </c>
      <c r="AB517" s="9">
        <v>0</v>
      </c>
      <c r="AC517" s="9">
        <v>0</v>
      </c>
      <c r="AD517" s="9">
        <v>0</v>
      </c>
      <c r="AE517" s="9">
        <v>0</v>
      </c>
      <c r="AF517" s="9">
        <v>0</v>
      </c>
      <c r="AG517" s="9">
        <v>0</v>
      </c>
      <c r="AH517" s="9">
        <v>0</v>
      </c>
      <c r="AI517" s="9">
        <v>0</v>
      </c>
      <c r="AJ517">
        <v>0</v>
      </c>
      <c r="AK517">
        <v>0</v>
      </c>
      <c r="AU517" t="s">
        <v>2099</v>
      </c>
      <c r="AW517">
        <v>0</v>
      </c>
      <c r="AY517">
        <v>0</v>
      </c>
      <c r="BA517">
        <v>0</v>
      </c>
      <c r="BC517">
        <v>0</v>
      </c>
      <c r="BE517">
        <v>0</v>
      </c>
      <c r="BG517">
        <v>0</v>
      </c>
      <c r="BI517">
        <v>0</v>
      </c>
      <c r="BK517">
        <v>0</v>
      </c>
      <c r="BM517">
        <v>0</v>
      </c>
      <c r="BO517">
        <v>0</v>
      </c>
      <c r="BQ517">
        <v>0</v>
      </c>
      <c r="BR517">
        <v>0</v>
      </c>
      <c r="BT517">
        <v>0</v>
      </c>
      <c r="BV517">
        <v>0</v>
      </c>
      <c r="BX517">
        <v>0</v>
      </c>
      <c r="BZ517">
        <v>0</v>
      </c>
      <c r="CB517">
        <v>0</v>
      </c>
      <c r="CF517">
        <v>0</v>
      </c>
      <c r="CJ517">
        <v>1985</v>
      </c>
      <c r="CM517">
        <v>0</v>
      </c>
      <c r="CN517">
        <v>0</v>
      </c>
    </row>
    <row r="518" spans="1:92" x14ac:dyDescent="0.3">
      <c r="A518" s="4">
        <v>44356</v>
      </c>
      <c r="B518" s="2" t="s">
        <v>12</v>
      </c>
      <c r="C518" s="11" t="s">
        <v>629</v>
      </c>
      <c r="D518" s="11" t="s">
        <v>1690</v>
      </c>
      <c r="E518" s="3" t="s">
        <v>1125</v>
      </c>
      <c r="F518" s="1"/>
      <c r="G518" s="7"/>
      <c r="H518" s="7"/>
      <c r="I518" s="7"/>
      <c r="J518" s="7">
        <v>5</v>
      </c>
      <c r="K518" s="7">
        <v>1</v>
      </c>
      <c r="L518" s="7"/>
      <c r="M518" s="5">
        <v>1</v>
      </c>
      <c r="N518" s="7"/>
      <c r="O518" s="7"/>
      <c r="P518" s="7"/>
      <c r="Q518" s="7"/>
      <c r="R518" s="7"/>
      <c r="S518" s="7"/>
      <c r="T518" s="7"/>
      <c r="U518" s="7"/>
      <c r="V518" s="6"/>
      <c r="W518" s="10"/>
      <c r="X518" s="8"/>
      <c r="Y518" s="9">
        <v>0</v>
      </c>
      <c r="Z518" s="9">
        <v>0</v>
      </c>
      <c r="AA518" s="9">
        <v>0</v>
      </c>
      <c r="AB518" s="9">
        <v>0</v>
      </c>
      <c r="AC518" s="9">
        <v>0</v>
      </c>
      <c r="AD518" s="9">
        <v>0</v>
      </c>
      <c r="AE518" s="9">
        <v>0</v>
      </c>
      <c r="AF518" s="9">
        <v>0</v>
      </c>
      <c r="AG518" s="9">
        <v>0</v>
      </c>
      <c r="AH518" s="9">
        <v>0</v>
      </c>
      <c r="AI518" s="9">
        <v>0</v>
      </c>
      <c r="AJ518">
        <v>0</v>
      </c>
      <c r="AK518">
        <v>0</v>
      </c>
      <c r="AU518" t="s">
        <v>2100</v>
      </c>
      <c r="AW518">
        <v>0</v>
      </c>
      <c r="AY518">
        <v>0</v>
      </c>
      <c r="BA518">
        <v>0</v>
      </c>
      <c r="BC518">
        <v>0</v>
      </c>
      <c r="BE518">
        <v>0</v>
      </c>
      <c r="BG518">
        <v>0</v>
      </c>
      <c r="BI518">
        <v>0</v>
      </c>
      <c r="BK518">
        <v>0</v>
      </c>
      <c r="BM518">
        <v>0</v>
      </c>
      <c r="BO518">
        <v>0</v>
      </c>
      <c r="BQ518">
        <v>0</v>
      </c>
      <c r="BR518">
        <v>0</v>
      </c>
      <c r="BT518">
        <v>0</v>
      </c>
      <c r="BV518">
        <v>0</v>
      </c>
      <c r="BX518">
        <v>0</v>
      </c>
      <c r="BZ518">
        <v>0</v>
      </c>
      <c r="CB518">
        <v>0</v>
      </c>
      <c r="CF518">
        <v>0</v>
      </c>
      <c r="CJ518">
        <v>1986</v>
      </c>
      <c r="CM518">
        <v>0</v>
      </c>
      <c r="CN518">
        <v>0</v>
      </c>
    </row>
    <row r="519" spans="1:92" x14ac:dyDescent="0.3">
      <c r="A519" s="4">
        <v>44343</v>
      </c>
      <c r="B519" s="2" t="s">
        <v>26</v>
      </c>
      <c r="C519" s="11" t="s">
        <v>400</v>
      </c>
      <c r="D519" s="11" t="s">
        <v>1690</v>
      </c>
      <c r="E519" s="3" t="s">
        <v>1471</v>
      </c>
      <c r="F519" s="1"/>
      <c r="G519" s="7"/>
      <c r="H519" s="7"/>
      <c r="I519" s="7"/>
      <c r="J519" s="7"/>
      <c r="K519" s="7"/>
      <c r="L519" s="7"/>
      <c r="M519" s="5"/>
      <c r="N519" s="7">
        <v>1</v>
      </c>
      <c r="O519" s="7"/>
      <c r="P519" s="7"/>
      <c r="Q519" s="7"/>
      <c r="R519" s="7"/>
      <c r="S519" s="7"/>
      <c r="T519" s="7"/>
      <c r="U519" s="7"/>
      <c r="V519" s="6"/>
      <c r="W519" s="10" t="s">
        <v>2101</v>
      </c>
      <c r="X519" s="8"/>
      <c r="Y519" s="9">
        <v>0</v>
      </c>
      <c r="Z519" s="9">
        <v>0</v>
      </c>
      <c r="AA519" s="9">
        <v>0</v>
      </c>
      <c r="AB519" s="9">
        <v>0</v>
      </c>
      <c r="AC519" s="9">
        <v>0</v>
      </c>
      <c r="AD519" s="9">
        <v>0</v>
      </c>
      <c r="AE519" s="9">
        <v>0</v>
      </c>
      <c r="AF519" s="9">
        <v>0</v>
      </c>
      <c r="AG519" s="9">
        <v>0</v>
      </c>
      <c r="AH519" s="9">
        <v>0</v>
      </c>
      <c r="AI519" s="9">
        <v>0</v>
      </c>
      <c r="AJ519">
        <v>0</v>
      </c>
      <c r="AK519">
        <v>0</v>
      </c>
      <c r="AU519" t="s">
        <v>2102</v>
      </c>
      <c r="AW519">
        <v>0</v>
      </c>
      <c r="AY519">
        <v>0</v>
      </c>
      <c r="BA519">
        <v>0</v>
      </c>
      <c r="BC519">
        <v>0</v>
      </c>
      <c r="BE519">
        <v>0</v>
      </c>
      <c r="BG519">
        <v>0</v>
      </c>
      <c r="BI519">
        <v>0</v>
      </c>
      <c r="BK519">
        <v>0</v>
      </c>
      <c r="BM519">
        <v>0</v>
      </c>
      <c r="BO519">
        <v>0</v>
      </c>
      <c r="BQ519">
        <v>0</v>
      </c>
      <c r="BR519">
        <v>0</v>
      </c>
      <c r="BT519">
        <v>0</v>
      </c>
      <c r="BV519">
        <v>0</v>
      </c>
      <c r="BX519">
        <v>0</v>
      </c>
      <c r="BZ519">
        <v>0</v>
      </c>
      <c r="CB519">
        <v>0</v>
      </c>
      <c r="CF519">
        <v>0</v>
      </c>
      <c r="CJ519">
        <v>1987</v>
      </c>
      <c r="CM519">
        <v>0</v>
      </c>
      <c r="CN519">
        <v>0</v>
      </c>
    </row>
    <row r="520" spans="1:92" x14ac:dyDescent="0.3">
      <c r="A520" s="4">
        <v>44356</v>
      </c>
      <c r="B520" s="2" t="s">
        <v>115</v>
      </c>
      <c r="C520" s="11" t="s">
        <v>588</v>
      </c>
      <c r="D520" s="11" t="s">
        <v>11</v>
      </c>
      <c r="E520" s="3" t="s">
        <v>1266</v>
      </c>
      <c r="F520" s="1"/>
      <c r="G520" s="7"/>
      <c r="H520" s="7"/>
      <c r="I520" s="7"/>
      <c r="J520" s="7">
        <v>37775</v>
      </c>
      <c r="K520" s="7">
        <v>755</v>
      </c>
      <c r="L520" s="7"/>
      <c r="M520" s="5">
        <v>755</v>
      </c>
      <c r="N520" s="7"/>
      <c r="O520" s="7"/>
      <c r="P520" s="7"/>
      <c r="Q520" s="7"/>
      <c r="R520" s="7"/>
      <c r="S520" s="7"/>
      <c r="T520" s="7"/>
      <c r="U520" s="7"/>
      <c r="V520" s="6"/>
      <c r="W520" s="10"/>
      <c r="X520" s="8"/>
      <c r="Y520" s="9">
        <v>0</v>
      </c>
      <c r="Z520" s="9">
        <v>0</v>
      </c>
      <c r="AA520" s="9">
        <v>0</v>
      </c>
      <c r="AB520" s="9">
        <v>0</v>
      </c>
      <c r="AC520" s="9">
        <v>0</v>
      </c>
      <c r="AD520" s="9">
        <v>0</v>
      </c>
      <c r="AE520" s="9">
        <v>0</v>
      </c>
      <c r="AF520" s="9">
        <v>0</v>
      </c>
      <c r="AG520" s="9">
        <v>0</v>
      </c>
      <c r="AH520" s="9">
        <v>0</v>
      </c>
      <c r="AI520" s="9">
        <v>0</v>
      </c>
      <c r="AJ520">
        <v>0</v>
      </c>
      <c r="AK520">
        <v>0</v>
      </c>
      <c r="AU520" t="s">
        <v>2103</v>
      </c>
      <c r="AW520">
        <v>0</v>
      </c>
      <c r="AY520">
        <v>0</v>
      </c>
      <c r="BA520">
        <v>0</v>
      </c>
      <c r="BC520">
        <v>0</v>
      </c>
      <c r="BE520">
        <v>0</v>
      </c>
      <c r="BG520">
        <v>0</v>
      </c>
      <c r="BI520">
        <v>0</v>
      </c>
      <c r="BK520">
        <v>0</v>
      </c>
      <c r="BM520">
        <v>0</v>
      </c>
      <c r="BO520">
        <v>0</v>
      </c>
      <c r="BQ520">
        <v>0</v>
      </c>
      <c r="BR520">
        <v>0</v>
      </c>
      <c r="BT520">
        <v>0</v>
      </c>
      <c r="BV520">
        <v>0</v>
      </c>
      <c r="BX520">
        <v>0</v>
      </c>
      <c r="BZ520">
        <v>0</v>
      </c>
      <c r="CB520">
        <v>0</v>
      </c>
      <c r="CF520">
        <v>0</v>
      </c>
      <c r="CJ520">
        <v>1988</v>
      </c>
      <c r="CM520">
        <v>0</v>
      </c>
      <c r="CN520">
        <v>0</v>
      </c>
    </row>
    <row r="521" spans="1:92" x14ac:dyDescent="0.3">
      <c r="A521" s="4">
        <v>44356</v>
      </c>
      <c r="B521" s="2" t="s">
        <v>19</v>
      </c>
      <c r="C521" s="11" t="s">
        <v>257</v>
      </c>
      <c r="D521" s="11" t="s">
        <v>11</v>
      </c>
      <c r="E521" s="3" t="s">
        <v>1028</v>
      </c>
      <c r="F521" s="1"/>
      <c r="G521" s="7"/>
      <c r="H521" s="7"/>
      <c r="I521" s="7"/>
      <c r="J521" s="7">
        <v>60</v>
      </c>
      <c r="K521" s="7">
        <v>15</v>
      </c>
      <c r="L521" s="7"/>
      <c r="M521" s="5">
        <v>15</v>
      </c>
      <c r="N521" s="7"/>
      <c r="O521" s="7"/>
      <c r="P521" s="7"/>
      <c r="Q521" s="7"/>
      <c r="R521" s="7">
        <v>1</v>
      </c>
      <c r="S521" s="7"/>
      <c r="T521" s="7"/>
      <c r="U521" s="7"/>
      <c r="V521" s="6"/>
      <c r="W521" s="10"/>
      <c r="X521" s="8"/>
      <c r="Y521" s="9">
        <v>0</v>
      </c>
      <c r="Z521" s="9">
        <v>0</v>
      </c>
      <c r="AA521" s="9">
        <v>0</v>
      </c>
      <c r="AB521" s="9">
        <v>0</v>
      </c>
      <c r="AC521" s="9">
        <v>0</v>
      </c>
      <c r="AD521" s="9">
        <v>0</v>
      </c>
      <c r="AE521" s="9">
        <v>0</v>
      </c>
      <c r="AF521" s="9">
        <v>0</v>
      </c>
      <c r="AG521" s="9">
        <v>0</v>
      </c>
      <c r="AH521" s="9">
        <v>0</v>
      </c>
      <c r="AI521" s="9">
        <v>0</v>
      </c>
      <c r="AJ521">
        <v>0</v>
      </c>
      <c r="AK521">
        <v>0</v>
      </c>
      <c r="AU521" t="s">
        <v>2104</v>
      </c>
      <c r="AW521">
        <v>0</v>
      </c>
      <c r="AY521">
        <v>0</v>
      </c>
      <c r="BA521">
        <v>0</v>
      </c>
      <c r="BC521">
        <v>0</v>
      </c>
      <c r="BE521">
        <v>0</v>
      </c>
      <c r="BG521">
        <v>0</v>
      </c>
      <c r="BI521">
        <v>0</v>
      </c>
      <c r="BK521">
        <v>0</v>
      </c>
      <c r="BM521">
        <v>0</v>
      </c>
      <c r="BO521">
        <v>0</v>
      </c>
      <c r="BQ521">
        <v>0</v>
      </c>
      <c r="BR521">
        <v>0</v>
      </c>
      <c r="BT521">
        <v>0</v>
      </c>
      <c r="BV521">
        <v>0</v>
      </c>
      <c r="BX521">
        <v>0</v>
      </c>
      <c r="BZ521">
        <v>0</v>
      </c>
      <c r="CB521">
        <v>0</v>
      </c>
      <c r="CF521">
        <v>0</v>
      </c>
      <c r="CJ521">
        <v>1989</v>
      </c>
      <c r="CM521">
        <v>0</v>
      </c>
      <c r="CN521">
        <v>0</v>
      </c>
    </row>
    <row r="522" spans="1:92" x14ac:dyDescent="0.3">
      <c r="A522" s="4">
        <v>44356</v>
      </c>
      <c r="B522" s="2" t="s">
        <v>12</v>
      </c>
      <c r="C522" s="11" t="s">
        <v>498</v>
      </c>
      <c r="D522" s="11" t="s">
        <v>1690</v>
      </c>
      <c r="E522" s="3" t="s">
        <v>1369</v>
      </c>
      <c r="F522" s="1"/>
      <c r="G522" s="7"/>
      <c r="H522" s="7"/>
      <c r="I522" s="7"/>
      <c r="J522" s="7"/>
      <c r="K522" s="7"/>
      <c r="L522" s="7"/>
      <c r="M522" s="5"/>
      <c r="N522" s="7">
        <v>1</v>
      </c>
      <c r="O522" s="7"/>
      <c r="P522" s="7"/>
      <c r="Q522" s="7"/>
      <c r="R522" s="7"/>
      <c r="S522" s="7"/>
      <c r="T522" s="7"/>
      <c r="U522" s="7"/>
      <c r="V522" s="6"/>
      <c r="W522" s="10"/>
      <c r="X522" s="8"/>
      <c r="Y522" s="9">
        <v>0</v>
      </c>
      <c r="Z522" s="9">
        <v>0</v>
      </c>
      <c r="AA522" s="9">
        <v>0</v>
      </c>
      <c r="AB522" s="9">
        <v>0</v>
      </c>
      <c r="AC522" s="9">
        <v>0</v>
      </c>
      <c r="AD522" s="9">
        <v>0</v>
      </c>
      <c r="AE522" s="9">
        <v>0</v>
      </c>
      <c r="AF522" s="9">
        <v>349056153.01999998</v>
      </c>
      <c r="AG522" s="9">
        <v>0</v>
      </c>
      <c r="AH522" s="9">
        <v>0</v>
      </c>
      <c r="AI522" s="9">
        <v>0</v>
      </c>
      <c r="AJ522">
        <v>349056153.01999998</v>
      </c>
      <c r="AK522">
        <v>0</v>
      </c>
      <c r="AL522">
        <v>858</v>
      </c>
      <c r="AM522">
        <v>44358</v>
      </c>
      <c r="AU522" t="s">
        <v>2105</v>
      </c>
      <c r="AW522">
        <v>0</v>
      </c>
      <c r="AY522">
        <v>0</v>
      </c>
      <c r="BA522">
        <v>0</v>
      </c>
      <c r="BC522">
        <v>0</v>
      </c>
      <c r="BE522">
        <v>0</v>
      </c>
      <c r="BG522">
        <v>0</v>
      </c>
      <c r="BI522">
        <v>0</v>
      </c>
      <c r="BK522">
        <v>0</v>
      </c>
      <c r="BM522">
        <v>0</v>
      </c>
      <c r="BO522">
        <v>0</v>
      </c>
      <c r="BQ522">
        <v>0</v>
      </c>
      <c r="BR522">
        <v>0</v>
      </c>
      <c r="BT522">
        <v>0</v>
      </c>
      <c r="BV522">
        <v>0</v>
      </c>
      <c r="BX522">
        <v>0</v>
      </c>
      <c r="BZ522">
        <v>0</v>
      </c>
      <c r="CB522">
        <v>0</v>
      </c>
      <c r="CF522">
        <v>0</v>
      </c>
      <c r="CJ522">
        <v>1990</v>
      </c>
      <c r="CM522">
        <v>0</v>
      </c>
      <c r="CN522">
        <v>349056153.01999998</v>
      </c>
    </row>
    <row r="523" spans="1:92" x14ac:dyDescent="0.3">
      <c r="A523" s="4">
        <v>44356</v>
      </c>
      <c r="B523" s="2" t="s">
        <v>12</v>
      </c>
      <c r="C523" s="11" t="s">
        <v>408</v>
      </c>
      <c r="D523" s="11" t="s">
        <v>1690</v>
      </c>
      <c r="E523" s="3" t="s">
        <v>1213</v>
      </c>
      <c r="F523" s="1"/>
      <c r="G523" s="7"/>
      <c r="H523" s="7"/>
      <c r="I523" s="7"/>
      <c r="J523" s="7"/>
      <c r="K523" s="7"/>
      <c r="L523" s="7"/>
      <c r="M523" s="5"/>
      <c r="N523" s="7">
        <v>1</v>
      </c>
      <c r="O523" s="7"/>
      <c r="P523" s="7"/>
      <c r="Q523" s="7"/>
      <c r="R523" s="7"/>
      <c r="S523" s="7"/>
      <c r="T523" s="7"/>
      <c r="U523" s="7"/>
      <c r="V523" s="6"/>
      <c r="W523" s="10"/>
      <c r="X523" s="8"/>
      <c r="Y523" s="9">
        <v>0</v>
      </c>
      <c r="Z523" s="9">
        <v>0</v>
      </c>
      <c r="AA523" s="9">
        <v>0</v>
      </c>
      <c r="AB523" s="9">
        <v>0</v>
      </c>
      <c r="AC523" s="9">
        <v>0</v>
      </c>
      <c r="AD523" s="9">
        <v>0</v>
      </c>
      <c r="AE523" s="9">
        <v>0</v>
      </c>
      <c r="AF523" s="9">
        <v>0</v>
      </c>
      <c r="AG523" s="9">
        <v>0</v>
      </c>
      <c r="AH523" s="9">
        <v>0</v>
      </c>
      <c r="AI523" s="9">
        <v>0</v>
      </c>
      <c r="AJ523">
        <v>0</v>
      </c>
      <c r="AK523">
        <v>0</v>
      </c>
      <c r="AU523" t="s">
        <v>2106</v>
      </c>
      <c r="AW523">
        <v>0</v>
      </c>
      <c r="AY523">
        <v>0</v>
      </c>
      <c r="BA523">
        <v>0</v>
      </c>
      <c r="BC523">
        <v>0</v>
      </c>
      <c r="BE523">
        <v>0</v>
      </c>
      <c r="BG523">
        <v>0</v>
      </c>
      <c r="BI523">
        <v>0</v>
      </c>
      <c r="BK523">
        <v>0</v>
      </c>
      <c r="BM523">
        <v>0</v>
      </c>
      <c r="BO523">
        <v>0</v>
      </c>
      <c r="BQ523">
        <v>0</v>
      </c>
      <c r="BR523">
        <v>0</v>
      </c>
      <c r="BT523">
        <v>0</v>
      </c>
      <c r="BV523">
        <v>0</v>
      </c>
      <c r="BX523">
        <v>0</v>
      </c>
      <c r="BZ523">
        <v>0</v>
      </c>
      <c r="CB523">
        <v>0</v>
      </c>
      <c r="CF523">
        <v>0</v>
      </c>
      <c r="CJ523">
        <v>1991</v>
      </c>
      <c r="CM523">
        <v>0</v>
      </c>
      <c r="CN523">
        <v>0</v>
      </c>
    </row>
    <row r="524" spans="1:92" x14ac:dyDescent="0.3">
      <c r="A524" s="4">
        <v>44356</v>
      </c>
      <c r="B524" s="2" t="s">
        <v>78</v>
      </c>
      <c r="C524" s="11" t="s">
        <v>797</v>
      </c>
      <c r="D524" s="11" t="s">
        <v>1690</v>
      </c>
      <c r="E524" s="3" t="s">
        <v>1398</v>
      </c>
      <c r="F524" s="1"/>
      <c r="G524" s="7"/>
      <c r="H524" s="7"/>
      <c r="I524" s="7"/>
      <c r="J524" s="7">
        <v>4</v>
      </c>
      <c r="K524" s="7">
        <v>1</v>
      </c>
      <c r="L524" s="7"/>
      <c r="M524" s="5">
        <v>1</v>
      </c>
      <c r="N524" s="7"/>
      <c r="O524" s="7"/>
      <c r="P524" s="7"/>
      <c r="Q524" s="7"/>
      <c r="R524" s="7"/>
      <c r="S524" s="7"/>
      <c r="T524" s="7"/>
      <c r="U524" s="7"/>
      <c r="V524" s="6"/>
      <c r="W524" s="10"/>
      <c r="X524" s="8"/>
      <c r="Y524" s="9">
        <v>0</v>
      </c>
      <c r="Z524" s="9">
        <v>0</v>
      </c>
      <c r="AA524" s="9">
        <v>0</v>
      </c>
      <c r="AB524" s="9">
        <v>0</v>
      </c>
      <c r="AC524" s="9">
        <v>0</v>
      </c>
      <c r="AD524" s="9">
        <v>0</v>
      </c>
      <c r="AE524" s="9">
        <v>0</v>
      </c>
      <c r="AF524" s="9">
        <v>0</v>
      </c>
      <c r="AG524" s="9">
        <v>0</v>
      </c>
      <c r="AH524" s="9">
        <v>0</v>
      </c>
      <c r="AI524" s="9">
        <v>0</v>
      </c>
      <c r="AJ524">
        <v>0</v>
      </c>
      <c r="AK524">
        <v>0</v>
      </c>
      <c r="AU524" t="s">
        <v>2107</v>
      </c>
      <c r="AW524">
        <v>0</v>
      </c>
      <c r="AY524">
        <v>0</v>
      </c>
      <c r="BA524">
        <v>0</v>
      </c>
      <c r="BC524">
        <v>0</v>
      </c>
      <c r="BE524">
        <v>0</v>
      </c>
      <c r="BG524">
        <v>0</v>
      </c>
      <c r="BI524">
        <v>0</v>
      </c>
      <c r="BK524">
        <v>0</v>
      </c>
      <c r="BM524">
        <v>0</v>
      </c>
      <c r="BO524">
        <v>0</v>
      </c>
      <c r="BQ524">
        <v>0</v>
      </c>
      <c r="BR524">
        <v>0</v>
      </c>
      <c r="BT524">
        <v>0</v>
      </c>
      <c r="BV524">
        <v>0</v>
      </c>
      <c r="BX524">
        <v>0</v>
      </c>
      <c r="BZ524">
        <v>0</v>
      </c>
      <c r="CB524">
        <v>0</v>
      </c>
      <c r="CF524">
        <v>0</v>
      </c>
      <c r="CJ524">
        <v>1992</v>
      </c>
      <c r="CM524">
        <v>0</v>
      </c>
      <c r="CN524">
        <v>0</v>
      </c>
    </row>
    <row r="525" spans="1:92" x14ac:dyDescent="0.3">
      <c r="A525" s="4">
        <v>44355</v>
      </c>
      <c r="B525" s="2" t="s">
        <v>9</v>
      </c>
      <c r="C525" s="11" t="s">
        <v>447</v>
      </c>
      <c r="D525" s="11" t="s">
        <v>7</v>
      </c>
      <c r="E525" s="3" t="s">
        <v>1190</v>
      </c>
      <c r="F525" s="1"/>
      <c r="G525" s="7"/>
      <c r="H525" s="7"/>
      <c r="I525" s="7"/>
      <c r="J525" s="7"/>
      <c r="K525" s="7">
        <v>2</v>
      </c>
      <c r="L525" s="7">
        <v>1</v>
      </c>
      <c r="M525" s="5">
        <v>1</v>
      </c>
      <c r="N525" s="7"/>
      <c r="O525" s="7"/>
      <c r="P525" s="7"/>
      <c r="Q525" s="7"/>
      <c r="R525" s="7"/>
      <c r="S525" s="7"/>
      <c r="T525" s="7"/>
      <c r="U525" s="7"/>
      <c r="V525" s="6"/>
      <c r="W525" s="10"/>
      <c r="X525" s="8"/>
      <c r="Y525" s="9">
        <v>0</v>
      </c>
      <c r="Z525" s="9">
        <v>0</v>
      </c>
      <c r="AA525" s="9">
        <v>0</v>
      </c>
      <c r="AB525" s="9">
        <v>0</v>
      </c>
      <c r="AC525" s="9">
        <v>0</v>
      </c>
      <c r="AD525" s="9">
        <v>0</v>
      </c>
      <c r="AE525" s="9">
        <v>0</v>
      </c>
      <c r="AF525" s="9">
        <v>0</v>
      </c>
      <c r="AG525" s="9">
        <v>0</v>
      </c>
      <c r="AH525" s="9">
        <v>0</v>
      </c>
      <c r="AI525" s="9">
        <v>0</v>
      </c>
      <c r="AJ525">
        <v>0</v>
      </c>
      <c r="AK525">
        <v>0</v>
      </c>
      <c r="AU525" t="s">
        <v>2108</v>
      </c>
      <c r="AW525">
        <v>0</v>
      </c>
      <c r="AY525">
        <v>0</v>
      </c>
      <c r="BA525">
        <v>0</v>
      </c>
      <c r="BC525">
        <v>0</v>
      </c>
      <c r="BE525">
        <v>0</v>
      </c>
      <c r="BG525">
        <v>0</v>
      </c>
      <c r="BI525">
        <v>0</v>
      </c>
      <c r="BK525">
        <v>0</v>
      </c>
      <c r="BM525">
        <v>0</v>
      </c>
      <c r="BO525">
        <v>0</v>
      </c>
      <c r="BQ525">
        <v>0</v>
      </c>
      <c r="BR525">
        <v>0</v>
      </c>
      <c r="BT525">
        <v>0</v>
      </c>
      <c r="BV525">
        <v>0</v>
      </c>
      <c r="BX525">
        <v>0</v>
      </c>
      <c r="BZ525">
        <v>0</v>
      </c>
      <c r="CB525">
        <v>0</v>
      </c>
      <c r="CF525">
        <v>0</v>
      </c>
      <c r="CJ525">
        <v>1993</v>
      </c>
      <c r="CM525">
        <v>0</v>
      </c>
      <c r="CN525">
        <v>0</v>
      </c>
    </row>
    <row r="526" spans="1:92" x14ac:dyDescent="0.3">
      <c r="A526" s="4">
        <v>44356</v>
      </c>
      <c r="B526" s="2" t="s">
        <v>26</v>
      </c>
      <c r="C526" s="11" t="s">
        <v>772</v>
      </c>
      <c r="D526" s="11" t="s">
        <v>31</v>
      </c>
      <c r="E526" s="3" t="s">
        <v>1488</v>
      </c>
      <c r="F526" s="1"/>
      <c r="G526" s="7"/>
      <c r="H526" s="7"/>
      <c r="I526" s="7"/>
      <c r="J526" s="7"/>
      <c r="K526" s="7">
        <v>11</v>
      </c>
      <c r="L526" s="7">
        <v>5</v>
      </c>
      <c r="M526" s="5"/>
      <c r="N526" s="7"/>
      <c r="O526" s="7"/>
      <c r="P526" s="7"/>
      <c r="Q526" s="7"/>
      <c r="R526" s="7"/>
      <c r="S526" s="7"/>
      <c r="T526" s="7"/>
      <c r="U526" s="7"/>
      <c r="V526" s="6"/>
      <c r="W526" s="10"/>
      <c r="X526" s="8"/>
      <c r="Y526" s="9">
        <v>0</v>
      </c>
      <c r="Z526" s="9">
        <v>0</v>
      </c>
      <c r="AA526" s="9">
        <v>0</v>
      </c>
      <c r="AB526" s="9">
        <v>0</v>
      </c>
      <c r="AC526" s="9">
        <v>0</v>
      </c>
      <c r="AD526" s="9">
        <v>0</v>
      </c>
      <c r="AE526" s="9">
        <v>0</v>
      </c>
      <c r="AF526" s="9">
        <v>0</v>
      </c>
      <c r="AG526" s="9">
        <v>0</v>
      </c>
      <c r="AH526" s="9">
        <v>0</v>
      </c>
      <c r="AI526" s="9">
        <v>0</v>
      </c>
      <c r="AJ526">
        <v>0</v>
      </c>
      <c r="AK526">
        <v>0</v>
      </c>
      <c r="AU526" t="s">
        <v>2109</v>
      </c>
      <c r="AW526">
        <v>0</v>
      </c>
      <c r="AY526">
        <v>0</v>
      </c>
      <c r="BA526">
        <v>0</v>
      </c>
      <c r="BC526">
        <v>0</v>
      </c>
      <c r="BE526">
        <v>0</v>
      </c>
      <c r="BG526">
        <v>0</v>
      </c>
      <c r="BI526">
        <v>0</v>
      </c>
      <c r="BK526">
        <v>0</v>
      </c>
      <c r="BM526">
        <v>0</v>
      </c>
      <c r="BO526">
        <v>0</v>
      </c>
      <c r="BQ526">
        <v>0</v>
      </c>
      <c r="BR526">
        <v>0</v>
      </c>
      <c r="BT526">
        <v>0</v>
      </c>
      <c r="BV526">
        <v>0</v>
      </c>
      <c r="BX526">
        <v>0</v>
      </c>
      <c r="BZ526">
        <v>0</v>
      </c>
      <c r="CB526">
        <v>0</v>
      </c>
      <c r="CF526">
        <v>0</v>
      </c>
      <c r="CJ526">
        <v>1994</v>
      </c>
      <c r="CM526">
        <v>0</v>
      </c>
      <c r="CN526">
        <v>0</v>
      </c>
    </row>
    <row r="527" spans="1:92" x14ac:dyDescent="0.3">
      <c r="A527" s="4">
        <v>44356</v>
      </c>
      <c r="B527" s="2" t="s">
        <v>26</v>
      </c>
      <c r="C527" s="11" t="s">
        <v>681</v>
      </c>
      <c r="D527" s="11" t="s">
        <v>31</v>
      </c>
      <c r="E527" s="3" t="s">
        <v>1412</v>
      </c>
      <c r="F527" s="1"/>
      <c r="G527" s="7"/>
      <c r="H527" s="7"/>
      <c r="I527" s="7"/>
      <c r="J527" s="7">
        <v>80</v>
      </c>
      <c r="K527" s="7">
        <v>16</v>
      </c>
      <c r="L527" s="7"/>
      <c r="M527" s="5">
        <v>10</v>
      </c>
      <c r="N527" s="7"/>
      <c r="O527" s="7"/>
      <c r="P527" s="7"/>
      <c r="Q527" s="7"/>
      <c r="R527" s="7"/>
      <c r="S527" s="7"/>
      <c r="T527" s="7"/>
      <c r="U527" s="7"/>
      <c r="V527" s="6"/>
      <c r="W527" s="10"/>
      <c r="X527" s="8"/>
      <c r="Y527" s="9">
        <v>0</v>
      </c>
      <c r="Z527" s="9">
        <v>0</v>
      </c>
      <c r="AA527" s="9">
        <v>0</v>
      </c>
      <c r="AB527" s="9">
        <v>0</v>
      </c>
      <c r="AC527" s="9">
        <v>0</v>
      </c>
      <c r="AD527" s="9">
        <v>0</v>
      </c>
      <c r="AE527" s="9">
        <v>0</v>
      </c>
      <c r="AF527" s="9">
        <v>0</v>
      </c>
      <c r="AG527" s="9">
        <v>0</v>
      </c>
      <c r="AH527" s="9">
        <v>0</v>
      </c>
      <c r="AI527" s="9">
        <v>0</v>
      </c>
      <c r="AJ527">
        <v>0</v>
      </c>
      <c r="AK527">
        <v>0</v>
      </c>
      <c r="AU527" t="s">
        <v>2110</v>
      </c>
      <c r="AW527">
        <v>0</v>
      </c>
      <c r="AY527">
        <v>0</v>
      </c>
      <c r="BA527">
        <v>0</v>
      </c>
      <c r="BC527">
        <v>0</v>
      </c>
      <c r="BE527">
        <v>0</v>
      </c>
      <c r="BG527">
        <v>0</v>
      </c>
      <c r="BI527">
        <v>0</v>
      </c>
      <c r="BK527">
        <v>0</v>
      </c>
      <c r="BM527">
        <v>0</v>
      </c>
      <c r="BO527">
        <v>0</v>
      </c>
      <c r="BQ527">
        <v>0</v>
      </c>
      <c r="BR527">
        <v>0</v>
      </c>
      <c r="BT527">
        <v>0</v>
      </c>
      <c r="BV527">
        <v>0</v>
      </c>
      <c r="BX527">
        <v>0</v>
      </c>
      <c r="BZ527">
        <v>0</v>
      </c>
      <c r="CB527">
        <v>0</v>
      </c>
      <c r="CF527">
        <v>0</v>
      </c>
      <c r="CJ527">
        <v>1995</v>
      </c>
      <c r="CM527">
        <v>0</v>
      </c>
      <c r="CN527">
        <v>0</v>
      </c>
    </row>
    <row r="528" spans="1:92" x14ac:dyDescent="0.3">
      <c r="A528" s="4">
        <v>44341</v>
      </c>
      <c r="B528" s="2" t="s">
        <v>26</v>
      </c>
      <c r="C528" s="11" t="s">
        <v>681</v>
      </c>
      <c r="D528" s="11" t="s">
        <v>1473</v>
      </c>
      <c r="E528" s="3" t="s">
        <v>1412</v>
      </c>
      <c r="F528" s="1"/>
      <c r="G528" s="7">
        <v>2</v>
      </c>
      <c r="H528" s="7"/>
      <c r="I528" s="7"/>
      <c r="J528" s="7">
        <v>2</v>
      </c>
      <c r="K528" s="7"/>
      <c r="L528" s="7"/>
      <c r="M528" s="5"/>
      <c r="N528" s="7"/>
      <c r="O528" s="7"/>
      <c r="P528" s="7"/>
      <c r="Q528" s="7"/>
      <c r="R528" s="7"/>
      <c r="S528" s="7"/>
      <c r="T528" s="7"/>
      <c r="U528" s="7"/>
      <c r="V528" s="6"/>
      <c r="W528" s="10" t="s">
        <v>2111</v>
      </c>
      <c r="X528" s="8"/>
      <c r="Y528" s="9">
        <v>0</v>
      </c>
      <c r="Z528" s="9">
        <v>0</v>
      </c>
      <c r="AA528" s="9">
        <v>0</v>
      </c>
      <c r="AB528" s="9">
        <v>0</v>
      </c>
      <c r="AC528" s="9">
        <v>0</v>
      </c>
      <c r="AD528" s="9">
        <v>0</v>
      </c>
      <c r="AE528" s="9">
        <v>0</v>
      </c>
      <c r="AF528" s="9">
        <v>0</v>
      </c>
      <c r="AG528" s="9">
        <v>0</v>
      </c>
      <c r="AH528" s="9">
        <v>0</v>
      </c>
      <c r="AI528" s="9">
        <v>0</v>
      </c>
      <c r="AJ528">
        <v>0</v>
      </c>
      <c r="AK528">
        <v>0</v>
      </c>
      <c r="AU528" t="s">
        <v>2112</v>
      </c>
      <c r="AW528">
        <v>0</v>
      </c>
      <c r="AY528">
        <v>0</v>
      </c>
      <c r="BA528">
        <v>0</v>
      </c>
      <c r="BC528">
        <v>0</v>
      </c>
      <c r="BE528">
        <v>0</v>
      </c>
      <c r="BG528">
        <v>0</v>
      </c>
      <c r="BI528">
        <v>0</v>
      </c>
      <c r="BK528">
        <v>0</v>
      </c>
      <c r="BM528">
        <v>0</v>
      </c>
      <c r="BO528">
        <v>0</v>
      </c>
      <c r="BQ528">
        <v>0</v>
      </c>
      <c r="BR528">
        <v>0</v>
      </c>
      <c r="BT528">
        <v>0</v>
      </c>
      <c r="BV528">
        <v>0</v>
      </c>
      <c r="BX528">
        <v>0</v>
      </c>
      <c r="BZ528">
        <v>0</v>
      </c>
      <c r="CB528">
        <v>0</v>
      </c>
      <c r="CF528">
        <v>0</v>
      </c>
      <c r="CJ528">
        <v>1996</v>
      </c>
      <c r="CM528">
        <v>0</v>
      </c>
      <c r="CN528">
        <v>0</v>
      </c>
    </row>
    <row r="529" spans="1:92" x14ac:dyDescent="0.3">
      <c r="A529" s="4">
        <v>44357</v>
      </c>
      <c r="B529" s="2" t="s">
        <v>9</v>
      </c>
      <c r="C529" s="11" t="s">
        <v>21</v>
      </c>
      <c r="D529" s="11" t="s">
        <v>512</v>
      </c>
      <c r="E529" s="3" t="s">
        <v>1189</v>
      </c>
      <c r="F529" s="1"/>
      <c r="G529" s="7"/>
      <c r="H529" s="7"/>
      <c r="I529" s="7"/>
      <c r="J529" s="7">
        <v>60</v>
      </c>
      <c r="K529" s="7">
        <v>12</v>
      </c>
      <c r="L529" s="7"/>
      <c r="M529" s="5"/>
      <c r="N529" s="7"/>
      <c r="O529" s="7"/>
      <c r="P529" s="7"/>
      <c r="Q529" s="7"/>
      <c r="R529" s="7"/>
      <c r="S529" s="7"/>
      <c r="T529" s="7"/>
      <c r="U529" s="7"/>
      <c r="V529" s="6">
        <v>3</v>
      </c>
      <c r="W529" s="10"/>
      <c r="X529" s="8"/>
      <c r="Y529" s="9">
        <v>0</v>
      </c>
      <c r="Z529" s="9">
        <v>0</v>
      </c>
      <c r="AA529" s="9">
        <v>0</v>
      </c>
      <c r="AB529" s="9">
        <v>0</v>
      </c>
      <c r="AC529" s="9">
        <v>0</v>
      </c>
      <c r="AD529" s="9">
        <v>0</v>
      </c>
      <c r="AE529" s="9">
        <v>0</v>
      </c>
      <c r="AF529" s="9">
        <v>0</v>
      </c>
      <c r="AG529" s="9">
        <v>0</v>
      </c>
      <c r="AH529" s="9">
        <v>0</v>
      </c>
      <c r="AI529" s="9">
        <v>0</v>
      </c>
      <c r="AJ529">
        <v>0</v>
      </c>
      <c r="AK529">
        <v>0</v>
      </c>
      <c r="AU529" t="s">
        <v>2113</v>
      </c>
      <c r="AW529">
        <v>0</v>
      </c>
      <c r="AY529">
        <v>0</v>
      </c>
      <c r="BA529">
        <v>0</v>
      </c>
      <c r="BC529">
        <v>0</v>
      </c>
      <c r="BE529">
        <v>0</v>
      </c>
      <c r="BG529">
        <v>0</v>
      </c>
      <c r="BI529">
        <v>0</v>
      </c>
      <c r="BK529">
        <v>0</v>
      </c>
      <c r="BM529">
        <v>0</v>
      </c>
      <c r="BO529">
        <v>0</v>
      </c>
      <c r="BQ529">
        <v>0</v>
      </c>
      <c r="BR529">
        <v>0</v>
      </c>
      <c r="BT529">
        <v>0</v>
      </c>
      <c r="BV529">
        <v>0</v>
      </c>
      <c r="BX529">
        <v>0</v>
      </c>
      <c r="BZ529">
        <v>0</v>
      </c>
      <c r="CB529">
        <v>0</v>
      </c>
      <c r="CF529">
        <v>0</v>
      </c>
      <c r="CJ529">
        <v>1997</v>
      </c>
      <c r="CM529">
        <v>0</v>
      </c>
      <c r="CN529">
        <v>0</v>
      </c>
    </row>
    <row r="530" spans="1:92" x14ac:dyDescent="0.3">
      <c r="A530" s="4">
        <v>44357</v>
      </c>
      <c r="B530" s="2" t="s">
        <v>9</v>
      </c>
      <c r="C530" s="11" t="s">
        <v>407</v>
      </c>
      <c r="D530" s="11" t="s">
        <v>512</v>
      </c>
      <c r="E530" s="3" t="s">
        <v>1333</v>
      </c>
      <c r="F530" s="1"/>
      <c r="G530" s="7"/>
      <c r="H530" s="7"/>
      <c r="I530" s="7"/>
      <c r="J530" s="7"/>
      <c r="K530" s="7"/>
      <c r="L530" s="7"/>
      <c r="M530" s="5"/>
      <c r="N530" s="7"/>
      <c r="O530" s="7"/>
      <c r="P530" s="7"/>
      <c r="Q530" s="7"/>
      <c r="R530" s="7"/>
      <c r="S530" s="7"/>
      <c r="T530" s="7"/>
      <c r="U530" s="7"/>
      <c r="V530" s="6"/>
      <c r="W530" s="10"/>
      <c r="X530" s="8"/>
      <c r="Y530" s="9">
        <v>0</v>
      </c>
      <c r="Z530" s="9">
        <v>0</v>
      </c>
      <c r="AA530" s="9">
        <v>0</v>
      </c>
      <c r="AB530" s="9">
        <v>0</v>
      </c>
      <c r="AC530" s="9">
        <v>0</v>
      </c>
      <c r="AD530" s="9">
        <v>0</v>
      </c>
      <c r="AE530" s="9">
        <v>0</v>
      </c>
      <c r="AF530" s="9">
        <v>0</v>
      </c>
      <c r="AG530" s="9">
        <v>0</v>
      </c>
      <c r="AH530" s="9">
        <v>0</v>
      </c>
      <c r="AI530" s="9">
        <v>0</v>
      </c>
      <c r="AJ530">
        <v>0</v>
      </c>
      <c r="AK530">
        <v>0</v>
      </c>
      <c r="AU530" t="s">
        <v>2114</v>
      </c>
      <c r="AW530">
        <v>0</v>
      </c>
      <c r="AY530">
        <v>0</v>
      </c>
      <c r="BA530">
        <v>0</v>
      </c>
      <c r="BC530">
        <v>0</v>
      </c>
      <c r="BE530">
        <v>0</v>
      </c>
      <c r="BG530">
        <v>0</v>
      </c>
      <c r="BI530">
        <v>0</v>
      </c>
      <c r="BK530">
        <v>0</v>
      </c>
      <c r="BM530">
        <v>0</v>
      </c>
      <c r="BO530">
        <v>0</v>
      </c>
      <c r="BQ530">
        <v>0</v>
      </c>
      <c r="BR530">
        <v>0</v>
      </c>
      <c r="BT530">
        <v>0</v>
      </c>
      <c r="BV530">
        <v>0</v>
      </c>
      <c r="BX530">
        <v>0</v>
      </c>
      <c r="BZ530">
        <v>0</v>
      </c>
      <c r="CB530">
        <v>0</v>
      </c>
      <c r="CF530">
        <v>0</v>
      </c>
      <c r="CJ530">
        <v>1998</v>
      </c>
      <c r="CM530">
        <v>0</v>
      </c>
      <c r="CN530">
        <v>0</v>
      </c>
    </row>
    <row r="531" spans="1:92" x14ac:dyDescent="0.3">
      <c r="A531" s="4">
        <v>44357</v>
      </c>
      <c r="B531" s="2" t="s">
        <v>23</v>
      </c>
      <c r="C531" s="11" t="s">
        <v>108</v>
      </c>
      <c r="D531" s="11" t="s">
        <v>11</v>
      </c>
      <c r="E531" s="3" t="s">
        <v>1046</v>
      </c>
      <c r="F531" s="1"/>
      <c r="G531" s="7"/>
      <c r="H531" s="7"/>
      <c r="I531" s="7"/>
      <c r="J531" s="7">
        <v>512</v>
      </c>
      <c r="K531" s="7">
        <v>128</v>
      </c>
      <c r="L531" s="7"/>
      <c r="M531" s="5">
        <v>128</v>
      </c>
      <c r="N531" s="7"/>
      <c r="O531" s="7"/>
      <c r="P531" s="7"/>
      <c r="Q531" s="7"/>
      <c r="R531" s="7"/>
      <c r="S531" s="7"/>
      <c r="T531" s="7"/>
      <c r="U531" s="7">
        <v>1</v>
      </c>
      <c r="V531" s="6"/>
      <c r="W531" s="10"/>
      <c r="X531" s="8"/>
      <c r="Y531" s="9">
        <v>0</v>
      </c>
      <c r="Z531" s="9">
        <v>0</v>
      </c>
      <c r="AA531" s="9">
        <v>0</v>
      </c>
      <c r="AB531" s="9">
        <v>0</v>
      </c>
      <c r="AC531" s="9">
        <v>0</v>
      </c>
      <c r="AD531" s="9">
        <v>0</v>
      </c>
      <c r="AE531" s="9">
        <v>0</v>
      </c>
      <c r="AF531" s="9">
        <v>0</v>
      </c>
      <c r="AG531" s="9">
        <v>0</v>
      </c>
      <c r="AH531" s="9">
        <v>0</v>
      </c>
      <c r="AI531" s="9">
        <v>0</v>
      </c>
      <c r="AJ531">
        <v>0</v>
      </c>
      <c r="AK531">
        <v>0</v>
      </c>
      <c r="AU531" t="s">
        <v>2115</v>
      </c>
      <c r="AW531">
        <v>0</v>
      </c>
      <c r="AY531">
        <v>0</v>
      </c>
      <c r="BA531">
        <v>0</v>
      </c>
      <c r="BC531">
        <v>0</v>
      </c>
      <c r="BE531">
        <v>0</v>
      </c>
      <c r="BG531">
        <v>0</v>
      </c>
      <c r="BI531">
        <v>0</v>
      </c>
      <c r="BK531">
        <v>0</v>
      </c>
      <c r="BM531">
        <v>0</v>
      </c>
      <c r="BO531">
        <v>0</v>
      </c>
      <c r="BQ531">
        <v>0</v>
      </c>
      <c r="BR531">
        <v>0</v>
      </c>
      <c r="BT531">
        <v>0</v>
      </c>
      <c r="BV531">
        <v>0</v>
      </c>
      <c r="BX531">
        <v>0</v>
      </c>
      <c r="BZ531">
        <v>0</v>
      </c>
      <c r="CB531">
        <v>0</v>
      </c>
      <c r="CF531">
        <v>0</v>
      </c>
      <c r="CJ531">
        <v>1999</v>
      </c>
      <c r="CM531">
        <v>0</v>
      </c>
      <c r="CN531">
        <v>0</v>
      </c>
    </row>
    <row r="532" spans="1:92" x14ac:dyDescent="0.3">
      <c r="A532" s="4">
        <v>44357</v>
      </c>
      <c r="B532" s="2" t="s">
        <v>57</v>
      </c>
      <c r="C532" s="11" t="s">
        <v>522</v>
      </c>
      <c r="D532" s="11" t="s">
        <v>1690</v>
      </c>
      <c r="E532" s="3" t="s">
        <v>1070</v>
      </c>
      <c r="F532" s="1"/>
      <c r="G532" s="7"/>
      <c r="H532" s="7"/>
      <c r="I532" s="7"/>
      <c r="J532" s="7"/>
      <c r="K532" s="7"/>
      <c r="L532" s="7"/>
      <c r="M532" s="5"/>
      <c r="N532" s="7">
        <v>1</v>
      </c>
      <c r="O532" s="7"/>
      <c r="P532" s="7"/>
      <c r="Q532" s="7"/>
      <c r="R532" s="7"/>
      <c r="S532" s="7"/>
      <c r="T532" s="7"/>
      <c r="U532" s="7"/>
      <c r="V532" s="6"/>
      <c r="W532" s="10"/>
      <c r="X532" s="8"/>
      <c r="Y532" s="9">
        <v>0</v>
      </c>
      <c r="Z532" s="9">
        <v>0</v>
      </c>
      <c r="AA532" s="9">
        <v>0</v>
      </c>
      <c r="AB532" s="9">
        <v>0</v>
      </c>
      <c r="AC532" s="9">
        <v>0</v>
      </c>
      <c r="AD532" s="9">
        <v>0</v>
      </c>
      <c r="AE532" s="9">
        <v>0</v>
      </c>
      <c r="AF532" s="9">
        <v>0</v>
      </c>
      <c r="AG532" s="9">
        <v>0</v>
      </c>
      <c r="AH532" s="9">
        <v>0</v>
      </c>
      <c r="AI532" s="9">
        <v>0</v>
      </c>
      <c r="AJ532">
        <v>0</v>
      </c>
      <c r="AK532">
        <v>0</v>
      </c>
      <c r="AU532" t="s">
        <v>2116</v>
      </c>
      <c r="AW532">
        <v>0</v>
      </c>
      <c r="AY532">
        <v>0</v>
      </c>
      <c r="BA532">
        <v>0</v>
      </c>
      <c r="BC532">
        <v>0</v>
      </c>
      <c r="BE532">
        <v>0</v>
      </c>
      <c r="BG532">
        <v>0</v>
      </c>
      <c r="BI532">
        <v>0</v>
      </c>
      <c r="BK532">
        <v>0</v>
      </c>
      <c r="BM532">
        <v>0</v>
      </c>
      <c r="BO532">
        <v>0</v>
      </c>
      <c r="BQ532">
        <v>0</v>
      </c>
      <c r="BR532">
        <v>0</v>
      </c>
      <c r="BT532">
        <v>0</v>
      </c>
      <c r="BV532">
        <v>0</v>
      </c>
      <c r="BX532">
        <v>0</v>
      </c>
      <c r="BZ532">
        <v>0</v>
      </c>
      <c r="CB532">
        <v>0</v>
      </c>
      <c r="CF532">
        <v>0</v>
      </c>
      <c r="CJ532">
        <v>2000</v>
      </c>
      <c r="CM532">
        <v>0</v>
      </c>
      <c r="CN532">
        <v>0</v>
      </c>
    </row>
    <row r="533" spans="1:92" x14ac:dyDescent="0.3">
      <c r="A533" s="4">
        <v>44356</v>
      </c>
      <c r="B533" s="2" t="s">
        <v>57</v>
      </c>
      <c r="C533" s="11" t="s">
        <v>1343</v>
      </c>
      <c r="D533" s="11" t="s">
        <v>1690</v>
      </c>
      <c r="E533" s="3" t="s">
        <v>1344</v>
      </c>
      <c r="F533" s="1"/>
      <c r="G533" s="7"/>
      <c r="H533" s="7"/>
      <c r="I533" s="7"/>
      <c r="J533" s="7"/>
      <c r="K533" s="7"/>
      <c r="L533" s="7"/>
      <c r="M533" s="5"/>
      <c r="N533" s="7">
        <v>5</v>
      </c>
      <c r="O533" s="7"/>
      <c r="P533" s="7"/>
      <c r="Q533" s="7"/>
      <c r="R533" s="7"/>
      <c r="S533" s="7"/>
      <c r="T533" s="7"/>
      <c r="U533" s="7"/>
      <c r="V533" s="6"/>
      <c r="W533" s="10"/>
      <c r="X533" s="8"/>
      <c r="Y533" s="9">
        <v>0</v>
      </c>
      <c r="Z533" s="9">
        <v>0</v>
      </c>
      <c r="AA533" s="9">
        <v>0</v>
      </c>
      <c r="AB533" s="9">
        <v>0</v>
      </c>
      <c r="AC533" s="9">
        <v>0</v>
      </c>
      <c r="AD533" s="9">
        <v>0</v>
      </c>
      <c r="AE533" s="9">
        <v>0</v>
      </c>
      <c r="AF533" s="9">
        <v>0</v>
      </c>
      <c r="AG533" s="9">
        <v>0</v>
      </c>
      <c r="AH533" s="9">
        <v>0</v>
      </c>
      <c r="AI533" s="9">
        <v>0</v>
      </c>
      <c r="AJ533">
        <v>0</v>
      </c>
      <c r="AK533">
        <v>0</v>
      </c>
      <c r="AU533" t="s">
        <v>2117</v>
      </c>
      <c r="AW533">
        <v>0</v>
      </c>
      <c r="AY533">
        <v>0</v>
      </c>
      <c r="BA533">
        <v>0</v>
      </c>
      <c r="BC533">
        <v>0</v>
      </c>
      <c r="BE533">
        <v>0</v>
      </c>
      <c r="BG533">
        <v>0</v>
      </c>
      <c r="BI533">
        <v>0</v>
      </c>
      <c r="BK533">
        <v>0</v>
      </c>
      <c r="BM533">
        <v>0</v>
      </c>
      <c r="BO533">
        <v>0</v>
      </c>
      <c r="BQ533">
        <v>0</v>
      </c>
      <c r="BR533">
        <v>0</v>
      </c>
      <c r="BT533">
        <v>0</v>
      </c>
      <c r="BV533">
        <v>0</v>
      </c>
      <c r="BX533">
        <v>0</v>
      </c>
      <c r="BZ533">
        <v>0</v>
      </c>
      <c r="CB533">
        <v>0</v>
      </c>
      <c r="CF533">
        <v>0</v>
      </c>
      <c r="CJ533">
        <v>2001</v>
      </c>
      <c r="CM533">
        <v>0</v>
      </c>
      <c r="CN533">
        <v>0</v>
      </c>
    </row>
    <row r="534" spans="1:92" x14ac:dyDescent="0.3">
      <c r="A534" s="4">
        <v>44356</v>
      </c>
      <c r="B534" s="2" t="s">
        <v>57</v>
      </c>
      <c r="C534" s="11" t="s">
        <v>692</v>
      </c>
      <c r="D534" s="11" t="s">
        <v>1690</v>
      </c>
      <c r="E534" s="3" t="s">
        <v>947</v>
      </c>
      <c r="F534" s="1"/>
      <c r="G534" s="7"/>
      <c r="H534" s="7"/>
      <c r="I534" s="7"/>
      <c r="J534" s="7"/>
      <c r="K534" s="7"/>
      <c r="L534" s="7"/>
      <c r="M534" s="5"/>
      <c r="N534" s="7">
        <v>2</v>
      </c>
      <c r="O534" s="7"/>
      <c r="P534" s="7"/>
      <c r="Q534" s="7"/>
      <c r="R534" s="7"/>
      <c r="S534" s="7"/>
      <c r="T534" s="7"/>
      <c r="U534" s="7"/>
      <c r="V534" s="6"/>
      <c r="W534" s="10"/>
      <c r="X534" s="8"/>
      <c r="Y534" s="9">
        <v>0</v>
      </c>
      <c r="Z534" s="9">
        <v>0</v>
      </c>
      <c r="AA534" s="9">
        <v>0</v>
      </c>
      <c r="AB534" s="9">
        <v>0</v>
      </c>
      <c r="AC534" s="9">
        <v>0</v>
      </c>
      <c r="AD534" s="9">
        <v>0</v>
      </c>
      <c r="AE534" s="9">
        <v>0</v>
      </c>
      <c r="AF534" s="9">
        <v>0</v>
      </c>
      <c r="AG534" s="9">
        <v>0</v>
      </c>
      <c r="AH534" s="9">
        <v>0</v>
      </c>
      <c r="AI534" s="9">
        <v>0</v>
      </c>
      <c r="AJ534">
        <v>0</v>
      </c>
      <c r="AK534">
        <v>0</v>
      </c>
      <c r="AU534" t="s">
        <v>2118</v>
      </c>
      <c r="AW534">
        <v>0</v>
      </c>
      <c r="AY534">
        <v>0</v>
      </c>
      <c r="BA534">
        <v>0</v>
      </c>
      <c r="BC534">
        <v>0</v>
      </c>
      <c r="BE534">
        <v>0</v>
      </c>
      <c r="BG534">
        <v>0</v>
      </c>
      <c r="BI534">
        <v>0</v>
      </c>
      <c r="BK534">
        <v>0</v>
      </c>
      <c r="BM534">
        <v>0</v>
      </c>
      <c r="BO534">
        <v>0</v>
      </c>
      <c r="BQ534">
        <v>0</v>
      </c>
      <c r="BR534">
        <v>0</v>
      </c>
      <c r="BT534">
        <v>0</v>
      </c>
      <c r="BV534">
        <v>0</v>
      </c>
      <c r="BX534">
        <v>0</v>
      </c>
      <c r="BZ534">
        <v>0</v>
      </c>
      <c r="CB534">
        <v>0</v>
      </c>
      <c r="CF534">
        <v>0</v>
      </c>
      <c r="CJ534">
        <v>2002</v>
      </c>
      <c r="CM534">
        <v>0</v>
      </c>
      <c r="CN534">
        <v>0</v>
      </c>
    </row>
    <row r="535" spans="1:92" x14ac:dyDescent="0.3">
      <c r="A535" s="4">
        <v>44357</v>
      </c>
      <c r="B535" s="2" t="s">
        <v>39</v>
      </c>
      <c r="C535" s="11" t="s">
        <v>475</v>
      </c>
      <c r="D535" s="11" t="s">
        <v>654</v>
      </c>
      <c r="E535" s="3" t="s">
        <v>1442</v>
      </c>
      <c r="F535" s="1"/>
      <c r="G535" s="7">
        <v>2</v>
      </c>
      <c r="H535" s="7"/>
      <c r="I535" s="7"/>
      <c r="J535" s="7">
        <v>2</v>
      </c>
      <c r="K535" s="7"/>
      <c r="L535" s="7"/>
      <c r="M535" s="5"/>
      <c r="N535" s="7"/>
      <c r="O535" s="7"/>
      <c r="P535" s="7"/>
      <c r="Q535" s="7"/>
      <c r="R535" s="7"/>
      <c r="S535" s="7"/>
      <c r="T535" s="7"/>
      <c r="U535" s="7"/>
      <c r="V535" s="6"/>
      <c r="W535" s="10"/>
      <c r="X535" s="8"/>
      <c r="Y535" s="9">
        <v>0</v>
      </c>
      <c r="Z535" s="9">
        <v>0</v>
      </c>
      <c r="AA535" s="9">
        <v>0</v>
      </c>
      <c r="AB535" s="9">
        <v>0</v>
      </c>
      <c r="AC535" s="9">
        <v>0</v>
      </c>
      <c r="AD535" s="9">
        <v>0</v>
      </c>
      <c r="AE535" s="9">
        <v>0</v>
      </c>
      <c r="AF535" s="9">
        <v>0</v>
      </c>
      <c r="AG535" s="9">
        <v>0</v>
      </c>
      <c r="AH535" s="9">
        <v>0</v>
      </c>
      <c r="AI535" s="9">
        <v>0</v>
      </c>
      <c r="AJ535">
        <v>0</v>
      </c>
      <c r="AK535">
        <v>0</v>
      </c>
      <c r="AU535" t="s">
        <v>2119</v>
      </c>
      <c r="AW535">
        <v>0</v>
      </c>
      <c r="AY535">
        <v>0</v>
      </c>
      <c r="BA535">
        <v>0</v>
      </c>
      <c r="BC535">
        <v>0</v>
      </c>
      <c r="BE535">
        <v>0</v>
      </c>
      <c r="BG535">
        <v>0</v>
      </c>
      <c r="BI535">
        <v>0</v>
      </c>
      <c r="BK535">
        <v>0</v>
      </c>
      <c r="BM535">
        <v>0</v>
      </c>
      <c r="BO535">
        <v>0</v>
      </c>
      <c r="BQ535">
        <v>0</v>
      </c>
      <c r="BR535">
        <v>0</v>
      </c>
      <c r="BT535">
        <v>0</v>
      </c>
      <c r="BV535">
        <v>0</v>
      </c>
      <c r="BX535">
        <v>0</v>
      </c>
      <c r="BZ535">
        <v>0</v>
      </c>
      <c r="CB535">
        <v>0</v>
      </c>
      <c r="CF535">
        <v>0</v>
      </c>
      <c r="CJ535">
        <v>2003</v>
      </c>
      <c r="CM535">
        <v>0</v>
      </c>
      <c r="CN535">
        <v>0</v>
      </c>
    </row>
    <row r="536" spans="1:92" x14ac:dyDescent="0.3">
      <c r="A536" s="4">
        <v>44357</v>
      </c>
      <c r="B536" s="2" t="s">
        <v>40</v>
      </c>
      <c r="C536" s="11" t="s">
        <v>406</v>
      </c>
      <c r="D536" s="11" t="s">
        <v>1690</v>
      </c>
      <c r="E536" s="3" t="s">
        <v>1105</v>
      </c>
      <c r="F536" s="1"/>
      <c r="G536" s="7"/>
      <c r="H536" s="7">
        <v>1</v>
      </c>
      <c r="I536" s="7"/>
      <c r="J536" s="7">
        <v>5</v>
      </c>
      <c r="K536" s="7">
        <v>1</v>
      </c>
      <c r="L536" s="7">
        <v>1</v>
      </c>
      <c r="M536" s="5"/>
      <c r="N536" s="7"/>
      <c r="O536" s="7"/>
      <c r="P536" s="7"/>
      <c r="Q536" s="7"/>
      <c r="R536" s="7"/>
      <c r="S536" s="7"/>
      <c r="T536" s="7"/>
      <c r="U536" s="7"/>
      <c r="V536" s="6"/>
      <c r="W536" s="10"/>
      <c r="X536" s="8"/>
      <c r="Y536" s="9">
        <v>0</v>
      </c>
      <c r="Z536" s="9">
        <v>0</v>
      </c>
      <c r="AA536" s="9">
        <v>0</v>
      </c>
      <c r="AB536" s="9">
        <v>0</v>
      </c>
      <c r="AC536" s="9">
        <v>0</v>
      </c>
      <c r="AD536" s="9">
        <v>0</v>
      </c>
      <c r="AE536" s="9">
        <v>0</v>
      </c>
      <c r="AF536" s="9">
        <v>0</v>
      </c>
      <c r="AG536" s="9">
        <v>0</v>
      </c>
      <c r="AH536" s="9">
        <v>0</v>
      </c>
      <c r="AI536" s="9">
        <v>0</v>
      </c>
      <c r="AJ536">
        <v>0</v>
      </c>
      <c r="AK536">
        <v>0</v>
      </c>
      <c r="AU536" t="s">
        <v>2120</v>
      </c>
      <c r="AW536">
        <v>0</v>
      </c>
      <c r="AY536">
        <v>0</v>
      </c>
      <c r="BA536">
        <v>0</v>
      </c>
      <c r="BC536">
        <v>0</v>
      </c>
      <c r="BE536">
        <v>0</v>
      </c>
      <c r="BG536">
        <v>0</v>
      </c>
      <c r="BI536">
        <v>0</v>
      </c>
      <c r="BK536">
        <v>0</v>
      </c>
      <c r="BM536">
        <v>0</v>
      </c>
      <c r="BO536">
        <v>0</v>
      </c>
      <c r="BQ536">
        <v>0</v>
      </c>
      <c r="BR536">
        <v>0</v>
      </c>
      <c r="BT536">
        <v>0</v>
      </c>
      <c r="BV536">
        <v>0</v>
      </c>
      <c r="BX536">
        <v>0</v>
      </c>
      <c r="BZ536">
        <v>0</v>
      </c>
      <c r="CB536">
        <v>0</v>
      </c>
      <c r="CF536">
        <v>0</v>
      </c>
      <c r="CJ536">
        <v>2004</v>
      </c>
      <c r="CM536">
        <v>0</v>
      </c>
      <c r="CN536">
        <v>0</v>
      </c>
    </row>
    <row r="537" spans="1:92" x14ac:dyDescent="0.3">
      <c r="A537" s="4">
        <v>44357</v>
      </c>
      <c r="B537" s="2" t="s">
        <v>32</v>
      </c>
      <c r="C537" s="11" t="s">
        <v>194</v>
      </c>
      <c r="D537" s="11" t="s">
        <v>1690</v>
      </c>
      <c r="E537" s="3" t="s">
        <v>1093</v>
      </c>
      <c r="F537" s="1"/>
      <c r="G537" s="7"/>
      <c r="H537" s="7"/>
      <c r="I537" s="7"/>
      <c r="J537" s="7">
        <v>30</v>
      </c>
      <c r="K537" s="7">
        <v>6</v>
      </c>
      <c r="L537" s="7"/>
      <c r="M537" s="5">
        <v>6</v>
      </c>
      <c r="N537" s="7"/>
      <c r="O537" s="7"/>
      <c r="P537" s="7"/>
      <c r="Q537" s="7"/>
      <c r="R537" s="7"/>
      <c r="S537" s="7"/>
      <c r="T537" s="7"/>
      <c r="U537" s="7"/>
      <c r="V537" s="6"/>
      <c r="W537" s="10"/>
      <c r="X537" s="8"/>
      <c r="Y537" s="9">
        <v>0</v>
      </c>
      <c r="Z537" s="9">
        <v>0</v>
      </c>
      <c r="AA537" s="9">
        <v>0</v>
      </c>
      <c r="AB537" s="9">
        <v>0</v>
      </c>
      <c r="AC537" s="9">
        <v>0</v>
      </c>
      <c r="AD537" s="9">
        <v>0</v>
      </c>
      <c r="AE537" s="9">
        <v>0</v>
      </c>
      <c r="AF537" s="9">
        <v>0</v>
      </c>
      <c r="AG537" s="9">
        <v>0</v>
      </c>
      <c r="AH537" s="9">
        <v>0</v>
      </c>
      <c r="AI537" s="9">
        <v>0</v>
      </c>
      <c r="AJ537">
        <v>0</v>
      </c>
      <c r="AK537">
        <v>0</v>
      </c>
      <c r="AU537" t="s">
        <v>2121</v>
      </c>
      <c r="AW537">
        <v>0</v>
      </c>
      <c r="AY537">
        <v>0</v>
      </c>
      <c r="BA537">
        <v>0</v>
      </c>
      <c r="BC537">
        <v>0</v>
      </c>
      <c r="BE537">
        <v>0</v>
      </c>
      <c r="BG537">
        <v>0</v>
      </c>
      <c r="BI537">
        <v>0</v>
      </c>
      <c r="BK537">
        <v>0</v>
      </c>
      <c r="BM537">
        <v>0</v>
      </c>
      <c r="BO537">
        <v>0</v>
      </c>
      <c r="BQ537">
        <v>0</v>
      </c>
      <c r="BR537">
        <v>0</v>
      </c>
      <c r="BT537">
        <v>0</v>
      </c>
      <c r="BV537">
        <v>0</v>
      </c>
      <c r="BX537">
        <v>0</v>
      </c>
      <c r="BZ537">
        <v>0</v>
      </c>
      <c r="CB537">
        <v>0</v>
      </c>
      <c r="CF537">
        <v>0</v>
      </c>
      <c r="CJ537">
        <v>2005</v>
      </c>
      <c r="CM537">
        <v>0</v>
      </c>
      <c r="CN537">
        <v>0</v>
      </c>
    </row>
    <row r="538" spans="1:92" x14ac:dyDescent="0.3">
      <c r="A538" s="4">
        <v>44357</v>
      </c>
      <c r="B538" s="2" t="s">
        <v>209</v>
      </c>
      <c r="C538" s="11" t="s">
        <v>210</v>
      </c>
      <c r="D538" s="11" t="s">
        <v>1473</v>
      </c>
      <c r="E538" s="3" t="s">
        <v>1235</v>
      </c>
      <c r="F538" s="1"/>
      <c r="G538" s="7"/>
      <c r="H538" s="7"/>
      <c r="I538" s="7"/>
      <c r="J538" s="7"/>
      <c r="K538" s="7"/>
      <c r="L538" s="7"/>
      <c r="M538" s="5"/>
      <c r="N538" s="7"/>
      <c r="O538" s="7"/>
      <c r="P538" s="7"/>
      <c r="Q538" s="7"/>
      <c r="R538" s="7"/>
      <c r="S538" s="7"/>
      <c r="T538" s="7"/>
      <c r="U538" s="7"/>
      <c r="V538" s="6"/>
      <c r="W538" s="10" t="s">
        <v>2122</v>
      </c>
      <c r="X538" s="8"/>
      <c r="Y538" s="9">
        <v>0</v>
      </c>
      <c r="Z538" s="9">
        <v>0</v>
      </c>
      <c r="AA538" s="9">
        <v>0</v>
      </c>
      <c r="AB538" s="9">
        <v>0</v>
      </c>
      <c r="AC538" s="9">
        <v>0</v>
      </c>
      <c r="AD538" s="9">
        <v>0</v>
      </c>
      <c r="AE538" s="9">
        <v>0</v>
      </c>
      <c r="AF538" s="9">
        <v>0</v>
      </c>
      <c r="AG538" s="9">
        <v>0</v>
      </c>
      <c r="AH538" s="9">
        <v>0</v>
      </c>
      <c r="AI538" s="9">
        <v>0</v>
      </c>
      <c r="AJ538">
        <v>0</v>
      </c>
      <c r="AK538">
        <v>0</v>
      </c>
      <c r="AU538" t="s">
        <v>2123</v>
      </c>
      <c r="AW538">
        <v>0</v>
      </c>
      <c r="AY538">
        <v>0</v>
      </c>
      <c r="BA538">
        <v>0</v>
      </c>
      <c r="BC538">
        <v>0</v>
      </c>
      <c r="BE538">
        <v>0</v>
      </c>
      <c r="BG538">
        <v>0</v>
      </c>
      <c r="BI538">
        <v>0</v>
      </c>
      <c r="BK538">
        <v>0</v>
      </c>
      <c r="BM538">
        <v>0</v>
      </c>
      <c r="BO538">
        <v>0</v>
      </c>
      <c r="BQ538">
        <v>0</v>
      </c>
      <c r="BR538">
        <v>0</v>
      </c>
      <c r="BT538">
        <v>0</v>
      </c>
      <c r="BV538">
        <v>0</v>
      </c>
      <c r="BX538">
        <v>0</v>
      </c>
      <c r="BZ538">
        <v>0</v>
      </c>
      <c r="CB538">
        <v>0</v>
      </c>
      <c r="CF538">
        <v>0</v>
      </c>
      <c r="CJ538">
        <v>2006</v>
      </c>
      <c r="CM538">
        <v>0</v>
      </c>
      <c r="CN538">
        <v>0</v>
      </c>
    </row>
    <row r="539" spans="1:92" x14ac:dyDescent="0.3">
      <c r="A539" s="4">
        <v>44357</v>
      </c>
      <c r="B539" s="2" t="s">
        <v>32</v>
      </c>
      <c r="C539" s="11" t="s">
        <v>120</v>
      </c>
      <c r="D539" s="11" t="s">
        <v>11</v>
      </c>
      <c r="E539" s="3" t="s">
        <v>1094</v>
      </c>
      <c r="F539" s="1"/>
      <c r="G539" s="7"/>
      <c r="H539" s="7"/>
      <c r="I539" s="7"/>
      <c r="J539" s="7"/>
      <c r="K539" s="7">
        <v>200</v>
      </c>
      <c r="L539" s="7"/>
      <c r="M539" s="5">
        <v>200</v>
      </c>
      <c r="N539" s="7"/>
      <c r="O539" s="7"/>
      <c r="P539" s="7"/>
      <c r="Q539" s="7"/>
      <c r="R539" s="7">
        <v>1</v>
      </c>
      <c r="S539" s="7"/>
      <c r="T539" s="7"/>
      <c r="U539" s="7"/>
      <c r="V539" s="6"/>
      <c r="W539" s="10"/>
      <c r="X539" s="8"/>
      <c r="Y539" s="9">
        <v>0</v>
      </c>
      <c r="Z539" s="9">
        <v>186480000</v>
      </c>
      <c r="AA539" s="9">
        <v>46800000</v>
      </c>
      <c r="AB539" s="9">
        <v>0</v>
      </c>
      <c r="AC539" s="9">
        <v>0</v>
      </c>
      <c r="AD539" s="9">
        <v>0</v>
      </c>
      <c r="AE539" s="9">
        <v>0</v>
      </c>
      <c r="AF539" s="9">
        <v>0</v>
      </c>
      <c r="AG539" s="9">
        <v>0</v>
      </c>
      <c r="AH539" s="9">
        <v>0</v>
      </c>
      <c r="AI539" s="9">
        <v>0</v>
      </c>
      <c r="AJ539">
        <v>233280000</v>
      </c>
      <c r="AK539">
        <v>0</v>
      </c>
      <c r="AL539">
        <v>189</v>
      </c>
      <c r="AM539">
        <v>44358</v>
      </c>
      <c r="AN539">
        <v>44540</v>
      </c>
      <c r="AU539" t="s">
        <v>2124</v>
      </c>
      <c r="AV539">
        <v>400</v>
      </c>
      <c r="AW539">
        <v>46800000</v>
      </c>
      <c r="AY539">
        <v>0</v>
      </c>
      <c r="AZ539">
        <v>400</v>
      </c>
      <c r="BA539">
        <v>20240000</v>
      </c>
      <c r="BB539">
        <v>400</v>
      </c>
      <c r="BC539">
        <v>21520000</v>
      </c>
      <c r="BD539">
        <v>1200</v>
      </c>
      <c r="BE539">
        <v>110400000</v>
      </c>
      <c r="BF539">
        <v>1200</v>
      </c>
      <c r="BG539">
        <v>34320000</v>
      </c>
      <c r="BI539">
        <v>0</v>
      </c>
      <c r="BK539">
        <v>0</v>
      </c>
      <c r="BM539">
        <v>0</v>
      </c>
      <c r="BO539">
        <v>0</v>
      </c>
      <c r="BQ539">
        <v>0</v>
      </c>
      <c r="BR539">
        <v>186480000</v>
      </c>
      <c r="BT539">
        <v>0</v>
      </c>
      <c r="BV539">
        <v>0</v>
      </c>
      <c r="BX539">
        <v>0</v>
      </c>
      <c r="BZ539">
        <v>0</v>
      </c>
      <c r="CB539">
        <v>0</v>
      </c>
      <c r="CF539">
        <v>0</v>
      </c>
      <c r="CJ539">
        <v>2007</v>
      </c>
      <c r="CM539">
        <v>0</v>
      </c>
      <c r="CN539">
        <v>233280000</v>
      </c>
    </row>
    <row r="540" spans="1:92" x14ac:dyDescent="0.3">
      <c r="A540" s="4">
        <v>44357</v>
      </c>
      <c r="B540" s="2" t="s">
        <v>32</v>
      </c>
      <c r="C540" s="11" t="s">
        <v>33</v>
      </c>
      <c r="D540" s="11" t="s">
        <v>1690</v>
      </c>
      <c r="E540" s="3" t="s">
        <v>982</v>
      </c>
      <c r="F540" s="1"/>
      <c r="G540" s="7"/>
      <c r="H540" s="7"/>
      <c r="I540" s="7"/>
      <c r="J540" s="7"/>
      <c r="K540" s="7"/>
      <c r="L540" s="7"/>
      <c r="M540" s="5">
        <v>1</v>
      </c>
      <c r="N540" s="7"/>
      <c r="O540" s="7"/>
      <c r="P540" s="7"/>
      <c r="Q540" s="7"/>
      <c r="R540" s="7"/>
      <c r="S540" s="7"/>
      <c r="T540" s="7"/>
      <c r="U540" s="7"/>
      <c r="V540" s="6"/>
      <c r="W540" s="10"/>
      <c r="X540" s="8"/>
      <c r="Y540" s="9">
        <v>0</v>
      </c>
      <c r="Z540" s="9">
        <v>0</v>
      </c>
      <c r="AA540" s="9">
        <v>0</v>
      </c>
      <c r="AB540" s="9">
        <v>0</v>
      </c>
      <c r="AC540" s="9">
        <v>0</v>
      </c>
      <c r="AD540" s="9">
        <v>0</v>
      </c>
      <c r="AE540" s="9">
        <v>0</v>
      </c>
      <c r="AF540" s="9">
        <v>0</v>
      </c>
      <c r="AG540" s="9">
        <v>0</v>
      </c>
      <c r="AH540" s="9">
        <v>0</v>
      </c>
      <c r="AI540" s="9">
        <v>0</v>
      </c>
      <c r="AJ540">
        <v>0</v>
      </c>
      <c r="AK540">
        <v>0</v>
      </c>
      <c r="AU540" t="s">
        <v>2125</v>
      </c>
      <c r="AW540">
        <v>0</v>
      </c>
      <c r="AY540">
        <v>0</v>
      </c>
      <c r="BA540">
        <v>0</v>
      </c>
      <c r="BC540">
        <v>0</v>
      </c>
      <c r="BE540">
        <v>0</v>
      </c>
      <c r="BG540">
        <v>0</v>
      </c>
      <c r="BI540">
        <v>0</v>
      </c>
      <c r="BK540">
        <v>0</v>
      </c>
      <c r="BM540">
        <v>0</v>
      </c>
      <c r="BO540">
        <v>0</v>
      </c>
      <c r="BQ540">
        <v>0</v>
      </c>
      <c r="BR540">
        <v>0</v>
      </c>
      <c r="BT540">
        <v>0</v>
      </c>
      <c r="BV540">
        <v>0</v>
      </c>
      <c r="BX540">
        <v>0</v>
      </c>
      <c r="BZ540">
        <v>0</v>
      </c>
      <c r="CB540">
        <v>0</v>
      </c>
      <c r="CF540">
        <v>0</v>
      </c>
      <c r="CJ540">
        <v>2008</v>
      </c>
      <c r="CM540">
        <v>0</v>
      </c>
      <c r="CN540">
        <v>0</v>
      </c>
    </row>
    <row r="541" spans="1:92" x14ac:dyDescent="0.3">
      <c r="A541" s="4">
        <v>44357</v>
      </c>
      <c r="B541" s="2" t="s">
        <v>32</v>
      </c>
      <c r="C541" s="11" t="s">
        <v>70</v>
      </c>
      <c r="D541" s="11" t="s">
        <v>1690</v>
      </c>
      <c r="E541" s="3" t="s">
        <v>1242</v>
      </c>
      <c r="F541" s="1"/>
      <c r="G541" s="7"/>
      <c r="H541" s="7"/>
      <c r="I541" s="7"/>
      <c r="J541" s="7"/>
      <c r="K541" s="7"/>
      <c r="L541" s="7"/>
      <c r="M541" s="5"/>
      <c r="N541" s="7"/>
      <c r="O541" s="7"/>
      <c r="P541" s="7"/>
      <c r="Q541" s="7"/>
      <c r="R541" s="7"/>
      <c r="S541" s="7"/>
      <c r="T541" s="7"/>
      <c r="U541" s="7"/>
      <c r="V541" s="6"/>
      <c r="W541" s="10"/>
      <c r="X541" s="8"/>
      <c r="Y541" s="9">
        <v>0</v>
      </c>
      <c r="Z541" s="9">
        <v>0</v>
      </c>
      <c r="AA541" s="9">
        <v>0</v>
      </c>
      <c r="AB541" s="9">
        <v>0</v>
      </c>
      <c r="AC541" s="9">
        <v>0</v>
      </c>
      <c r="AD541" s="9">
        <v>0</v>
      </c>
      <c r="AE541" s="9">
        <v>0</v>
      </c>
      <c r="AF541" s="9">
        <v>0</v>
      </c>
      <c r="AG541" s="9">
        <v>0</v>
      </c>
      <c r="AH541" s="9">
        <v>0</v>
      </c>
      <c r="AI541" s="9">
        <v>0</v>
      </c>
      <c r="AJ541">
        <v>0</v>
      </c>
      <c r="AK541">
        <v>0</v>
      </c>
      <c r="AU541" t="s">
        <v>2126</v>
      </c>
      <c r="AW541">
        <v>0</v>
      </c>
      <c r="AY541">
        <v>0</v>
      </c>
      <c r="BA541">
        <v>0</v>
      </c>
      <c r="BC541">
        <v>0</v>
      </c>
      <c r="BE541">
        <v>0</v>
      </c>
      <c r="BG541">
        <v>0</v>
      </c>
      <c r="BI541">
        <v>0</v>
      </c>
      <c r="BK541">
        <v>0</v>
      </c>
      <c r="BM541">
        <v>0</v>
      </c>
      <c r="BO541">
        <v>0</v>
      </c>
      <c r="BQ541">
        <v>0</v>
      </c>
      <c r="BR541">
        <v>0</v>
      </c>
      <c r="BT541">
        <v>0</v>
      </c>
      <c r="BV541">
        <v>0</v>
      </c>
      <c r="BX541">
        <v>0</v>
      </c>
      <c r="BZ541">
        <v>0</v>
      </c>
      <c r="CB541">
        <v>0</v>
      </c>
      <c r="CF541">
        <v>0</v>
      </c>
      <c r="CJ541">
        <v>2009</v>
      </c>
      <c r="CM541">
        <v>0</v>
      </c>
      <c r="CN541">
        <v>0</v>
      </c>
    </row>
    <row r="542" spans="1:92" x14ac:dyDescent="0.3">
      <c r="A542" s="4">
        <v>44358</v>
      </c>
      <c r="B542" s="2" t="s">
        <v>39</v>
      </c>
      <c r="C542" s="11" t="s">
        <v>203</v>
      </c>
      <c r="D542" s="11" t="s">
        <v>1473</v>
      </c>
      <c r="E542" s="3" t="s">
        <v>1557</v>
      </c>
      <c r="F542" s="1"/>
      <c r="G542" s="7"/>
      <c r="H542" s="7"/>
      <c r="I542" s="7"/>
      <c r="J542" s="7">
        <v>2965</v>
      </c>
      <c r="K542" s="7">
        <v>740</v>
      </c>
      <c r="L542" s="7">
        <v>18</v>
      </c>
      <c r="M542" s="5">
        <v>45</v>
      </c>
      <c r="N542" s="7">
        <v>1</v>
      </c>
      <c r="O542" s="7"/>
      <c r="P542" s="7"/>
      <c r="Q542" s="7"/>
      <c r="R542" s="7"/>
      <c r="S542" s="7"/>
      <c r="T542" s="7"/>
      <c r="U542" s="7"/>
      <c r="V542" s="6"/>
      <c r="W542" s="10"/>
      <c r="X542" s="8"/>
      <c r="Y542" s="9">
        <v>0</v>
      </c>
      <c r="Z542" s="9">
        <v>0</v>
      </c>
      <c r="AA542" s="9">
        <v>0</v>
      </c>
      <c r="AB542" s="9">
        <v>0</v>
      </c>
      <c r="AC542" s="9">
        <v>0</v>
      </c>
      <c r="AD542" s="9">
        <v>0</v>
      </c>
      <c r="AE542" s="9">
        <v>0</v>
      </c>
      <c r="AF542" s="9">
        <v>0</v>
      </c>
      <c r="AG542" s="9">
        <v>0</v>
      </c>
      <c r="AH542" s="9">
        <v>0</v>
      </c>
      <c r="AI542" s="9">
        <v>0</v>
      </c>
      <c r="AJ542">
        <v>0</v>
      </c>
      <c r="AK542">
        <v>0</v>
      </c>
      <c r="AL542">
        <v>37</v>
      </c>
      <c r="AM542">
        <v>44278</v>
      </c>
      <c r="AN542">
        <v>44461</v>
      </c>
      <c r="AU542" t="s">
        <v>2127</v>
      </c>
      <c r="AW542">
        <v>0</v>
      </c>
      <c r="AY542">
        <v>0</v>
      </c>
      <c r="BA542">
        <v>0</v>
      </c>
      <c r="BC542">
        <v>0</v>
      </c>
      <c r="BE542">
        <v>0</v>
      </c>
      <c r="BG542">
        <v>0</v>
      </c>
      <c r="BI542">
        <v>0</v>
      </c>
      <c r="BK542">
        <v>0</v>
      </c>
      <c r="BM542">
        <v>0</v>
      </c>
      <c r="BO542">
        <v>0</v>
      </c>
      <c r="BQ542">
        <v>0</v>
      </c>
      <c r="BR542">
        <v>0</v>
      </c>
      <c r="BT542">
        <v>0</v>
      </c>
      <c r="BV542">
        <v>0</v>
      </c>
      <c r="BX542">
        <v>0</v>
      </c>
      <c r="BZ542">
        <v>0</v>
      </c>
      <c r="CB542">
        <v>0</v>
      </c>
      <c r="CF542">
        <v>0</v>
      </c>
      <c r="CJ542">
        <v>2010</v>
      </c>
      <c r="CM542">
        <v>0</v>
      </c>
      <c r="CN542">
        <v>0</v>
      </c>
    </row>
    <row r="543" spans="1:92" x14ac:dyDescent="0.3">
      <c r="A543" s="4">
        <v>44358</v>
      </c>
      <c r="B543" s="2" t="s">
        <v>8</v>
      </c>
      <c r="C543" s="11" t="s">
        <v>569</v>
      </c>
      <c r="D543" s="11" t="s">
        <v>1566</v>
      </c>
      <c r="E543" s="3" t="s">
        <v>1328</v>
      </c>
      <c r="F543" s="1"/>
      <c r="G543" s="7">
        <v>9</v>
      </c>
      <c r="H543" s="7">
        <v>3</v>
      </c>
      <c r="I543" s="7"/>
      <c r="J543" s="7">
        <v>12</v>
      </c>
      <c r="K543" s="7"/>
      <c r="L543" s="7"/>
      <c r="M543" s="5"/>
      <c r="N543" s="7"/>
      <c r="O543" s="7"/>
      <c r="P543" s="7"/>
      <c r="Q543" s="7"/>
      <c r="R543" s="7"/>
      <c r="S543" s="7"/>
      <c r="T543" s="7"/>
      <c r="U543" s="7"/>
      <c r="V543" s="6"/>
      <c r="W543" s="10"/>
      <c r="X543" s="8"/>
      <c r="Y543" s="9">
        <v>0</v>
      </c>
      <c r="Z543" s="9">
        <v>0</v>
      </c>
      <c r="AA543" s="9">
        <v>0</v>
      </c>
      <c r="AB543" s="9">
        <v>0</v>
      </c>
      <c r="AC543" s="9">
        <v>0</v>
      </c>
      <c r="AD543" s="9">
        <v>0</v>
      </c>
      <c r="AE543" s="9">
        <v>0</v>
      </c>
      <c r="AF543" s="9">
        <v>0</v>
      </c>
      <c r="AG543" s="9">
        <v>0</v>
      </c>
      <c r="AH543" s="9">
        <v>0</v>
      </c>
      <c r="AI543" s="9">
        <v>0</v>
      </c>
      <c r="AJ543">
        <v>0</v>
      </c>
      <c r="AK543">
        <v>0</v>
      </c>
      <c r="AU543" t="s">
        <v>2128</v>
      </c>
      <c r="AW543">
        <v>0</v>
      </c>
      <c r="AY543">
        <v>0</v>
      </c>
      <c r="BA543">
        <v>0</v>
      </c>
      <c r="BC543">
        <v>0</v>
      </c>
      <c r="BE543">
        <v>0</v>
      </c>
      <c r="BG543">
        <v>0</v>
      </c>
      <c r="BI543">
        <v>0</v>
      </c>
      <c r="BK543">
        <v>0</v>
      </c>
      <c r="BM543">
        <v>0</v>
      </c>
      <c r="BO543">
        <v>0</v>
      </c>
      <c r="BQ543">
        <v>0</v>
      </c>
      <c r="BR543">
        <v>0</v>
      </c>
      <c r="BT543">
        <v>0</v>
      </c>
      <c r="BV543">
        <v>0</v>
      </c>
      <c r="BX543">
        <v>0</v>
      </c>
      <c r="BZ543">
        <v>0</v>
      </c>
      <c r="CB543">
        <v>0</v>
      </c>
      <c r="CF543">
        <v>0</v>
      </c>
      <c r="CJ543">
        <v>2011</v>
      </c>
      <c r="CM543">
        <v>0</v>
      </c>
      <c r="CN543">
        <v>0</v>
      </c>
    </row>
    <row r="544" spans="1:92" x14ac:dyDescent="0.3">
      <c r="A544" s="4">
        <v>44358</v>
      </c>
      <c r="B544" s="2" t="s">
        <v>57</v>
      </c>
      <c r="C544" s="11" t="s">
        <v>687</v>
      </c>
      <c r="D544" s="11" t="s">
        <v>1690</v>
      </c>
      <c r="E544" s="3" t="s">
        <v>1353</v>
      </c>
      <c r="F544" s="1"/>
      <c r="G544" s="7"/>
      <c r="H544" s="7"/>
      <c r="I544" s="7"/>
      <c r="J544" s="7"/>
      <c r="K544" s="7"/>
      <c r="L544" s="7"/>
      <c r="M544" s="5"/>
      <c r="N544" s="7">
        <v>1</v>
      </c>
      <c r="O544" s="7"/>
      <c r="P544" s="7"/>
      <c r="Q544" s="7"/>
      <c r="R544" s="7"/>
      <c r="S544" s="7"/>
      <c r="T544" s="7"/>
      <c r="U544" s="7"/>
      <c r="V544" s="6"/>
      <c r="W544" s="10"/>
      <c r="X544" s="8"/>
      <c r="Y544" s="9">
        <v>0</v>
      </c>
      <c r="Z544" s="9">
        <v>0</v>
      </c>
      <c r="AA544" s="9">
        <v>0</v>
      </c>
      <c r="AB544" s="9">
        <v>0</v>
      </c>
      <c r="AC544" s="9">
        <v>0</v>
      </c>
      <c r="AD544" s="9">
        <v>0</v>
      </c>
      <c r="AE544" s="9">
        <v>0</v>
      </c>
      <c r="AF544" s="9">
        <v>0</v>
      </c>
      <c r="AG544" s="9">
        <v>0</v>
      </c>
      <c r="AH544" s="9">
        <v>0</v>
      </c>
      <c r="AI544" s="9">
        <v>0</v>
      </c>
      <c r="AJ544">
        <v>0</v>
      </c>
      <c r="AK544">
        <v>0</v>
      </c>
      <c r="AU544" t="s">
        <v>2129</v>
      </c>
      <c r="AW544">
        <v>0</v>
      </c>
      <c r="AY544">
        <v>0</v>
      </c>
      <c r="BA544">
        <v>0</v>
      </c>
      <c r="BC544">
        <v>0</v>
      </c>
      <c r="BE544">
        <v>0</v>
      </c>
      <c r="BG544">
        <v>0</v>
      </c>
      <c r="BI544">
        <v>0</v>
      </c>
      <c r="BK544">
        <v>0</v>
      </c>
      <c r="BM544">
        <v>0</v>
      </c>
      <c r="BO544">
        <v>0</v>
      </c>
      <c r="BQ544">
        <v>0</v>
      </c>
      <c r="BR544">
        <v>0</v>
      </c>
      <c r="BT544">
        <v>0</v>
      </c>
      <c r="BV544">
        <v>0</v>
      </c>
      <c r="BX544">
        <v>0</v>
      </c>
      <c r="BZ544">
        <v>0</v>
      </c>
      <c r="CB544">
        <v>0</v>
      </c>
      <c r="CF544">
        <v>0</v>
      </c>
      <c r="CJ544">
        <v>2012</v>
      </c>
      <c r="CM544">
        <v>0</v>
      </c>
      <c r="CN544">
        <v>0</v>
      </c>
    </row>
    <row r="545" spans="1:92" x14ac:dyDescent="0.3">
      <c r="A545" s="4">
        <v>44358</v>
      </c>
      <c r="B545" s="2" t="s">
        <v>23</v>
      </c>
      <c r="C545" s="11" t="s">
        <v>580</v>
      </c>
      <c r="D545" s="11" t="s">
        <v>31</v>
      </c>
      <c r="E545" s="3" t="s">
        <v>1502</v>
      </c>
      <c r="F545" s="1"/>
      <c r="G545" s="7"/>
      <c r="H545" s="7"/>
      <c r="I545" s="7"/>
      <c r="J545" s="7">
        <v>115</v>
      </c>
      <c r="K545" s="7">
        <v>23</v>
      </c>
      <c r="L545" s="7"/>
      <c r="M545" s="5">
        <v>23</v>
      </c>
      <c r="N545" s="7"/>
      <c r="O545" s="7"/>
      <c r="P545" s="7"/>
      <c r="Q545" s="7"/>
      <c r="R545" s="7"/>
      <c r="S545" s="7"/>
      <c r="T545" s="7"/>
      <c r="U545" s="7"/>
      <c r="V545" s="6"/>
      <c r="W545" s="10"/>
      <c r="X545" s="8"/>
      <c r="Y545" s="9">
        <v>0</v>
      </c>
      <c r="Z545" s="9">
        <v>0</v>
      </c>
      <c r="AA545" s="9">
        <v>0</v>
      </c>
      <c r="AB545" s="9">
        <v>0</v>
      </c>
      <c r="AC545" s="9">
        <v>0</v>
      </c>
      <c r="AD545" s="9">
        <v>0</v>
      </c>
      <c r="AE545" s="9">
        <v>0</v>
      </c>
      <c r="AF545" s="9">
        <v>0</v>
      </c>
      <c r="AG545" s="9">
        <v>0</v>
      </c>
      <c r="AH545" s="9">
        <v>0</v>
      </c>
      <c r="AI545" s="9">
        <v>0</v>
      </c>
      <c r="AJ545">
        <v>0</v>
      </c>
      <c r="AK545">
        <v>0</v>
      </c>
      <c r="AU545" t="s">
        <v>2130</v>
      </c>
      <c r="AW545">
        <v>0</v>
      </c>
      <c r="AY545">
        <v>0</v>
      </c>
      <c r="BA545">
        <v>0</v>
      </c>
      <c r="BC545">
        <v>0</v>
      </c>
      <c r="BE545">
        <v>0</v>
      </c>
      <c r="BG545">
        <v>0</v>
      </c>
      <c r="BI545">
        <v>0</v>
      </c>
      <c r="BK545">
        <v>0</v>
      </c>
      <c r="BM545">
        <v>0</v>
      </c>
      <c r="BO545">
        <v>0</v>
      </c>
      <c r="BQ545">
        <v>0</v>
      </c>
      <c r="BR545">
        <v>0</v>
      </c>
      <c r="BT545">
        <v>0</v>
      </c>
      <c r="BV545">
        <v>0</v>
      </c>
      <c r="BX545">
        <v>0</v>
      </c>
      <c r="BZ545">
        <v>0</v>
      </c>
      <c r="CB545">
        <v>0</v>
      </c>
      <c r="CF545">
        <v>0</v>
      </c>
      <c r="CJ545">
        <v>2013</v>
      </c>
      <c r="CM545">
        <v>0</v>
      </c>
      <c r="CN545">
        <v>0</v>
      </c>
    </row>
    <row r="546" spans="1:92" x14ac:dyDescent="0.3">
      <c r="A546" s="4">
        <v>44356</v>
      </c>
      <c r="B546" s="2" t="s">
        <v>26</v>
      </c>
      <c r="C546" s="11" t="s">
        <v>542</v>
      </c>
      <c r="D546" s="11" t="s">
        <v>11</v>
      </c>
      <c r="E546" s="3" t="s">
        <v>1380</v>
      </c>
      <c r="F546" s="1"/>
      <c r="G546" s="7"/>
      <c r="H546" s="7">
        <v>4</v>
      </c>
      <c r="I546" s="7"/>
      <c r="J546" s="7">
        <v>3432</v>
      </c>
      <c r="K546" s="7">
        <v>858</v>
      </c>
      <c r="L546" s="7"/>
      <c r="M546" s="5">
        <v>858</v>
      </c>
      <c r="N546" s="7"/>
      <c r="O546" s="7"/>
      <c r="P546" s="7"/>
      <c r="Q546" s="7"/>
      <c r="R546" s="7"/>
      <c r="S546" s="7"/>
      <c r="T546" s="7"/>
      <c r="U546" s="7"/>
      <c r="V546" s="6"/>
      <c r="W546" s="10"/>
      <c r="X546" s="8"/>
      <c r="Y546" s="9">
        <v>0</v>
      </c>
      <c r="Z546" s="9">
        <v>0</v>
      </c>
      <c r="AA546" s="9">
        <v>0</v>
      </c>
      <c r="AB546" s="9">
        <v>0</v>
      </c>
      <c r="AC546" s="9">
        <v>0</v>
      </c>
      <c r="AD546" s="9">
        <v>0</v>
      </c>
      <c r="AE546" s="9">
        <v>0</v>
      </c>
      <c r="AF546" s="9">
        <v>0</v>
      </c>
      <c r="AG546" s="9">
        <v>0</v>
      </c>
      <c r="AH546" s="9">
        <v>0</v>
      </c>
      <c r="AI546" s="9">
        <v>0</v>
      </c>
      <c r="AJ546">
        <v>0</v>
      </c>
      <c r="AK546">
        <v>0</v>
      </c>
      <c r="AU546" t="s">
        <v>2131</v>
      </c>
      <c r="AW546">
        <v>0</v>
      </c>
      <c r="AY546">
        <v>0</v>
      </c>
      <c r="BA546">
        <v>0</v>
      </c>
      <c r="BC546">
        <v>0</v>
      </c>
      <c r="BE546">
        <v>0</v>
      </c>
      <c r="BG546">
        <v>0</v>
      </c>
      <c r="BI546">
        <v>0</v>
      </c>
      <c r="BK546">
        <v>0</v>
      </c>
      <c r="BM546">
        <v>0</v>
      </c>
      <c r="BO546">
        <v>0</v>
      </c>
      <c r="BQ546">
        <v>0</v>
      </c>
      <c r="BR546">
        <v>0</v>
      </c>
      <c r="BT546">
        <v>0</v>
      </c>
      <c r="BV546">
        <v>0</v>
      </c>
      <c r="BX546">
        <v>0</v>
      </c>
      <c r="BZ546">
        <v>0</v>
      </c>
      <c r="CB546">
        <v>0</v>
      </c>
      <c r="CF546">
        <v>0</v>
      </c>
      <c r="CJ546">
        <v>2014</v>
      </c>
      <c r="CM546">
        <v>0</v>
      </c>
      <c r="CN546">
        <v>0</v>
      </c>
    </row>
    <row r="547" spans="1:92" x14ac:dyDescent="0.3">
      <c r="A547" s="4">
        <v>44357</v>
      </c>
      <c r="B547" s="2" t="s">
        <v>26</v>
      </c>
      <c r="C547" s="11" t="s">
        <v>219</v>
      </c>
      <c r="D547" s="11" t="s">
        <v>1690</v>
      </c>
      <c r="E547" s="3" t="s">
        <v>1486</v>
      </c>
      <c r="F547" s="1"/>
      <c r="G547" s="7"/>
      <c r="H547" s="7"/>
      <c r="I547" s="7"/>
      <c r="J547" s="7">
        <v>4</v>
      </c>
      <c r="K547" s="7">
        <v>1</v>
      </c>
      <c r="L547" s="7"/>
      <c r="M547" s="5">
        <v>1</v>
      </c>
      <c r="N547" s="7">
        <v>8</v>
      </c>
      <c r="O547" s="7"/>
      <c r="P547" s="7"/>
      <c r="Q547" s="7"/>
      <c r="R547" s="7"/>
      <c r="S547" s="7"/>
      <c r="T547" s="7"/>
      <c r="U547" s="7"/>
      <c r="V547" s="6"/>
      <c r="W547" s="10"/>
      <c r="X547" s="8"/>
      <c r="Y547" s="9">
        <v>0</v>
      </c>
      <c r="Z547" s="9">
        <v>0</v>
      </c>
      <c r="AA547" s="9">
        <v>0</v>
      </c>
      <c r="AB547" s="9">
        <v>0</v>
      </c>
      <c r="AC547" s="9">
        <v>0</v>
      </c>
      <c r="AD547" s="9">
        <v>0</v>
      </c>
      <c r="AE547" s="9">
        <v>0</v>
      </c>
      <c r="AF547" s="9">
        <v>0</v>
      </c>
      <c r="AG547" s="9">
        <v>0</v>
      </c>
      <c r="AH547" s="9">
        <v>0</v>
      </c>
      <c r="AI547" s="9">
        <v>0</v>
      </c>
      <c r="AJ547">
        <v>0</v>
      </c>
      <c r="AK547">
        <v>0</v>
      </c>
      <c r="AU547" t="s">
        <v>2132</v>
      </c>
      <c r="AW547">
        <v>0</v>
      </c>
      <c r="AY547">
        <v>0</v>
      </c>
      <c r="BA547">
        <v>0</v>
      </c>
      <c r="BC547">
        <v>0</v>
      </c>
      <c r="BE547">
        <v>0</v>
      </c>
      <c r="BG547">
        <v>0</v>
      </c>
      <c r="BI547">
        <v>0</v>
      </c>
      <c r="BK547">
        <v>0</v>
      </c>
      <c r="BM547">
        <v>0</v>
      </c>
      <c r="BO547">
        <v>0</v>
      </c>
      <c r="BQ547">
        <v>0</v>
      </c>
      <c r="BR547">
        <v>0</v>
      </c>
      <c r="BT547">
        <v>0</v>
      </c>
      <c r="BV547">
        <v>0</v>
      </c>
      <c r="BX547">
        <v>0</v>
      </c>
      <c r="BZ547">
        <v>0</v>
      </c>
      <c r="CB547">
        <v>0</v>
      </c>
      <c r="CF547">
        <v>0</v>
      </c>
      <c r="CJ547">
        <v>2015</v>
      </c>
      <c r="CM547">
        <v>0</v>
      </c>
      <c r="CN547">
        <v>0</v>
      </c>
    </row>
    <row r="548" spans="1:92" x14ac:dyDescent="0.3">
      <c r="A548" s="4">
        <v>44356</v>
      </c>
      <c r="B548" s="2" t="s">
        <v>26</v>
      </c>
      <c r="C548" s="11" t="s">
        <v>193</v>
      </c>
      <c r="D548" s="11" t="s">
        <v>11</v>
      </c>
      <c r="E548" s="3" t="s">
        <v>1422</v>
      </c>
      <c r="F548" s="1"/>
      <c r="G548" s="7"/>
      <c r="H548" s="7"/>
      <c r="I548" s="7"/>
      <c r="J548" s="7">
        <v>404</v>
      </c>
      <c r="K548" s="7">
        <v>111</v>
      </c>
      <c r="L548" s="7"/>
      <c r="M548" s="5">
        <v>111</v>
      </c>
      <c r="N548" s="7"/>
      <c r="O548" s="7"/>
      <c r="P548" s="7"/>
      <c r="Q548" s="7"/>
      <c r="R548" s="7"/>
      <c r="S548" s="7"/>
      <c r="T548" s="7"/>
      <c r="U548" s="7"/>
      <c r="V548" s="6"/>
      <c r="W548" s="10"/>
      <c r="X548" s="8"/>
      <c r="Y548" s="9">
        <v>0</v>
      </c>
      <c r="Z548" s="9">
        <v>0</v>
      </c>
      <c r="AA548" s="9">
        <v>0</v>
      </c>
      <c r="AB548" s="9">
        <v>0</v>
      </c>
      <c r="AC548" s="9">
        <v>0</v>
      </c>
      <c r="AD548" s="9">
        <v>0</v>
      </c>
      <c r="AE548" s="9">
        <v>0</v>
      </c>
      <c r="AF548" s="9">
        <v>0</v>
      </c>
      <c r="AG548" s="9">
        <v>0</v>
      </c>
      <c r="AH548" s="9">
        <v>0</v>
      </c>
      <c r="AI548" s="9">
        <v>0</v>
      </c>
      <c r="AJ548">
        <v>0</v>
      </c>
      <c r="AK548">
        <v>0</v>
      </c>
      <c r="AU548" t="s">
        <v>2133</v>
      </c>
      <c r="AW548">
        <v>0</v>
      </c>
      <c r="AY548">
        <v>0</v>
      </c>
      <c r="BA548">
        <v>0</v>
      </c>
      <c r="BC548">
        <v>0</v>
      </c>
      <c r="BE548">
        <v>0</v>
      </c>
      <c r="BG548">
        <v>0</v>
      </c>
      <c r="BI548">
        <v>0</v>
      </c>
      <c r="BK548">
        <v>0</v>
      </c>
      <c r="BM548">
        <v>0</v>
      </c>
      <c r="BO548">
        <v>0</v>
      </c>
      <c r="BQ548">
        <v>0</v>
      </c>
      <c r="BR548">
        <v>0</v>
      </c>
      <c r="BT548">
        <v>0</v>
      </c>
      <c r="BV548">
        <v>0</v>
      </c>
      <c r="BX548">
        <v>0</v>
      </c>
      <c r="BZ548">
        <v>0</v>
      </c>
      <c r="CB548">
        <v>0</v>
      </c>
      <c r="CF548">
        <v>0</v>
      </c>
      <c r="CJ548">
        <v>2016</v>
      </c>
      <c r="CM548">
        <v>0</v>
      </c>
      <c r="CN548">
        <v>0</v>
      </c>
    </row>
    <row r="549" spans="1:92" x14ac:dyDescent="0.3">
      <c r="A549" s="4">
        <v>44358</v>
      </c>
      <c r="B549" s="2" t="s">
        <v>26</v>
      </c>
      <c r="C549" s="11" t="s">
        <v>136</v>
      </c>
      <c r="D549" s="11" t="s">
        <v>1690</v>
      </c>
      <c r="E549" s="3" t="s">
        <v>884</v>
      </c>
      <c r="F549" s="1"/>
      <c r="G549" s="7">
        <v>1</v>
      </c>
      <c r="H549" s="7">
        <v>3</v>
      </c>
      <c r="I549" s="7"/>
      <c r="J549" s="7">
        <v>12</v>
      </c>
      <c r="K549" s="7">
        <v>4</v>
      </c>
      <c r="L549" s="7">
        <v>1</v>
      </c>
      <c r="M549" s="5">
        <v>3</v>
      </c>
      <c r="N549" s="7"/>
      <c r="O549" s="7"/>
      <c r="P549" s="7"/>
      <c r="Q549" s="7"/>
      <c r="R549" s="7"/>
      <c r="S549" s="7"/>
      <c r="T549" s="7"/>
      <c r="U549" s="7"/>
      <c r="V549" s="6"/>
      <c r="W549" s="10"/>
      <c r="X549" s="8"/>
      <c r="Y549" s="9">
        <v>0</v>
      </c>
      <c r="Z549" s="9">
        <v>0</v>
      </c>
      <c r="AA549" s="9">
        <v>0</v>
      </c>
      <c r="AB549" s="9">
        <v>0</v>
      </c>
      <c r="AC549" s="9">
        <v>0</v>
      </c>
      <c r="AD549" s="9">
        <v>0</v>
      </c>
      <c r="AE549" s="9">
        <v>0</v>
      </c>
      <c r="AF549" s="9">
        <v>0</v>
      </c>
      <c r="AG549" s="9">
        <v>0</v>
      </c>
      <c r="AH549" s="9">
        <v>0</v>
      </c>
      <c r="AI549" s="9">
        <v>0</v>
      </c>
      <c r="AJ549">
        <v>0</v>
      </c>
      <c r="AK549">
        <v>0</v>
      </c>
      <c r="AU549" t="s">
        <v>2134</v>
      </c>
      <c r="AW549">
        <v>0</v>
      </c>
      <c r="AY549">
        <v>0</v>
      </c>
      <c r="BA549">
        <v>0</v>
      </c>
      <c r="BC549">
        <v>0</v>
      </c>
      <c r="BE549">
        <v>0</v>
      </c>
      <c r="BG549">
        <v>0</v>
      </c>
      <c r="BI549">
        <v>0</v>
      </c>
      <c r="BK549">
        <v>0</v>
      </c>
      <c r="BM549">
        <v>0</v>
      </c>
      <c r="BO549">
        <v>0</v>
      </c>
      <c r="BQ549">
        <v>0</v>
      </c>
      <c r="BR549">
        <v>0</v>
      </c>
      <c r="BT549">
        <v>0</v>
      </c>
      <c r="BV549">
        <v>0</v>
      </c>
      <c r="BX549">
        <v>0</v>
      </c>
      <c r="BZ549">
        <v>0</v>
      </c>
      <c r="CB549">
        <v>0</v>
      </c>
      <c r="CF549">
        <v>0</v>
      </c>
      <c r="CJ549">
        <v>2017</v>
      </c>
      <c r="CM549">
        <v>0</v>
      </c>
      <c r="CN549">
        <v>0</v>
      </c>
    </row>
    <row r="550" spans="1:92" x14ac:dyDescent="0.3">
      <c r="A550" s="4">
        <v>44358</v>
      </c>
      <c r="B550" s="2" t="s">
        <v>80</v>
      </c>
      <c r="C550" s="11" t="s">
        <v>190</v>
      </c>
      <c r="D550" s="11" t="s">
        <v>7</v>
      </c>
      <c r="E550" s="3" t="s">
        <v>857</v>
      </c>
      <c r="F550" s="1"/>
      <c r="G550" s="7"/>
      <c r="H550" s="7"/>
      <c r="I550" s="7"/>
      <c r="J550" s="7">
        <v>4</v>
      </c>
      <c r="K550" s="7">
        <v>1</v>
      </c>
      <c r="L550" s="7"/>
      <c r="M550" s="5">
        <v>1</v>
      </c>
      <c r="N550" s="7"/>
      <c r="O550" s="7"/>
      <c r="P550" s="7"/>
      <c r="Q550" s="7"/>
      <c r="R550" s="7"/>
      <c r="S550" s="7"/>
      <c r="T550" s="7"/>
      <c r="U550" s="7"/>
      <c r="V550" s="6"/>
      <c r="W550" s="10"/>
      <c r="X550" s="8"/>
      <c r="Y550" s="9">
        <v>0</v>
      </c>
      <c r="Z550" s="9">
        <v>0</v>
      </c>
      <c r="AA550" s="9">
        <v>0</v>
      </c>
      <c r="AB550" s="9">
        <v>0</v>
      </c>
      <c r="AC550" s="9">
        <v>0</v>
      </c>
      <c r="AD550" s="9">
        <v>0</v>
      </c>
      <c r="AE550" s="9">
        <v>0</v>
      </c>
      <c r="AF550" s="9">
        <v>0</v>
      </c>
      <c r="AG550" s="9">
        <v>0</v>
      </c>
      <c r="AH550" s="9">
        <v>0</v>
      </c>
      <c r="AI550" s="9">
        <v>0</v>
      </c>
      <c r="AJ550">
        <v>0</v>
      </c>
      <c r="AK550">
        <v>0</v>
      </c>
      <c r="AU550" t="s">
        <v>2135</v>
      </c>
      <c r="AW550">
        <v>0</v>
      </c>
      <c r="AY550">
        <v>0</v>
      </c>
      <c r="BA550">
        <v>0</v>
      </c>
      <c r="BC550">
        <v>0</v>
      </c>
      <c r="BE550">
        <v>0</v>
      </c>
      <c r="BG550">
        <v>0</v>
      </c>
      <c r="BI550">
        <v>0</v>
      </c>
      <c r="BK550">
        <v>0</v>
      </c>
      <c r="BM550">
        <v>0</v>
      </c>
      <c r="BO550">
        <v>0</v>
      </c>
      <c r="BQ550">
        <v>0</v>
      </c>
      <c r="BR550">
        <v>0</v>
      </c>
      <c r="BT550">
        <v>0</v>
      </c>
      <c r="BV550">
        <v>0</v>
      </c>
      <c r="BX550">
        <v>0</v>
      </c>
      <c r="BZ550">
        <v>0</v>
      </c>
      <c r="CB550">
        <v>0</v>
      </c>
      <c r="CF550">
        <v>0</v>
      </c>
      <c r="CJ550">
        <v>2018</v>
      </c>
      <c r="CM550">
        <v>0</v>
      </c>
      <c r="CN550">
        <v>0</v>
      </c>
    </row>
    <row r="551" spans="1:92" x14ac:dyDescent="0.3">
      <c r="A551" s="4">
        <v>44358</v>
      </c>
      <c r="B551" s="2" t="s">
        <v>825</v>
      </c>
      <c r="C551" s="11" t="s">
        <v>825</v>
      </c>
      <c r="D551" s="11" t="s">
        <v>11</v>
      </c>
      <c r="E551" s="3" t="s">
        <v>826</v>
      </c>
      <c r="F551" s="1"/>
      <c r="G551" s="7"/>
      <c r="H551" s="7"/>
      <c r="I551" s="7"/>
      <c r="J551" s="7">
        <v>35</v>
      </c>
      <c r="K551" s="7">
        <v>12</v>
      </c>
      <c r="L551" s="7"/>
      <c r="M551" s="5">
        <v>12</v>
      </c>
      <c r="N551" s="7"/>
      <c r="O551" s="7"/>
      <c r="P551" s="7"/>
      <c r="Q551" s="7"/>
      <c r="R551" s="7"/>
      <c r="S551" s="7"/>
      <c r="T551" s="7"/>
      <c r="U551" s="7"/>
      <c r="V551" s="6"/>
      <c r="W551" s="10"/>
      <c r="X551" s="8"/>
      <c r="Y551" s="9">
        <v>0</v>
      </c>
      <c r="Z551" s="9">
        <v>0</v>
      </c>
      <c r="AA551" s="9">
        <v>0</v>
      </c>
      <c r="AB551" s="9">
        <v>0</v>
      </c>
      <c r="AC551" s="9">
        <v>0</v>
      </c>
      <c r="AD551" s="9">
        <v>0</v>
      </c>
      <c r="AE551" s="9">
        <v>0</v>
      </c>
      <c r="AF551" s="9">
        <v>0</v>
      </c>
      <c r="AG551" s="9">
        <v>0</v>
      </c>
      <c r="AH551" s="9">
        <v>0</v>
      </c>
      <c r="AI551" s="9">
        <v>0</v>
      </c>
      <c r="AJ551">
        <v>0</v>
      </c>
      <c r="AK551">
        <v>0</v>
      </c>
      <c r="AU551" t="s">
        <v>2136</v>
      </c>
      <c r="AW551">
        <v>0</v>
      </c>
      <c r="AY551">
        <v>0</v>
      </c>
      <c r="BA551">
        <v>0</v>
      </c>
      <c r="BC551">
        <v>0</v>
      </c>
      <c r="BE551">
        <v>0</v>
      </c>
      <c r="BG551">
        <v>0</v>
      </c>
      <c r="BI551">
        <v>0</v>
      </c>
      <c r="BK551">
        <v>0</v>
      </c>
      <c r="BM551">
        <v>0</v>
      </c>
      <c r="BO551">
        <v>0</v>
      </c>
      <c r="BQ551">
        <v>0</v>
      </c>
      <c r="BR551">
        <v>0</v>
      </c>
      <c r="BT551">
        <v>0</v>
      </c>
      <c r="BV551">
        <v>0</v>
      </c>
      <c r="BX551">
        <v>0</v>
      </c>
      <c r="BZ551">
        <v>0</v>
      </c>
      <c r="CB551">
        <v>0</v>
      </c>
      <c r="CF551">
        <v>0</v>
      </c>
      <c r="CJ551">
        <v>2019</v>
      </c>
      <c r="CM551">
        <v>0</v>
      </c>
      <c r="CN551">
        <v>0</v>
      </c>
    </row>
    <row r="552" spans="1:92" x14ac:dyDescent="0.3">
      <c r="A552" s="4">
        <v>44358</v>
      </c>
      <c r="B552" s="2" t="s">
        <v>1160</v>
      </c>
      <c r="C552" s="11" t="s">
        <v>676</v>
      </c>
      <c r="D552" s="11" t="s">
        <v>1713</v>
      </c>
      <c r="E552" s="3" t="s">
        <v>1492</v>
      </c>
      <c r="F552" s="1"/>
      <c r="G552" s="7"/>
      <c r="H552" s="7"/>
      <c r="I552" s="7"/>
      <c r="J552" s="7">
        <v>32</v>
      </c>
      <c r="K552" s="7">
        <v>8</v>
      </c>
      <c r="L552" s="7"/>
      <c r="M552" s="5">
        <v>8</v>
      </c>
      <c r="N552" s="7"/>
      <c r="O552" s="7"/>
      <c r="P552" s="7"/>
      <c r="Q552" s="7"/>
      <c r="R552" s="7"/>
      <c r="S552" s="7"/>
      <c r="T552" s="7"/>
      <c r="U552" s="7"/>
      <c r="V552" s="6"/>
      <c r="W552" s="10"/>
      <c r="X552" s="8"/>
      <c r="Y552" s="9">
        <v>0</v>
      </c>
      <c r="Z552" s="9">
        <v>43992000</v>
      </c>
      <c r="AA552" s="9">
        <v>14040000</v>
      </c>
      <c r="AB552" s="9">
        <v>0</v>
      </c>
      <c r="AC552" s="9">
        <v>0</v>
      </c>
      <c r="AD552" s="9">
        <v>0</v>
      </c>
      <c r="AE552" s="9">
        <v>0</v>
      </c>
      <c r="AF552" s="9">
        <v>0</v>
      </c>
      <c r="AG552" s="9">
        <v>0</v>
      </c>
      <c r="AH552" s="9">
        <v>0</v>
      </c>
      <c r="AI552" s="9">
        <v>0</v>
      </c>
      <c r="AJ552">
        <v>58032000</v>
      </c>
      <c r="AK552">
        <v>0</v>
      </c>
      <c r="AL552">
        <v>78</v>
      </c>
      <c r="AM552">
        <v>44362</v>
      </c>
      <c r="AN552">
        <v>44544</v>
      </c>
      <c r="AU552" t="s">
        <v>2137</v>
      </c>
      <c r="AV552">
        <v>120</v>
      </c>
      <c r="AW552">
        <v>14040000</v>
      </c>
      <c r="AY552">
        <v>0</v>
      </c>
      <c r="AZ552">
        <v>120</v>
      </c>
      <c r="BA552">
        <v>6072000</v>
      </c>
      <c r="BB552">
        <v>120</v>
      </c>
      <c r="BC552">
        <v>6456000</v>
      </c>
      <c r="BE552">
        <v>0</v>
      </c>
      <c r="BG552">
        <v>0</v>
      </c>
      <c r="BH552">
        <v>360</v>
      </c>
      <c r="BI552">
        <v>9360000</v>
      </c>
      <c r="BJ552">
        <v>360</v>
      </c>
      <c r="BK552">
        <v>12600000</v>
      </c>
      <c r="BL552">
        <v>360</v>
      </c>
      <c r="BM552">
        <v>9504000</v>
      </c>
      <c r="BO552">
        <v>0</v>
      </c>
      <c r="BQ552">
        <v>0</v>
      </c>
      <c r="BR552">
        <v>43992000</v>
      </c>
      <c r="BT552">
        <v>0</v>
      </c>
      <c r="BV552">
        <v>0</v>
      </c>
      <c r="BX552">
        <v>0</v>
      </c>
      <c r="BZ552">
        <v>0</v>
      </c>
      <c r="CB552">
        <v>0</v>
      </c>
      <c r="CF552">
        <v>0</v>
      </c>
      <c r="CJ552">
        <v>2020</v>
      </c>
      <c r="CM552">
        <v>0</v>
      </c>
      <c r="CN552">
        <v>58032000</v>
      </c>
    </row>
    <row r="553" spans="1:92" x14ac:dyDescent="0.3">
      <c r="A553" s="4">
        <v>44358</v>
      </c>
      <c r="B553" s="2" t="s">
        <v>53</v>
      </c>
      <c r="C553" s="11" t="s">
        <v>521</v>
      </c>
      <c r="D553" s="11" t="s">
        <v>1713</v>
      </c>
      <c r="E553" s="3" t="s">
        <v>1041</v>
      </c>
      <c r="F553" s="1"/>
      <c r="G553" s="7"/>
      <c r="H553" s="7"/>
      <c r="I553" s="7"/>
      <c r="J553" s="7">
        <v>12</v>
      </c>
      <c r="K553" s="7">
        <v>3</v>
      </c>
      <c r="L553" s="7"/>
      <c r="M553" s="5">
        <v>3</v>
      </c>
      <c r="N553" s="7"/>
      <c r="O553" s="7"/>
      <c r="P553" s="7"/>
      <c r="Q553" s="7"/>
      <c r="R553" s="7"/>
      <c r="S553" s="7"/>
      <c r="T553" s="7"/>
      <c r="U553" s="7"/>
      <c r="V553" s="6"/>
      <c r="W553" s="10"/>
      <c r="X553" s="8"/>
      <c r="Y553" s="9">
        <v>0</v>
      </c>
      <c r="Z553" s="9">
        <v>0</v>
      </c>
      <c r="AA553" s="9">
        <v>0</v>
      </c>
      <c r="AB553" s="9">
        <v>0</v>
      </c>
      <c r="AC553" s="9">
        <v>0</v>
      </c>
      <c r="AD553" s="9">
        <v>0</v>
      </c>
      <c r="AE553" s="9">
        <v>0</v>
      </c>
      <c r="AF553" s="9">
        <v>0</v>
      </c>
      <c r="AG553" s="9">
        <v>0</v>
      </c>
      <c r="AH553" s="9">
        <v>0</v>
      </c>
      <c r="AI553" s="9">
        <v>0</v>
      </c>
      <c r="AJ553">
        <v>0</v>
      </c>
      <c r="AK553">
        <v>0</v>
      </c>
      <c r="AU553" t="s">
        <v>2138</v>
      </c>
      <c r="AW553">
        <v>0</v>
      </c>
      <c r="AY553">
        <v>0</v>
      </c>
      <c r="BA553">
        <v>0</v>
      </c>
      <c r="BC553">
        <v>0</v>
      </c>
      <c r="BE553">
        <v>0</v>
      </c>
      <c r="BG553">
        <v>0</v>
      </c>
      <c r="BI553">
        <v>0</v>
      </c>
      <c r="BK553">
        <v>0</v>
      </c>
      <c r="BM553">
        <v>0</v>
      </c>
      <c r="BO553">
        <v>0</v>
      </c>
      <c r="BQ553">
        <v>0</v>
      </c>
      <c r="BR553">
        <v>0</v>
      </c>
      <c r="BT553">
        <v>0</v>
      </c>
      <c r="BV553">
        <v>0</v>
      </c>
      <c r="BX553">
        <v>0</v>
      </c>
      <c r="BZ553">
        <v>0</v>
      </c>
      <c r="CB553">
        <v>0</v>
      </c>
      <c r="CF553">
        <v>0</v>
      </c>
      <c r="CJ553">
        <v>2021</v>
      </c>
      <c r="CM553">
        <v>0</v>
      </c>
      <c r="CN553">
        <v>0</v>
      </c>
    </row>
    <row r="554" spans="1:92" x14ac:dyDescent="0.3">
      <c r="A554" s="4">
        <v>44358</v>
      </c>
      <c r="B554" s="2" t="s">
        <v>53</v>
      </c>
      <c r="C554" s="11" t="s">
        <v>54</v>
      </c>
      <c r="D554" s="11" t="s">
        <v>1713</v>
      </c>
      <c r="E554" s="3" t="s">
        <v>1030</v>
      </c>
      <c r="F554" s="1"/>
      <c r="G554" s="7"/>
      <c r="H554" s="7"/>
      <c r="I554" s="7"/>
      <c r="J554" s="7">
        <v>44</v>
      </c>
      <c r="K554" s="7">
        <v>11</v>
      </c>
      <c r="L554" s="7"/>
      <c r="M554" s="5">
        <v>11</v>
      </c>
      <c r="N554" s="7"/>
      <c r="O554" s="7"/>
      <c r="P554" s="7"/>
      <c r="Q554" s="7"/>
      <c r="R554" s="7"/>
      <c r="S554" s="7"/>
      <c r="T554" s="7"/>
      <c r="U554" s="7"/>
      <c r="V554" s="6"/>
      <c r="W554" s="10"/>
      <c r="X554" s="8"/>
      <c r="Y554" s="9">
        <v>0</v>
      </c>
      <c r="Z554" s="9">
        <v>0</v>
      </c>
      <c r="AA554" s="9">
        <v>0</v>
      </c>
      <c r="AB554" s="9">
        <v>0</v>
      </c>
      <c r="AC554" s="9">
        <v>0</v>
      </c>
      <c r="AD554" s="9">
        <v>0</v>
      </c>
      <c r="AE554" s="9">
        <v>0</v>
      </c>
      <c r="AF554" s="9">
        <v>0</v>
      </c>
      <c r="AG554" s="9">
        <v>0</v>
      </c>
      <c r="AH554" s="9">
        <v>0</v>
      </c>
      <c r="AI554" s="9">
        <v>0</v>
      </c>
      <c r="AJ554">
        <v>0</v>
      </c>
      <c r="AK554">
        <v>0</v>
      </c>
      <c r="AU554" t="s">
        <v>2139</v>
      </c>
      <c r="AW554">
        <v>0</v>
      </c>
      <c r="AY554">
        <v>0</v>
      </c>
      <c r="BA554">
        <v>0</v>
      </c>
      <c r="BC554">
        <v>0</v>
      </c>
      <c r="BE554">
        <v>0</v>
      </c>
      <c r="BG554">
        <v>0</v>
      </c>
      <c r="BI554">
        <v>0</v>
      </c>
      <c r="BK554">
        <v>0</v>
      </c>
      <c r="BM554">
        <v>0</v>
      </c>
      <c r="BO554">
        <v>0</v>
      </c>
      <c r="BQ554">
        <v>0</v>
      </c>
      <c r="BR554">
        <v>0</v>
      </c>
      <c r="BT554">
        <v>0</v>
      </c>
      <c r="BV554">
        <v>0</v>
      </c>
      <c r="BX554">
        <v>0</v>
      </c>
      <c r="BZ554">
        <v>0</v>
      </c>
      <c r="CB554">
        <v>0</v>
      </c>
      <c r="CF554">
        <v>0</v>
      </c>
      <c r="CJ554">
        <v>2022</v>
      </c>
      <c r="CM554">
        <v>0</v>
      </c>
      <c r="CN554">
        <v>0</v>
      </c>
    </row>
    <row r="555" spans="1:92" x14ac:dyDescent="0.3">
      <c r="A555" s="4">
        <v>44358</v>
      </c>
      <c r="B555" s="2" t="s">
        <v>53</v>
      </c>
      <c r="C555" s="11" t="s">
        <v>396</v>
      </c>
      <c r="D555" s="11" t="s">
        <v>1713</v>
      </c>
      <c r="E555" s="3" t="s">
        <v>868</v>
      </c>
      <c r="F555" s="1"/>
      <c r="G555" s="7"/>
      <c r="H555" s="7"/>
      <c r="I555" s="7"/>
      <c r="J555" s="7">
        <v>6</v>
      </c>
      <c r="K555" s="7">
        <v>3</v>
      </c>
      <c r="L555" s="7"/>
      <c r="M555" s="5">
        <v>3</v>
      </c>
      <c r="N555" s="7"/>
      <c r="O555" s="7"/>
      <c r="P555" s="7"/>
      <c r="Q555" s="7"/>
      <c r="R555" s="7"/>
      <c r="S555" s="7"/>
      <c r="T555" s="7"/>
      <c r="U555" s="7"/>
      <c r="V555" s="6"/>
      <c r="W555" s="10"/>
      <c r="X555" s="8"/>
      <c r="Y555" s="9">
        <v>0</v>
      </c>
      <c r="Z555" s="9">
        <v>0</v>
      </c>
      <c r="AA555" s="9">
        <v>0</v>
      </c>
      <c r="AB555" s="9">
        <v>0</v>
      </c>
      <c r="AC555" s="9">
        <v>0</v>
      </c>
      <c r="AD555" s="9">
        <v>0</v>
      </c>
      <c r="AE555" s="9">
        <v>0</v>
      </c>
      <c r="AF555" s="9">
        <v>0</v>
      </c>
      <c r="AG555" s="9">
        <v>0</v>
      </c>
      <c r="AH555" s="9">
        <v>0</v>
      </c>
      <c r="AI555" s="9">
        <v>0</v>
      </c>
      <c r="AJ555">
        <v>0</v>
      </c>
      <c r="AK555">
        <v>0</v>
      </c>
      <c r="AU555" t="s">
        <v>2140</v>
      </c>
      <c r="AW555">
        <v>0</v>
      </c>
      <c r="AY555">
        <v>0</v>
      </c>
      <c r="BA555">
        <v>0</v>
      </c>
      <c r="BC555">
        <v>0</v>
      </c>
      <c r="BE555">
        <v>0</v>
      </c>
      <c r="BG555">
        <v>0</v>
      </c>
      <c r="BI555">
        <v>0</v>
      </c>
      <c r="BK555">
        <v>0</v>
      </c>
      <c r="BM555">
        <v>0</v>
      </c>
      <c r="BO555">
        <v>0</v>
      </c>
      <c r="BQ555">
        <v>0</v>
      </c>
      <c r="BR555">
        <v>0</v>
      </c>
      <c r="BT555">
        <v>0</v>
      </c>
      <c r="BV555">
        <v>0</v>
      </c>
      <c r="BX555">
        <v>0</v>
      </c>
      <c r="BZ555">
        <v>0</v>
      </c>
      <c r="CB555">
        <v>0</v>
      </c>
      <c r="CF555">
        <v>0</v>
      </c>
      <c r="CJ555">
        <v>2023</v>
      </c>
      <c r="CM555">
        <v>0</v>
      </c>
      <c r="CN555">
        <v>0</v>
      </c>
    </row>
    <row r="556" spans="1:92" x14ac:dyDescent="0.3">
      <c r="A556" s="4">
        <v>44359</v>
      </c>
      <c r="B556" s="2" t="s">
        <v>57</v>
      </c>
      <c r="C556" s="11" t="s">
        <v>551</v>
      </c>
      <c r="D556" s="11" t="s">
        <v>11</v>
      </c>
      <c r="E556" s="3" t="s">
        <v>870</v>
      </c>
      <c r="F556" s="1"/>
      <c r="G556" s="7"/>
      <c r="H556" s="7"/>
      <c r="I556" s="7"/>
      <c r="J556" s="7"/>
      <c r="K556" s="7"/>
      <c r="L556" s="7"/>
      <c r="M556" s="5"/>
      <c r="N556" s="7"/>
      <c r="O556" s="7"/>
      <c r="P556" s="7"/>
      <c r="Q556" s="7"/>
      <c r="R556" s="7"/>
      <c r="S556" s="7"/>
      <c r="T556" s="7"/>
      <c r="U556" s="7"/>
      <c r="V556" s="6"/>
      <c r="W556" s="10"/>
      <c r="X556" s="8"/>
      <c r="Y556" s="9">
        <v>0</v>
      </c>
      <c r="Z556" s="9">
        <v>0</v>
      </c>
      <c r="AA556" s="9">
        <v>0</v>
      </c>
      <c r="AB556" s="9">
        <v>0</v>
      </c>
      <c r="AC556" s="9">
        <v>0</v>
      </c>
      <c r="AD556" s="9">
        <v>0</v>
      </c>
      <c r="AE556" s="9">
        <v>0</v>
      </c>
      <c r="AF556" s="9">
        <v>0</v>
      </c>
      <c r="AG556" s="9">
        <v>0</v>
      </c>
      <c r="AH556" s="9">
        <v>0</v>
      </c>
      <c r="AI556" s="9">
        <v>0</v>
      </c>
      <c r="AJ556">
        <v>0</v>
      </c>
      <c r="AK556">
        <v>0</v>
      </c>
      <c r="AU556" t="s">
        <v>2141</v>
      </c>
      <c r="AW556">
        <v>0</v>
      </c>
      <c r="AY556">
        <v>0</v>
      </c>
      <c r="BA556">
        <v>0</v>
      </c>
      <c r="BC556">
        <v>0</v>
      </c>
      <c r="BE556">
        <v>0</v>
      </c>
      <c r="BG556">
        <v>0</v>
      </c>
      <c r="BI556">
        <v>0</v>
      </c>
      <c r="BK556">
        <v>0</v>
      </c>
      <c r="BM556">
        <v>0</v>
      </c>
      <c r="BO556">
        <v>0</v>
      </c>
      <c r="BQ556">
        <v>0</v>
      </c>
      <c r="BR556">
        <v>0</v>
      </c>
      <c r="BT556">
        <v>0</v>
      </c>
      <c r="BV556">
        <v>0</v>
      </c>
      <c r="BX556">
        <v>0</v>
      </c>
      <c r="BZ556">
        <v>0</v>
      </c>
      <c r="CB556">
        <v>0</v>
      </c>
      <c r="CF556">
        <v>0</v>
      </c>
      <c r="CJ556">
        <v>2024</v>
      </c>
      <c r="CM556">
        <v>0</v>
      </c>
      <c r="CN556">
        <v>0</v>
      </c>
    </row>
    <row r="557" spans="1:92" x14ac:dyDescent="0.3">
      <c r="A557" s="4">
        <v>44359</v>
      </c>
      <c r="B557" s="2" t="s">
        <v>57</v>
      </c>
      <c r="C557" s="11" t="s">
        <v>355</v>
      </c>
      <c r="D557" s="11" t="s">
        <v>11</v>
      </c>
      <c r="E557" s="3" t="s">
        <v>1340</v>
      </c>
      <c r="F557" s="1"/>
      <c r="G557" s="7"/>
      <c r="H557" s="7"/>
      <c r="I557" s="7"/>
      <c r="J557" s="7">
        <v>24</v>
      </c>
      <c r="K557" s="7">
        <v>6</v>
      </c>
      <c r="L557" s="7"/>
      <c r="M557" s="5">
        <v>6</v>
      </c>
      <c r="N557" s="7"/>
      <c r="O557" s="7"/>
      <c r="P557" s="7"/>
      <c r="Q557" s="7"/>
      <c r="R557" s="7"/>
      <c r="S557" s="7"/>
      <c r="T557" s="7"/>
      <c r="U557" s="7"/>
      <c r="V557" s="6"/>
      <c r="W557" s="10"/>
      <c r="X557" s="8"/>
      <c r="Y557" s="9">
        <v>0</v>
      </c>
      <c r="Z557" s="9">
        <v>0</v>
      </c>
      <c r="AA557" s="9">
        <v>0</v>
      </c>
      <c r="AB557" s="9">
        <v>0</v>
      </c>
      <c r="AC557" s="9">
        <v>0</v>
      </c>
      <c r="AD557" s="9">
        <v>0</v>
      </c>
      <c r="AE557" s="9">
        <v>0</v>
      </c>
      <c r="AF557" s="9">
        <v>0</v>
      </c>
      <c r="AG557" s="9">
        <v>0</v>
      </c>
      <c r="AH557" s="9">
        <v>0</v>
      </c>
      <c r="AI557" s="9">
        <v>0</v>
      </c>
      <c r="AJ557">
        <v>0</v>
      </c>
      <c r="AK557">
        <v>0</v>
      </c>
      <c r="AU557" t="s">
        <v>2142</v>
      </c>
      <c r="AW557">
        <v>0</v>
      </c>
      <c r="AY557">
        <v>0</v>
      </c>
      <c r="BA557">
        <v>0</v>
      </c>
      <c r="BC557">
        <v>0</v>
      </c>
      <c r="BE557">
        <v>0</v>
      </c>
      <c r="BG557">
        <v>0</v>
      </c>
      <c r="BI557">
        <v>0</v>
      </c>
      <c r="BK557">
        <v>0</v>
      </c>
      <c r="BM557">
        <v>0</v>
      </c>
      <c r="BO557">
        <v>0</v>
      </c>
      <c r="BQ557">
        <v>0</v>
      </c>
      <c r="BR557">
        <v>0</v>
      </c>
      <c r="BT557">
        <v>0</v>
      </c>
      <c r="BV557">
        <v>0</v>
      </c>
      <c r="BX557">
        <v>0</v>
      </c>
      <c r="BZ557">
        <v>0</v>
      </c>
      <c r="CB557">
        <v>0</v>
      </c>
      <c r="CF557">
        <v>0</v>
      </c>
      <c r="CJ557">
        <v>2025</v>
      </c>
      <c r="CM557">
        <v>0</v>
      </c>
      <c r="CN557">
        <v>0</v>
      </c>
    </row>
    <row r="558" spans="1:92" x14ac:dyDescent="0.3">
      <c r="A558" s="4">
        <v>44358</v>
      </c>
      <c r="B558" s="2" t="s">
        <v>15</v>
      </c>
      <c r="C558" s="11" t="s">
        <v>458</v>
      </c>
      <c r="D558" s="11" t="s">
        <v>31</v>
      </c>
      <c r="E558" s="3" t="s">
        <v>1040</v>
      </c>
      <c r="F558" s="1"/>
      <c r="G558" s="7"/>
      <c r="H558" s="7"/>
      <c r="I558" s="7"/>
      <c r="J558" s="7">
        <v>20</v>
      </c>
      <c r="K558" s="7">
        <v>5</v>
      </c>
      <c r="L558" s="7"/>
      <c r="M558" s="5">
        <v>5</v>
      </c>
      <c r="N558" s="7">
        <v>2</v>
      </c>
      <c r="O558" s="7"/>
      <c r="P558" s="7"/>
      <c r="Q558" s="7"/>
      <c r="R558" s="7"/>
      <c r="S558" s="7"/>
      <c r="T558" s="7"/>
      <c r="U558" s="7"/>
      <c r="V558" s="6"/>
      <c r="W558" s="10"/>
      <c r="X558" s="8"/>
      <c r="Y558" s="9">
        <v>0</v>
      </c>
      <c r="Z558" s="9">
        <v>0</v>
      </c>
      <c r="AA558" s="9">
        <v>0</v>
      </c>
      <c r="AB558" s="9">
        <v>0</v>
      </c>
      <c r="AC558" s="9">
        <v>0</v>
      </c>
      <c r="AD558" s="9">
        <v>0</v>
      </c>
      <c r="AE558" s="9">
        <v>0</v>
      </c>
      <c r="AF558" s="9">
        <v>0</v>
      </c>
      <c r="AG558" s="9">
        <v>0</v>
      </c>
      <c r="AH558" s="9">
        <v>0</v>
      </c>
      <c r="AI558" s="9">
        <v>0</v>
      </c>
      <c r="AJ558">
        <v>0</v>
      </c>
      <c r="AK558">
        <v>0</v>
      </c>
      <c r="AU558" t="s">
        <v>2143</v>
      </c>
      <c r="AW558">
        <v>0</v>
      </c>
      <c r="AY558">
        <v>0</v>
      </c>
      <c r="BA558">
        <v>0</v>
      </c>
      <c r="BC558">
        <v>0</v>
      </c>
      <c r="BE558">
        <v>0</v>
      </c>
      <c r="BG558">
        <v>0</v>
      </c>
      <c r="BI558">
        <v>0</v>
      </c>
      <c r="BK558">
        <v>0</v>
      </c>
      <c r="BM558">
        <v>0</v>
      </c>
      <c r="BO558">
        <v>0</v>
      </c>
      <c r="BQ558">
        <v>0</v>
      </c>
      <c r="BR558">
        <v>0</v>
      </c>
      <c r="BT558">
        <v>0</v>
      </c>
      <c r="BV558">
        <v>0</v>
      </c>
      <c r="BX558">
        <v>0</v>
      </c>
      <c r="BZ558">
        <v>0</v>
      </c>
      <c r="CB558">
        <v>0</v>
      </c>
      <c r="CF558">
        <v>0</v>
      </c>
      <c r="CJ558">
        <v>2026</v>
      </c>
      <c r="CM558">
        <v>0</v>
      </c>
      <c r="CN558">
        <v>0</v>
      </c>
    </row>
    <row r="559" spans="1:92" x14ac:dyDescent="0.3">
      <c r="A559" s="4">
        <v>44359</v>
      </c>
      <c r="B559" s="2" t="s">
        <v>12</v>
      </c>
      <c r="C559" s="11" t="s">
        <v>1214</v>
      </c>
      <c r="D559" s="11" t="s">
        <v>1690</v>
      </c>
      <c r="E559" s="3" t="s">
        <v>1215</v>
      </c>
      <c r="F559" s="1"/>
      <c r="G559" s="7"/>
      <c r="H559" s="7"/>
      <c r="I559" s="7"/>
      <c r="J559" s="7"/>
      <c r="K559" s="7"/>
      <c r="L559" s="7"/>
      <c r="M559" s="5"/>
      <c r="N559" s="7">
        <v>1</v>
      </c>
      <c r="O559" s="7"/>
      <c r="P559" s="7"/>
      <c r="Q559" s="7">
        <v>1</v>
      </c>
      <c r="R559" s="7"/>
      <c r="S559" s="7"/>
      <c r="T559" s="7"/>
      <c r="U559" s="7"/>
      <c r="V559" s="6"/>
      <c r="W559" s="10"/>
      <c r="X559" s="8"/>
      <c r="Y559" s="9">
        <v>0</v>
      </c>
      <c r="Z559" s="9">
        <v>0</v>
      </c>
      <c r="AA559" s="9">
        <v>0</v>
      </c>
      <c r="AB559" s="9">
        <v>0</v>
      </c>
      <c r="AC559" s="9">
        <v>0</v>
      </c>
      <c r="AD559" s="9">
        <v>0</v>
      </c>
      <c r="AE559" s="9">
        <v>0</v>
      </c>
      <c r="AF559" s="9">
        <v>0</v>
      </c>
      <c r="AG559" s="9">
        <v>0</v>
      </c>
      <c r="AH559" s="9">
        <v>0</v>
      </c>
      <c r="AI559" s="9">
        <v>0</v>
      </c>
      <c r="AJ559">
        <v>0</v>
      </c>
      <c r="AK559">
        <v>0</v>
      </c>
      <c r="AU559" t="s">
        <v>2144</v>
      </c>
      <c r="AW559">
        <v>0</v>
      </c>
      <c r="AY559">
        <v>0</v>
      </c>
      <c r="BA559">
        <v>0</v>
      </c>
      <c r="BC559">
        <v>0</v>
      </c>
      <c r="BE559">
        <v>0</v>
      </c>
      <c r="BG559">
        <v>0</v>
      </c>
      <c r="BI559">
        <v>0</v>
      </c>
      <c r="BK559">
        <v>0</v>
      </c>
      <c r="BM559">
        <v>0</v>
      </c>
      <c r="BO559">
        <v>0</v>
      </c>
      <c r="BQ559">
        <v>0</v>
      </c>
      <c r="BR559">
        <v>0</v>
      </c>
      <c r="BT559">
        <v>0</v>
      </c>
      <c r="BV559">
        <v>0</v>
      </c>
      <c r="BX559">
        <v>0</v>
      </c>
      <c r="BZ559">
        <v>0</v>
      </c>
      <c r="CB559">
        <v>0</v>
      </c>
      <c r="CF559">
        <v>0</v>
      </c>
      <c r="CJ559">
        <v>2027</v>
      </c>
      <c r="CM559">
        <v>0</v>
      </c>
      <c r="CN559">
        <v>0</v>
      </c>
    </row>
    <row r="560" spans="1:92" x14ac:dyDescent="0.3">
      <c r="A560" s="4">
        <v>44359</v>
      </c>
      <c r="B560" s="2" t="s">
        <v>12</v>
      </c>
      <c r="C560" s="11" t="s">
        <v>457</v>
      </c>
      <c r="D560" s="11" t="s">
        <v>1627</v>
      </c>
      <c r="E560" s="3" t="s">
        <v>1115</v>
      </c>
      <c r="F560" s="1"/>
      <c r="G560" s="7"/>
      <c r="H560" s="7"/>
      <c r="I560" s="7"/>
      <c r="J560" s="7"/>
      <c r="K560" s="7"/>
      <c r="L560" s="7"/>
      <c r="M560" s="5"/>
      <c r="N560" s="7">
        <v>1</v>
      </c>
      <c r="O560" s="7"/>
      <c r="P560" s="7"/>
      <c r="Q560" s="7"/>
      <c r="R560" s="7"/>
      <c r="S560" s="7"/>
      <c r="T560" s="7"/>
      <c r="U560" s="7"/>
      <c r="V560" s="6"/>
      <c r="W560" s="10"/>
      <c r="X560" s="8"/>
      <c r="Y560" s="9">
        <v>0</v>
      </c>
      <c r="Z560" s="9">
        <v>0</v>
      </c>
      <c r="AA560" s="9">
        <v>0</v>
      </c>
      <c r="AB560" s="9">
        <v>0</v>
      </c>
      <c r="AC560" s="9">
        <v>0</v>
      </c>
      <c r="AD560" s="9">
        <v>0</v>
      </c>
      <c r="AE560" s="9">
        <v>0</v>
      </c>
      <c r="AF560" s="9">
        <v>0</v>
      </c>
      <c r="AG560" s="9">
        <v>0</v>
      </c>
      <c r="AH560" s="9">
        <v>0</v>
      </c>
      <c r="AI560" s="9">
        <v>0</v>
      </c>
      <c r="AJ560">
        <v>0</v>
      </c>
      <c r="AK560">
        <v>0</v>
      </c>
      <c r="AU560" t="s">
        <v>2145</v>
      </c>
      <c r="AW560">
        <v>0</v>
      </c>
      <c r="AY560">
        <v>0</v>
      </c>
      <c r="BA560">
        <v>0</v>
      </c>
      <c r="BC560">
        <v>0</v>
      </c>
      <c r="BE560">
        <v>0</v>
      </c>
      <c r="BG560">
        <v>0</v>
      </c>
      <c r="BI560">
        <v>0</v>
      </c>
      <c r="BK560">
        <v>0</v>
      </c>
      <c r="BM560">
        <v>0</v>
      </c>
      <c r="BO560">
        <v>0</v>
      </c>
      <c r="BQ560">
        <v>0</v>
      </c>
      <c r="BR560">
        <v>0</v>
      </c>
      <c r="BT560">
        <v>0</v>
      </c>
      <c r="BV560">
        <v>0</v>
      </c>
      <c r="BX560">
        <v>0</v>
      </c>
      <c r="BZ560">
        <v>0</v>
      </c>
      <c r="CB560">
        <v>0</v>
      </c>
      <c r="CF560">
        <v>0</v>
      </c>
      <c r="CJ560">
        <v>2028</v>
      </c>
      <c r="CM560">
        <v>0</v>
      </c>
      <c r="CN560">
        <v>0</v>
      </c>
    </row>
    <row r="561" spans="1:92" x14ac:dyDescent="0.3">
      <c r="A561" s="4">
        <v>44358</v>
      </c>
      <c r="B561" s="2" t="s">
        <v>8</v>
      </c>
      <c r="C561" s="11" t="s">
        <v>699</v>
      </c>
      <c r="D561" s="11" t="s">
        <v>512</v>
      </c>
      <c r="E561" s="3" t="s">
        <v>1063</v>
      </c>
      <c r="F561" s="1"/>
      <c r="G561" s="7"/>
      <c r="H561" s="7"/>
      <c r="I561" s="7"/>
      <c r="J561" s="7"/>
      <c r="K561" s="7"/>
      <c r="L561" s="7"/>
      <c r="M561" s="5"/>
      <c r="N561" s="7"/>
      <c r="O561" s="7"/>
      <c r="P561" s="7"/>
      <c r="Q561" s="7"/>
      <c r="R561" s="7"/>
      <c r="S561" s="7"/>
      <c r="T561" s="7"/>
      <c r="U561" s="7"/>
      <c r="V561" s="6"/>
      <c r="W561" s="10"/>
      <c r="X561" s="8"/>
      <c r="Y561" s="9">
        <v>0</v>
      </c>
      <c r="Z561" s="9">
        <v>0</v>
      </c>
      <c r="AA561" s="9">
        <v>0</v>
      </c>
      <c r="AB561" s="9">
        <v>0</v>
      </c>
      <c r="AC561" s="9">
        <v>0</v>
      </c>
      <c r="AD561" s="9">
        <v>0</v>
      </c>
      <c r="AE561" s="9">
        <v>0</v>
      </c>
      <c r="AF561" s="9">
        <v>0</v>
      </c>
      <c r="AG561" s="9">
        <v>0</v>
      </c>
      <c r="AH561" s="9">
        <v>0</v>
      </c>
      <c r="AI561" s="9">
        <v>0</v>
      </c>
      <c r="AJ561">
        <v>0</v>
      </c>
      <c r="AK561">
        <v>0</v>
      </c>
      <c r="AU561" t="s">
        <v>2146</v>
      </c>
      <c r="AW561">
        <v>0</v>
      </c>
      <c r="AY561">
        <v>0</v>
      </c>
      <c r="BA561">
        <v>0</v>
      </c>
      <c r="BC561">
        <v>0</v>
      </c>
      <c r="BE561">
        <v>0</v>
      </c>
      <c r="BG561">
        <v>0</v>
      </c>
      <c r="BI561">
        <v>0</v>
      </c>
      <c r="BK561">
        <v>0</v>
      </c>
      <c r="BM561">
        <v>0</v>
      </c>
      <c r="BO561">
        <v>0</v>
      </c>
      <c r="BQ561">
        <v>0</v>
      </c>
      <c r="BR561">
        <v>0</v>
      </c>
      <c r="BT561">
        <v>0</v>
      </c>
      <c r="BV561">
        <v>0</v>
      </c>
      <c r="BX561">
        <v>0</v>
      </c>
      <c r="BZ561">
        <v>0</v>
      </c>
      <c r="CB561">
        <v>0</v>
      </c>
      <c r="CF561">
        <v>0</v>
      </c>
      <c r="CJ561">
        <v>2029</v>
      </c>
      <c r="CM561">
        <v>0</v>
      </c>
      <c r="CN561">
        <v>0</v>
      </c>
    </row>
    <row r="562" spans="1:92" x14ac:dyDescent="0.3">
      <c r="A562" s="4">
        <v>44359</v>
      </c>
      <c r="B562" s="2" t="s">
        <v>15</v>
      </c>
      <c r="C562" s="11" t="s">
        <v>22</v>
      </c>
      <c r="D562" s="11" t="s">
        <v>7</v>
      </c>
      <c r="E562" s="3" t="s">
        <v>831</v>
      </c>
      <c r="F562" s="1"/>
      <c r="G562" s="7"/>
      <c r="H562" s="7"/>
      <c r="I562" s="7"/>
      <c r="J562" s="7">
        <v>8</v>
      </c>
      <c r="K562" s="7">
        <v>2</v>
      </c>
      <c r="L562" s="7">
        <v>2</v>
      </c>
      <c r="M562" s="5"/>
      <c r="N562" s="7"/>
      <c r="O562" s="7"/>
      <c r="P562" s="7"/>
      <c r="Q562" s="7"/>
      <c r="R562" s="7"/>
      <c r="S562" s="7"/>
      <c r="T562" s="7"/>
      <c r="U562" s="7"/>
      <c r="V562" s="6"/>
      <c r="W562" s="10"/>
      <c r="X562" s="8"/>
      <c r="Y562" s="9">
        <v>0</v>
      </c>
      <c r="Z562" s="9">
        <v>0</v>
      </c>
      <c r="AA562" s="9">
        <v>0</v>
      </c>
      <c r="AB562" s="9">
        <v>0</v>
      </c>
      <c r="AC562" s="9">
        <v>0</v>
      </c>
      <c r="AD562" s="9">
        <v>0</v>
      </c>
      <c r="AE562" s="9">
        <v>0</v>
      </c>
      <c r="AF562" s="9">
        <v>0</v>
      </c>
      <c r="AG562" s="9">
        <v>0</v>
      </c>
      <c r="AH562" s="9">
        <v>0</v>
      </c>
      <c r="AI562" s="9">
        <v>0</v>
      </c>
      <c r="AJ562">
        <v>0</v>
      </c>
      <c r="AK562">
        <v>0</v>
      </c>
      <c r="AU562" t="s">
        <v>2147</v>
      </c>
      <c r="AW562">
        <v>0</v>
      </c>
      <c r="AY562">
        <v>0</v>
      </c>
      <c r="BA562">
        <v>0</v>
      </c>
      <c r="BC562">
        <v>0</v>
      </c>
      <c r="BE562">
        <v>0</v>
      </c>
      <c r="BG562">
        <v>0</v>
      </c>
      <c r="BI562">
        <v>0</v>
      </c>
      <c r="BK562">
        <v>0</v>
      </c>
      <c r="BM562">
        <v>0</v>
      </c>
      <c r="BO562">
        <v>0</v>
      </c>
      <c r="BQ562">
        <v>0</v>
      </c>
      <c r="BR562">
        <v>0</v>
      </c>
      <c r="BT562">
        <v>0</v>
      </c>
      <c r="BV562">
        <v>0</v>
      </c>
      <c r="BX562">
        <v>0</v>
      </c>
      <c r="BZ562">
        <v>0</v>
      </c>
      <c r="CB562">
        <v>0</v>
      </c>
      <c r="CF562">
        <v>0</v>
      </c>
      <c r="CJ562">
        <v>2030</v>
      </c>
      <c r="CM562">
        <v>0</v>
      </c>
      <c r="CN562">
        <v>0</v>
      </c>
    </row>
    <row r="563" spans="1:92" x14ac:dyDescent="0.3">
      <c r="A563" s="4">
        <v>44359</v>
      </c>
      <c r="B563" s="2" t="s">
        <v>32</v>
      </c>
      <c r="C563" s="11" t="s">
        <v>566</v>
      </c>
      <c r="D563" s="11" t="s">
        <v>1713</v>
      </c>
      <c r="E563" s="3" t="s">
        <v>1319</v>
      </c>
      <c r="F563" s="1"/>
      <c r="G563" s="7"/>
      <c r="H563" s="7"/>
      <c r="I563" s="7"/>
      <c r="J563" s="7">
        <v>15</v>
      </c>
      <c r="K563" s="7">
        <v>3</v>
      </c>
      <c r="L563" s="7"/>
      <c r="M563" s="5"/>
      <c r="N563" s="7"/>
      <c r="O563" s="7"/>
      <c r="P563" s="7"/>
      <c r="Q563" s="7"/>
      <c r="R563" s="7"/>
      <c r="S563" s="7"/>
      <c r="T563" s="7"/>
      <c r="U563" s="7"/>
      <c r="V563" s="6">
        <v>10</v>
      </c>
      <c r="W563" s="10"/>
      <c r="X563" s="8"/>
      <c r="Y563" s="9">
        <v>0</v>
      </c>
      <c r="Z563" s="9">
        <v>0</v>
      </c>
      <c r="AA563" s="9">
        <v>0</v>
      </c>
      <c r="AB563" s="9">
        <v>0</v>
      </c>
      <c r="AC563" s="9">
        <v>0</v>
      </c>
      <c r="AD563" s="9">
        <v>0</v>
      </c>
      <c r="AE563" s="9">
        <v>0</v>
      </c>
      <c r="AF563" s="9">
        <v>0</v>
      </c>
      <c r="AG563" s="9">
        <v>0</v>
      </c>
      <c r="AH563" s="9">
        <v>0</v>
      </c>
      <c r="AI563" s="9">
        <v>0</v>
      </c>
      <c r="AJ563">
        <v>0</v>
      </c>
      <c r="AK563">
        <v>0</v>
      </c>
      <c r="AU563" t="s">
        <v>2148</v>
      </c>
      <c r="AW563">
        <v>0</v>
      </c>
      <c r="AY563">
        <v>0</v>
      </c>
      <c r="BA563">
        <v>0</v>
      </c>
      <c r="BC563">
        <v>0</v>
      </c>
      <c r="BE563">
        <v>0</v>
      </c>
      <c r="BG563">
        <v>0</v>
      </c>
      <c r="BI563">
        <v>0</v>
      </c>
      <c r="BK563">
        <v>0</v>
      </c>
      <c r="BM563">
        <v>0</v>
      </c>
      <c r="BO563">
        <v>0</v>
      </c>
      <c r="BQ563">
        <v>0</v>
      </c>
      <c r="BR563">
        <v>0</v>
      </c>
      <c r="BT563">
        <v>0</v>
      </c>
      <c r="BV563">
        <v>0</v>
      </c>
      <c r="BX563">
        <v>0</v>
      </c>
      <c r="BZ563">
        <v>0</v>
      </c>
      <c r="CB563">
        <v>0</v>
      </c>
      <c r="CF563">
        <v>0</v>
      </c>
      <c r="CJ563">
        <v>2031</v>
      </c>
      <c r="CM563">
        <v>0</v>
      </c>
      <c r="CN563">
        <v>0</v>
      </c>
    </row>
    <row r="564" spans="1:92" x14ac:dyDescent="0.3">
      <c r="A564" s="4">
        <v>44359</v>
      </c>
      <c r="B564" s="2" t="s">
        <v>80</v>
      </c>
      <c r="C564" s="11" t="s">
        <v>190</v>
      </c>
      <c r="D564" s="11" t="s">
        <v>1473</v>
      </c>
      <c r="E564" s="3" t="s">
        <v>857</v>
      </c>
      <c r="F564" s="1"/>
      <c r="G564" s="7"/>
      <c r="H564" s="7"/>
      <c r="I564" s="7"/>
      <c r="J564" s="7">
        <v>8</v>
      </c>
      <c r="K564" s="7">
        <v>2</v>
      </c>
      <c r="L564" s="7"/>
      <c r="M564" s="5">
        <v>2</v>
      </c>
      <c r="N564" s="7"/>
      <c r="O564" s="7"/>
      <c r="P564" s="7"/>
      <c r="Q564" s="7"/>
      <c r="R564" s="7"/>
      <c r="S564" s="7"/>
      <c r="T564" s="7"/>
      <c r="U564" s="7"/>
      <c r="V564" s="6"/>
      <c r="W564" s="10"/>
      <c r="X564" s="8"/>
      <c r="Y564" s="9">
        <v>0</v>
      </c>
      <c r="Z564" s="9">
        <v>0</v>
      </c>
      <c r="AA564" s="9">
        <v>0</v>
      </c>
      <c r="AB564" s="9">
        <v>0</v>
      </c>
      <c r="AC564" s="9">
        <v>0</v>
      </c>
      <c r="AD564" s="9">
        <v>0</v>
      </c>
      <c r="AE564" s="9">
        <v>0</v>
      </c>
      <c r="AF564" s="9">
        <v>0</v>
      </c>
      <c r="AG564" s="9">
        <v>0</v>
      </c>
      <c r="AH564" s="9">
        <v>0</v>
      </c>
      <c r="AI564" s="9">
        <v>0</v>
      </c>
      <c r="AJ564">
        <v>0</v>
      </c>
      <c r="AK564">
        <v>0</v>
      </c>
      <c r="AU564" t="s">
        <v>2149</v>
      </c>
      <c r="AW564">
        <v>0</v>
      </c>
      <c r="AY564">
        <v>0</v>
      </c>
      <c r="BA564">
        <v>0</v>
      </c>
      <c r="BC564">
        <v>0</v>
      </c>
      <c r="BE564">
        <v>0</v>
      </c>
      <c r="BG564">
        <v>0</v>
      </c>
      <c r="BI564">
        <v>0</v>
      </c>
      <c r="BK564">
        <v>0</v>
      </c>
      <c r="BM564">
        <v>0</v>
      </c>
      <c r="BO564">
        <v>0</v>
      </c>
      <c r="BQ564">
        <v>0</v>
      </c>
      <c r="BR564">
        <v>0</v>
      </c>
      <c r="BT564">
        <v>0</v>
      </c>
      <c r="BV564">
        <v>0</v>
      </c>
      <c r="BX564">
        <v>0</v>
      </c>
      <c r="BZ564">
        <v>0</v>
      </c>
      <c r="CB564">
        <v>0</v>
      </c>
      <c r="CF564">
        <v>0</v>
      </c>
      <c r="CJ564">
        <v>2032</v>
      </c>
      <c r="CM564">
        <v>0</v>
      </c>
      <c r="CN564">
        <v>0</v>
      </c>
    </row>
    <row r="565" spans="1:92" x14ac:dyDescent="0.3">
      <c r="A565" s="4">
        <v>44359</v>
      </c>
      <c r="B565" s="2" t="s">
        <v>53</v>
      </c>
      <c r="C565" s="11" t="s">
        <v>456</v>
      </c>
      <c r="D565" s="11" t="s">
        <v>1713</v>
      </c>
      <c r="E565" s="3" t="s">
        <v>1001</v>
      </c>
      <c r="F565" s="1"/>
      <c r="G565" s="7"/>
      <c r="H565" s="7"/>
      <c r="I565" s="7"/>
      <c r="J565" s="7">
        <v>16</v>
      </c>
      <c r="K565" s="7">
        <v>4</v>
      </c>
      <c r="L565" s="7"/>
      <c r="M565" s="5">
        <v>4</v>
      </c>
      <c r="N565" s="7"/>
      <c r="O565" s="7"/>
      <c r="P565" s="7"/>
      <c r="Q565" s="7"/>
      <c r="R565" s="7"/>
      <c r="S565" s="7"/>
      <c r="T565" s="7"/>
      <c r="U565" s="7"/>
      <c r="V565" s="6"/>
      <c r="W565" s="10"/>
      <c r="X565" s="8"/>
      <c r="Y565" s="9">
        <v>0</v>
      </c>
      <c r="Z565" s="9">
        <v>0</v>
      </c>
      <c r="AA565" s="9">
        <v>0</v>
      </c>
      <c r="AB565" s="9">
        <v>0</v>
      </c>
      <c r="AC565" s="9">
        <v>0</v>
      </c>
      <c r="AD565" s="9">
        <v>0</v>
      </c>
      <c r="AE565" s="9">
        <v>0</v>
      </c>
      <c r="AF565" s="9">
        <v>0</v>
      </c>
      <c r="AG565" s="9">
        <v>0</v>
      </c>
      <c r="AH565" s="9">
        <v>0</v>
      </c>
      <c r="AI565" s="9">
        <v>0</v>
      </c>
      <c r="AJ565">
        <v>0</v>
      </c>
      <c r="AK565">
        <v>0</v>
      </c>
      <c r="AU565" t="s">
        <v>2150</v>
      </c>
      <c r="AW565">
        <v>0</v>
      </c>
      <c r="AY565">
        <v>0</v>
      </c>
      <c r="BA565">
        <v>0</v>
      </c>
      <c r="BC565">
        <v>0</v>
      </c>
      <c r="BE565">
        <v>0</v>
      </c>
      <c r="BG565">
        <v>0</v>
      </c>
      <c r="BI565">
        <v>0</v>
      </c>
      <c r="BK565">
        <v>0</v>
      </c>
      <c r="BM565">
        <v>0</v>
      </c>
      <c r="BO565">
        <v>0</v>
      </c>
      <c r="BQ565">
        <v>0</v>
      </c>
      <c r="BR565">
        <v>0</v>
      </c>
      <c r="BT565">
        <v>0</v>
      </c>
      <c r="BV565">
        <v>0</v>
      </c>
      <c r="BX565">
        <v>0</v>
      </c>
      <c r="BZ565">
        <v>0</v>
      </c>
      <c r="CB565">
        <v>0</v>
      </c>
      <c r="CF565">
        <v>0</v>
      </c>
      <c r="CJ565">
        <v>2033</v>
      </c>
      <c r="CM565">
        <v>0</v>
      </c>
      <c r="CN565">
        <v>0</v>
      </c>
    </row>
    <row r="566" spans="1:92" x14ac:dyDescent="0.3">
      <c r="A566" s="4">
        <v>44359</v>
      </c>
      <c r="B566" s="2" t="s">
        <v>47</v>
      </c>
      <c r="C566" s="11" t="s">
        <v>381</v>
      </c>
      <c r="D566" s="11" t="s">
        <v>7</v>
      </c>
      <c r="E566" s="3" t="s">
        <v>1379</v>
      </c>
      <c r="F566" s="1"/>
      <c r="G566" s="7"/>
      <c r="H566" s="7"/>
      <c r="I566" s="7"/>
      <c r="J566" s="7">
        <v>4</v>
      </c>
      <c r="K566" s="7">
        <v>1</v>
      </c>
      <c r="L566" s="7">
        <v>1</v>
      </c>
      <c r="M566" s="5"/>
      <c r="N566" s="7"/>
      <c r="O566" s="7"/>
      <c r="P566" s="7"/>
      <c r="Q566" s="7"/>
      <c r="R566" s="7"/>
      <c r="S566" s="7"/>
      <c r="T566" s="7"/>
      <c r="U566" s="7"/>
      <c r="V566" s="6"/>
      <c r="W566" s="10"/>
      <c r="X566" s="8"/>
      <c r="Y566" s="9">
        <v>0</v>
      </c>
      <c r="Z566" s="9">
        <v>0</v>
      </c>
      <c r="AA566" s="9">
        <v>0</v>
      </c>
      <c r="AB566" s="9">
        <v>0</v>
      </c>
      <c r="AC566" s="9">
        <v>0</v>
      </c>
      <c r="AD566" s="9">
        <v>0</v>
      </c>
      <c r="AE566" s="9">
        <v>0</v>
      </c>
      <c r="AF566" s="9">
        <v>0</v>
      </c>
      <c r="AG566" s="9">
        <v>0</v>
      </c>
      <c r="AH566" s="9">
        <v>0</v>
      </c>
      <c r="AI566" s="9">
        <v>0</v>
      </c>
      <c r="AJ566">
        <v>0</v>
      </c>
      <c r="AK566">
        <v>0</v>
      </c>
      <c r="AU566" t="s">
        <v>2151</v>
      </c>
      <c r="AW566">
        <v>0</v>
      </c>
      <c r="AY566">
        <v>0</v>
      </c>
      <c r="BA566">
        <v>0</v>
      </c>
      <c r="BC566">
        <v>0</v>
      </c>
      <c r="BE566">
        <v>0</v>
      </c>
      <c r="BG566">
        <v>0</v>
      </c>
      <c r="BI566">
        <v>0</v>
      </c>
      <c r="BK566">
        <v>0</v>
      </c>
      <c r="BM566">
        <v>0</v>
      </c>
      <c r="BO566">
        <v>0</v>
      </c>
      <c r="BQ566">
        <v>0</v>
      </c>
      <c r="BR566">
        <v>0</v>
      </c>
      <c r="BT566">
        <v>0</v>
      </c>
      <c r="BV566">
        <v>0</v>
      </c>
      <c r="BX566">
        <v>0</v>
      </c>
      <c r="BZ566">
        <v>0</v>
      </c>
      <c r="CB566">
        <v>0</v>
      </c>
      <c r="CF566">
        <v>0</v>
      </c>
      <c r="CJ566">
        <v>2034</v>
      </c>
      <c r="CM566">
        <v>0</v>
      </c>
      <c r="CN566">
        <v>0</v>
      </c>
    </row>
    <row r="567" spans="1:92" x14ac:dyDescent="0.3">
      <c r="A567" s="4">
        <v>44359</v>
      </c>
      <c r="B567" s="2" t="s">
        <v>15</v>
      </c>
      <c r="C567" s="11" t="s">
        <v>211</v>
      </c>
      <c r="D567" s="11" t="s">
        <v>7</v>
      </c>
      <c r="E567" s="3" t="s">
        <v>886</v>
      </c>
      <c r="F567" s="1"/>
      <c r="G567" s="7"/>
      <c r="H567" s="7"/>
      <c r="I567" s="7"/>
      <c r="J567" s="7"/>
      <c r="K567" s="7"/>
      <c r="L567" s="7"/>
      <c r="M567" s="5"/>
      <c r="N567" s="7"/>
      <c r="O567" s="7"/>
      <c r="P567" s="7"/>
      <c r="Q567" s="7"/>
      <c r="R567" s="7"/>
      <c r="S567" s="7"/>
      <c r="T567" s="7"/>
      <c r="U567" s="7"/>
      <c r="V567" s="6"/>
      <c r="W567" s="10" t="s">
        <v>2152</v>
      </c>
      <c r="X567" s="8"/>
      <c r="Y567" s="9">
        <v>0</v>
      </c>
      <c r="Z567" s="9">
        <v>0</v>
      </c>
      <c r="AA567" s="9">
        <v>0</v>
      </c>
      <c r="AB567" s="9">
        <v>0</v>
      </c>
      <c r="AC567" s="9">
        <v>0</v>
      </c>
      <c r="AD567" s="9">
        <v>0</v>
      </c>
      <c r="AE567" s="9">
        <v>0</v>
      </c>
      <c r="AF567" s="9">
        <v>0</v>
      </c>
      <c r="AG567" s="9">
        <v>0</v>
      </c>
      <c r="AH567" s="9">
        <v>0</v>
      </c>
      <c r="AI567" s="9">
        <v>0</v>
      </c>
      <c r="AJ567">
        <v>0</v>
      </c>
      <c r="AK567">
        <v>0</v>
      </c>
      <c r="AU567" t="s">
        <v>2153</v>
      </c>
      <c r="AW567">
        <v>0</v>
      </c>
      <c r="AY567">
        <v>0</v>
      </c>
      <c r="BA567">
        <v>0</v>
      </c>
      <c r="BC567">
        <v>0</v>
      </c>
      <c r="BE567">
        <v>0</v>
      </c>
      <c r="BG567">
        <v>0</v>
      </c>
      <c r="BI567">
        <v>0</v>
      </c>
      <c r="BK567">
        <v>0</v>
      </c>
      <c r="BM567">
        <v>0</v>
      </c>
      <c r="BO567">
        <v>0</v>
      </c>
      <c r="BQ567">
        <v>0</v>
      </c>
      <c r="BR567">
        <v>0</v>
      </c>
      <c r="BT567">
        <v>0</v>
      </c>
      <c r="BV567">
        <v>0</v>
      </c>
      <c r="BX567">
        <v>0</v>
      </c>
      <c r="BZ567">
        <v>0</v>
      </c>
      <c r="CB567">
        <v>0</v>
      </c>
      <c r="CF567">
        <v>0</v>
      </c>
      <c r="CJ567">
        <v>2035</v>
      </c>
      <c r="CM567">
        <v>0</v>
      </c>
      <c r="CN567">
        <v>0</v>
      </c>
    </row>
    <row r="568" spans="1:92" x14ac:dyDescent="0.3">
      <c r="A568" s="4">
        <v>44359</v>
      </c>
      <c r="B568" s="2" t="s">
        <v>9</v>
      </c>
      <c r="C568" s="11" t="s">
        <v>28</v>
      </c>
      <c r="D568" s="11" t="s">
        <v>1627</v>
      </c>
      <c r="E568" s="3" t="s">
        <v>1334</v>
      </c>
      <c r="F568" s="1"/>
      <c r="G568" s="7"/>
      <c r="H568" s="7"/>
      <c r="I568" s="7"/>
      <c r="J568" s="7">
        <v>1540</v>
      </c>
      <c r="K568" s="7">
        <v>24</v>
      </c>
      <c r="L568" s="7"/>
      <c r="M568" s="5">
        <v>11</v>
      </c>
      <c r="N568" s="7">
        <v>3</v>
      </c>
      <c r="O568" s="7">
        <v>1</v>
      </c>
      <c r="P568" s="7"/>
      <c r="Q568" s="7">
        <v>6</v>
      </c>
      <c r="R568" s="7">
        <v>10</v>
      </c>
      <c r="S568" s="7"/>
      <c r="T568" s="7"/>
      <c r="U568" s="7"/>
      <c r="V568" s="6">
        <v>17</v>
      </c>
      <c r="W568" s="10" t="s">
        <v>2154</v>
      </c>
      <c r="X568" s="8"/>
      <c r="Y568" s="9">
        <v>0</v>
      </c>
      <c r="Z568" s="9">
        <v>75300000</v>
      </c>
      <c r="AA568" s="9">
        <v>35100000</v>
      </c>
      <c r="AB568" s="9">
        <v>86868508.200000003</v>
      </c>
      <c r="AC568" s="9">
        <v>0</v>
      </c>
      <c r="AD568" s="9">
        <v>0</v>
      </c>
      <c r="AE568" s="9">
        <v>0</v>
      </c>
      <c r="AF568" s="9">
        <v>0</v>
      </c>
      <c r="AG568" s="9">
        <v>0</v>
      </c>
      <c r="AH568" s="9">
        <v>0</v>
      </c>
      <c r="AI568" s="9">
        <v>0</v>
      </c>
      <c r="AJ568">
        <v>197268508.19999999</v>
      </c>
      <c r="AK568">
        <v>0</v>
      </c>
      <c r="AL568" t="s">
        <v>2155</v>
      </c>
      <c r="AM568">
        <v>44365</v>
      </c>
      <c r="AU568" t="s">
        <v>2156</v>
      </c>
      <c r="AV568">
        <v>300</v>
      </c>
      <c r="AW568">
        <v>35100000</v>
      </c>
      <c r="AY568">
        <v>0</v>
      </c>
      <c r="AZ568">
        <v>300</v>
      </c>
      <c r="BA568">
        <v>15180000</v>
      </c>
      <c r="BB568">
        <v>300</v>
      </c>
      <c r="BC568">
        <v>16140000</v>
      </c>
      <c r="BD568">
        <v>300</v>
      </c>
      <c r="BE568">
        <v>27600000</v>
      </c>
      <c r="BF568">
        <v>300</v>
      </c>
      <c r="BG568">
        <v>8580000</v>
      </c>
      <c r="BH568">
        <v>300</v>
      </c>
      <c r="BI568">
        <v>7800000</v>
      </c>
      <c r="BK568">
        <v>0</v>
      </c>
      <c r="BM568">
        <v>0</v>
      </c>
      <c r="BO568">
        <v>0</v>
      </c>
      <c r="BQ568">
        <v>0</v>
      </c>
      <c r="BR568">
        <v>75300000</v>
      </c>
      <c r="BT568">
        <v>0</v>
      </c>
      <c r="BV568">
        <v>0</v>
      </c>
      <c r="BX568">
        <v>0</v>
      </c>
      <c r="BY568">
        <v>200</v>
      </c>
      <c r="BZ568">
        <v>7080000</v>
      </c>
      <c r="CA568">
        <v>1200</v>
      </c>
      <c r="CB568">
        <v>72788352</v>
      </c>
      <c r="CE568" t="s">
        <v>2157</v>
      </c>
      <c r="CF568">
        <v>7000156.2000000002</v>
      </c>
      <c r="CJ568">
        <v>2036</v>
      </c>
      <c r="CM568">
        <v>0</v>
      </c>
      <c r="CN568">
        <v>197268508.19999999</v>
      </c>
    </row>
    <row r="569" spans="1:92" x14ac:dyDescent="0.3">
      <c r="A569" s="4">
        <v>44359</v>
      </c>
      <c r="B569" s="2" t="s">
        <v>80</v>
      </c>
      <c r="C569" s="11" t="s">
        <v>505</v>
      </c>
      <c r="D569" s="11" t="s">
        <v>11</v>
      </c>
      <c r="E569" s="3" t="s">
        <v>1556</v>
      </c>
      <c r="F569" s="1"/>
      <c r="G569" s="7"/>
      <c r="H569" s="7"/>
      <c r="I569" s="7"/>
      <c r="J569" s="7">
        <v>8</v>
      </c>
      <c r="K569" s="7">
        <v>2</v>
      </c>
      <c r="L569" s="7"/>
      <c r="M569" s="5">
        <v>2</v>
      </c>
      <c r="N569" s="7"/>
      <c r="O569" s="7"/>
      <c r="P569" s="7"/>
      <c r="Q569" s="7"/>
      <c r="R569" s="7"/>
      <c r="S569" s="7"/>
      <c r="T569" s="7"/>
      <c r="U569" s="7"/>
      <c r="V569" s="6">
        <v>50</v>
      </c>
      <c r="W569" s="10"/>
      <c r="X569" s="8"/>
      <c r="Y569" s="9">
        <v>0</v>
      </c>
      <c r="Z569" s="9">
        <v>0</v>
      </c>
      <c r="AA569" s="9">
        <v>0</v>
      </c>
      <c r="AB569" s="9">
        <v>0</v>
      </c>
      <c r="AC569" s="9">
        <v>0</v>
      </c>
      <c r="AD569" s="9">
        <v>0</v>
      </c>
      <c r="AE569" s="9">
        <v>0</v>
      </c>
      <c r="AF569" s="9">
        <v>0</v>
      </c>
      <c r="AG569" s="9">
        <v>0</v>
      </c>
      <c r="AH569" s="9">
        <v>0</v>
      </c>
      <c r="AI569" s="9">
        <v>0</v>
      </c>
      <c r="AJ569">
        <v>0</v>
      </c>
      <c r="AK569">
        <v>0</v>
      </c>
      <c r="AU569" t="s">
        <v>2158</v>
      </c>
      <c r="AW569">
        <v>0</v>
      </c>
      <c r="AY569">
        <v>0</v>
      </c>
      <c r="BA569">
        <v>0</v>
      </c>
      <c r="BC569">
        <v>0</v>
      </c>
      <c r="BE569">
        <v>0</v>
      </c>
      <c r="BG569">
        <v>0</v>
      </c>
      <c r="BI569">
        <v>0</v>
      </c>
      <c r="BK569">
        <v>0</v>
      </c>
      <c r="BM569">
        <v>0</v>
      </c>
      <c r="BO569">
        <v>0</v>
      </c>
      <c r="BQ569">
        <v>0</v>
      </c>
      <c r="BR569">
        <v>0</v>
      </c>
      <c r="BT569">
        <v>0</v>
      </c>
      <c r="BV569">
        <v>0</v>
      </c>
      <c r="BX569">
        <v>0</v>
      </c>
      <c r="BZ569">
        <v>0</v>
      </c>
      <c r="CB569">
        <v>0</v>
      </c>
      <c r="CF569">
        <v>0</v>
      </c>
      <c r="CJ569">
        <v>2037</v>
      </c>
      <c r="CM569">
        <v>0</v>
      </c>
      <c r="CN569">
        <v>0</v>
      </c>
    </row>
    <row r="570" spans="1:92" x14ac:dyDescent="0.3">
      <c r="A570" s="4">
        <v>44359</v>
      </c>
      <c r="B570" s="2" t="s">
        <v>26</v>
      </c>
      <c r="C570" s="11" t="s">
        <v>136</v>
      </c>
      <c r="D570" s="11" t="s">
        <v>1690</v>
      </c>
      <c r="E570" s="3" t="s">
        <v>884</v>
      </c>
      <c r="F570" s="1"/>
      <c r="G570" s="7"/>
      <c r="H570" s="7"/>
      <c r="I570" s="7"/>
      <c r="J570" s="7">
        <v>6</v>
      </c>
      <c r="K570" s="7">
        <v>1</v>
      </c>
      <c r="L570" s="7"/>
      <c r="M570" s="5">
        <v>1</v>
      </c>
      <c r="N570" s="7"/>
      <c r="O570" s="7"/>
      <c r="P570" s="7"/>
      <c r="Q570" s="7"/>
      <c r="R570" s="7"/>
      <c r="S570" s="7"/>
      <c r="T570" s="7"/>
      <c r="U570" s="7"/>
      <c r="V570" s="6"/>
      <c r="W570" s="10"/>
      <c r="X570" s="8"/>
      <c r="Y570" s="9">
        <v>0</v>
      </c>
      <c r="Z570" s="9">
        <v>0</v>
      </c>
      <c r="AA570" s="9">
        <v>0</v>
      </c>
      <c r="AB570" s="9">
        <v>0</v>
      </c>
      <c r="AC570" s="9">
        <v>0</v>
      </c>
      <c r="AD570" s="9">
        <v>0</v>
      </c>
      <c r="AE570" s="9">
        <v>0</v>
      </c>
      <c r="AF570" s="9">
        <v>0</v>
      </c>
      <c r="AG570" s="9">
        <v>0</v>
      </c>
      <c r="AH570" s="9">
        <v>0</v>
      </c>
      <c r="AI570" s="9">
        <v>0</v>
      </c>
      <c r="AJ570">
        <v>0</v>
      </c>
      <c r="AK570">
        <v>0</v>
      </c>
      <c r="AU570" t="s">
        <v>2159</v>
      </c>
      <c r="AW570">
        <v>0</v>
      </c>
      <c r="AY570">
        <v>0</v>
      </c>
      <c r="BA570">
        <v>0</v>
      </c>
      <c r="BC570">
        <v>0</v>
      </c>
      <c r="BE570">
        <v>0</v>
      </c>
      <c r="BG570">
        <v>0</v>
      </c>
      <c r="BI570">
        <v>0</v>
      </c>
      <c r="BK570">
        <v>0</v>
      </c>
      <c r="BM570">
        <v>0</v>
      </c>
      <c r="BO570">
        <v>0</v>
      </c>
      <c r="BQ570">
        <v>0</v>
      </c>
      <c r="BR570">
        <v>0</v>
      </c>
      <c r="BT570">
        <v>0</v>
      </c>
      <c r="BV570">
        <v>0</v>
      </c>
      <c r="BX570">
        <v>0</v>
      </c>
      <c r="BZ570">
        <v>0</v>
      </c>
      <c r="CB570">
        <v>0</v>
      </c>
      <c r="CF570">
        <v>0</v>
      </c>
      <c r="CJ570">
        <v>2038</v>
      </c>
      <c r="CM570">
        <v>0</v>
      </c>
      <c r="CN570">
        <v>0</v>
      </c>
    </row>
    <row r="571" spans="1:92" x14ac:dyDescent="0.3">
      <c r="A571" s="4">
        <v>44359</v>
      </c>
      <c r="B571" s="2" t="s">
        <v>26</v>
      </c>
      <c r="C571" s="11" t="s">
        <v>95</v>
      </c>
      <c r="D571" s="11" t="s">
        <v>11</v>
      </c>
      <c r="E571" s="3" t="s">
        <v>1044</v>
      </c>
      <c r="F571" s="1"/>
      <c r="G571" s="7"/>
      <c r="H571" s="7"/>
      <c r="I571" s="7"/>
      <c r="J571" s="7">
        <v>50</v>
      </c>
      <c r="K571" s="7">
        <v>10</v>
      </c>
      <c r="L571" s="7"/>
      <c r="M571" s="5">
        <v>10</v>
      </c>
      <c r="N571" s="7"/>
      <c r="O571" s="7"/>
      <c r="P571" s="7"/>
      <c r="Q571" s="7"/>
      <c r="R571" s="7"/>
      <c r="S571" s="7"/>
      <c r="T571" s="7"/>
      <c r="U571" s="7"/>
      <c r="V571" s="6"/>
      <c r="W571" s="10"/>
      <c r="X571" s="8"/>
      <c r="Y571" s="9">
        <v>0</v>
      </c>
      <c r="Z571" s="9">
        <v>0</v>
      </c>
      <c r="AA571" s="9">
        <v>0</v>
      </c>
      <c r="AB571" s="9">
        <v>0</v>
      </c>
      <c r="AC571" s="9">
        <v>0</v>
      </c>
      <c r="AD571" s="9">
        <v>0</v>
      </c>
      <c r="AE571" s="9">
        <v>0</v>
      </c>
      <c r="AF571" s="9">
        <v>0</v>
      </c>
      <c r="AG571" s="9">
        <v>0</v>
      </c>
      <c r="AH571" s="9">
        <v>0</v>
      </c>
      <c r="AI571" s="9">
        <v>0</v>
      </c>
      <c r="AJ571">
        <v>0</v>
      </c>
      <c r="AK571">
        <v>0</v>
      </c>
      <c r="AU571" t="s">
        <v>2160</v>
      </c>
      <c r="AW571">
        <v>0</v>
      </c>
      <c r="AY571">
        <v>0</v>
      </c>
      <c r="BA571">
        <v>0</v>
      </c>
      <c r="BC571">
        <v>0</v>
      </c>
      <c r="BE571">
        <v>0</v>
      </c>
      <c r="BG571">
        <v>0</v>
      </c>
      <c r="BI571">
        <v>0</v>
      </c>
      <c r="BK571">
        <v>0</v>
      </c>
      <c r="BM571">
        <v>0</v>
      </c>
      <c r="BO571">
        <v>0</v>
      </c>
      <c r="BQ571">
        <v>0</v>
      </c>
      <c r="BR571">
        <v>0</v>
      </c>
      <c r="BT571">
        <v>0</v>
      </c>
      <c r="BV571">
        <v>0</v>
      </c>
      <c r="BX571">
        <v>0</v>
      </c>
      <c r="BZ571">
        <v>0</v>
      </c>
      <c r="CB571">
        <v>0</v>
      </c>
      <c r="CF571">
        <v>0</v>
      </c>
      <c r="CJ571">
        <v>2039</v>
      </c>
      <c r="CM571">
        <v>0</v>
      </c>
      <c r="CN571">
        <v>0</v>
      </c>
    </row>
    <row r="572" spans="1:92" x14ac:dyDescent="0.3">
      <c r="A572" s="4">
        <v>44359</v>
      </c>
      <c r="B572" s="2" t="s">
        <v>57</v>
      </c>
      <c r="C572" s="11" t="s">
        <v>367</v>
      </c>
      <c r="D572" s="11" t="s">
        <v>11</v>
      </c>
      <c r="E572" s="3" t="s">
        <v>1102</v>
      </c>
      <c r="F572" s="1"/>
      <c r="G572" s="7"/>
      <c r="H572" s="7"/>
      <c r="I572" s="7"/>
      <c r="J572" s="7">
        <v>8</v>
      </c>
      <c r="K572" s="7">
        <v>2</v>
      </c>
      <c r="L572" s="7"/>
      <c r="M572" s="5">
        <v>2</v>
      </c>
      <c r="N572" s="7">
        <v>1</v>
      </c>
      <c r="O572" s="7"/>
      <c r="P572" s="7"/>
      <c r="Q572" s="7"/>
      <c r="R572" s="7"/>
      <c r="S572" s="7"/>
      <c r="T572" s="7"/>
      <c r="U572" s="7"/>
      <c r="V572" s="6"/>
      <c r="W572" s="10"/>
      <c r="X572" s="8"/>
      <c r="Y572" s="9">
        <v>0</v>
      </c>
      <c r="Z572" s="9">
        <v>0</v>
      </c>
      <c r="AA572" s="9">
        <v>0</v>
      </c>
      <c r="AB572" s="9">
        <v>0</v>
      </c>
      <c r="AC572" s="9">
        <v>0</v>
      </c>
      <c r="AD572" s="9">
        <v>0</v>
      </c>
      <c r="AE572" s="9">
        <v>0</v>
      </c>
      <c r="AF572" s="9">
        <v>0</v>
      </c>
      <c r="AG572" s="9">
        <v>0</v>
      </c>
      <c r="AH572" s="9">
        <v>0</v>
      </c>
      <c r="AI572" s="9">
        <v>0</v>
      </c>
      <c r="AJ572">
        <v>0</v>
      </c>
      <c r="AK572">
        <v>0</v>
      </c>
      <c r="AU572" t="s">
        <v>2161</v>
      </c>
      <c r="AW572">
        <v>0</v>
      </c>
      <c r="AY572">
        <v>0</v>
      </c>
      <c r="BA572">
        <v>0</v>
      </c>
      <c r="BC572">
        <v>0</v>
      </c>
      <c r="BE572">
        <v>0</v>
      </c>
      <c r="BG572">
        <v>0</v>
      </c>
      <c r="BI572">
        <v>0</v>
      </c>
      <c r="BK572">
        <v>0</v>
      </c>
      <c r="BM572">
        <v>0</v>
      </c>
      <c r="BO572">
        <v>0</v>
      </c>
      <c r="BQ572">
        <v>0</v>
      </c>
      <c r="BR572">
        <v>0</v>
      </c>
      <c r="BT572">
        <v>0</v>
      </c>
      <c r="BV572">
        <v>0</v>
      </c>
      <c r="BX572">
        <v>0</v>
      </c>
      <c r="BZ572">
        <v>0</v>
      </c>
      <c r="CB572">
        <v>0</v>
      </c>
      <c r="CF572">
        <v>0</v>
      </c>
      <c r="CJ572">
        <v>2040</v>
      </c>
      <c r="CM572">
        <v>0</v>
      </c>
      <c r="CN572">
        <v>0</v>
      </c>
    </row>
    <row r="573" spans="1:92" x14ac:dyDescent="0.3">
      <c r="A573" s="4">
        <v>44359</v>
      </c>
      <c r="B573" s="2" t="s">
        <v>57</v>
      </c>
      <c r="C573" s="11" t="s">
        <v>769</v>
      </c>
      <c r="D573" s="11" t="s">
        <v>1690</v>
      </c>
      <c r="E573" s="3" t="s">
        <v>1342</v>
      </c>
      <c r="F573" s="1"/>
      <c r="G573" s="7"/>
      <c r="H573" s="7"/>
      <c r="I573" s="7"/>
      <c r="J573" s="7"/>
      <c r="K573" s="7"/>
      <c r="L573" s="7"/>
      <c r="M573" s="5"/>
      <c r="N573" s="7">
        <v>1</v>
      </c>
      <c r="O573" s="7"/>
      <c r="P573" s="7"/>
      <c r="Q573" s="7"/>
      <c r="R573" s="7"/>
      <c r="S573" s="7"/>
      <c r="T573" s="7"/>
      <c r="U573" s="7"/>
      <c r="V573" s="6"/>
      <c r="W573" s="10"/>
      <c r="X573" s="8"/>
      <c r="Y573" s="9">
        <v>0</v>
      </c>
      <c r="Z573" s="9">
        <v>0</v>
      </c>
      <c r="AA573" s="9">
        <v>0</v>
      </c>
      <c r="AB573" s="9">
        <v>0</v>
      </c>
      <c r="AC573" s="9">
        <v>0</v>
      </c>
      <c r="AD573" s="9">
        <v>0</v>
      </c>
      <c r="AE573" s="9">
        <v>0</v>
      </c>
      <c r="AF573" s="9">
        <v>0</v>
      </c>
      <c r="AG573" s="9">
        <v>0</v>
      </c>
      <c r="AH573" s="9">
        <v>0</v>
      </c>
      <c r="AI573" s="9">
        <v>0</v>
      </c>
      <c r="AJ573">
        <v>0</v>
      </c>
      <c r="AK573">
        <v>0</v>
      </c>
      <c r="AU573" t="s">
        <v>2162</v>
      </c>
      <c r="AW573">
        <v>0</v>
      </c>
      <c r="AY573">
        <v>0</v>
      </c>
      <c r="BA573">
        <v>0</v>
      </c>
      <c r="BC573">
        <v>0</v>
      </c>
      <c r="BE573">
        <v>0</v>
      </c>
      <c r="BG573">
        <v>0</v>
      </c>
      <c r="BI573">
        <v>0</v>
      </c>
      <c r="BK573">
        <v>0</v>
      </c>
      <c r="BM573">
        <v>0</v>
      </c>
      <c r="BO573">
        <v>0</v>
      </c>
      <c r="BQ573">
        <v>0</v>
      </c>
      <c r="BR573">
        <v>0</v>
      </c>
      <c r="BT573">
        <v>0</v>
      </c>
      <c r="BV573">
        <v>0</v>
      </c>
      <c r="BX573">
        <v>0</v>
      </c>
      <c r="BZ573">
        <v>0</v>
      </c>
      <c r="CB573">
        <v>0</v>
      </c>
      <c r="CF573">
        <v>0</v>
      </c>
      <c r="CJ573">
        <v>2041</v>
      </c>
      <c r="CM573">
        <v>0</v>
      </c>
      <c r="CN573">
        <v>0</v>
      </c>
    </row>
    <row r="574" spans="1:92" x14ac:dyDescent="0.3">
      <c r="A574" s="4">
        <v>44359</v>
      </c>
      <c r="B574" s="2" t="s">
        <v>57</v>
      </c>
      <c r="C574" s="11" t="s">
        <v>551</v>
      </c>
      <c r="D574" s="11" t="s">
        <v>11</v>
      </c>
      <c r="E574" s="3" t="s">
        <v>870</v>
      </c>
      <c r="F574" s="1"/>
      <c r="G574" s="7"/>
      <c r="H574" s="7"/>
      <c r="I574" s="7"/>
      <c r="J574" s="7">
        <v>9</v>
      </c>
      <c r="K574" s="7">
        <v>3</v>
      </c>
      <c r="L574" s="7"/>
      <c r="M574" s="5">
        <v>3</v>
      </c>
      <c r="N574" s="7">
        <v>2</v>
      </c>
      <c r="O574" s="7"/>
      <c r="P574" s="7"/>
      <c r="Q574" s="7"/>
      <c r="R574" s="7"/>
      <c r="S574" s="7"/>
      <c r="T574" s="7"/>
      <c r="U574" s="7"/>
      <c r="V574" s="6"/>
      <c r="W574" s="10"/>
      <c r="X574" s="8"/>
      <c r="Y574" s="9">
        <v>0</v>
      </c>
      <c r="Z574" s="9">
        <v>0</v>
      </c>
      <c r="AA574" s="9">
        <v>0</v>
      </c>
      <c r="AB574" s="9">
        <v>0</v>
      </c>
      <c r="AC574" s="9">
        <v>0</v>
      </c>
      <c r="AD574" s="9">
        <v>0</v>
      </c>
      <c r="AE574" s="9">
        <v>0</v>
      </c>
      <c r="AF574" s="9">
        <v>0</v>
      </c>
      <c r="AG574" s="9">
        <v>0</v>
      </c>
      <c r="AH574" s="9">
        <v>0</v>
      </c>
      <c r="AI574" s="9">
        <v>0</v>
      </c>
      <c r="AJ574">
        <v>0</v>
      </c>
      <c r="AK574">
        <v>0</v>
      </c>
      <c r="AU574" t="s">
        <v>2163</v>
      </c>
      <c r="AW574">
        <v>0</v>
      </c>
      <c r="AY574">
        <v>0</v>
      </c>
      <c r="BA574">
        <v>0</v>
      </c>
      <c r="BC574">
        <v>0</v>
      </c>
      <c r="BE574">
        <v>0</v>
      </c>
      <c r="BG574">
        <v>0</v>
      </c>
      <c r="BI574">
        <v>0</v>
      </c>
      <c r="BK574">
        <v>0</v>
      </c>
      <c r="BM574">
        <v>0</v>
      </c>
      <c r="BO574">
        <v>0</v>
      </c>
      <c r="BQ574">
        <v>0</v>
      </c>
      <c r="BR574">
        <v>0</v>
      </c>
      <c r="BT574">
        <v>0</v>
      </c>
      <c r="BV574">
        <v>0</v>
      </c>
      <c r="BX574">
        <v>0</v>
      </c>
      <c r="BZ574">
        <v>0</v>
      </c>
      <c r="CB574">
        <v>0</v>
      </c>
      <c r="CF574">
        <v>0</v>
      </c>
      <c r="CJ574">
        <v>2042</v>
      </c>
      <c r="CM574">
        <v>0</v>
      </c>
      <c r="CN574">
        <v>0</v>
      </c>
    </row>
    <row r="575" spans="1:92" x14ac:dyDescent="0.3">
      <c r="A575" s="4">
        <v>44357</v>
      </c>
      <c r="B575" s="2" t="s">
        <v>26</v>
      </c>
      <c r="C575" s="11" t="s">
        <v>780</v>
      </c>
      <c r="D575" s="11" t="s">
        <v>31</v>
      </c>
      <c r="E575" s="3" t="s">
        <v>1506</v>
      </c>
      <c r="F575" s="1"/>
      <c r="G575" s="7"/>
      <c r="H575" s="7"/>
      <c r="I575" s="7"/>
      <c r="J575" s="7">
        <v>300</v>
      </c>
      <c r="K575" s="7">
        <v>60</v>
      </c>
      <c r="L575" s="7"/>
      <c r="M575" s="5">
        <v>60</v>
      </c>
      <c r="N575" s="7"/>
      <c r="O575" s="7"/>
      <c r="P575" s="7"/>
      <c r="Q575" s="7"/>
      <c r="R575" s="7"/>
      <c r="S575" s="7"/>
      <c r="T575" s="7"/>
      <c r="U575" s="7"/>
      <c r="V575" s="6"/>
      <c r="W575" s="10"/>
      <c r="X575" s="8"/>
      <c r="Y575" s="9">
        <v>0</v>
      </c>
      <c r="Z575" s="9">
        <v>0</v>
      </c>
      <c r="AA575" s="9">
        <v>0</v>
      </c>
      <c r="AB575" s="9">
        <v>0</v>
      </c>
      <c r="AC575" s="9">
        <v>0</v>
      </c>
      <c r="AD575" s="9">
        <v>0</v>
      </c>
      <c r="AE575" s="9">
        <v>0</v>
      </c>
      <c r="AF575" s="9">
        <v>0</v>
      </c>
      <c r="AG575" s="9">
        <v>0</v>
      </c>
      <c r="AH575" s="9">
        <v>0</v>
      </c>
      <c r="AI575" s="9">
        <v>0</v>
      </c>
      <c r="AJ575">
        <v>0</v>
      </c>
      <c r="AK575">
        <v>0</v>
      </c>
      <c r="AU575" t="s">
        <v>2164</v>
      </c>
      <c r="AW575">
        <v>0</v>
      </c>
      <c r="AY575">
        <v>0</v>
      </c>
      <c r="BA575">
        <v>0</v>
      </c>
      <c r="BC575">
        <v>0</v>
      </c>
      <c r="BE575">
        <v>0</v>
      </c>
      <c r="BG575">
        <v>0</v>
      </c>
      <c r="BI575">
        <v>0</v>
      </c>
      <c r="BK575">
        <v>0</v>
      </c>
      <c r="BM575">
        <v>0</v>
      </c>
      <c r="BO575">
        <v>0</v>
      </c>
      <c r="BQ575">
        <v>0</v>
      </c>
      <c r="BR575">
        <v>0</v>
      </c>
      <c r="BT575">
        <v>0</v>
      </c>
      <c r="BV575">
        <v>0</v>
      </c>
      <c r="BX575">
        <v>0</v>
      </c>
      <c r="BZ575">
        <v>0</v>
      </c>
      <c r="CB575">
        <v>0</v>
      </c>
      <c r="CF575">
        <v>0</v>
      </c>
      <c r="CJ575">
        <v>2043</v>
      </c>
      <c r="CM575">
        <v>0</v>
      </c>
      <c r="CN575">
        <v>0</v>
      </c>
    </row>
    <row r="576" spans="1:92" x14ac:dyDescent="0.3">
      <c r="A576" s="4">
        <v>44359</v>
      </c>
      <c r="B576" s="2" t="s">
        <v>26</v>
      </c>
      <c r="C576" s="11" t="s">
        <v>755</v>
      </c>
      <c r="D576" s="11" t="s">
        <v>31</v>
      </c>
      <c r="E576" s="3" t="s">
        <v>1484</v>
      </c>
      <c r="F576" s="1"/>
      <c r="G576" s="7"/>
      <c r="H576" s="7"/>
      <c r="I576" s="7"/>
      <c r="J576" s="7">
        <v>232</v>
      </c>
      <c r="K576" s="7">
        <v>58</v>
      </c>
      <c r="L576" s="7">
        <v>3</v>
      </c>
      <c r="M576" s="5">
        <v>55</v>
      </c>
      <c r="N576" s="7">
        <v>6</v>
      </c>
      <c r="O576" s="7">
        <v>2</v>
      </c>
      <c r="P576" s="7">
        <v>2</v>
      </c>
      <c r="Q576" s="7">
        <v>5</v>
      </c>
      <c r="R576" s="7"/>
      <c r="S576" s="7"/>
      <c r="T576" s="7">
        <v>1</v>
      </c>
      <c r="U576" s="7"/>
      <c r="V576" s="6"/>
      <c r="W576" s="10" t="s">
        <v>2165</v>
      </c>
      <c r="X576" s="8"/>
      <c r="Y576" s="9">
        <v>0</v>
      </c>
      <c r="Z576" s="9">
        <v>0</v>
      </c>
      <c r="AA576" s="9">
        <v>0</v>
      </c>
      <c r="AB576" s="9">
        <v>0</v>
      </c>
      <c r="AC576" s="9">
        <v>0</v>
      </c>
      <c r="AD576" s="9">
        <v>0</v>
      </c>
      <c r="AE576" s="9">
        <v>0</v>
      </c>
      <c r="AF576" s="9">
        <v>0</v>
      </c>
      <c r="AG576" s="9">
        <v>0</v>
      </c>
      <c r="AH576" s="9">
        <v>0</v>
      </c>
      <c r="AI576" s="9">
        <v>0</v>
      </c>
      <c r="AJ576">
        <v>0</v>
      </c>
      <c r="AK576">
        <v>0</v>
      </c>
      <c r="AU576" t="s">
        <v>2166</v>
      </c>
      <c r="AW576">
        <v>0</v>
      </c>
      <c r="AY576">
        <v>0</v>
      </c>
      <c r="BA576">
        <v>0</v>
      </c>
      <c r="BC576">
        <v>0</v>
      </c>
      <c r="BE576">
        <v>0</v>
      </c>
      <c r="BG576">
        <v>0</v>
      </c>
      <c r="BI576">
        <v>0</v>
      </c>
      <c r="BK576">
        <v>0</v>
      </c>
      <c r="BM576">
        <v>0</v>
      </c>
      <c r="BO576">
        <v>0</v>
      </c>
      <c r="BQ576">
        <v>0</v>
      </c>
      <c r="BR576">
        <v>0</v>
      </c>
      <c r="BT576">
        <v>0</v>
      </c>
      <c r="BV576">
        <v>0</v>
      </c>
      <c r="BX576">
        <v>0</v>
      </c>
      <c r="BZ576">
        <v>0</v>
      </c>
      <c r="CB576">
        <v>0</v>
      </c>
      <c r="CF576">
        <v>0</v>
      </c>
      <c r="CJ576">
        <v>2044</v>
      </c>
      <c r="CM576">
        <v>0</v>
      </c>
      <c r="CN576">
        <v>0</v>
      </c>
    </row>
    <row r="577" spans="1:92" x14ac:dyDescent="0.3">
      <c r="A577" s="4">
        <v>44359</v>
      </c>
      <c r="B577" s="2" t="s">
        <v>26</v>
      </c>
      <c r="C577" s="11" t="s">
        <v>198</v>
      </c>
      <c r="D577" s="11" t="s">
        <v>11</v>
      </c>
      <c r="E577" s="3" t="s">
        <v>1175</v>
      </c>
      <c r="F577" s="1"/>
      <c r="G577" s="7"/>
      <c r="H577" s="7"/>
      <c r="I577" s="7"/>
      <c r="J577" s="7">
        <v>252</v>
      </c>
      <c r="K577" s="7">
        <v>63</v>
      </c>
      <c r="L577" s="7"/>
      <c r="M577" s="5">
        <v>63</v>
      </c>
      <c r="N577" s="7"/>
      <c r="O577" s="7"/>
      <c r="P577" s="7"/>
      <c r="Q577" s="7"/>
      <c r="R577" s="7"/>
      <c r="S577" s="7"/>
      <c r="T577" s="7"/>
      <c r="U577" s="7"/>
      <c r="V577" s="6"/>
      <c r="W577" s="10" t="s">
        <v>2167</v>
      </c>
      <c r="X577" s="8"/>
      <c r="Y577" s="9">
        <v>0</v>
      </c>
      <c r="Z577" s="9">
        <v>0</v>
      </c>
      <c r="AA577" s="9">
        <v>0</v>
      </c>
      <c r="AB577" s="9">
        <v>0</v>
      </c>
      <c r="AC577" s="9">
        <v>17000000</v>
      </c>
      <c r="AD577" s="9">
        <v>0</v>
      </c>
      <c r="AE577" s="9">
        <v>0</v>
      </c>
      <c r="AF577" s="9">
        <v>0</v>
      </c>
      <c r="AG577" s="9">
        <v>0</v>
      </c>
      <c r="AH577" s="9">
        <v>0</v>
      </c>
      <c r="AI577" s="9">
        <v>0</v>
      </c>
      <c r="AJ577">
        <v>17000000</v>
      </c>
      <c r="AK577">
        <v>0</v>
      </c>
      <c r="AL577">
        <v>48</v>
      </c>
      <c r="AM577">
        <v>44337</v>
      </c>
      <c r="AN577">
        <v>44520</v>
      </c>
      <c r="AU577" t="s">
        <v>2168</v>
      </c>
      <c r="AW577">
        <v>0</v>
      </c>
      <c r="AY577">
        <v>0</v>
      </c>
      <c r="BA577">
        <v>0</v>
      </c>
      <c r="BC577">
        <v>0</v>
      </c>
      <c r="BE577">
        <v>0</v>
      </c>
      <c r="BG577">
        <v>0</v>
      </c>
      <c r="BI577">
        <v>0</v>
      </c>
      <c r="BK577">
        <v>0</v>
      </c>
      <c r="BM577">
        <v>0</v>
      </c>
      <c r="BO577">
        <v>0</v>
      </c>
      <c r="BQ577">
        <v>0</v>
      </c>
      <c r="BR577">
        <v>0</v>
      </c>
      <c r="BT577">
        <v>0</v>
      </c>
      <c r="BU577">
        <v>10000</v>
      </c>
      <c r="BV577">
        <v>17000000</v>
      </c>
      <c r="BX577">
        <v>0</v>
      </c>
      <c r="BZ577">
        <v>0</v>
      </c>
      <c r="CB577">
        <v>0</v>
      </c>
      <c r="CF577">
        <v>0</v>
      </c>
      <c r="CJ577">
        <v>2045</v>
      </c>
      <c r="CM577">
        <v>0</v>
      </c>
      <c r="CN577">
        <v>17000000</v>
      </c>
    </row>
    <row r="578" spans="1:92" x14ac:dyDescent="0.3">
      <c r="A578" s="4">
        <v>44359</v>
      </c>
      <c r="B578" s="2" t="s">
        <v>161</v>
      </c>
      <c r="C578" s="11" t="s">
        <v>17</v>
      </c>
      <c r="D578" s="11" t="s">
        <v>11</v>
      </c>
      <c r="E578" s="3" t="s">
        <v>928</v>
      </c>
      <c r="F578" s="1"/>
      <c r="G578" s="7"/>
      <c r="H578" s="7"/>
      <c r="I578" s="7"/>
      <c r="J578" s="7">
        <v>261</v>
      </c>
      <c r="K578" s="7">
        <v>87</v>
      </c>
      <c r="L578" s="7"/>
      <c r="M578" s="5">
        <v>87</v>
      </c>
      <c r="N578" s="7"/>
      <c r="O578" s="7"/>
      <c r="P578" s="7"/>
      <c r="Q578" s="7"/>
      <c r="R578" s="7"/>
      <c r="S578" s="7"/>
      <c r="T578" s="7"/>
      <c r="U578" s="7"/>
      <c r="V578" s="6"/>
      <c r="W578" s="10"/>
      <c r="X578" s="8"/>
      <c r="Y578" s="9">
        <v>0</v>
      </c>
      <c r="Z578" s="9">
        <v>0</v>
      </c>
      <c r="AA578" s="9">
        <v>0</v>
      </c>
      <c r="AB578" s="9">
        <v>0</v>
      </c>
      <c r="AC578" s="9">
        <v>0</v>
      </c>
      <c r="AD578" s="9">
        <v>0</v>
      </c>
      <c r="AE578" s="9">
        <v>0</v>
      </c>
      <c r="AF578" s="9">
        <v>0</v>
      </c>
      <c r="AG578" s="9">
        <v>0</v>
      </c>
      <c r="AH578" s="9">
        <v>0</v>
      </c>
      <c r="AI578" s="9">
        <v>0</v>
      </c>
      <c r="AJ578">
        <v>0</v>
      </c>
      <c r="AK578">
        <v>0</v>
      </c>
      <c r="AU578" t="s">
        <v>2169</v>
      </c>
      <c r="AW578">
        <v>0</v>
      </c>
      <c r="AY578">
        <v>0</v>
      </c>
      <c r="BA578">
        <v>0</v>
      </c>
      <c r="BC578">
        <v>0</v>
      </c>
      <c r="BE578">
        <v>0</v>
      </c>
      <c r="BG578">
        <v>0</v>
      </c>
      <c r="BI578">
        <v>0</v>
      </c>
      <c r="BK578">
        <v>0</v>
      </c>
      <c r="BM578">
        <v>0</v>
      </c>
      <c r="BO578">
        <v>0</v>
      </c>
      <c r="BQ578">
        <v>0</v>
      </c>
      <c r="BR578">
        <v>0</v>
      </c>
      <c r="BT578">
        <v>0</v>
      </c>
      <c r="BV578">
        <v>0</v>
      </c>
      <c r="BX578">
        <v>0</v>
      </c>
      <c r="BZ578">
        <v>0</v>
      </c>
      <c r="CB578">
        <v>0</v>
      </c>
      <c r="CF578">
        <v>0</v>
      </c>
      <c r="CJ578">
        <v>2046</v>
      </c>
      <c r="CM578">
        <v>0</v>
      </c>
      <c r="CN578">
        <v>0</v>
      </c>
    </row>
    <row r="579" spans="1:92" x14ac:dyDescent="0.3">
      <c r="A579" s="4">
        <v>44360</v>
      </c>
      <c r="B579" s="2" t="s">
        <v>44</v>
      </c>
      <c r="C579" s="11" t="s">
        <v>155</v>
      </c>
      <c r="D579" s="11" t="s">
        <v>11</v>
      </c>
      <c r="E579" s="3" t="s">
        <v>1366</v>
      </c>
      <c r="F579" s="1"/>
      <c r="G579" s="7"/>
      <c r="H579" s="7"/>
      <c r="I579" s="7"/>
      <c r="J579" s="7">
        <v>715</v>
      </c>
      <c r="K579" s="7">
        <v>143</v>
      </c>
      <c r="L579" s="7"/>
      <c r="M579" s="5">
        <v>143</v>
      </c>
      <c r="N579" s="7"/>
      <c r="O579" s="7">
        <v>1</v>
      </c>
      <c r="P579" s="7"/>
      <c r="Q579" s="7">
        <v>1</v>
      </c>
      <c r="R579" s="7"/>
      <c r="S579" s="7"/>
      <c r="T579" s="7"/>
      <c r="U579" s="7"/>
      <c r="V579" s="6"/>
      <c r="W579" s="10" t="s">
        <v>2170</v>
      </c>
      <c r="X579" s="8"/>
      <c r="Y579" s="9">
        <v>0</v>
      </c>
      <c r="Z579" s="9">
        <v>0</v>
      </c>
      <c r="AA579" s="9">
        <v>0</v>
      </c>
      <c r="AB579" s="9">
        <v>0</v>
      </c>
      <c r="AC579" s="9">
        <v>0</v>
      </c>
      <c r="AD579" s="9">
        <v>0</v>
      </c>
      <c r="AE579" s="9">
        <v>0</v>
      </c>
      <c r="AF579" s="9">
        <v>0</v>
      </c>
      <c r="AG579" s="9">
        <v>0</v>
      </c>
      <c r="AH579" s="9">
        <v>100000000</v>
      </c>
      <c r="AI579" s="9">
        <v>0</v>
      </c>
      <c r="AJ579">
        <v>100000000</v>
      </c>
      <c r="AK579">
        <v>0</v>
      </c>
      <c r="AL579">
        <v>37</v>
      </c>
      <c r="AM579">
        <v>44363</v>
      </c>
      <c r="AN579">
        <v>44545</v>
      </c>
      <c r="AU579" t="s">
        <v>2171</v>
      </c>
      <c r="AW579">
        <v>0</v>
      </c>
      <c r="AY579">
        <v>0</v>
      </c>
      <c r="BA579">
        <v>0</v>
      </c>
      <c r="BC579">
        <v>0</v>
      </c>
      <c r="BE579">
        <v>0</v>
      </c>
      <c r="BG579">
        <v>0</v>
      </c>
      <c r="BI579">
        <v>0</v>
      </c>
      <c r="BK579">
        <v>0</v>
      </c>
      <c r="BM579">
        <v>0</v>
      </c>
      <c r="BO579">
        <v>0</v>
      </c>
      <c r="BQ579">
        <v>0</v>
      </c>
      <c r="BR579">
        <v>0</v>
      </c>
      <c r="BT579">
        <v>0</v>
      </c>
      <c r="BV579">
        <v>0</v>
      </c>
      <c r="BX579">
        <v>0</v>
      </c>
      <c r="BZ579">
        <v>0</v>
      </c>
      <c r="CB579">
        <v>0</v>
      </c>
      <c r="CF579">
        <v>0</v>
      </c>
      <c r="CJ579">
        <v>2047</v>
      </c>
      <c r="CM579">
        <v>0</v>
      </c>
      <c r="CN579">
        <v>100000000</v>
      </c>
    </row>
    <row r="580" spans="1:92" x14ac:dyDescent="0.3">
      <c r="A580" s="4">
        <v>44360</v>
      </c>
      <c r="B580" s="2" t="s">
        <v>44</v>
      </c>
      <c r="C580" s="11" t="s">
        <v>196</v>
      </c>
      <c r="D580" s="11" t="s">
        <v>11</v>
      </c>
      <c r="E580" s="3" t="s">
        <v>1452</v>
      </c>
      <c r="F580" s="1"/>
      <c r="G580" s="7"/>
      <c r="H580" s="7"/>
      <c r="I580" s="7"/>
      <c r="J580" s="7"/>
      <c r="K580" s="7"/>
      <c r="L580" s="7"/>
      <c r="M580" s="5"/>
      <c r="N580" s="7"/>
      <c r="O580" s="7"/>
      <c r="P580" s="7"/>
      <c r="Q580" s="7"/>
      <c r="R580" s="7"/>
      <c r="S580" s="7"/>
      <c r="T580" s="7"/>
      <c r="U580" s="7"/>
      <c r="V580" s="6"/>
      <c r="W580" s="10"/>
      <c r="X580" s="8"/>
      <c r="Y580" s="9">
        <v>0</v>
      </c>
      <c r="Z580" s="9">
        <v>0</v>
      </c>
      <c r="AA580" s="9">
        <v>0</v>
      </c>
      <c r="AB580" s="9">
        <v>0</v>
      </c>
      <c r="AC580" s="9">
        <v>0</v>
      </c>
      <c r="AD580" s="9">
        <v>0</v>
      </c>
      <c r="AE580" s="9">
        <v>0</v>
      </c>
      <c r="AF580" s="9">
        <v>0</v>
      </c>
      <c r="AG580" s="9">
        <v>0</v>
      </c>
      <c r="AH580" s="9">
        <v>0</v>
      </c>
      <c r="AI580" s="9">
        <v>0</v>
      </c>
      <c r="AJ580">
        <v>0</v>
      </c>
      <c r="AK580">
        <v>0</v>
      </c>
      <c r="AU580" t="s">
        <v>2172</v>
      </c>
      <c r="AW580">
        <v>0</v>
      </c>
      <c r="AY580">
        <v>0</v>
      </c>
      <c r="BA580">
        <v>0</v>
      </c>
      <c r="BC580">
        <v>0</v>
      </c>
      <c r="BE580">
        <v>0</v>
      </c>
      <c r="BG580">
        <v>0</v>
      </c>
      <c r="BI580">
        <v>0</v>
      </c>
      <c r="BK580">
        <v>0</v>
      </c>
      <c r="BM580">
        <v>0</v>
      </c>
      <c r="BO580">
        <v>0</v>
      </c>
      <c r="BQ580">
        <v>0</v>
      </c>
      <c r="BR580">
        <v>0</v>
      </c>
      <c r="BT580">
        <v>0</v>
      </c>
      <c r="BV580">
        <v>0</v>
      </c>
      <c r="BX580">
        <v>0</v>
      </c>
      <c r="BZ580">
        <v>0</v>
      </c>
      <c r="CB580">
        <v>0</v>
      </c>
      <c r="CF580">
        <v>0</v>
      </c>
      <c r="CJ580">
        <v>2048</v>
      </c>
      <c r="CM580">
        <v>0</v>
      </c>
      <c r="CN580">
        <v>0</v>
      </c>
    </row>
    <row r="581" spans="1:92" x14ac:dyDescent="0.3">
      <c r="A581" s="4">
        <v>44360</v>
      </c>
      <c r="B581" s="2" t="s">
        <v>44</v>
      </c>
      <c r="C581" s="11" t="s">
        <v>186</v>
      </c>
      <c r="D581" s="11" t="s">
        <v>11</v>
      </c>
      <c r="E581" s="3" t="s">
        <v>1368</v>
      </c>
      <c r="F581" s="1"/>
      <c r="G581" s="7"/>
      <c r="H581" s="7"/>
      <c r="I581" s="7"/>
      <c r="J581" s="7">
        <v>460</v>
      </c>
      <c r="K581" s="7">
        <v>115</v>
      </c>
      <c r="L581" s="7"/>
      <c r="M581" s="5">
        <v>115</v>
      </c>
      <c r="N581" s="7"/>
      <c r="O581" s="7"/>
      <c r="P581" s="7">
        <v>1</v>
      </c>
      <c r="Q581" s="7"/>
      <c r="R581" s="7"/>
      <c r="S581" s="7">
        <v>1</v>
      </c>
      <c r="T581" s="7">
        <v>1</v>
      </c>
      <c r="U581" s="7">
        <v>1</v>
      </c>
      <c r="V581" s="6"/>
      <c r="W581" s="10" t="s">
        <v>2173</v>
      </c>
      <c r="X581" s="8"/>
      <c r="Y581" s="9">
        <v>0</v>
      </c>
      <c r="Z581" s="9">
        <v>0</v>
      </c>
      <c r="AA581" s="9">
        <v>0</v>
      </c>
      <c r="AB581" s="9">
        <v>0</v>
      </c>
      <c r="AC581" s="9">
        <v>0</v>
      </c>
      <c r="AD581" s="9">
        <v>0</v>
      </c>
      <c r="AE581" s="9">
        <v>0</v>
      </c>
      <c r="AF581" s="9">
        <v>0</v>
      </c>
      <c r="AG581" s="9">
        <v>0</v>
      </c>
      <c r="AH581" s="9">
        <v>0</v>
      </c>
      <c r="AI581" s="9">
        <v>0</v>
      </c>
      <c r="AJ581">
        <v>0</v>
      </c>
      <c r="AK581">
        <v>0</v>
      </c>
      <c r="AU581" t="s">
        <v>2174</v>
      </c>
      <c r="AW581">
        <v>0</v>
      </c>
      <c r="AY581">
        <v>0</v>
      </c>
      <c r="BA581">
        <v>0</v>
      </c>
      <c r="BC581">
        <v>0</v>
      </c>
      <c r="BE581">
        <v>0</v>
      </c>
      <c r="BG581">
        <v>0</v>
      </c>
      <c r="BI581">
        <v>0</v>
      </c>
      <c r="BK581">
        <v>0</v>
      </c>
      <c r="BM581">
        <v>0</v>
      </c>
      <c r="BO581">
        <v>0</v>
      </c>
      <c r="BQ581">
        <v>0</v>
      </c>
      <c r="BR581">
        <v>0</v>
      </c>
      <c r="BT581">
        <v>0</v>
      </c>
      <c r="BV581">
        <v>0</v>
      </c>
      <c r="BX581">
        <v>0</v>
      </c>
      <c r="BZ581">
        <v>0</v>
      </c>
      <c r="CB581">
        <v>0</v>
      </c>
      <c r="CF581">
        <v>0</v>
      </c>
      <c r="CJ581">
        <v>2049</v>
      </c>
      <c r="CM581">
        <v>0</v>
      </c>
      <c r="CN581">
        <v>0</v>
      </c>
    </row>
    <row r="582" spans="1:92" x14ac:dyDescent="0.3">
      <c r="A582" s="4">
        <v>44360</v>
      </c>
      <c r="B582" s="2" t="s">
        <v>44</v>
      </c>
      <c r="C582" s="11" t="s">
        <v>45</v>
      </c>
      <c r="D582" s="11" t="s">
        <v>11</v>
      </c>
      <c r="E582" s="3" t="s">
        <v>993</v>
      </c>
      <c r="F582" s="1"/>
      <c r="G582" s="7"/>
      <c r="H582" s="7"/>
      <c r="I582" s="7"/>
      <c r="J582" s="7">
        <v>1800</v>
      </c>
      <c r="K582" s="7">
        <v>300</v>
      </c>
      <c r="L582" s="7"/>
      <c r="M582" s="5">
        <v>7</v>
      </c>
      <c r="N582" s="7"/>
      <c r="O582" s="7">
        <v>2</v>
      </c>
      <c r="P582" s="7"/>
      <c r="Q582" s="7"/>
      <c r="R582" s="7"/>
      <c r="S582" s="7"/>
      <c r="T582" s="7">
        <v>2</v>
      </c>
      <c r="U582" s="7"/>
      <c r="V582" s="6"/>
      <c r="W582" s="10"/>
      <c r="X582" s="8"/>
      <c r="Y582" s="9">
        <v>0</v>
      </c>
      <c r="Z582" s="9">
        <v>94680000</v>
      </c>
      <c r="AA582" s="9">
        <v>35100000</v>
      </c>
      <c r="AB582" s="9">
        <v>0</v>
      </c>
      <c r="AC582" s="9">
        <v>0</v>
      </c>
      <c r="AD582" s="9">
        <v>0</v>
      </c>
      <c r="AE582" s="9">
        <v>0</v>
      </c>
      <c r="AF582" s="9">
        <v>0</v>
      </c>
      <c r="AG582" s="9">
        <v>0</v>
      </c>
      <c r="AH582" s="9">
        <v>120000000</v>
      </c>
      <c r="AI582" s="9">
        <v>0</v>
      </c>
      <c r="AJ582">
        <v>249780000</v>
      </c>
      <c r="AK582">
        <v>0</v>
      </c>
      <c r="AL582">
        <v>127</v>
      </c>
      <c r="AM582">
        <v>44362</v>
      </c>
      <c r="AN582">
        <v>44544</v>
      </c>
      <c r="AU582" t="s">
        <v>2175</v>
      </c>
      <c r="AV582">
        <v>300</v>
      </c>
      <c r="AW582">
        <v>35100000</v>
      </c>
      <c r="AY582">
        <v>0</v>
      </c>
      <c r="AZ582">
        <v>300</v>
      </c>
      <c r="BA582">
        <v>15180000</v>
      </c>
      <c r="BB582">
        <v>300</v>
      </c>
      <c r="BC582">
        <v>16140000</v>
      </c>
      <c r="BD582">
        <v>600</v>
      </c>
      <c r="BE582">
        <v>46200000</v>
      </c>
      <c r="BF582">
        <v>600</v>
      </c>
      <c r="BG582">
        <v>17160000</v>
      </c>
      <c r="BI582">
        <v>0</v>
      </c>
      <c r="BK582">
        <v>0</v>
      </c>
      <c r="BM582">
        <v>0</v>
      </c>
      <c r="BO582">
        <v>0</v>
      </c>
      <c r="BQ582">
        <v>0</v>
      </c>
      <c r="BR582">
        <v>94680000</v>
      </c>
      <c r="BT582">
        <v>0</v>
      </c>
      <c r="BV582">
        <v>0</v>
      </c>
      <c r="BX582">
        <v>0</v>
      </c>
      <c r="BZ582">
        <v>0</v>
      </c>
      <c r="CB582">
        <v>0</v>
      </c>
      <c r="CF582">
        <v>0</v>
      </c>
      <c r="CJ582">
        <v>2050</v>
      </c>
      <c r="CM582">
        <v>0</v>
      </c>
      <c r="CN582">
        <v>249780000</v>
      </c>
    </row>
    <row r="583" spans="1:92" x14ac:dyDescent="0.3">
      <c r="A583" s="4">
        <v>44360</v>
      </c>
      <c r="B583" s="2" t="s">
        <v>5</v>
      </c>
      <c r="C583" s="11" t="s">
        <v>420</v>
      </c>
      <c r="D583" s="11" t="s">
        <v>1690</v>
      </c>
      <c r="E583" s="3" t="s">
        <v>846</v>
      </c>
      <c r="F583" s="1"/>
      <c r="G583" s="7"/>
      <c r="H583" s="7"/>
      <c r="I583" s="7"/>
      <c r="J583" s="7">
        <v>6</v>
      </c>
      <c r="K583" s="7">
        <v>2</v>
      </c>
      <c r="L583" s="7"/>
      <c r="M583" s="5">
        <v>2</v>
      </c>
      <c r="N583" s="7"/>
      <c r="O583" s="7"/>
      <c r="P583" s="7"/>
      <c r="Q583" s="7"/>
      <c r="R583" s="7"/>
      <c r="S583" s="7"/>
      <c r="T583" s="7"/>
      <c r="U583" s="7"/>
      <c r="V583" s="6"/>
      <c r="W583" s="10"/>
      <c r="X583" s="8"/>
      <c r="Y583" s="9">
        <v>0</v>
      </c>
      <c r="Z583" s="9">
        <v>0</v>
      </c>
      <c r="AA583" s="9">
        <v>0</v>
      </c>
      <c r="AB583" s="9">
        <v>0</v>
      </c>
      <c r="AC583" s="9">
        <v>0</v>
      </c>
      <c r="AD583" s="9">
        <v>0</v>
      </c>
      <c r="AE583" s="9">
        <v>0</v>
      </c>
      <c r="AF583" s="9">
        <v>0</v>
      </c>
      <c r="AG583" s="9">
        <v>0</v>
      </c>
      <c r="AH583" s="9">
        <v>0</v>
      </c>
      <c r="AI583" s="9">
        <v>0</v>
      </c>
      <c r="AJ583">
        <v>0</v>
      </c>
      <c r="AK583">
        <v>0</v>
      </c>
      <c r="AU583" t="s">
        <v>2176</v>
      </c>
      <c r="AW583">
        <v>0</v>
      </c>
      <c r="AY583">
        <v>0</v>
      </c>
      <c r="BA583">
        <v>0</v>
      </c>
      <c r="BC583">
        <v>0</v>
      </c>
      <c r="BE583">
        <v>0</v>
      </c>
      <c r="BG583">
        <v>0</v>
      </c>
      <c r="BI583">
        <v>0</v>
      </c>
      <c r="BK583">
        <v>0</v>
      </c>
      <c r="BM583">
        <v>0</v>
      </c>
      <c r="BO583">
        <v>0</v>
      </c>
      <c r="BQ583">
        <v>0</v>
      </c>
      <c r="BR583">
        <v>0</v>
      </c>
      <c r="BT583">
        <v>0</v>
      </c>
      <c r="BV583">
        <v>0</v>
      </c>
      <c r="BX583">
        <v>0</v>
      </c>
      <c r="BZ583">
        <v>0</v>
      </c>
      <c r="CB583">
        <v>0</v>
      </c>
      <c r="CF583">
        <v>0</v>
      </c>
      <c r="CJ583">
        <v>2051</v>
      </c>
      <c r="CM583">
        <v>0</v>
      </c>
      <c r="CN583">
        <v>0</v>
      </c>
    </row>
    <row r="584" spans="1:92" x14ac:dyDescent="0.3">
      <c r="A584" s="4">
        <v>44360</v>
      </c>
      <c r="B584" s="2" t="s">
        <v>161</v>
      </c>
      <c r="C584" s="11" t="s">
        <v>183</v>
      </c>
      <c r="D584" s="11" t="s">
        <v>11</v>
      </c>
      <c r="E584" s="3" t="s">
        <v>1188</v>
      </c>
      <c r="F584" s="1"/>
      <c r="G584" s="7"/>
      <c r="H584" s="7"/>
      <c r="I584" s="7"/>
      <c r="J584" s="7">
        <v>1410</v>
      </c>
      <c r="K584" s="7">
        <v>282</v>
      </c>
      <c r="L584" s="7"/>
      <c r="M584" s="5"/>
      <c r="N584" s="7">
        <v>1</v>
      </c>
      <c r="O584" s="7">
        <v>1</v>
      </c>
      <c r="P584" s="7"/>
      <c r="Q584" s="7"/>
      <c r="R584" s="7"/>
      <c r="S584" s="7"/>
      <c r="T584" s="7">
        <v>5</v>
      </c>
      <c r="U584" s="7"/>
      <c r="V584" s="6">
        <v>1078</v>
      </c>
      <c r="W584" s="10"/>
      <c r="X584" s="8"/>
      <c r="Y584" s="9">
        <v>0</v>
      </c>
      <c r="Z584" s="9">
        <v>0</v>
      </c>
      <c r="AA584" s="9">
        <v>0</v>
      </c>
      <c r="AB584" s="9">
        <v>0</v>
      </c>
      <c r="AC584" s="9">
        <v>0</v>
      </c>
      <c r="AD584" s="9">
        <v>0</v>
      </c>
      <c r="AE584" s="9">
        <v>0</v>
      </c>
      <c r="AF584" s="9">
        <v>0</v>
      </c>
      <c r="AG584" s="9">
        <v>0</v>
      </c>
      <c r="AH584" s="9">
        <v>0</v>
      </c>
      <c r="AI584" s="9">
        <v>0</v>
      </c>
      <c r="AJ584">
        <v>0</v>
      </c>
      <c r="AK584">
        <v>0</v>
      </c>
      <c r="AU584" t="s">
        <v>2177</v>
      </c>
      <c r="AW584">
        <v>0</v>
      </c>
      <c r="AY584">
        <v>0</v>
      </c>
      <c r="BA584">
        <v>0</v>
      </c>
      <c r="BC584">
        <v>0</v>
      </c>
      <c r="BE584">
        <v>0</v>
      </c>
      <c r="BG584">
        <v>0</v>
      </c>
      <c r="BI584">
        <v>0</v>
      </c>
      <c r="BK584">
        <v>0</v>
      </c>
      <c r="BM584">
        <v>0</v>
      </c>
      <c r="BO584">
        <v>0</v>
      </c>
      <c r="BQ584">
        <v>0</v>
      </c>
      <c r="BR584">
        <v>0</v>
      </c>
      <c r="BT584">
        <v>0</v>
      </c>
      <c r="BV584">
        <v>0</v>
      </c>
      <c r="BX584">
        <v>0</v>
      </c>
      <c r="BZ584">
        <v>0</v>
      </c>
      <c r="CB584">
        <v>0</v>
      </c>
      <c r="CF584">
        <v>0</v>
      </c>
      <c r="CJ584">
        <v>2052</v>
      </c>
      <c r="CM584">
        <v>0</v>
      </c>
      <c r="CN584">
        <v>0</v>
      </c>
    </row>
    <row r="585" spans="1:92" x14ac:dyDescent="0.3">
      <c r="A585" s="4">
        <v>44360</v>
      </c>
      <c r="B585" s="2" t="s">
        <v>161</v>
      </c>
      <c r="C585" s="11" t="s">
        <v>573</v>
      </c>
      <c r="D585" s="11" t="s">
        <v>11</v>
      </c>
      <c r="E585" s="3" t="s">
        <v>1254</v>
      </c>
      <c r="F585" s="1"/>
      <c r="G585" s="7"/>
      <c r="H585" s="7"/>
      <c r="I585" s="7"/>
      <c r="J585" s="7">
        <v>400</v>
      </c>
      <c r="K585" s="7">
        <v>80</v>
      </c>
      <c r="L585" s="7"/>
      <c r="M585" s="5">
        <v>40</v>
      </c>
      <c r="N585" s="7">
        <v>1</v>
      </c>
      <c r="O585" s="7"/>
      <c r="P585" s="7">
        <v>4</v>
      </c>
      <c r="Q585" s="7"/>
      <c r="R585" s="7"/>
      <c r="S585" s="7"/>
      <c r="T585" s="7"/>
      <c r="U585" s="7"/>
      <c r="V585" s="6"/>
      <c r="W585" s="10" t="s">
        <v>2178</v>
      </c>
      <c r="X585" s="8"/>
      <c r="Y585" s="9">
        <v>0</v>
      </c>
      <c r="Z585" s="9">
        <v>0</v>
      </c>
      <c r="AA585" s="9">
        <v>0</v>
      </c>
      <c r="AB585" s="9">
        <v>0</v>
      </c>
      <c r="AC585" s="9">
        <v>0</v>
      </c>
      <c r="AD585" s="9">
        <v>0</v>
      </c>
      <c r="AE585" s="9">
        <v>0</v>
      </c>
      <c r="AF585" s="9">
        <v>0</v>
      </c>
      <c r="AG585" s="9">
        <v>0</v>
      </c>
      <c r="AH585" s="9">
        <v>100000000</v>
      </c>
      <c r="AI585" s="9">
        <v>0</v>
      </c>
      <c r="AJ585">
        <v>100000000</v>
      </c>
      <c r="AK585">
        <v>0</v>
      </c>
      <c r="AU585" t="s">
        <v>2179</v>
      </c>
      <c r="AW585">
        <v>0</v>
      </c>
      <c r="AY585">
        <v>0</v>
      </c>
      <c r="BA585">
        <v>0</v>
      </c>
      <c r="BC585">
        <v>0</v>
      </c>
      <c r="BE585">
        <v>0</v>
      </c>
      <c r="BG585">
        <v>0</v>
      </c>
      <c r="BI585">
        <v>0</v>
      </c>
      <c r="BK585">
        <v>0</v>
      </c>
      <c r="BM585">
        <v>0</v>
      </c>
      <c r="BO585">
        <v>0</v>
      </c>
      <c r="BQ585">
        <v>0</v>
      </c>
      <c r="BR585">
        <v>0</v>
      </c>
      <c r="BT585">
        <v>0</v>
      </c>
      <c r="BV585">
        <v>0</v>
      </c>
      <c r="BX585">
        <v>0</v>
      </c>
      <c r="BZ585">
        <v>0</v>
      </c>
      <c r="CB585">
        <v>0</v>
      </c>
      <c r="CF585">
        <v>0</v>
      </c>
      <c r="CJ585">
        <v>2053</v>
      </c>
      <c r="CM585">
        <v>0</v>
      </c>
      <c r="CN585">
        <v>100000000</v>
      </c>
    </row>
    <row r="586" spans="1:92" x14ac:dyDescent="0.3">
      <c r="A586" s="4">
        <v>44360</v>
      </c>
      <c r="B586" s="2" t="s">
        <v>57</v>
      </c>
      <c r="C586" s="11" t="s">
        <v>37</v>
      </c>
      <c r="D586" s="11" t="s">
        <v>554</v>
      </c>
      <c r="E586" s="3" t="s">
        <v>1329</v>
      </c>
      <c r="F586" s="1"/>
      <c r="G586" s="7"/>
      <c r="H586" s="7">
        <v>1</v>
      </c>
      <c r="I586" s="7"/>
      <c r="J586" s="7">
        <v>1</v>
      </c>
      <c r="K586" s="7"/>
      <c r="L586" s="7"/>
      <c r="M586" s="5"/>
      <c r="N586" s="7"/>
      <c r="O586" s="7"/>
      <c r="P586" s="7"/>
      <c r="Q586" s="7">
        <v>1</v>
      </c>
      <c r="R586" s="7"/>
      <c r="S586" s="7"/>
      <c r="T586" s="7"/>
      <c r="U586" s="7"/>
      <c r="V586" s="6"/>
      <c r="W586" s="10"/>
      <c r="X586" s="8"/>
      <c r="Y586" s="9">
        <v>0</v>
      </c>
      <c r="Z586" s="9">
        <v>0</v>
      </c>
      <c r="AA586" s="9">
        <v>0</v>
      </c>
      <c r="AB586" s="9">
        <v>0</v>
      </c>
      <c r="AC586" s="9">
        <v>0</v>
      </c>
      <c r="AD586" s="9">
        <v>0</v>
      </c>
      <c r="AE586" s="9">
        <v>0</v>
      </c>
      <c r="AF586" s="9">
        <v>0</v>
      </c>
      <c r="AG586" s="9">
        <v>0</v>
      </c>
      <c r="AH586" s="9">
        <v>0</v>
      </c>
      <c r="AI586" s="9">
        <v>0</v>
      </c>
      <c r="AJ586">
        <v>0</v>
      </c>
      <c r="AK586">
        <v>0</v>
      </c>
      <c r="AU586" t="s">
        <v>2180</v>
      </c>
      <c r="AW586">
        <v>0</v>
      </c>
      <c r="AY586">
        <v>0</v>
      </c>
      <c r="BA586">
        <v>0</v>
      </c>
      <c r="BC586">
        <v>0</v>
      </c>
      <c r="BE586">
        <v>0</v>
      </c>
      <c r="BG586">
        <v>0</v>
      </c>
      <c r="BI586">
        <v>0</v>
      </c>
      <c r="BK586">
        <v>0</v>
      </c>
      <c r="BM586">
        <v>0</v>
      </c>
      <c r="BO586">
        <v>0</v>
      </c>
      <c r="BQ586">
        <v>0</v>
      </c>
      <c r="BR586">
        <v>0</v>
      </c>
      <c r="BT586">
        <v>0</v>
      </c>
      <c r="BV586">
        <v>0</v>
      </c>
      <c r="BX586">
        <v>0</v>
      </c>
      <c r="BZ586">
        <v>0</v>
      </c>
      <c r="CB586">
        <v>0</v>
      </c>
      <c r="CF586">
        <v>0</v>
      </c>
      <c r="CJ586">
        <v>2054</v>
      </c>
      <c r="CM586">
        <v>0</v>
      </c>
      <c r="CN586">
        <v>0</v>
      </c>
    </row>
    <row r="587" spans="1:92" x14ac:dyDescent="0.3">
      <c r="A587" s="4">
        <v>44360</v>
      </c>
      <c r="B587" s="2" t="s">
        <v>12</v>
      </c>
      <c r="C587" s="11" t="s">
        <v>171</v>
      </c>
      <c r="D587" s="11" t="s">
        <v>1690</v>
      </c>
      <c r="E587" s="3" t="s">
        <v>839</v>
      </c>
      <c r="F587" s="1"/>
      <c r="G587" s="7"/>
      <c r="H587" s="7"/>
      <c r="I587" s="7"/>
      <c r="J587" s="7">
        <v>400</v>
      </c>
      <c r="K587" s="7"/>
      <c r="L587" s="7"/>
      <c r="M587" s="5"/>
      <c r="N587" s="7">
        <v>7</v>
      </c>
      <c r="O587" s="7"/>
      <c r="P587" s="7"/>
      <c r="Q587" s="7"/>
      <c r="R587" s="7"/>
      <c r="S587" s="7"/>
      <c r="T587" s="7"/>
      <c r="U587" s="7"/>
      <c r="V587" s="6"/>
      <c r="W587" s="10"/>
      <c r="X587" s="8"/>
      <c r="Y587" s="9">
        <v>0</v>
      </c>
      <c r="Z587" s="9">
        <v>0</v>
      </c>
      <c r="AA587" s="9">
        <v>0</v>
      </c>
      <c r="AB587" s="9">
        <v>0</v>
      </c>
      <c r="AC587" s="9">
        <v>0</v>
      </c>
      <c r="AD587" s="9">
        <v>0</v>
      </c>
      <c r="AE587" s="9">
        <v>0</v>
      </c>
      <c r="AF587" s="9">
        <v>0</v>
      </c>
      <c r="AG587" s="9">
        <v>0</v>
      </c>
      <c r="AH587" s="9">
        <v>0</v>
      </c>
      <c r="AI587" s="9">
        <v>0</v>
      </c>
      <c r="AJ587">
        <v>0</v>
      </c>
      <c r="AK587">
        <v>0</v>
      </c>
      <c r="AU587" t="s">
        <v>2181</v>
      </c>
      <c r="AW587">
        <v>0</v>
      </c>
      <c r="AY587">
        <v>0</v>
      </c>
      <c r="BA587">
        <v>0</v>
      </c>
      <c r="BC587">
        <v>0</v>
      </c>
      <c r="BE587">
        <v>0</v>
      </c>
      <c r="BG587">
        <v>0</v>
      </c>
      <c r="BI587">
        <v>0</v>
      </c>
      <c r="BK587">
        <v>0</v>
      </c>
      <c r="BM587">
        <v>0</v>
      </c>
      <c r="BO587">
        <v>0</v>
      </c>
      <c r="BQ587">
        <v>0</v>
      </c>
      <c r="BR587">
        <v>0</v>
      </c>
      <c r="BT587">
        <v>0</v>
      </c>
      <c r="BV587">
        <v>0</v>
      </c>
      <c r="BX587">
        <v>0</v>
      </c>
      <c r="BZ587">
        <v>0</v>
      </c>
      <c r="CB587">
        <v>0</v>
      </c>
      <c r="CF587">
        <v>0</v>
      </c>
      <c r="CJ587">
        <v>2055</v>
      </c>
      <c r="CM587">
        <v>0</v>
      </c>
      <c r="CN587">
        <v>0</v>
      </c>
    </row>
    <row r="588" spans="1:92" x14ac:dyDescent="0.3">
      <c r="A588" s="4">
        <v>44360</v>
      </c>
      <c r="B588" s="2" t="s">
        <v>12</v>
      </c>
      <c r="C588" s="11" t="s">
        <v>389</v>
      </c>
      <c r="D588" s="11" t="s">
        <v>1690</v>
      </c>
      <c r="E588" s="3" t="s">
        <v>1209</v>
      </c>
      <c r="F588" s="1"/>
      <c r="G588" s="7"/>
      <c r="H588" s="7"/>
      <c r="I588" s="7"/>
      <c r="J588" s="7"/>
      <c r="K588" s="7"/>
      <c r="L588" s="7"/>
      <c r="M588" s="5"/>
      <c r="N588" s="7">
        <v>1</v>
      </c>
      <c r="O588" s="7"/>
      <c r="P588" s="7"/>
      <c r="Q588" s="7"/>
      <c r="R588" s="7"/>
      <c r="S588" s="7"/>
      <c r="T588" s="7"/>
      <c r="U588" s="7"/>
      <c r="V588" s="6"/>
      <c r="W588" s="10"/>
      <c r="X588" s="8"/>
      <c r="Y588" s="9">
        <v>0</v>
      </c>
      <c r="Z588" s="9">
        <v>0</v>
      </c>
      <c r="AA588" s="9">
        <v>0</v>
      </c>
      <c r="AB588" s="9">
        <v>0</v>
      </c>
      <c r="AC588" s="9">
        <v>0</v>
      </c>
      <c r="AD588" s="9">
        <v>0</v>
      </c>
      <c r="AE588" s="9">
        <v>0</v>
      </c>
      <c r="AF588" s="9">
        <v>0</v>
      </c>
      <c r="AG588" s="9">
        <v>0</v>
      </c>
      <c r="AH588" s="9">
        <v>0</v>
      </c>
      <c r="AI588" s="9">
        <v>0</v>
      </c>
      <c r="AJ588">
        <v>0</v>
      </c>
      <c r="AK588">
        <v>0</v>
      </c>
      <c r="AU588" t="s">
        <v>2182</v>
      </c>
      <c r="AW588">
        <v>0</v>
      </c>
      <c r="AY588">
        <v>0</v>
      </c>
      <c r="BA588">
        <v>0</v>
      </c>
      <c r="BC588">
        <v>0</v>
      </c>
      <c r="BE588">
        <v>0</v>
      </c>
      <c r="BG588">
        <v>0</v>
      </c>
      <c r="BI588">
        <v>0</v>
      </c>
      <c r="BK588">
        <v>0</v>
      </c>
      <c r="BM588">
        <v>0</v>
      </c>
      <c r="BO588">
        <v>0</v>
      </c>
      <c r="BQ588">
        <v>0</v>
      </c>
      <c r="BR588">
        <v>0</v>
      </c>
      <c r="BT588">
        <v>0</v>
      </c>
      <c r="BV588">
        <v>0</v>
      </c>
      <c r="BX588">
        <v>0</v>
      </c>
      <c r="BZ588">
        <v>0</v>
      </c>
      <c r="CB588">
        <v>0</v>
      </c>
      <c r="CF588">
        <v>0</v>
      </c>
      <c r="CJ588">
        <v>2056</v>
      </c>
      <c r="CM588">
        <v>0</v>
      </c>
      <c r="CN588">
        <v>0</v>
      </c>
    </row>
    <row r="589" spans="1:92" x14ac:dyDescent="0.3">
      <c r="A589" s="4">
        <v>44360</v>
      </c>
      <c r="B589" s="2" t="s">
        <v>57</v>
      </c>
      <c r="C589" s="11" t="s">
        <v>1345</v>
      </c>
      <c r="D589" s="11" t="s">
        <v>1690</v>
      </c>
      <c r="E589" s="3" t="s">
        <v>1346</v>
      </c>
      <c r="F589" s="1"/>
      <c r="G589" s="7"/>
      <c r="H589" s="7"/>
      <c r="I589" s="7"/>
      <c r="J589" s="7"/>
      <c r="K589" s="7"/>
      <c r="L589" s="7"/>
      <c r="M589" s="5"/>
      <c r="N589" s="7">
        <v>1</v>
      </c>
      <c r="O589" s="7"/>
      <c r="P589" s="7"/>
      <c r="Q589" s="7"/>
      <c r="R589" s="7"/>
      <c r="S589" s="7"/>
      <c r="T589" s="7"/>
      <c r="U589" s="7"/>
      <c r="V589" s="6"/>
      <c r="W589" s="10"/>
      <c r="X589" s="8"/>
      <c r="Y589" s="9">
        <v>0</v>
      </c>
      <c r="Z589" s="9">
        <v>0</v>
      </c>
      <c r="AA589" s="9">
        <v>0</v>
      </c>
      <c r="AB589" s="9">
        <v>0</v>
      </c>
      <c r="AC589" s="9">
        <v>0</v>
      </c>
      <c r="AD589" s="9">
        <v>0</v>
      </c>
      <c r="AE589" s="9">
        <v>0</v>
      </c>
      <c r="AF589" s="9">
        <v>0</v>
      </c>
      <c r="AG589" s="9">
        <v>0</v>
      </c>
      <c r="AH589" s="9">
        <v>0</v>
      </c>
      <c r="AI589" s="9">
        <v>0</v>
      </c>
      <c r="AJ589">
        <v>0</v>
      </c>
      <c r="AK589">
        <v>0</v>
      </c>
      <c r="AU589" t="s">
        <v>2183</v>
      </c>
      <c r="AW589">
        <v>0</v>
      </c>
      <c r="AY589">
        <v>0</v>
      </c>
      <c r="BA589">
        <v>0</v>
      </c>
      <c r="BC589">
        <v>0</v>
      </c>
      <c r="BE589">
        <v>0</v>
      </c>
      <c r="BG589">
        <v>0</v>
      </c>
      <c r="BI589">
        <v>0</v>
      </c>
      <c r="BK589">
        <v>0</v>
      </c>
      <c r="BM589">
        <v>0</v>
      </c>
      <c r="BO589">
        <v>0</v>
      </c>
      <c r="BQ589">
        <v>0</v>
      </c>
      <c r="BR589">
        <v>0</v>
      </c>
      <c r="BT589">
        <v>0</v>
      </c>
      <c r="BV589">
        <v>0</v>
      </c>
      <c r="BX589">
        <v>0</v>
      </c>
      <c r="BZ589">
        <v>0</v>
      </c>
      <c r="CB589">
        <v>0</v>
      </c>
      <c r="CF589">
        <v>0</v>
      </c>
      <c r="CJ589">
        <v>2057</v>
      </c>
      <c r="CM589">
        <v>0</v>
      </c>
      <c r="CN589">
        <v>0</v>
      </c>
    </row>
    <row r="590" spans="1:92" x14ac:dyDescent="0.3">
      <c r="A590" s="4">
        <v>44359</v>
      </c>
      <c r="B590" s="2" t="s">
        <v>40</v>
      </c>
      <c r="C590" s="11" t="s">
        <v>413</v>
      </c>
      <c r="D590" s="11" t="s">
        <v>11</v>
      </c>
      <c r="E590" s="3" t="s">
        <v>1103</v>
      </c>
      <c r="F590" s="1"/>
      <c r="G590" s="7"/>
      <c r="H590" s="7"/>
      <c r="I590" s="7"/>
      <c r="J590" s="7">
        <v>8</v>
      </c>
      <c r="K590" s="7">
        <v>2</v>
      </c>
      <c r="L590" s="7"/>
      <c r="M590" s="5">
        <v>2</v>
      </c>
      <c r="N590" s="7"/>
      <c r="O590" s="7"/>
      <c r="P590" s="7"/>
      <c r="Q590" s="7"/>
      <c r="R590" s="7"/>
      <c r="S590" s="7"/>
      <c r="T590" s="7"/>
      <c r="U590" s="7"/>
      <c r="V590" s="6"/>
      <c r="W590" s="10"/>
      <c r="X590" s="8"/>
      <c r="Y590" s="9">
        <v>0</v>
      </c>
      <c r="Z590" s="9">
        <v>0</v>
      </c>
      <c r="AA590" s="9">
        <v>0</v>
      </c>
      <c r="AB590" s="9">
        <v>0</v>
      </c>
      <c r="AC590" s="9">
        <v>0</v>
      </c>
      <c r="AD590" s="9">
        <v>0</v>
      </c>
      <c r="AE590" s="9">
        <v>0</v>
      </c>
      <c r="AF590" s="9">
        <v>0</v>
      </c>
      <c r="AG590" s="9">
        <v>0</v>
      </c>
      <c r="AH590" s="9">
        <v>0</v>
      </c>
      <c r="AI590" s="9">
        <v>0</v>
      </c>
      <c r="AJ590">
        <v>0</v>
      </c>
      <c r="AK590">
        <v>0</v>
      </c>
      <c r="AU590" t="s">
        <v>2184</v>
      </c>
      <c r="AW590">
        <v>0</v>
      </c>
      <c r="AY590">
        <v>0</v>
      </c>
      <c r="BA590">
        <v>0</v>
      </c>
      <c r="BC590">
        <v>0</v>
      </c>
      <c r="BE590">
        <v>0</v>
      </c>
      <c r="BG590">
        <v>0</v>
      </c>
      <c r="BI590">
        <v>0</v>
      </c>
      <c r="BK590">
        <v>0</v>
      </c>
      <c r="BM590">
        <v>0</v>
      </c>
      <c r="BO590">
        <v>0</v>
      </c>
      <c r="BQ590">
        <v>0</v>
      </c>
      <c r="BR590">
        <v>0</v>
      </c>
      <c r="BT590">
        <v>0</v>
      </c>
      <c r="BV590">
        <v>0</v>
      </c>
      <c r="BX590">
        <v>0</v>
      </c>
      <c r="BZ590">
        <v>0</v>
      </c>
      <c r="CB590">
        <v>0</v>
      </c>
      <c r="CF590">
        <v>0</v>
      </c>
      <c r="CJ590">
        <v>2058</v>
      </c>
      <c r="CM590">
        <v>0</v>
      </c>
      <c r="CN590">
        <v>0</v>
      </c>
    </row>
    <row r="591" spans="1:92" x14ac:dyDescent="0.3">
      <c r="A591" s="4">
        <v>44360</v>
      </c>
      <c r="B591" s="2" t="s">
        <v>44</v>
      </c>
      <c r="C591" s="11" t="s">
        <v>141</v>
      </c>
      <c r="D591" s="11" t="s">
        <v>11</v>
      </c>
      <c r="E591" s="3" t="s">
        <v>1362</v>
      </c>
      <c r="F591" s="1"/>
      <c r="G591" s="7"/>
      <c r="H591" s="7"/>
      <c r="I591" s="7"/>
      <c r="J591" s="7">
        <v>7890</v>
      </c>
      <c r="K591" s="7">
        <v>2000</v>
      </c>
      <c r="L591" s="7"/>
      <c r="M591" s="5">
        <v>230</v>
      </c>
      <c r="N591" s="7">
        <v>1</v>
      </c>
      <c r="O591" s="7"/>
      <c r="P591" s="7"/>
      <c r="Q591" s="7">
        <v>1</v>
      </c>
      <c r="R591" s="7"/>
      <c r="S591" s="7"/>
      <c r="T591" s="7"/>
      <c r="U591" s="7"/>
      <c r="V591" s="6"/>
      <c r="W591" s="10"/>
      <c r="X591" s="8"/>
      <c r="Y591" s="9">
        <v>0</v>
      </c>
      <c r="Z591" s="9">
        <v>500400000</v>
      </c>
      <c r="AA591" s="9">
        <v>117000000</v>
      </c>
      <c r="AB591" s="9">
        <v>0</v>
      </c>
      <c r="AC591" s="9">
        <v>0</v>
      </c>
      <c r="AD591" s="9">
        <v>0</v>
      </c>
      <c r="AE591" s="9">
        <v>662110644.67999995</v>
      </c>
      <c r="AF591" s="9">
        <v>0</v>
      </c>
      <c r="AG591" s="9">
        <v>0</v>
      </c>
      <c r="AH591" s="9">
        <v>200000000</v>
      </c>
      <c r="AI591" s="9">
        <v>0</v>
      </c>
      <c r="AJ591">
        <v>1479510644.6799998</v>
      </c>
      <c r="AK591">
        <v>0</v>
      </c>
      <c r="AL591">
        <v>147</v>
      </c>
      <c r="AM591">
        <v>44362</v>
      </c>
      <c r="AN591">
        <v>44544</v>
      </c>
      <c r="AU591" t="s">
        <v>2185</v>
      </c>
      <c r="AV591">
        <v>1000</v>
      </c>
      <c r="AW591">
        <v>117000000</v>
      </c>
      <c r="AY591">
        <v>0</v>
      </c>
      <c r="AZ591">
        <v>1000</v>
      </c>
      <c r="BA591">
        <v>50600000</v>
      </c>
      <c r="BB591">
        <v>1000</v>
      </c>
      <c r="BC591">
        <v>53800000</v>
      </c>
      <c r="BD591">
        <v>3000</v>
      </c>
      <c r="BE591">
        <v>231000000</v>
      </c>
      <c r="BF591">
        <v>3000</v>
      </c>
      <c r="BG591">
        <v>85800000</v>
      </c>
      <c r="BI591">
        <v>0</v>
      </c>
      <c r="BK591">
        <v>0</v>
      </c>
      <c r="BL591">
        <v>3000</v>
      </c>
      <c r="BM591">
        <v>79200000</v>
      </c>
      <c r="BO591">
        <v>0</v>
      </c>
      <c r="BQ591">
        <v>0</v>
      </c>
      <c r="BR591">
        <v>500400000</v>
      </c>
      <c r="BT591">
        <v>0</v>
      </c>
      <c r="BV591">
        <v>0</v>
      </c>
      <c r="BX591">
        <v>0</v>
      </c>
      <c r="BZ591">
        <v>0</v>
      </c>
      <c r="CB591">
        <v>0</v>
      </c>
      <c r="CF591">
        <v>0</v>
      </c>
      <c r="CJ591">
        <v>2059</v>
      </c>
      <c r="CM591">
        <v>0</v>
      </c>
      <c r="CN591">
        <v>1479510644.6799998</v>
      </c>
    </row>
    <row r="592" spans="1:92" x14ac:dyDescent="0.3">
      <c r="A592" s="4">
        <v>44358</v>
      </c>
      <c r="B592" s="2" t="s">
        <v>26</v>
      </c>
      <c r="C592" s="11" t="s">
        <v>808</v>
      </c>
      <c r="D592" s="11" t="s">
        <v>1473</v>
      </c>
      <c r="E592" s="3" t="s">
        <v>1605</v>
      </c>
      <c r="F592" s="1"/>
      <c r="G592" s="7"/>
      <c r="H592" s="7"/>
      <c r="I592" s="7"/>
      <c r="J592" s="7"/>
      <c r="K592" s="7"/>
      <c r="L592" s="7"/>
      <c r="M592" s="5"/>
      <c r="N592" s="7">
        <v>1</v>
      </c>
      <c r="O592" s="7"/>
      <c r="P592" s="7"/>
      <c r="Q592" s="7"/>
      <c r="R592" s="7"/>
      <c r="S592" s="7"/>
      <c r="T592" s="7"/>
      <c r="U592" s="7"/>
      <c r="V592" s="6"/>
      <c r="W592" s="10"/>
      <c r="X592" s="8"/>
      <c r="Y592" s="9">
        <v>0</v>
      </c>
      <c r="Z592" s="9">
        <v>0</v>
      </c>
      <c r="AA592" s="9">
        <v>0</v>
      </c>
      <c r="AB592" s="9">
        <v>0</v>
      </c>
      <c r="AC592" s="9">
        <v>0</v>
      </c>
      <c r="AD592" s="9">
        <v>0</v>
      </c>
      <c r="AE592" s="9">
        <v>0</v>
      </c>
      <c r="AF592" s="9">
        <v>0</v>
      </c>
      <c r="AG592" s="9">
        <v>0</v>
      </c>
      <c r="AH592" s="9">
        <v>0</v>
      </c>
      <c r="AI592" s="9">
        <v>0</v>
      </c>
      <c r="AJ592">
        <v>0</v>
      </c>
      <c r="AK592">
        <v>0</v>
      </c>
      <c r="AU592" t="s">
        <v>2186</v>
      </c>
      <c r="AW592">
        <v>0</v>
      </c>
      <c r="AY592">
        <v>0</v>
      </c>
      <c r="BA592">
        <v>0</v>
      </c>
      <c r="BC592">
        <v>0</v>
      </c>
      <c r="BE592">
        <v>0</v>
      </c>
      <c r="BG592">
        <v>0</v>
      </c>
      <c r="BI592">
        <v>0</v>
      </c>
      <c r="BK592">
        <v>0</v>
      </c>
      <c r="BM592">
        <v>0</v>
      </c>
      <c r="BO592">
        <v>0</v>
      </c>
      <c r="BQ592">
        <v>0</v>
      </c>
      <c r="BR592">
        <v>0</v>
      </c>
      <c r="BT592">
        <v>0</v>
      </c>
      <c r="BV592">
        <v>0</v>
      </c>
      <c r="BX592">
        <v>0</v>
      </c>
      <c r="BZ592">
        <v>0</v>
      </c>
      <c r="CB592">
        <v>0</v>
      </c>
      <c r="CF592">
        <v>0</v>
      </c>
      <c r="CJ592">
        <v>2060</v>
      </c>
      <c r="CM592">
        <v>0</v>
      </c>
      <c r="CN592">
        <v>0</v>
      </c>
    </row>
    <row r="593" spans="1:92" x14ac:dyDescent="0.3">
      <c r="A593" s="4">
        <v>44360</v>
      </c>
      <c r="B593" s="2" t="s">
        <v>44</v>
      </c>
      <c r="C593" s="11" t="s">
        <v>77</v>
      </c>
      <c r="D593" s="11" t="s">
        <v>11</v>
      </c>
      <c r="E593" s="3" t="s">
        <v>1287</v>
      </c>
      <c r="F593" s="1"/>
      <c r="G593" s="7"/>
      <c r="H593" s="7"/>
      <c r="I593" s="7"/>
      <c r="J593" s="7">
        <v>14897</v>
      </c>
      <c r="K593" s="7">
        <v>4550</v>
      </c>
      <c r="L593" s="7"/>
      <c r="M593" s="5">
        <v>96</v>
      </c>
      <c r="N593" s="7">
        <v>2</v>
      </c>
      <c r="O593" s="7"/>
      <c r="P593" s="7">
        <v>3</v>
      </c>
      <c r="Q593" s="7"/>
      <c r="R593" s="7"/>
      <c r="S593" s="7">
        <v>1</v>
      </c>
      <c r="T593" s="7">
        <v>3</v>
      </c>
      <c r="U593" s="7"/>
      <c r="V593" s="6">
        <v>9100</v>
      </c>
      <c r="W593" s="10"/>
      <c r="X593" s="8"/>
      <c r="Y593" s="9">
        <v>0</v>
      </c>
      <c r="Z593" s="9">
        <v>0</v>
      </c>
      <c r="AA593" s="9">
        <v>0</v>
      </c>
      <c r="AB593" s="9">
        <v>0</v>
      </c>
      <c r="AC593" s="9">
        <v>0</v>
      </c>
      <c r="AD593" s="9">
        <v>0</v>
      </c>
      <c r="AE593" s="9">
        <v>0</v>
      </c>
      <c r="AF593" s="9">
        <v>330399156.5</v>
      </c>
      <c r="AG593" s="9">
        <v>0</v>
      </c>
      <c r="AH593" s="9">
        <v>120000000</v>
      </c>
      <c r="AI593" s="9">
        <v>0</v>
      </c>
      <c r="AJ593">
        <v>450399156.5</v>
      </c>
      <c r="AK593">
        <v>0</v>
      </c>
      <c r="AL593" t="s">
        <v>2187</v>
      </c>
      <c r="AM593">
        <v>44365</v>
      </c>
      <c r="AN593">
        <v>44547</v>
      </c>
      <c r="AU593" t="s">
        <v>2188</v>
      </c>
      <c r="AW593">
        <v>0</v>
      </c>
      <c r="AY593">
        <v>0</v>
      </c>
      <c r="BA593">
        <v>0</v>
      </c>
      <c r="BC593">
        <v>0</v>
      </c>
      <c r="BE593">
        <v>0</v>
      </c>
      <c r="BG593">
        <v>0</v>
      </c>
      <c r="BI593">
        <v>0</v>
      </c>
      <c r="BK593">
        <v>0</v>
      </c>
      <c r="BM593">
        <v>0</v>
      </c>
      <c r="BO593">
        <v>0</v>
      </c>
      <c r="BQ593">
        <v>0</v>
      </c>
      <c r="BR593">
        <v>0</v>
      </c>
      <c r="BT593">
        <v>0</v>
      </c>
      <c r="BV593">
        <v>0</v>
      </c>
      <c r="BX593">
        <v>0</v>
      </c>
      <c r="BZ593">
        <v>0</v>
      </c>
      <c r="CB593">
        <v>0</v>
      </c>
      <c r="CF593">
        <v>0</v>
      </c>
      <c r="CJ593">
        <v>2061</v>
      </c>
      <c r="CM593">
        <v>0</v>
      </c>
      <c r="CN593">
        <v>450399156.5</v>
      </c>
    </row>
    <row r="594" spans="1:92" x14ac:dyDescent="0.3">
      <c r="A594" s="4">
        <v>44360</v>
      </c>
      <c r="B594" s="2" t="s">
        <v>92</v>
      </c>
      <c r="C594" s="11" t="s">
        <v>266</v>
      </c>
      <c r="D594" s="11" t="s">
        <v>11</v>
      </c>
      <c r="E594" s="3" t="s">
        <v>1383</v>
      </c>
      <c r="F594" s="1"/>
      <c r="G594" s="7"/>
      <c r="H594" s="7"/>
      <c r="I594" s="7"/>
      <c r="J594" s="7">
        <v>518</v>
      </c>
      <c r="K594" s="7">
        <v>129</v>
      </c>
      <c r="L594" s="7"/>
      <c r="M594" s="5">
        <v>129</v>
      </c>
      <c r="N594" s="7"/>
      <c r="O594" s="7"/>
      <c r="P594" s="7"/>
      <c r="Q594" s="7"/>
      <c r="R594" s="7"/>
      <c r="S594" s="7"/>
      <c r="T594" s="7"/>
      <c r="U594" s="7"/>
      <c r="V594" s="6"/>
      <c r="W594" s="10"/>
      <c r="X594" s="8"/>
      <c r="Y594" s="9">
        <v>0</v>
      </c>
      <c r="Z594" s="9">
        <v>0</v>
      </c>
      <c r="AA594" s="9">
        <v>0</v>
      </c>
      <c r="AB594" s="9">
        <v>0</v>
      </c>
      <c r="AC594" s="9">
        <v>85000000</v>
      </c>
      <c r="AD594" s="9">
        <v>0</v>
      </c>
      <c r="AE594" s="9">
        <v>0</v>
      </c>
      <c r="AF594" s="9">
        <v>0</v>
      </c>
      <c r="AG594" s="9">
        <v>0</v>
      </c>
      <c r="AH594" s="9">
        <v>0</v>
      </c>
      <c r="AI594" s="9">
        <v>0</v>
      </c>
      <c r="AJ594">
        <v>85000000</v>
      </c>
      <c r="AK594">
        <v>0</v>
      </c>
      <c r="AU594" t="s">
        <v>2189</v>
      </c>
      <c r="AW594">
        <v>0</v>
      </c>
      <c r="AY594">
        <v>0</v>
      </c>
      <c r="BA594">
        <v>0</v>
      </c>
      <c r="BC594">
        <v>0</v>
      </c>
      <c r="BE594">
        <v>0</v>
      </c>
      <c r="BG594">
        <v>0</v>
      </c>
      <c r="BI594">
        <v>0</v>
      </c>
      <c r="BK594">
        <v>0</v>
      </c>
      <c r="BM594">
        <v>0</v>
      </c>
      <c r="BO594">
        <v>0</v>
      </c>
      <c r="BQ594">
        <v>0</v>
      </c>
      <c r="BR594">
        <v>0</v>
      </c>
      <c r="BT594">
        <v>0</v>
      </c>
      <c r="BU594">
        <v>50000</v>
      </c>
      <c r="BV594">
        <v>85000000</v>
      </c>
      <c r="BX594">
        <v>0</v>
      </c>
      <c r="BZ594">
        <v>0</v>
      </c>
      <c r="CB594">
        <v>0</v>
      </c>
      <c r="CF594">
        <v>0</v>
      </c>
      <c r="CJ594">
        <v>2062</v>
      </c>
      <c r="CM594">
        <v>0</v>
      </c>
      <c r="CN594">
        <v>85000000</v>
      </c>
    </row>
    <row r="595" spans="1:92" x14ac:dyDescent="0.3">
      <c r="A595" s="4">
        <v>44360</v>
      </c>
      <c r="B595" s="2" t="s">
        <v>44</v>
      </c>
      <c r="C595" s="11" t="s">
        <v>149</v>
      </c>
      <c r="D595" s="11" t="s">
        <v>11</v>
      </c>
      <c r="E595" s="3" t="s">
        <v>1024</v>
      </c>
      <c r="F595" s="1"/>
      <c r="G595" s="7"/>
      <c r="H595" s="7"/>
      <c r="I595" s="7"/>
      <c r="J595" s="7">
        <v>2137</v>
      </c>
      <c r="K595" s="7">
        <v>512</v>
      </c>
      <c r="L595" s="7">
        <v>10</v>
      </c>
      <c r="M595" s="5">
        <v>347</v>
      </c>
      <c r="N595" s="7">
        <v>1</v>
      </c>
      <c r="O595" s="7">
        <v>2</v>
      </c>
      <c r="P595" s="7">
        <v>2</v>
      </c>
      <c r="Q595" s="7">
        <v>1</v>
      </c>
      <c r="R595" s="7"/>
      <c r="S595" s="7"/>
      <c r="T595" s="7">
        <v>1</v>
      </c>
      <c r="U595" s="7"/>
      <c r="V595" s="6">
        <v>37</v>
      </c>
      <c r="W595" s="10"/>
      <c r="X595" s="8"/>
      <c r="Y595" s="9">
        <v>0</v>
      </c>
      <c r="Z595" s="9">
        <v>0</v>
      </c>
      <c r="AA595" s="9">
        <v>0</v>
      </c>
      <c r="AB595" s="9">
        <v>0</v>
      </c>
      <c r="AC595" s="9">
        <v>0</v>
      </c>
      <c r="AD595" s="9">
        <v>0</v>
      </c>
      <c r="AE595" s="9">
        <v>0</v>
      </c>
      <c r="AF595" s="9">
        <v>0</v>
      </c>
      <c r="AG595" s="9">
        <v>0</v>
      </c>
      <c r="AH595" s="9">
        <v>0</v>
      </c>
      <c r="AI595" s="9">
        <v>0</v>
      </c>
      <c r="AJ595">
        <v>0</v>
      </c>
      <c r="AK595">
        <v>0</v>
      </c>
      <c r="AU595" t="s">
        <v>2190</v>
      </c>
      <c r="AW595">
        <v>0</v>
      </c>
      <c r="AY595">
        <v>0</v>
      </c>
      <c r="BA595">
        <v>0</v>
      </c>
      <c r="BC595">
        <v>0</v>
      </c>
      <c r="BE595">
        <v>0</v>
      </c>
      <c r="BG595">
        <v>0</v>
      </c>
      <c r="BI595">
        <v>0</v>
      </c>
      <c r="BK595">
        <v>0</v>
      </c>
      <c r="BM595">
        <v>0</v>
      </c>
      <c r="BO595">
        <v>0</v>
      </c>
      <c r="BQ595">
        <v>0</v>
      </c>
      <c r="BR595">
        <v>0</v>
      </c>
      <c r="BT595">
        <v>0</v>
      </c>
      <c r="BV595">
        <v>0</v>
      </c>
      <c r="BX595">
        <v>0</v>
      </c>
      <c r="BZ595">
        <v>0</v>
      </c>
      <c r="CB595">
        <v>0</v>
      </c>
      <c r="CF595">
        <v>0</v>
      </c>
      <c r="CJ595">
        <v>2063</v>
      </c>
      <c r="CM595">
        <v>0</v>
      </c>
      <c r="CN595">
        <v>0</v>
      </c>
    </row>
    <row r="596" spans="1:92" x14ac:dyDescent="0.3">
      <c r="A596" s="4">
        <v>44361</v>
      </c>
      <c r="B596" s="2" t="s">
        <v>39</v>
      </c>
      <c r="C596" s="11" t="s">
        <v>229</v>
      </c>
      <c r="D596" s="11" t="s">
        <v>11</v>
      </c>
      <c r="E596" s="3" t="s">
        <v>1015</v>
      </c>
      <c r="F596" s="1"/>
      <c r="G596" s="7"/>
      <c r="H596" s="7"/>
      <c r="I596" s="7"/>
      <c r="J596" s="7">
        <v>645</v>
      </c>
      <c r="K596" s="7">
        <v>215</v>
      </c>
      <c r="L596" s="7"/>
      <c r="M596" s="5"/>
      <c r="N596" s="7"/>
      <c r="O596" s="7"/>
      <c r="P596" s="7"/>
      <c r="Q596" s="7"/>
      <c r="R596" s="7"/>
      <c r="S596" s="7"/>
      <c r="T596" s="7"/>
      <c r="U596" s="7"/>
      <c r="V596" s="6"/>
      <c r="W596" s="10"/>
      <c r="X596" s="8"/>
      <c r="Y596" s="9">
        <v>0</v>
      </c>
      <c r="Z596" s="9">
        <v>0</v>
      </c>
      <c r="AA596" s="9">
        <v>0</v>
      </c>
      <c r="AB596" s="9">
        <v>0</v>
      </c>
      <c r="AC596" s="9">
        <v>0</v>
      </c>
      <c r="AD596" s="9">
        <v>0</v>
      </c>
      <c r="AE596" s="9">
        <v>0</v>
      </c>
      <c r="AF596" s="9">
        <v>0</v>
      </c>
      <c r="AG596" s="9">
        <v>0</v>
      </c>
      <c r="AH596" s="9">
        <v>0</v>
      </c>
      <c r="AI596" s="9">
        <v>0</v>
      </c>
      <c r="AJ596">
        <v>0</v>
      </c>
      <c r="AK596">
        <v>0</v>
      </c>
      <c r="AU596" t="s">
        <v>2191</v>
      </c>
      <c r="AW596">
        <v>0</v>
      </c>
      <c r="AY596">
        <v>0</v>
      </c>
      <c r="BA596">
        <v>0</v>
      </c>
      <c r="BC596">
        <v>0</v>
      </c>
      <c r="BE596">
        <v>0</v>
      </c>
      <c r="BG596">
        <v>0</v>
      </c>
      <c r="BI596">
        <v>0</v>
      </c>
      <c r="BK596">
        <v>0</v>
      </c>
      <c r="BM596">
        <v>0</v>
      </c>
      <c r="BO596">
        <v>0</v>
      </c>
      <c r="BQ596">
        <v>0</v>
      </c>
      <c r="BR596">
        <v>0</v>
      </c>
      <c r="BT596">
        <v>0</v>
      </c>
      <c r="BV596">
        <v>0</v>
      </c>
      <c r="BX596">
        <v>0</v>
      </c>
      <c r="BZ596">
        <v>0</v>
      </c>
      <c r="CB596">
        <v>0</v>
      </c>
      <c r="CF596">
        <v>0</v>
      </c>
      <c r="CJ596">
        <v>2064</v>
      </c>
      <c r="CM596">
        <v>0</v>
      </c>
      <c r="CN596">
        <v>0</v>
      </c>
    </row>
    <row r="597" spans="1:92" x14ac:dyDescent="0.3">
      <c r="A597" s="4">
        <v>44361</v>
      </c>
      <c r="B597" s="2" t="s">
        <v>26</v>
      </c>
      <c r="C597" s="11" t="s">
        <v>136</v>
      </c>
      <c r="D597" s="11" t="s">
        <v>7</v>
      </c>
      <c r="E597" s="3" t="s">
        <v>884</v>
      </c>
      <c r="F597" s="1"/>
      <c r="G597" s="7"/>
      <c r="H597" s="7"/>
      <c r="I597" s="7"/>
      <c r="J597" s="7"/>
      <c r="K597" s="7"/>
      <c r="L597" s="7"/>
      <c r="M597" s="5"/>
      <c r="N597" s="7"/>
      <c r="O597" s="7"/>
      <c r="P597" s="7"/>
      <c r="Q597" s="7"/>
      <c r="R597" s="7"/>
      <c r="S597" s="7"/>
      <c r="T597" s="7"/>
      <c r="U597" s="7"/>
      <c r="V597" s="6"/>
      <c r="W597" s="10" t="s">
        <v>2192</v>
      </c>
      <c r="X597" s="8"/>
      <c r="Y597" s="9">
        <v>0</v>
      </c>
      <c r="Z597" s="9">
        <v>0</v>
      </c>
      <c r="AA597" s="9">
        <v>0</v>
      </c>
      <c r="AB597" s="9">
        <v>0</v>
      </c>
      <c r="AC597" s="9">
        <v>0</v>
      </c>
      <c r="AD597" s="9">
        <v>0</v>
      </c>
      <c r="AE597" s="9">
        <v>0</v>
      </c>
      <c r="AF597" s="9">
        <v>0</v>
      </c>
      <c r="AG597" s="9">
        <v>0</v>
      </c>
      <c r="AH597" s="9">
        <v>0</v>
      </c>
      <c r="AI597" s="9">
        <v>0</v>
      </c>
      <c r="AJ597">
        <v>0</v>
      </c>
      <c r="AK597">
        <v>0</v>
      </c>
      <c r="AU597" t="s">
        <v>2193</v>
      </c>
      <c r="AW597">
        <v>0</v>
      </c>
      <c r="AY597">
        <v>0</v>
      </c>
      <c r="BA597">
        <v>0</v>
      </c>
      <c r="BC597">
        <v>0</v>
      </c>
      <c r="BE597">
        <v>0</v>
      </c>
      <c r="BG597">
        <v>0</v>
      </c>
      <c r="BI597">
        <v>0</v>
      </c>
      <c r="BK597">
        <v>0</v>
      </c>
      <c r="BM597">
        <v>0</v>
      </c>
      <c r="BO597">
        <v>0</v>
      </c>
      <c r="BQ597">
        <v>0</v>
      </c>
      <c r="BR597">
        <v>0</v>
      </c>
      <c r="BT597">
        <v>0</v>
      </c>
      <c r="BV597">
        <v>0</v>
      </c>
      <c r="BX597">
        <v>0</v>
      </c>
      <c r="BZ597">
        <v>0</v>
      </c>
      <c r="CB597">
        <v>0</v>
      </c>
      <c r="CF597">
        <v>0</v>
      </c>
      <c r="CJ597">
        <v>2065</v>
      </c>
      <c r="CM597">
        <v>0</v>
      </c>
      <c r="CN597">
        <v>0</v>
      </c>
    </row>
    <row r="598" spans="1:92" x14ac:dyDescent="0.3">
      <c r="A598" s="4">
        <v>44360</v>
      </c>
      <c r="B598" s="2" t="s">
        <v>44</v>
      </c>
      <c r="C598" s="11" t="s">
        <v>356</v>
      </c>
      <c r="D598" s="11" t="s">
        <v>1690</v>
      </c>
      <c r="E598" s="3" t="s">
        <v>1234</v>
      </c>
      <c r="F598" s="1"/>
      <c r="G598" s="7"/>
      <c r="H598" s="7"/>
      <c r="I598" s="7"/>
      <c r="J598" s="7">
        <v>5</v>
      </c>
      <c r="K598" s="7">
        <v>1</v>
      </c>
      <c r="L598" s="7"/>
      <c r="M598" s="5">
        <v>1</v>
      </c>
      <c r="N598" s="7"/>
      <c r="O598" s="7"/>
      <c r="P598" s="7"/>
      <c r="Q598" s="7"/>
      <c r="R598" s="7"/>
      <c r="S598" s="7"/>
      <c r="T598" s="7"/>
      <c r="U598" s="7"/>
      <c r="V598" s="6"/>
      <c r="W598" s="10"/>
      <c r="X598" s="8"/>
      <c r="Y598" s="9">
        <v>0</v>
      </c>
      <c r="Z598" s="9">
        <v>0</v>
      </c>
      <c r="AA598" s="9">
        <v>0</v>
      </c>
      <c r="AB598" s="9">
        <v>1660915488</v>
      </c>
      <c r="AC598" s="9">
        <v>0</v>
      </c>
      <c r="AD598" s="9">
        <v>0</v>
      </c>
      <c r="AE598" s="9">
        <v>95318326.459999993</v>
      </c>
      <c r="AF598" s="9">
        <v>0</v>
      </c>
      <c r="AG598" s="9">
        <v>0</v>
      </c>
      <c r="AH598" s="9">
        <v>300000000</v>
      </c>
      <c r="AI598" s="9">
        <v>0</v>
      </c>
      <c r="AJ598">
        <v>2056233814.46</v>
      </c>
      <c r="AK598">
        <v>0</v>
      </c>
      <c r="AL598">
        <v>132</v>
      </c>
      <c r="AM598">
        <v>44365</v>
      </c>
      <c r="AN598">
        <v>44547</v>
      </c>
      <c r="AU598" t="s">
        <v>2194</v>
      </c>
      <c r="AW598">
        <v>0</v>
      </c>
      <c r="AY598">
        <v>0</v>
      </c>
      <c r="BA598">
        <v>0</v>
      </c>
      <c r="BC598">
        <v>0</v>
      </c>
      <c r="BE598">
        <v>0</v>
      </c>
      <c r="BG598">
        <v>0</v>
      </c>
      <c r="BI598">
        <v>0</v>
      </c>
      <c r="BK598">
        <v>0</v>
      </c>
      <c r="BM598">
        <v>0</v>
      </c>
      <c r="BO598">
        <v>0</v>
      </c>
      <c r="BQ598">
        <v>0</v>
      </c>
      <c r="BR598">
        <v>0</v>
      </c>
      <c r="BT598">
        <v>0</v>
      </c>
      <c r="BV598">
        <v>0</v>
      </c>
      <c r="BX598">
        <v>0</v>
      </c>
      <c r="BZ598">
        <v>0</v>
      </c>
      <c r="CB598">
        <v>0</v>
      </c>
      <c r="CE598" t="s">
        <v>2195</v>
      </c>
      <c r="CF598">
        <v>1660915488</v>
      </c>
      <c r="CJ598">
        <v>2066</v>
      </c>
      <c r="CM598">
        <v>0</v>
      </c>
      <c r="CN598">
        <v>2056233814.46</v>
      </c>
    </row>
    <row r="599" spans="1:92" x14ac:dyDescent="0.3">
      <c r="A599" s="4">
        <v>44359</v>
      </c>
      <c r="B599" s="2" t="s">
        <v>15</v>
      </c>
      <c r="C599" s="11" t="s">
        <v>458</v>
      </c>
      <c r="D599" s="11" t="s">
        <v>1690</v>
      </c>
      <c r="E599" s="3" t="s">
        <v>1040</v>
      </c>
      <c r="F599" s="1"/>
      <c r="G599" s="7"/>
      <c r="H599" s="7"/>
      <c r="I599" s="7"/>
      <c r="J599" s="7">
        <v>4</v>
      </c>
      <c r="K599" s="7">
        <v>1</v>
      </c>
      <c r="L599" s="7"/>
      <c r="M599" s="5"/>
      <c r="N599" s="7"/>
      <c r="O599" s="7"/>
      <c r="P599" s="7"/>
      <c r="Q599" s="7"/>
      <c r="R599" s="7"/>
      <c r="S599" s="7"/>
      <c r="T599" s="7"/>
      <c r="U599" s="7"/>
      <c r="V599" s="6"/>
      <c r="W599" s="10" t="s">
        <v>1717</v>
      </c>
      <c r="X599" s="8"/>
      <c r="Y599" s="9">
        <v>0</v>
      </c>
      <c r="Z599" s="9">
        <v>0</v>
      </c>
      <c r="AA599" s="9">
        <v>0</v>
      </c>
      <c r="AB599" s="9">
        <v>0</v>
      </c>
      <c r="AC599" s="9">
        <v>0</v>
      </c>
      <c r="AD599" s="9">
        <v>0</v>
      </c>
      <c r="AE599" s="9">
        <v>0</v>
      </c>
      <c r="AF599" s="9">
        <v>0</v>
      </c>
      <c r="AG599" s="9">
        <v>0</v>
      </c>
      <c r="AH599" s="9">
        <v>0</v>
      </c>
      <c r="AI599" s="9">
        <v>0</v>
      </c>
      <c r="AJ599">
        <v>0</v>
      </c>
      <c r="AK599">
        <v>0</v>
      </c>
      <c r="AU599" t="s">
        <v>2196</v>
      </c>
      <c r="AW599">
        <v>0</v>
      </c>
      <c r="AY599">
        <v>0</v>
      </c>
      <c r="BA599">
        <v>0</v>
      </c>
      <c r="BC599">
        <v>0</v>
      </c>
      <c r="BE599">
        <v>0</v>
      </c>
      <c r="BG599">
        <v>0</v>
      </c>
      <c r="BI599">
        <v>0</v>
      </c>
      <c r="BK599">
        <v>0</v>
      </c>
      <c r="BM599">
        <v>0</v>
      </c>
      <c r="BO599">
        <v>0</v>
      </c>
      <c r="BQ599">
        <v>0</v>
      </c>
      <c r="BR599">
        <v>0</v>
      </c>
      <c r="BT599">
        <v>0</v>
      </c>
      <c r="BV599">
        <v>0</v>
      </c>
      <c r="BX599">
        <v>0</v>
      </c>
      <c r="BZ599">
        <v>0</v>
      </c>
      <c r="CB599">
        <v>0</v>
      </c>
      <c r="CF599">
        <v>0</v>
      </c>
      <c r="CJ599">
        <v>2067</v>
      </c>
      <c r="CM599">
        <v>0</v>
      </c>
      <c r="CN599">
        <v>0</v>
      </c>
    </row>
    <row r="600" spans="1:92" x14ac:dyDescent="0.3">
      <c r="A600" s="4">
        <v>44361</v>
      </c>
      <c r="B600" s="2" t="s">
        <v>78</v>
      </c>
      <c r="C600" s="11" t="s">
        <v>245</v>
      </c>
      <c r="D600" s="11" t="s">
        <v>1713</v>
      </c>
      <c r="E600" s="3" t="s">
        <v>835</v>
      </c>
      <c r="F600" s="1"/>
      <c r="G600" s="7"/>
      <c r="H600" s="7"/>
      <c r="I600" s="7"/>
      <c r="J600" s="7">
        <v>6</v>
      </c>
      <c r="K600" s="7">
        <v>1</v>
      </c>
      <c r="L600" s="7"/>
      <c r="M600" s="5">
        <v>1</v>
      </c>
      <c r="N600" s="7"/>
      <c r="O600" s="7"/>
      <c r="P600" s="7"/>
      <c r="Q600" s="7"/>
      <c r="R600" s="7"/>
      <c r="S600" s="7"/>
      <c r="T600" s="7"/>
      <c r="U600" s="7"/>
      <c r="V600" s="6"/>
      <c r="W600" s="10"/>
      <c r="X600" s="8"/>
      <c r="Y600" s="9">
        <v>0</v>
      </c>
      <c r="Z600" s="9">
        <v>0</v>
      </c>
      <c r="AA600" s="9">
        <v>0</v>
      </c>
      <c r="AB600" s="9">
        <v>0</v>
      </c>
      <c r="AC600" s="9">
        <v>0</v>
      </c>
      <c r="AD600" s="9">
        <v>0</v>
      </c>
      <c r="AE600" s="9">
        <v>0</v>
      </c>
      <c r="AF600" s="9">
        <v>0</v>
      </c>
      <c r="AG600" s="9">
        <v>0</v>
      </c>
      <c r="AH600" s="9">
        <v>0</v>
      </c>
      <c r="AI600" s="9">
        <v>0</v>
      </c>
      <c r="AJ600">
        <v>0</v>
      </c>
      <c r="AK600">
        <v>0</v>
      </c>
      <c r="AU600" t="s">
        <v>2197</v>
      </c>
      <c r="AW600">
        <v>0</v>
      </c>
      <c r="AY600">
        <v>0</v>
      </c>
      <c r="BA600">
        <v>0</v>
      </c>
      <c r="BC600">
        <v>0</v>
      </c>
      <c r="BE600">
        <v>0</v>
      </c>
      <c r="BG600">
        <v>0</v>
      </c>
      <c r="BI600">
        <v>0</v>
      </c>
      <c r="BK600">
        <v>0</v>
      </c>
      <c r="BM600">
        <v>0</v>
      </c>
      <c r="BO600">
        <v>0</v>
      </c>
      <c r="BQ600">
        <v>0</v>
      </c>
      <c r="BR600">
        <v>0</v>
      </c>
      <c r="BT600">
        <v>0</v>
      </c>
      <c r="BV600">
        <v>0</v>
      </c>
      <c r="BX600">
        <v>0</v>
      </c>
      <c r="BZ600">
        <v>0</v>
      </c>
      <c r="CB600">
        <v>0</v>
      </c>
      <c r="CF600">
        <v>0</v>
      </c>
      <c r="CJ600">
        <v>2068</v>
      </c>
      <c r="CM600">
        <v>0</v>
      </c>
      <c r="CN600">
        <v>0</v>
      </c>
    </row>
    <row r="601" spans="1:92" x14ac:dyDescent="0.3">
      <c r="A601" s="4">
        <v>44361</v>
      </c>
      <c r="B601" s="2" t="s">
        <v>161</v>
      </c>
      <c r="C601" s="11" t="s">
        <v>632</v>
      </c>
      <c r="D601" s="11" t="s">
        <v>11</v>
      </c>
      <c r="E601" s="3" t="s">
        <v>927</v>
      </c>
      <c r="F601" s="1"/>
      <c r="G601" s="7"/>
      <c r="H601" s="7"/>
      <c r="I601" s="7"/>
      <c r="J601" s="7">
        <v>21</v>
      </c>
      <c r="K601" s="7">
        <v>6</v>
      </c>
      <c r="L601" s="7"/>
      <c r="M601" s="5">
        <v>6</v>
      </c>
      <c r="N601" s="7"/>
      <c r="O601" s="7"/>
      <c r="P601" s="7"/>
      <c r="Q601" s="7"/>
      <c r="R601" s="7"/>
      <c r="S601" s="7"/>
      <c r="T601" s="7"/>
      <c r="U601" s="7"/>
      <c r="V601" s="6"/>
      <c r="W601" s="10"/>
      <c r="X601" s="8"/>
      <c r="Y601" s="9">
        <v>0</v>
      </c>
      <c r="Z601" s="9">
        <v>0</v>
      </c>
      <c r="AA601" s="9">
        <v>0</v>
      </c>
      <c r="AB601" s="9">
        <v>0</v>
      </c>
      <c r="AC601" s="9">
        <v>0</v>
      </c>
      <c r="AD601" s="9">
        <v>0</v>
      </c>
      <c r="AE601" s="9">
        <v>0</v>
      </c>
      <c r="AF601" s="9">
        <v>0</v>
      </c>
      <c r="AG601" s="9">
        <v>0</v>
      </c>
      <c r="AH601" s="9">
        <v>0</v>
      </c>
      <c r="AI601" s="9">
        <v>0</v>
      </c>
      <c r="AJ601">
        <v>0</v>
      </c>
      <c r="AK601">
        <v>0</v>
      </c>
      <c r="AU601" t="s">
        <v>2198</v>
      </c>
      <c r="AW601">
        <v>0</v>
      </c>
      <c r="AY601">
        <v>0</v>
      </c>
      <c r="BA601">
        <v>0</v>
      </c>
      <c r="BC601">
        <v>0</v>
      </c>
      <c r="BE601">
        <v>0</v>
      </c>
      <c r="BG601">
        <v>0</v>
      </c>
      <c r="BI601">
        <v>0</v>
      </c>
      <c r="BK601">
        <v>0</v>
      </c>
      <c r="BM601">
        <v>0</v>
      </c>
      <c r="BO601">
        <v>0</v>
      </c>
      <c r="BQ601">
        <v>0</v>
      </c>
      <c r="BR601">
        <v>0</v>
      </c>
      <c r="BT601">
        <v>0</v>
      </c>
      <c r="BV601">
        <v>0</v>
      </c>
      <c r="BX601">
        <v>0</v>
      </c>
      <c r="BZ601">
        <v>0</v>
      </c>
      <c r="CB601">
        <v>0</v>
      </c>
      <c r="CF601">
        <v>0</v>
      </c>
      <c r="CJ601">
        <v>2069</v>
      </c>
      <c r="CM601">
        <v>0</v>
      </c>
      <c r="CN601">
        <v>0</v>
      </c>
    </row>
    <row r="602" spans="1:92" x14ac:dyDescent="0.3">
      <c r="A602" s="4">
        <v>44361</v>
      </c>
      <c r="B602" s="2" t="s">
        <v>5</v>
      </c>
      <c r="C602" s="11" t="s">
        <v>641</v>
      </c>
      <c r="D602" s="11" t="s">
        <v>1690</v>
      </c>
      <c r="E602" s="3" t="s">
        <v>851</v>
      </c>
      <c r="F602" s="1"/>
      <c r="G602" s="7"/>
      <c r="H602" s="7"/>
      <c r="I602" s="7"/>
      <c r="J602" s="7"/>
      <c r="K602" s="7"/>
      <c r="L602" s="7"/>
      <c r="M602" s="5"/>
      <c r="N602" s="7">
        <v>1</v>
      </c>
      <c r="O602" s="7"/>
      <c r="P602" s="7"/>
      <c r="Q602" s="7"/>
      <c r="R602" s="7"/>
      <c r="S602" s="7"/>
      <c r="T602" s="7"/>
      <c r="U602" s="7"/>
      <c r="V602" s="6"/>
      <c r="W602" s="10"/>
      <c r="X602" s="8"/>
      <c r="Y602" s="9">
        <v>0</v>
      </c>
      <c r="Z602" s="9">
        <v>0</v>
      </c>
      <c r="AA602" s="9">
        <v>0</v>
      </c>
      <c r="AB602" s="9">
        <v>0</v>
      </c>
      <c r="AC602" s="9">
        <v>0</v>
      </c>
      <c r="AD602" s="9">
        <v>0</v>
      </c>
      <c r="AE602" s="9">
        <v>0</v>
      </c>
      <c r="AF602" s="9">
        <v>0</v>
      </c>
      <c r="AG602" s="9">
        <v>0</v>
      </c>
      <c r="AH602" s="9">
        <v>0</v>
      </c>
      <c r="AI602" s="9">
        <v>0</v>
      </c>
      <c r="AJ602">
        <v>0</v>
      </c>
      <c r="AK602">
        <v>0</v>
      </c>
      <c r="AU602" t="s">
        <v>2199</v>
      </c>
      <c r="AW602">
        <v>0</v>
      </c>
      <c r="AY602">
        <v>0</v>
      </c>
      <c r="BA602">
        <v>0</v>
      </c>
      <c r="BC602">
        <v>0</v>
      </c>
      <c r="BE602">
        <v>0</v>
      </c>
      <c r="BG602">
        <v>0</v>
      </c>
      <c r="BI602">
        <v>0</v>
      </c>
      <c r="BK602">
        <v>0</v>
      </c>
      <c r="BM602">
        <v>0</v>
      </c>
      <c r="BO602">
        <v>0</v>
      </c>
      <c r="BQ602">
        <v>0</v>
      </c>
      <c r="BR602">
        <v>0</v>
      </c>
      <c r="BT602">
        <v>0</v>
      </c>
      <c r="BV602">
        <v>0</v>
      </c>
      <c r="BX602">
        <v>0</v>
      </c>
      <c r="BZ602">
        <v>0</v>
      </c>
      <c r="CB602">
        <v>0</v>
      </c>
      <c r="CF602">
        <v>0</v>
      </c>
      <c r="CJ602">
        <v>2070</v>
      </c>
      <c r="CM602">
        <v>0</v>
      </c>
      <c r="CN602">
        <v>0</v>
      </c>
    </row>
    <row r="603" spans="1:92" x14ac:dyDescent="0.3">
      <c r="A603" s="4">
        <v>44361</v>
      </c>
      <c r="B603" s="2" t="s">
        <v>26</v>
      </c>
      <c r="C603" s="11" t="s">
        <v>694</v>
      </c>
      <c r="D603" s="11" t="s">
        <v>7</v>
      </c>
      <c r="E603" s="3" t="s">
        <v>1017</v>
      </c>
      <c r="F603" s="1"/>
      <c r="G603" s="7">
        <v>2</v>
      </c>
      <c r="H603" s="7"/>
      <c r="I603" s="7"/>
      <c r="J603" s="7"/>
      <c r="K603" s="7"/>
      <c r="L603" s="7"/>
      <c r="M603" s="5"/>
      <c r="N603" s="7"/>
      <c r="O603" s="7"/>
      <c r="P603" s="7"/>
      <c r="Q603" s="7"/>
      <c r="R603" s="7"/>
      <c r="S603" s="7"/>
      <c r="T603" s="7"/>
      <c r="U603" s="7"/>
      <c r="V603" s="6"/>
      <c r="W603" s="10"/>
      <c r="X603" s="8"/>
      <c r="Y603" s="9">
        <v>0</v>
      </c>
      <c r="Z603" s="9">
        <v>0</v>
      </c>
      <c r="AA603" s="9">
        <v>0</v>
      </c>
      <c r="AB603" s="9">
        <v>0</v>
      </c>
      <c r="AC603" s="9">
        <v>0</v>
      </c>
      <c r="AD603" s="9">
        <v>0</v>
      </c>
      <c r="AE603" s="9">
        <v>0</v>
      </c>
      <c r="AF603" s="9">
        <v>0</v>
      </c>
      <c r="AG603" s="9">
        <v>0</v>
      </c>
      <c r="AH603" s="9">
        <v>0</v>
      </c>
      <c r="AI603" s="9">
        <v>0</v>
      </c>
      <c r="AJ603">
        <v>0</v>
      </c>
      <c r="AK603">
        <v>0</v>
      </c>
      <c r="AU603" t="s">
        <v>2200</v>
      </c>
      <c r="AW603">
        <v>0</v>
      </c>
      <c r="AY603">
        <v>0</v>
      </c>
      <c r="BA603">
        <v>0</v>
      </c>
      <c r="BC603">
        <v>0</v>
      </c>
      <c r="BE603">
        <v>0</v>
      </c>
      <c r="BG603">
        <v>0</v>
      </c>
      <c r="BI603">
        <v>0</v>
      </c>
      <c r="BK603">
        <v>0</v>
      </c>
      <c r="BM603">
        <v>0</v>
      </c>
      <c r="BO603">
        <v>0</v>
      </c>
      <c r="BQ603">
        <v>0</v>
      </c>
      <c r="BR603">
        <v>0</v>
      </c>
      <c r="BT603">
        <v>0</v>
      </c>
      <c r="BV603">
        <v>0</v>
      </c>
      <c r="BX603">
        <v>0</v>
      </c>
      <c r="BZ603">
        <v>0</v>
      </c>
      <c r="CB603">
        <v>0</v>
      </c>
      <c r="CF603">
        <v>0</v>
      </c>
      <c r="CJ603">
        <v>2071</v>
      </c>
      <c r="CM603">
        <v>0</v>
      </c>
      <c r="CN603">
        <v>0</v>
      </c>
    </row>
    <row r="604" spans="1:92" x14ac:dyDescent="0.3">
      <c r="A604" s="4">
        <v>44360</v>
      </c>
      <c r="B604" s="2" t="s">
        <v>19</v>
      </c>
      <c r="C604" s="11" t="s">
        <v>257</v>
      </c>
      <c r="D604" s="11" t="s">
        <v>11</v>
      </c>
      <c r="E604" s="3" t="s">
        <v>1028</v>
      </c>
      <c r="F604" s="1"/>
      <c r="G604" s="7"/>
      <c r="H604" s="7"/>
      <c r="I604" s="7"/>
      <c r="J604" s="7">
        <v>72</v>
      </c>
      <c r="K604" s="7">
        <v>18</v>
      </c>
      <c r="L604" s="7"/>
      <c r="M604" s="5">
        <v>18</v>
      </c>
      <c r="N604" s="7"/>
      <c r="O604" s="7"/>
      <c r="P604" s="7"/>
      <c r="Q604" s="7"/>
      <c r="R604" s="7"/>
      <c r="S604" s="7"/>
      <c r="T604" s="7"/>
      <c r="U604" s="7"/>
      <c r="V604" s="6"/>
      <c r="W604" s="10"/>
      <c r="X604" s="8"/>
      <c r="Y604" s="9">
        <v>0</v>
      </c>
      <c r="Z604" s="9">
        <v>0</v>
      </c>
      <c r="AA604" s="9">
        <v>0</v>
      </c>
      <c r="AB604" s="9">
        <v>0</v>
      </c>
      <c r="AC604" s="9">
        <v>0</v>
      </c>
      <c r="AD604" s="9">
        <v>0</v>
      </c>
      <c r="AE604" s="9">
        <v>0</v>
      </c>
      <c r="AF604" s="9">
        <v>0</v>
      </c>
      <c r="AG604" s="9">
        <v>0</v>
      </c>
      <c r="AH604" s="9">
        <v>0</v>
      </c>
      <c r="AI604" s="9">
        <v>0</v>
      </c>
      <c r="AJ604">
        <v>0</v>
      </c>
      <c r="AK604">
        <v>0</v>
      </c>
      <c r="AU604" t="s">
        <v>2201</v>
      </c>
      <c r="AW604">
        <v>0</v>
      </c>
      <c r="AY604">
        <v>0</v>
      </c>
      <c r="BA604">
        <v>0</v>
      </c>
      <c r="BC604">
        <v>0</v>
      </c>
      <c r="BE604">
        <v>0</v>
      </c>
      <c r="BG604">
        <v>0</v>
      </c>
      <c r="BI604">
        <v>0</v>
      </c>
      <c r="BK604">
        <v>0</v>
      </c>
      <c r="BM604">
        <v>0</v>
      </c>
      <c r="BO604">
        <v>0</v>
      </c>
      <c r="BQ604">
        <v>0</v>
      </c>
      <c r="BR604">
        <v>0</v>
      </c>
      <c r="BT604">
        <v>0</v>
      </c>
      <c r="BV604">
        <v>0</v>
      </c>
      <c r="BX604">
        <v>0</v>
      </c>
      <c r="BZ604">
        <v>0</v>
      </c>
      <c r="CB604">
        <v>0</v>
      </c>
      <c r="CF604">
        <v>0</v>
      </c>
      <c r="CJ604">
        <v>2072</v>
      </c>
      <c r="CM604">
        <v>0</v>
      </c>
      <c r="CN604">
        <v>0</v>
      </c>
    </row>
    <row r="605" spans="1:92" x14ac:dyDescent="0.3">
      <c r="A605" s="4">
        <v>44361</v>
      </c>
      <c r="B605" s="2" t="s">
        <v>19</v>
      </c>
      <c r="C605" s="11" t="s">
        <v>260</v>
      </c>
      <c r="D605" s="11" t="s">
        <v>31</v>
      </c>
      <c r="E605" s="3" t="s">
        <v>1377</v>
      </c>
      <c r="F605" s="1"/>
      <c r="G605" s="7"/>
      <c r="H605" s="7"/>
      <c r="I605" s="7"/>
      <c r="J605" s="7"/>
      <c r="K605" s="7"/>
      <c r="L605" s="7"/>
      <c r="M605" s="5"/>
      <c r="N605" s="7"/>
      <c r="O605" s="7"/>
      <c r="P605" s="7"/>
      <c r="Q605" s="7"/>
      <c r="R605" s="7"/>
      <c r="S605" s="7"/>
      <c r="T605" s="7"/>
      <c r="U605" s="7"/>
      <c r="V605" s="6"/>
      <c r="W605" s="10"/>
      <c r="X605" s="8"/>
      <c r="Y605" s="9">
        <v>0</v>
      </c>
      <c r="Z605" s="9">
        <v>0</v>
      </c>
      <c r="AA605" s="9">
        <v>0</v>
      </c>
      <c r="AB605" s="9">
        <v>0</v>
      </c>
      <c r="AC605" s="9">
        <v>0</v>
      </c>
      <c r="AD605" s="9">
        <v>0</v>
      </c>
      <c r="AE605" s="9">
        <v>0</v>
      </c>
      <c r="AF605" s="9">
        <v>0</v>
      </c>
      <c r="AG605" s="9">
        <v>0</v>
      </c>
      <c r="AH605" s="9">
        <v>0</v>
      </c>
      <c r="AI605" s="9">
        <v>0</v>
      </c>
      <c r="AJ605">
        <v>0</v>
      </c>
      <c r="AK605">
        <v>0</v>
      </c>
      <c r="AU605" t="s">
        <v>2202</v>
      </c>
      <c r="AW605">
        <v>0</v>
      </c>
      <c r="AY605">
        <v>0</v>
      </c>
      <c r="BA605">
        <v>0</v>
      </c>
      <c r="BC605">
        <v>0</v>
      </c>
      <c r="BE605">
        <v>0</v>
      </c>
      <c r="BG605">
        <v>0</v>
      </c>
      <c r="BI605">
        <v>0</v>
      </c>
      <c r="BK605">
        <v>0</v>
      </c>
      <c r="BM605">
        <v>0</v>
      </c>
      <c r="BO605">
        <v>0</v>
      </c>
      <c r="BQ605">
        <v>0</v>
      </c>
      <c r="BR605">
        <v>0</v>
      </c>
      <c r="BT605">
        <v>0</v>
      </c>
      <c r="BV605">
        <v>0</v>
      </c>
      <c r="BX605">
        <v>0</v>
      </c>
      <c r="BZ605">
        <v>0</v>
      </c>
      <c r="CB605">
        <v>0</v>
      </c>
      <c r="CF605">
        <v>0</v>
      </c>
      <c r="CJ605">
        <v>2073</v>
      </c>
      <c r="CM605">
        <v>0</v>
      </c>
      <c r="CN605">
        <v>0</v>
      </c>
    </row>
    <row r="606" spans="1:92" x14ac:dyDescent="0.3">
      <c r="A606" s="4">
        <v>44362</v>
      </c>
      <c r="B606" s="2" t="s">
        <v>80</v>
      </c>
      <c r="C606" s="11" t="s">
        <v>190</v>
      </c>
      <c r="D606" s="11" t="s">
        <v>1473</v>
      </c>
      <c r="E606" s="3" t="s">
        <v>857</v>
      </c>
      <c r="F606" s="1"/>
      <c r="G606" s="7"/>
      <c r="H606" s="7"/>
      <c r="I606" s="7"/>
      <c r="J606" s="7"/>
      <c r="K606" s="7"/>
      <c r="L606" s="7"/>
      <c r="M606" s="5"/>
      <c r="N606" s="7">
        <v>1</v>
      </c>
      <c r="O606" s="7"/>
      <c r="P606" s="7"/>
      <c r="Q606" s="7"/>
      <c r="R606" s="7"/>
      <c r="S606" s="7"/>
      <c r="T606" s="7"/>
      <c r="U606" s="7"/>
      <c r="V606" s="6"/>
      <c r="W606" s="10"/>
      <c r="X606" s="8"/>
      <c r="Y606" s="9">
        <v>0</v>
      </c>
      <c r="Z606" s="9">
        <v>0</v>
      </c>
      <c r="AA606" s="9">
        <v>0</v>
      </c>
      <c r="AB606" s="9">
        <v>0</v>
      </c>
      <c r="AC606" s="9">
        <v>0</v>
      </c>
      <c r="AD606" s="9">
        <v>0</v>
      </c>
      <c r="AE606" s="9">
        <v>0</v>
      </c>
      <c r="AF606" s="9">
        <v>0</v>
      </c>
      <c r="AG606" s="9">
        <v>0</v>
      </c>
      <c r="AH606" s="9">
        <v>0</v>
      </c>
      <c r="AI606" s="9">
        <v>0</v>
      </c>
      <c r="AJ606">
        <v>0</v>
      </c>
      <c r="AK606">
        <v>0</v>
      </c>
      <c r="AU606" t="s">
        <v>2203</v>
      </c>
      <c r="AW606">
        <v>0</v>
      </c>
      <c r="AY606">
        <v>0</v>
      </c>
      <c r="BA606">
        <v>0</v>
      </c>
      <c r="BC606">
        <v>0</v>
      </c>
      <c r="BE606">
        <v>0</v>
      </c>
      <c r="BG606">
        <v>0</v>
      </c>
      <c r="BI606">
        <v>0</v>
      </c>
      <c r="BK606">
        <v>0</v>
      </c>
      <c r="BM606">
        <v>0</v>
      </c>
      <c r="BO606">
        <v>0</v>
      </c>
      <c r="BQ606">
        <v>0</v>
      </c>
      <c r="BR606">
        <v>0</v>
      </c>
      <c r="BT606">
        <v>0</v>
      </c>
      <c r="BV606">
        <v>0</v>
      </c>
      <c r="BX606">
        <v>0</v>
      </c>
      <c r="BZ606">
        <v>0</v>
      </c>
      <c r="CB606">
        <v>0</v>
      </c>
      <c r="CF606">
        <v>0</v>
      </c>
      <c r="CJ606">
        <v>2074</v>
      </c>
      <c r="CM606">
        <v>0</v>
      </c>
      <c r="CN606">
        <v>0</v>
      </c>
    </row>
    <row r="607" spans="1:92" x14ac:dyDescent="0.3">
      <c r="A607" s="4">
        <v>44362</v>
      </c>
      <c r="B607" s="2" t="s">
        <v>12</v>
      </c>
      <c r="C607" s="11" t="s">
        <v>408</v>
      </c>
      <c r="D607" s="11" t="s">
        <v>1690</v>
      </c>
      <c r="E607" s="3" t="s">
        <v>1213</v>
      </c>
      <c r="F607" s="1"/>
      <c r="G607" s="7"/>
      <c r="H607" s="7"/>
      <c r="I607" s="7"/>
      <c r="J607" s="7"/>
      <c r="K607" s="7"/>
      <c r="L607" s="7"/>
      <c r="M607" s="5"/>
      <c r="N607" s="7">
        <v>1</v>
      </c>
      <c r="O607" s="7"/>
      <c r="P607" s="7"/>
      <c r="Q607" s="7"/>
      <c r="R607" s="7"/>
      <c r="S607" s="7"/>
      <c r="T607" s="7"/>
      <c r="U607" s="7"/>
      <c r="V607" s="6"/>
      <c r="W607" s="10"/>
      <c r="X607" s="8"/>
      <c r="Y607" s="9">
        <v>0</v>
      </c>
      <c r="Z607" s="9">
        <v>0</v>
      </c>
      <c r="AA607" s="9">
        <v>0</v>
      </c>
      <c r="AB607" s="9">
        <v>0</v>
      </c>
      <c r="AC607" s="9">
        <v>0</v>
      </c>
      <c r="AD607" s="9">
        <v>0</v>
      </c>
      <c r="AE607" s="9">
        <v>0</v>
      </c>
      <c r="AF607" s="9">
        <v>0</v>
      </c>
      <c r="AG607" s="9">
        <v>0</v>
      </c>
      <c r="AH607" s="9">
        <v>0</v>
      </c>
      <c r="AI607" s="9">
        <v>0</v>
      </c>
      <c r="AJ607">
        <v>0</v>
      </c>
      <c r="AK607">
        <v>0</v>
      </c>
      <c r="AU607" t="s">
        <v>2204</v>
      </c>
      <c r="AW607">
        <v>0</v>
      </c>
      <c r="AY607">
        <v>0</v>
      </c>
      <c r="BA607">
        <v>0</v>
      </c>
      <c r="BC607">
        <v>0</v>
      </c>
      <c r="BE607">
        <v>0</v>
      </c>
      <c r="BG607">
        <v>0</v>
      </c>
      <c r="BI607">
        <v>0</v>
      </c>
      <c r="BK607">
        <v>0</v>
      </c>
      <c r="BM607">
        <v>0</v>
      </c>
      <c r="BO607">
        <v>0</v>
      </c>
      <c r="BQ607">
        <v>0</v>
      </c>
      <c r="BR607">
        <v>0</v>
      </c>
      <c r="BT607">
        <v>0</v>
      </c>
      <c r="BV607">
        <v>0</v>
      </c>
      <c r="BX607">
        <v>0</v>
      </c>
      <c r="BZ607">
        <v>0</v>
      </c>
      <c r="CB607">
        <v>0</v>
      </c>
      <c r="CF607">
        <v>0</v>
      </c>
      <c r="CJ607">
        <v>2075</v>
      </c>
      <c r="CM607">
        <v>0</v>
      </c>
      <c r="CN607">
        <v>0</v>
      </c>
    </row>
    <row r="608" spans="1:92" x14ac:dyDescent="0.3">
      <c r="A608" s="4">
        <v>44359</v>
      </c>
      <c r="B608" s="2" t="s">
        <v>5</v>
      </c>
      <c r="C608" s="11" t="s">
        <v>156</v>
      </c>
      <c r="D608" s="11" t="s">
        <v>1690</v>
      </c>
      <c r="E608" s="3" t="s">
        <v>1197</v>
      </c>
      <c r="F608" s="1"/>
      <c r="G608" s="7"/>
      <c r="H608" s="7"/>
      <c r="I608" s="7"/>
      <c r="J608" s="7"/>
      <c r="K608" s="7"/>
      <c r="L608" s="7"/>
      <c r="M608" s="5"/>
      <c r="N608" s="7">
        <v>1</v>
      </c>
      <c r="O608" s="7"/>
      <c r="P608" s="7"/>
      <c r="Q608" s="7"/>
      <c r="R608" s="7"/>
      <c r="S608" s="7"/>
      <c r="T608" s="7"/>
      <c r="U608" s="7"/>
      <c r="V608" s="6"/>
      <c r="W608" s="10"/>
      <c r="X608" s="8"/>
      <c r="Y608" s="9">
        <v>0</v>
      </c>
      <c r="Z608" s="9">
        <v>0</v>
      </c>
      <c r="AA608" s="9">
        <v>0</v>
      </c>
      <c r="AB608" s="9">
        <v>0</v>
      </c>
      <c r="AC608" s="9">
        <v>0</v>
      </c>
      <c r="AD608" s="9">
        <v>0</v>
      </c>
      <c r="AE608" s="9">
        <v>0</v>
      </c>
      <c r="AF608" s="9">
        <v>0</v>
      </c>
      <c r="AG608" s="9">
        <v>0</v>
      </c>
      <c r="AH608" s="9">
        <v>0</v>
      </c>
      <c r="AI608" s="9">
        <v>0</v>
      </c>
      <c r="AJ608">
        <v>0</v>
      </c>
      <c r="AK608">
        <v>0</v>
      </c>
      <c r="AU608" t="s">
        <v>2205</v>
      </c>
      <c r="AW608">
        <v>0</v>
      </c>
      <c r="AY608">
        <v>0</v>
      </c>
      <c r="BA608">
        <v>0</v>
      </c>
      <c r="BC608">
        <v>0</v>
      </c>
      <c r="BE608">
        <v>0</v>
      </c>
      <c r="BG608">
        <v>0</v>
      </c>
      <c r="BI608">
        <v>0</v>
      </c>
      <c r="BK608">
        <v>0</v>
      </c>
      <c r="BM608">
        <v>0</v>
      </c>
      <c r="BO608">
        <v>0</v>
      </c>
      <c r="BQ608">
        <v>0</v>
      </c>
      <c r="BR608">
        <v>0</v>
      </c>
      <c r="BT608">
        <v>0</v>
      </c>
      <c r="BV608">
        <v>0</v>
      </c>
      <c r="BX608">
        <v>0</v>
      </c>
      <c r="BZ608">
        <v>0</v>
      </c>
      <c r="CB608">
        <v>0</v>
      </c>
      <c r="CF608">
        <v>0</v>
      </c>
      <c r="CJ608">
        <v>2076</v>
      </c>
      <c r="CM608">
        <v>0</v>
      </c>
      <c r="CN608">
        <v>0</v>
      </c>
    </row>
    <row r="609" spans="1:92" x14ac:dyDescent="0.3">
      <c r="A609" s="4">
        <v>44360</v>
      </c>
      <c r="B609" s="2" t="s">
        <v>5</v>
      </c>
      <c r="C609" s="11" t="s">
        <v>123</v>
      </c>
      <c r="D609" s="11" t="s">
        <v>1690</v>
      </c>
      <c r="E609" s="3" t="s">
        <v>926</v>
      </c>
      <c r="F609" s="1"/>
      <c r="G609" s="7"/>
      <c r="H609" s="7"/>
      <c r="I609" s="7"/>
      <c r="J609" s="7"/>
      <c r="K609" s="7"/>
      <c r="L609" s="7"/>
      <c r="M609" s="5"/>
      <c r="N609" s="7">
        <v>1</v>
      </c>
      <c r="O609" s="7"/>
      <c r="P609" s="7"/>
      <c r="Q609" s="7"/>
      <c r="R609" s="7"/>
      <c r="S609" s="7"/>
      <c r="T609" s="7"/>
      <c r="U609" s="7"/>
      <c r="V609" s="6"/>
      <c r="W609" s="10"/>
      <c r="X609" s="8"/>
      <c r="Y609" s="9">
        <v>0</v>
      </c>
      <c r="Z609" s="9">
        <v>0</v>
      </c>
      <c r="AA609" s="9">
        <v>0</v>
      </c>
      <c r="AB609" s="9">
        <v>0</v>
      </c>
      <c r="AC609" s="9">
        <v>0</v>
      </c>
      <c r="AD609" s="9">
        <v>0</v>
      </c>
      <c r="AE609" s="9">
        <v>0</v>
      </c>
      <c r="AF609" s="9">
        <v>0</v>
      </c>
      <c r="AG609" s="9">
        <v>0</v>
      </c>
      <c r="AH609" s="9">
        <v>0</v>
      </c>
      <c r="AI609" s="9">
        <v>0</v>
      </c>
      <c r="AJ609">
        <v>0</v>
      </c>
      <c r="AK609">
        <v>0</v>
      </c>
      <c r="AU609" t="s">
        <v>2206</v>
      </c>
      <c r="AW609">
        <v>0</v>
      </c>
      <c r="AY609">
        <v>0</v>
      </c>
      <c r="BA609">
        <v>0</v>
      </c>
      <c r="BC609">
        <v>0</v>
      </c>
      <c r="BE609">
        <v>0</v>
      </c>
      <c r="BG609">
        <v>0</v>
      </c>
      <c r="BI609">
        <v>0</v>
      </c>
      <c r="BK609">
        <v>0</v>
      </c>
      <c r="BM609">
        <v>0</v>
      </c>
      <c r="BO609">
        <v>0</v>
      </c>
      <c r="BQ609">
        <v>0</v>
      </c>
      <c r="BR609">
        <v>0</v>
      </c>
      <c r="BT609">
        <v>0</v>
      </c>
      <c r="BV609">
        <v>0</v>
      </c>
      <c r="BX609">
        <v>0</v>
      </c>
      <c r="BZ609">
        <v>0</v>
      </c>
      <c r="CB609">
        <v>0</v>
      </c>
      <c r="CF609">
        <v>0</v>
      </c>
      <c r="CJ609">
        <v>2077</v>
      </c>
      <c r="CM609">
        <v>0</v>
      </c>
      <c r="CN609">
        <v>0</v>
      </c>
    </row>
    <row r="610" spans="1:92" x14ac:dyDescent="0.3">
      <c r="A610" s="4">
        <v>44362</v>
      </c>
      <c r="B610" s="2" t="s">
        <v>5</v>
      </c>
      <c r="C610" s="11" t="s">
        <v>49</v>
      </c>
      <c r="D610" s="11" t="s">
        <v>1690</v>
      </c>
      <c r="E610" s="3" t="s">
        <v>862</v>
      </c>
      <c r="F610" s="1"/>
      <c r="G610" s="7"/>
      <c r="H610" s="7"/>
      <c r="I610" s="7"/>
      <c r="J610" s="7"/>
      <c r="K610" s="7"/>
      <c r="L610" s="7"/>
      <c r="M610" s="5"/>
      <c r="N610" s="7">
        <v>1</v>
      </c>
      <c r="O610" s="7"/>
      <c r="P610" s="7"/>
      <c r="Q610" s="7"/>
      <c r="R610" s="7"/>
      <c r="S610" s="7"/>
      <c r="T610" s="7"/>
      <c r="U610" s="7"/>
      <c r="V610" s="6"/>
      <c r="W610" s="10"/>
      <c r="X610" s="8"/>
      <c r="Y610" s="9">
        <v>0</v>
      </c>
      <c r="Z610" s="9">
        <v>0</v>
      </c>
      <c r="AA610" s="9">
        <v>0</v>
      </c>
      <c r="AB610" s="9">
        <v>0</v>
      </c>
      <c r="AC610" s="9">
        <v>0</v>
      </c>
      <c r="AD610" s="9">
        <v>0</v>
      </c>
      <c r="AE610" s="9">
        <v>0</v>
      </c>
      <c r="AF610" s="9">
        <v>0</v>
      </c>
      <c r="AG610" s="9">
        <v>0</v>
      </c>
      <c r="AH610" s="9">
        <v>0</v>
      </c>
      <c r="AI610" s="9">
        <v>0</v>
      </c>
      <c r="AJ610">
        <v>0</v>
      </c>
      <c r="AK610">
        <v>0</v>
      </c>
      <c r="AU610" t="s">
        <v>2207</v>
      </c>
      <c r="AW610">
        <v>0</v>
      </c>
      <c r="AY610">
        <v>0</v>
      </c>
      <c r="BA610">
        <v>0</v>
      </c>
      <c r="BC610">
        <v>0</v>
      </c>
      <c r="BE610">
        <v>0</v>
      </c>
      <c r="BG610">
        <v>0</v>
      </c>
      <c r="BI610">
        <v>0</v>
      </c>
      <c r="BK610">
        <v>0</v>
      </c>
      <c r="BM610">
        <v>0</v>
      </c>
      <c r="BO610">
        <v>0</v>
      </c>
      <c r="BQ610">
        <v>0</v>
      </c>
      <c r="BR610">
        <v>0</v>
      </c>
      <c r="BT610">
        <v>0</v>
      </c>
      <c r="BV610">
        <v>0</v>
      </c>
      <c r="BX610">
        <v>0</v>
      </c>
      <c r="BZ610">
        <v>0</v>
      </c>
      <c r="CB610">
        <v>0</v>
      </c>
      <c r="CF610">
        <v>0</v>
      </c>
      <c r="CJ610">
        <v>2078</v>
      </c>
      <c r="CM610">
        <v>0</v>
      </c>
      <c r="CN610">
        <v>0</v>
      </c>
    </row>
    <row r="611" spans="1:92" x14ac:dyDescent="0.3">
      <c r="A611" s="4">
        <v>44362</v>
      </c>
      <c r="B611" s="2" t="s">
        <v>5</v>
      </c>
      <c r="C611" s="11" t="s">
        <v>154</v>
      </c>
      <c r="D611" s="11" t="s">
        <v>1690</v>
      </c>
      <c r="E611" s="3" t="s">
        <v>922</v>
      </c>
      <c r="F611" s="1"/>
      <c r="G611" s="7"/>
      <c r="H611" s="7"/>
      <c r="I611" s="7"/>
      <c r="J611" s="7"/>
      <c r="K611" s="7"/>
      <c r="L611" s="7"/>
      <c r="M611" s="5"/>
      <c r="N611" s="7">
        <v>1</v>
      </c>
      <c r="O611" s="7"/>
      <c r="P611" s="7"/>
      <c r="Q611" s="7"/>
      <c r="R611" s="7"/>
      <c r="S611" s="7"/>
      <c r="T611" s="7"/>
      <c r="U611" s="7"/>
      <c r="V611" s="6"/>
      <c r="W611" s="10"/>
      <c r="X611" s="8"/>
      <c r="Y611" s="9">
        <v>0</v>
      </c>
      <c r="Z611" s="9">
        <v>0</v>
      </c>
      <c r="AA611" s="9">
        <v>0</v>
      </c>
      <c r="AB611" s="9">
        <v>0</v>
      </c>
      <c r="AC611" s="9">
        <v>0</v>
      </c>
      <c r="AD611" s="9">
        <v>0</v>
      </c>
      <c r="AE611" s="9">
        <v>0</v>
      </c>
      <c r="AF611" s="9">
        <v>0</v>
      </c>
      <c r="AG611" s="9">
        <v>0</v>
      </c>
      <c r="AH611" s="9">
        <v>0</v>
      </c>
      <c r="AI611" s="9">
        <v>0</v>
      </c>
      <c r="AJ611">
        <v>0</v>
      </c>
      <c r="AK611">
        <v>0</v>
      </c>
      <c r="AU611" t="s">
        <v>2208</v>
      </c>
      <c r="AW611">
        <v>0</v>
      </c>
      <c r="AY611">
        <v>0</v>
      </c>
      <c r="BA611">
        <v>0</v>
      </c>
      <c r="BC611">
        <v>0</v>
      </c>
      <c r="BE611">
        <v>0</v>
      </c>
      <c r="BG611">
        <v>0</v>
      </c>
      <c r="BI611">
        <v>0</v>
      </c>
      <c r="BK611">
        <v>0</v>
      </c>
      <c r="BM611">
        <v>0</v>
      </c>
      <c r="BO611">
        <v>0</v>
      </c>
      <c r="BQ611">
        <v>0</v>
      </c>
      <c r="BR611">
        <v>0</v>
      </c>
      <c r="BT611">
        <v>0</v>
      </c>
      <c r="BV611">
        <v>0</v>
      </c>
      <c r="BX611">
        <v>0</v>
      </c>
      <c r="BZ611">
        <v>0</v>
      </c>
      <c r="CB611">
        <v>0</v>
      </c>
      <c r="CF611">
        <v>0</v>
      </c>
      <c r="CJ611">
        <v>2079</v>
      </c>
      <c r="CM611">
        <v>0</v>
      </c>
      <c r="CN611">
        <v>0</v>
      </c>
    </row>
    <row r="612" spans="1:92" x14ac:dyDescent="0.3">
      <c r="A612" s="4">
        <v>44362</v>
      </c>
      <c r="B612" s="2" t="s">
        <v>9</v>
      </c>
      <c r="C612" s="11" t="s">
        <v>563</v>
      </c>
      <c r="D612" s="11" t="s">
        <v>1690</v>
      </c>
      <c r="E612" s="3" t="s">
        <v>1032</v>
      </c>
      <c r="F612" s="1"/>
      <c r="G612" s="7"/>
      <c r="H612" s="7"/>
      <c r="I612" s="7"/>
      <c r="J612" s="7">
        <v>8</v>
      </c>
      <c r="K612" s="7">
        <v>2</v>
      </c>
      <c r="L612" s="7"/>
      <c r="M612" s="5">
        <v>2</v>
      </c>
      <c r="N612" s="7">
        <v>2</v>
      </c>
      <c r="O612" s="7"/>
      <c r="P612" s="7"/>
      <c r="Q612" s="7"/>
      <c r="R612" s="7"/>
      <c r="S612" s="7"/>
      <c r="T612" s="7"/>
      <c r="U612" s="7">
        <v>2</v>
      </c>
      <c r="V612" s="6"/>
      <c r="W612" s="10"/>
      <c r="X612" s="8"/>
      <c r="Y612" s="9">
        <v>0</v>
      </c>
      <c r="Z612" s="9">
        <v>0</v>
      </c>
      <c r="AA612" s="9">
        <v>0</v>
      </c>
      <c r="AB612" s="9">
        <v>0</v>
      </c>
      <c r="AC612" s="9">
        <v>0</v>
      </c>
      <c r="AD612" s="9">
        <v>0</v>
      </c>
      <c r="AE612" s="9">
        <v>0</v>
      </c>
      <c r="AF612" s="9">
        <v>0</v>
      </c>
      <c r="AG612" s="9">
        <v>0</v>
      </c>
      <c r="AH612" s="9">
        <v>0</v>
      </c>
      <c r="AI612" s="9">
        <v>0</v>
      </c>
      <c r="AJ612">
        <v>0</v>
      </c>
      <c r="AK612">
        <v>0</v>
      </c>
      <c r="AU612" t="s">
        <v>2209</v>
      </c>
      <c r="AW612">
        <v>0</v>
      </c>
      <c r="AY612">
        <v>0</v>
      </c>
      <c r="BA612">
        <v>0</v>
      </c>
      <c r="BC612">
        <v>0</v>
      </c>
      <c r="BE612">
        <v>0</v>
      </c>
      <c r="BG612">
        <v>0</v>
      </c>
      <c r="BI612">
        <v>0</v>
      </c>
      <c r="BK612">
        <v>0</v>
      </c>
      <c r="BM612">
        <v>0</v>
      </c>
      <c r="BO612">
        <v>0</v>
      </c>
      <c r="BQ612">
        <v>0</v>
      </c>
      <c r="BR612">
        <v>0</v>
      </c>
      <c r="BT612">
        <v>0</v>
      </c>
      <c r="BV612">
        <v>0</v>
      </c>
      <c r="BX612">
        <v>0</v>
      </c>
      <c r="BZ612">
        <v>0</v>
      </c>
      <c r="CB612">
        <v>0</v>
      </c>
      <c r="CF612">
        <v>0</v>
      </c>
      <c r="CJ612">
        <v>2080</v>
      </c>
      <c r="CM612">
        <v>0</v>
      </c>
      <c r="CN612">
        <v>0</v>
      </c>
    </row>
    <row r="613" spans="1:92" x14ac:dyDescent="0.3">
      <c r="A613" s="4">
        <v>44361</v>
      </c>
      <c r="B613" s="2" t="s">
        <v>9</v>
      </c>
      <c r="C613" s="11" t="s">
        <v>99</v>
      </c>
      <c r="D613" s="11" t="s">
        <v>1713</v>
      </c>
      <c r="E613" s="3" t="s">
        <v>984</v>
      </c>
      <c r="F613" s="1"/>
      <c r="G613" s="7"/>
      <c r="H613" s="7"/>
      <c r="I613" s="7"/>
      <c r="J613" s="7">
        <v>4</v>
      </c>
      <c r="K613" s="7">
        <v>1</v>
      </c>
      <c r="L613" s="7"/>
      <c r="M613" s="5">
        <v>1</v>
      </c>
      <c r="N613" s="7"/>
      <c r="O613" s="7"/>
      <c r="P613" s="7"/>
      <c r="Q613" s="7"/>
      <c r="R613" s="7"/>
      <c r="S613" s="7"/>
      <c r="T613" s="7"/>
      <c r="U613" s="7"/>
      <c r="V613" s="6"/>
      <c r="W613" s="10"/>
      <c r="X613" s="8"/>
      <c r="Y613" s="9">
        <v>0</v>
      </c>
      <c r="Z613" s="9">
        <v>0</v>
      </c>
      <c r="AA613" s="9">
        <v>0</v>
      </c>
      <c r="AB613" s="9">
        <v>0</v>
      </c>
      <c r="AC613" s="9">
        <v>0</v>
      </c>
      <c r="AD613" s="9">
        <v>0</v>
      </c>
      <c r="AE613" s="9">
        <v>0</v>
      </c>
      <c r="AF613" s="9">
        <v>0</v>
      </c>
      <c r="AG613" s="9">
        <v>0</v>
      </c>
      <c r="AH613" s="9">
        <v>0</v>
      </c>
      <c r="AI613" s="9">
        <v>0</v>
      </c>
      <c r="AJ613">
        <v>0</v>
      </c>
      <c r="AK613">
        <v>0</v>
      </c>
      <c r="AU613" t="s">
        <v>2210</v>
      </c>
      <c r="AW613">
        <v>0</v>
      </c>
      <c r="AY613">
        <v>0</v>
      </c>
      <c r="BA613">
        <v>0</v>
      </c>
      <c r="BC613">
        <v>0</v>
      </c>
      <c r="BE613">
        <v>0</v>
      </c>
      <c r="BG613">
        <v>0</v>
      </c>
      <c r="BI613">
        <v>0</v>
      </c>
      <c r="BK613">
        <v>0</v>
      </c>
      <c r="BM613">
        <v>0</v>
      </c>
      <c r="BO613">
        <v>0</v>
      </c>
      <c r="BQ613">
        <v>0</v>
      </c>
      <c r="BR613">
        <v>0</v>
      </c>
      <c r="BT613">
        <v>0</v>
      </c>
      <c r="BV613">
        <v>0</v>
      </c>
      <c r="BX613">
        <v>0</v>
      </c>
      <c r="BZ613">
        <v>0</v>
      </c>
      <c r="CB613">
        <v>0</v>
      </c>
      <c r="CF613">
        <v>0</v>
      </c>
      <c r="CJ613">
        <v>2081</v>
      </c>
      <c r="CM613">
        <v>0</v>
      </c>
      <c r="CN613">
        <v>0</v>
      </c>
    </row>
    <row r="614" spans="1:92" x14ac:dyDescent="0.3">
      <c r="A614" s="4">
        <v>44362</v>
      </c>
      <c r="B614" s="2" t="s">
        <v>12</v>
      </c>
      <c r="C614" s="11" t="s">
        <v>225</v>
      </c>
      <c r="D614" s="11" t="s">
        <v>554</v>
      </c>
      <c r="E614" s="3" t="s">
        <v>828</v>
      </c>
      <c r="F614" s="1"/>
      <c r="G614" s="7"/>
      <c r="H614" s="7">
        <v>53</v>
      </c>
      <c r="I614" s="7"/>
      <c r="J614" s="7">
        <v>53</v>
      </c>
      <c r="K614" s="7"/>
      <c r="L614" s="7"/>
      <c r="M614" s="5"/>
      <c r="N614" s="7"/>
      <c r="O614" s="7"/>
      <c r="P614" s="7"/>
      <c r="Q614" s="7"/>
      <c r="R614" s="7"/>
      <c r="S614" s="7"/>
      <c r="T614" s="7"/>
      <c r="U614" s="7"/>
      <c r="V614" s="6"/>
      <c r="W614" s="10"/>
      <c r="X614" s="8"/>
      <c r="Y614" s="9">
        <v>0</v>
      </c>
      <c r="Z614" s="9">
        <v>0</v>
      </c>
      <c r="AA614" s="9">
        <v>0</v>
      </c>
      <c r="AB614" s="9">
        <v>0</v>
      </c>
      <c r="AC614" s="9">
        <v>0</v>
      </c>
      <c r="AD614" s="9">
        <v>0</v>
      </c>
      <c r="AE614" s="9">
        <v>0</v>
      </c>
      <c r="AF614" s="9">
        <v>0</v>
      </c>
      <c r="AG614" s="9">
        <v>0</v>
      </c>
      <c r="AH614" s="9">
        <v>0</v>
      </c>
      <c r="AI614" s="9">
        <v>0</v>
      </c>
      <c r="AJ614">
        <v>0</v>
      </c>
      <c r="AK614">
        <v>0</v>
      </c>
      <c r="AU614" t="s">
        <v>2211</v>
      </c>
      <c r="AW614">
        <v>0</v>
      </c>
      <c r="AY614">
        <v>0</v>
      </c>
      <c r="BA614">
        <v>0</v>
      </c>
      <c r="BC614">
        <v>0</v>
      </c>
      <c r="BE614">
        <v>0</v>
      </c>
      <c r="BG614">
        <v>0</v>
      </c>
      <c r="BI614">
        <v>0</v>
      </c>
      <c r="BK614">
        <v>0</v>
      </c>
      <c r="BM614">
        <v>0</v>
      </c>
      <c r="BO614">
        <v>0</v>
      </c>
      <c r="BQ614">
        <v>0</v>
      </c>
      <c r="BR614">
        <v>0</v>
      </c>
      <c r="BT614">
        <v>0</v>
      </c>
      <c r="BV614">
        <v>0</v>
      </c>
      <c r="BX614">
        <v>0</v>
      </c>
      <c r="BZ614">
        <v>0</v>
      </c>
      <c r="CB614">
        <v>0</v>
      </c>
      <c r="CF614">
        <v>0</v>
      </c>
      <c r="CJ614">
        <v>2082</v>
      </c>
      <c r="CM614">
        <v>0</v>
      </c>
      <c r="CN614">
        <v>0</v>
      </c>
    </row>
    <row r="615" spans="1:92" x14ac:dyDescent="0.3">
      <c r="A615" s="4">
        <v>44362</v>
      </c>
      <c r="B615" s="2" t="s">
        <v>57</v>
      </c>
      <c r="C615" s="11" t="s">
        <v>140</v>
      </c>
      <c r="D615" s="11" t="s">
        <v>11</v>
      </c>
      <c r="E615" s="3" t="s">
        <v>944</v>
      </c>
      <c r="F615" s="1"/>
      <c r="G615" s="7"/>
      <c r="H615" s="7"/>
      <c r="I615" s="7"/>
      <c r="J615" s="7">
        <v>644</v>
      </c>
      <c r="K615" s="7">
        <v>161</v>
      </c>
      <c r="L615" s="7"/>
      <c r="M615" s="5">
        <v>161</v>
      </c>
      <c r="N615" s="7"/>
      <c r="O615" s="7"/>
      <c r="P615" s="7"/>
      <c r="Q615" s="7"/>
      <c r="R615" s="7"/>
      <c r="S615" s="7"/>
      <c r="T615" s="7"/>
      <c r="U615" s="7"/>
      <c r="V615" s="6"/>
      <c r="W615" s="10"/>
      <c r="X615" s="8"/>
      <c r="Y615" s="9">
        <v>0</v>
      </c>
      <c r="Z615" s="9">
        <v>0</v>
      </c>
      <c r="AA615" s="9">
        <v>0</v>
      </c>
      <c r="AB615" s="9">
        <v>0</v>
      </c>
      <c r="AC615" s="9">
        <v>0</v>
      </c>
      <c r="AD615" s="9">
        <v>0</v>
      </c>
      <c r="AE615" s="9">
        <v>0</v>
      </c>
      <c r="AF615" s="9">
        <v>0</v>
      </c>
      <c r="AG615" s="9">
        <v>0</v>
      </c>
      <c r="AH615" s="9">
        <v>0</v>
      </c>
      <c r="AI615" s="9">
        <v>0</v>
      </c>
      <c r="AJ615">
        <v>0</v>
      </c>
      <c r="AK615">
        <v>0</v>
      </c>
      <c r="AU615" t="s">
        <v>2212</v>
      </c>
      <c r="AW615">
        <v>0</v>
      </c>
      <c r="AY615">
        <v>0</v>
      </c>
      <c r="BA615">
        <v>0</v>
      </c>
      <c r="BC615">
        <v>0</v>
      </c>
      <c r="BE615">
        <v>0</v>
      </c>
      <c r="BG615">
        <v>0</v>
      </c>
      <c r="BI615">
        <v>0</v>
      </c>
      <c r="BK615">
        <v>0</v>
      </c>
      <c r="BM615">
        <v>0</v>
      </c>
      <c r="BO615">
        <v>0</v>
      </c>
      <c r="BQ615">
        <v>0</v>
      </c>
      <c r="BR615">
        <v>0</v>
      </c>
      <c r="BT615">
        <v>0</v>
      </c>
      <c r="BV615">
        <v>0</v>
      </c>
      <c r="BX615">
        <v>0</v>
      </c>
      <c r="BZ615">
        <v>0</v>
      </c>
      <c r="CB615">
        <v>0</v>
      </c>
      <c r="CF615">
        <v>0</v>
      </c>
      <c r="CJ615">
        <v>2083</v>
      </c>
      <c r="CM615">
        <v>0</v>
      </c>
      <c r="CN615">
        <v>0</v>
      </c>
    </row>
    <row r="616" spans="1:92" x14ac:dyDescent="0.3">
      <c r="A616" s="4">
        <v>44362</v>
      </c>
      <c r="B616" s="2" t="s">
        <v>57</v>
      </c>
      <c r="C616" s="11" t="s">
        <v>522</v>
      </c>
      <c r="D616" s="11" t="s">
        <v>1690</v>
      </c>
      <c r="E616" s="3" t="s">
        <v>1070</v>
      </c>
      <c r="F616" s="1"/>
      <c r="G616" s="7"/>
      <c r="H616" s="7"/>
      <c r="I616" s="7"/>
      <c r="J616" s="7"/>
      <c r="K616" s="7"/>
      <c r="L616" s="7"/>
      <c r="M616" s="5"/>
      <c r="N616" s="7">
        <v>1</v>
      </c>
      <c r="O616" s="7"/>
      <c r="P616" s="7"/>
      <c r="Q616" s="7"/>
      <c r="R616" s="7"/>
      <c r="S616" s="7"/>
      <c r="T616" s="7"/>
      <c r="U616" s="7"/>
      <c r="V616" s="6"/>
      <c r="W616" s="10" t="s">
        <v>2213</v>
      </c>
      <c r="X616" s="8"/>
      <c r="Y616" s="9">
        <v>0</v>
      </c>
      <c r="Z616" s="9">
        <v>0</v>
      </c>
      <c r="AA616" s="9">
        <v>0</v>
      </c>
      <c r="AB616" s="9">
        <v>0</v>
      </c>
      <c r="AC616" s="9">
        <v>0</v>
      </c>
      <c r="AD616" s="9">
        <v>0</v>
      </c>
      <c r="AE616" s="9">
        <v>0</v>
      </c>
      <c r="AF616" s="9">
        <v>0</v>
      </c>
      <c r="AG616" s="9">
        <v>0</v>
      </c>
      <c r="AH616" s="9">
        <v>0</v>
      </c>
      <c r="AI616" s="9">
        <v>0</v>
      </c>
      <c r="AJ616">
        <v>0</v>
      </c>
      <c r="AK616">
        <v>0</v>
      </c>
      <c r="AU616" t="s">
        <v>2214</v>
      </c>
      <c r="AW616">
        <v>0</v>
      </c>
      <c r="AY616">
        <v>0</v>
      </c>
      <c r="BA616">
        <v>0</v>
      </c>
      <c r="BC616">
        <v>0</v>
      </c>
      <c r="BE616">
        <v>0</v>
      </c>
      <c r="BG616">
        <v>0</v>
      </c>
      <c r="BI616">
        <v>0</v>
      </c>
      <c r="BK616">
        <v>0</v>
      </c>
      <c r="BM616">
        <v>0</v>
      </c>
      <c r="BO616">
        <v>0</v>
      </c>
      <c r="BQ616">
        <v>0</v>
      </c>
      <c r="BR616">
        <v>0</v>
      </c>
      <c r="BT616">
        <v>0</v>
      </c>
      <c r="BV616">
        <v>0</v>
      </c>
      <c r="BX616">
        <v>0</v>
      </c>
      <c r="BZ616">
        <v>0</v>
      </c>
      <c r="CB616">
        <v>0</v>
      </c>
      <c r="CF616">
        <v>0</v>
      </c>
      <c r="CJ616">
        <v>2084</v>
      </c>
      <c r="CM616">
        <v>0</v>
      </c>
      <c r="CN616">
        <v>0</v>
      </c>
    </row>
    <row r="617" spans="1:92" x14ac:dyDescent="0.3">
      <c r="A617" s="4">
        <v>44362</v>
      </c>
      <c r="B617" s="2" t="s">
        <v>57</v>
      </c>
      <c r="C617" s="11" t="s">
        <v>448</v>
      </c>
      <c r="D617" s="11" t="s">
        <v>1690</v>
      </c>
      <c r="E617" s="3" t="s">
        <v>892</v>
      </c>
      <c r="F617" s="1"/>
      <c r="G617" s="7"/>
      <c r="H617" s="7"/>
      <c r="I617" s="7"/>
      <c r="J617" s="7"/>
      <c r="K617" s="7"/>
      <c r="L617" s="7"/>
      <c r="M617" s="5"/>
      <c r="N617" s="7">
        <v>1</v>
      </c>
      <c r="O617" s="7"/>
      <c r="P617" s="7"/>
      <c r="Q617" s="7"/>
      <c r="R617" s="7"/>
      <c r="S617" s="7"/>
      <c r="T617" s="7"/>
      <c r="U617" s="7"/>
      <c r="V617" s="6"/>
      <c r="W617" s="10" t="s">
        <v>2215</v>
      </c>
      <c r="X617" s="8"/>
      <c r="Y617" s="9">
        <v>0</v>
      </c>
      <c r="Z617" s="9">
        <v>0</v>
      </c>
      <c r="AA617" s="9">
        <v>0</v>
      </c>
      <c r="AB617" s="9">
        <v>0</v>
      </c>
      <c r="AC617" s="9">
        <v>0</v>
      </c>
      <c r="AD617" s="9">
        <v>0</v>
      </c>
      <c r="AE617" s="9">
        <v>0</v>
      </c>
      <c r="AF617" s="9">
        <v>0</v>
      </c>
      <c r="AG617" s="9">
        <v>0</v>
      </c>
      <c r="AH617" s="9">
        <v>0</v>
      </c>
      <c r="AI617" s="9">
        <v>0</v>
      </c>
      <c r="AJ617">
        <v>0</v>
      </c>
      <c r="AK617">
        <v>0</v>
      </c>
      <c r="AU617" t="s">
        <v>2216</v>
      </c>
      <c r="AW617">
        <v>0</v>
      </c>
      <c r="AY617">
        <v>0</v>
      </c>
      <c r="BA617">
        <v>0</v>
      </c>
      <c r="BC617">
        <v>0</v>
      </c>
      <c r="BE617">
        <v>0</v>
      </c>
      <c r="BG617">
        <v>0</v>
      </c>
      <c r="BI617">
        <v>0</v>
      </c>
      <c r="BK617">
        <v>0</v>
      </c>
      <c r="BM617">
        <v>0</v>
      </c>
      <c r="BO617">
        <v>0</v>
      </c>
      <c r="BQ617">
        <v>0</v>
      </c>
      <c r="BR617">
        <v>0</v>
      </c>
      <c r="BT617">
        <v>0</v>
      </c>
      <c r="BV617">
        <v>0</v>
      </c>
      <c r="BX617">
        <v>0</v>
      </c>
      <c r="BZ617">
        <v>0</v>
      </c>
      <c r="CB617">
        <v>0</v>
      </c>
      <c r="CF617">
        <v>0</v>
      </c>
      <c r="CJ617">
        <v>2085</v>
      </c>
      <c r="CM617">
        <v>0</v>
      </c>
      <c r="CN617">
        <v>0</v>
      </c>
    </row>
    <row r="618" spans="1:92" x14ac:dyDescent="0.3">
      <c r="A618" s="4">
        <v>44362</v>
      </c>
      <c r="B618" s="2" t="s">
        <v>57</v>
      </c>
      <c r="C618" s="11" t="s">
        <v>448</v>
      </c>
      <c r="D618" s="11" t="s">
        <v>11</v>
      </c>
      <c r="E618" s="3" t="s">
        <v>892</v>
      </c>
      <c r="F618" s="1"/>
      <c r="G618" s="7"/>
      <c r="H618" s="7"/>
      <c r="I618" s="7"/>
      <c r="J618" s="7"/>
      <c r="K618" s="7"/>
      <c r="L618" s="7"/>
      <c r="M618" s="5"/>
      <c r="N618" s="7">
        <v>1</v>
      </c>
      <c r="O618" s="7"/>
      <c r="P618" s="7"/>
      <c r="Q618" s="7"/>
      <c r="R618" s="7"/>
      <c r="S618" s="7"/>
      <c r="T618" s="7"/>
      <c r="U618" s="7"/>
      <c r="V618" s="6"/>
      <c r="W618" s="10" t="s">
        <v>2217</v>
      </c>
      <c r="X618" s="8"/>
      <c r="Y618" s="9">
        <v>0</v>
      </c>
      <c r="Z618" s="9">
        <v>0</v>
      </c>
      <c r="AA618" s="9">
        <v>0</v>
      </c>
      <c r="AB618" s="9">
        <v>0</v>
      </c>
      <c r="AC618" s="9">
        <v>0</v>
      </c>
      <c r="AD618" s="9">
        <v>0</v>
      </c>
      <c r="AE618" s="9">
        <v>0</v>
      </c>
      <c r="AF618" s="9">
        <v>0</v>
      </c>
      <c r="AG618" s="9">
        <v>0</v>
      </c>
      <c r="AH618" s="9">
        <v>0</v>
      </c>
      <c r="AI618" s="9">
        <v>0</v>
      </c>
      <c r="AJ618">
        <v>0</v>
      </c>
      <c r="AK618">
        <v>0</v>
      </c>
      <c r="AU618" t="s">
        <v>2218</v>
      </c>
      <c r="AW618">
        <v>0</v>
      </c>
      <c r="AY618">
        <v>0</v>
      </c>
      <c r="BA618">
        <v>0</v>
      </c>
      <c r="BC618">
        <v>0</v>
      </c>
      <c r="BE618">
        <v>0</v>
      </c>
      <c r="BG618">
        <v>0</v>
      </c>
      <c r="BI618">
        <v>0</v>
      </c>
      <c r="BK618">
        <v>0</v>
      </c>
      <c r="BM618">
        <v>0</v>
      </c>
      <c r="BO618">
        <v>0</v>
      </c>
      <c r="BQ618">
        <v>0</v>
      </c>
      <c r="BR618">
        <v>0</v>
      </c>
      <c r="BT618">
        <v>0</v>
      </c>
      <c r="BV618">
        <v>0</v>
      </c>
      <c r="BX618">
        <v>0</v>
      </c>
      <c r="BZ618">
        <v>0</v>
      </c>
      <c r="CB618">
        <v>0</v>
      </c>
      <c r="CF618">
        <v>0</v>
      </c>
      <c r="CJ618">
        <v>2086</v>
      </c>
      <c r="CM618">
        <v>0</v>
      </c>
      <c r="CN618">
        <v>0</v>
      </c>
    </row>
    <row r="619" spans="1:92" x14ac:dyDescent="0.3">
      <c r="A619" s="4">
        <v>44362</v>
      </c>
      <c r="B619" s="2" t="s">
        <v>57</v>
      </c>
      <c r="C619" s="11" t="s">
        <v>661</v>
      </c>
      <c r="D619" s="11" t="s">
        <v>1690</v>
      </c>
      <c r="E619" s="3" t="s">
        <v>1067</v>
      </c>
      <c r="F619" s="1"/>
      <c r="G619" s="7"/>
      <c r="H619" s="7"/>
      <c r="I619" s="7"/>
      <c r="J619" s="7">
        <v>85</v>
      </c>
      <c r="K619" s="7">
        <v>17</v>
      </c>
      <c r="L619" s="7"/>
      <c r="M619" s="5">
        <v>3</v>
      </c>
      <c r="N619" s="7">
        <v>4</v>
      </c>
      <c r="O619" s="7"/>
      <c r="P619" s="7"/>
      <c r="Q619" s="7"/>
      <c r="R619" s="7"/>
      <c r="S619" s="7"/>
      <c r="T619" s="7"/>
      <c r="U619" s="7"/>
      <c r="V619" s="6">
        <v>10</v>
      </c>
      <c r="W619" s="10" t="s">
        <v>2219</v>
      </c>
      <c r="X619" s="8"/>
      <c r="Y619" s="9">
        <v>0</v>
      </c>
      <c r="Z619" s="9">
        <v>0</v>
      </c>
      <c r="AA619" s="9">
        <v>0</v>
      </c>
      <c r="AB619" s="9">
        <v>0</v>
      </c>
      <c r="AC619" s="9">
        <v>0</v>
      </c>
      <c r="AD619" s="9">
        <v>0</v>
      </c>
      <c r="AE619" s="9">
        <v>0</v>
      </c>
      <c r="AF619" s="9">
        <v>0</v>
      </c>
      <c r="AG619" s="9">
        <v>0</v>
      </c>
      <c r="AH619" s="9">
        <v>0</v>
      </c>
      <c r="AI619" s="9">
        <v>0</v>
      </c>
      <c r="AJ619">
        <v>0</v>
      </c>
      <c r="AK619">
        <v>0</v>
      </c>
      <c r="AU619" t="s">
        <v>2220</v>
      </c>
      <c r="AW619">
        <v>0</v>
      </c>
      <c r="AY619">
        <v>0</v>
      </c>
      <c r="BA619">
        <v>0</v>
      </c>
      <c r="BC619">
        <v>0</v>
      </c>
      <c r="BE619">
        <v>0</v>
      </c>
      <c r="BG619">
        <v>0</v>
      </c>
      <c r="BI619">
        <v>0</v>
      </c>
      <c r="BK619">
        <v>0</v>
      </c>
      <c r="BM619">
        <v>0</v>
      </c>
      <c r="BO619">
        <v>0</v>
      </c>
      <c r="BQ619">
        <v>0</v>
      </c>
      <c r="BR619">
        <v>0</v>
      </c>
      <c r="BT619">
        <v>0</v>
      </c>
      <c r="BV619">
        <v>0</v>
      </c>
      <c r="BX619">
        <v>0</v>
      </c>
      <c r="BZ619">
        <v>0</v>
      </c>
      <c r="CB619">
        <v>0</v>
      </c>
      <c r="CF619">
        <v>0</v>
      </c>
      <c r="CJ619">
        <v>2087</v>
      </c>
      <c r="CM619">
        <v>0</v>
      </c>
      <c r="CN619">
        <v>0</v>
      </c>
    </row>
    <row r="620" spans="1:92" x14ac:dyDescent="0.3">
      <c r="A620" s="4">
        <v>44362</v>
      </c>
      <c r="B620" s="2" t="s">
        <v>57</v>
      </c>
      <c r="C620" s="11" t="s">
        <v>661</v>
      </c>
      <c r="D620" s="11" t="s">
        <v>11</v>
      </c>
      <c r="E620" s="3" t="s">
        <v>1067</v>
      </c>
      <c r="F620" s="1"/>
      <c r="G620" s="7"/>
      <c r="H620" s="7"/>
      <c r="I620" s="7"/>
      <c r="J620" s="7">
        <v>5</v>
      </c>
      <c r="K620" s="7">
        <v>1</v>
      </c>
      <c r="L620" s="7"/>
      <c r="M620" s="5">
        <v>1</v>
      </c>
      <c r="N620" s="7"/>
      <c r="O620" s="7"/>
      <c r="P620" s="7"/>
      <c r="Q620" s="7"/>
      <c r="R620" s="7">
        <v>1</v>
      </c>
      <c r="S620" s="7"/>
      <c r="T620" s="7"/>
      <c r="U620" s="7"/>
      <c r="V620" s="6"/>
      <c r="W620" s="10"/>
      <c r="X620" s="8"/>
      <c r="Y620" s="9">
        <v>0</v>
      </c>
      <c r="Z620" s="9">
        <v>0</v>
      </c>
      <c r="AA620" s="9">
        <v>0</v>
      </c>
      <c r="AB620" s="9">
        <v>0</v>
      </c>
      <c r="AC620" s="9">
        <v>0</v>
      </c>
      <c r="AD620" s="9">
        <v>0</v>
      </c>
      <c r="AE620" s="9">
        <v>0</v>
      </c>
      <c r="AF620" s="9">
        <v>0</v>
      </c>
      <c r="AG620" s="9">
        <v>0</v>
      </c>
      <c r="AH620" s="9">
        <v>0</v>
      </c>
      <c r="AI620" s="9">
        <v>0</v>
      </c>
      <c r="AJ620">
        <v>0</v>
      </c>
      <c r="AK620">
        <v>0</v>
      </c>
      <c r="AU620" t="s">
        <v>2221</v>
      </c>
      <c r="AW620">
        <v>0</v>
      </c>
      <c r="AY620">
        <v>0</v>
      </c>
      <c r="BA620">
        <v>0</v>
      </c>
      <c r="BC620">
        <v>0</v>
      </c>
      <c r="BE620">
        <v>0</v>
      </c>
      <c r="BG620">
        <v>0</v>
      </c>
      <c r="BI620">
        <v>0</v>
      </c>
      <c r="BK620">
        <v>0</v>
      </c>
      <c r="BM620">
        <v>0</v>
      </c>
      <c r="BO620">
        <v>0</v>
      </c>
      <c r="BQ620">
        <v>0</v>
      </c>
      <c r="BR620">
        <v>0</v>
      </c>
      <c r="BT620">
        <v>0</v>
      </c>
      <c r="BV620">
        <v>0</v>
      </c>
      <c r="BX620">
        <v>0</v>
      </c>
      <c r="BZ620">
        <v>0</v>
      </c>
      <c r="CB620">
        <v>0</v>
      </c>
      <c r="CF620">
        <v>0</v>
      </c>
      <c r="CJ620">
        <v>2088</v>
      </c>
      <c r="CM620">
        <v>0</v>
      </c>
      <c r="CN620">
        <v>0</v>
      </c>
    </row>
    <row r="621" spans="1:92" x14ac:dyDescent="0.3">
      <c r="A621" s="4">
        <v>44362</v>
      </c>
      <c r="B621" s="2" t="s">
        <v>57</v>
      </c>
      <c r="C621" s="11" t="s">
        <v>496</v>
      </c>
      <c r="D621" s="11" t="s">
        <v>1690</v>
      </c>
      <c r="E621" s="3" t="s">
        <v>1152</v>
      </c>
      <c r="F621" s="1"/>
      <c r="G621" s="7"/>
      <c r="H621" s="7"/>
      <c r="I621" s="7"/>
      <c r="J621" s="7">
        <v>24</v>
      </c>
      <c r="K621" s="7">
        <v>6</v>
      </c>
      <c r="L621" s="7"/>
      <c r="M621" s="5">
        <v>6</v>
      </c>
      <c r="N621" s="7">
        <v>2</v>
      </c>
      <c r="O621" s="7">
        <v>1</v>
      </c>
      <c r="P621" s="7"/>
      <c r="Q621" s="7"/>
      <c r="R621" s="7"/>
      <c r="S621" s="7"/>
      <c r="T621" s="7"/>
      <c r="U621" s="7"/>
      <c r="V621" s="6">
        <v>0.5</v>
      </c>
      <c r="W621" s="10" t="s">
        <v>331</v>
      </c>
      <c r="X621" s="8"/>
      <c r="Y621" s="9">
        <v>0</v>
      </c>
      <c r="Z621" s="9">
        <v>0</v>
      </c>
      <c r="AA621" s="9">
        <v>0</v>
      </c>
      <c r="AB621" s="9">
        <v>0</v>
      </c>
      <c r="AC621" s="9">
        <v>0</v>
      </c>
      <c r="AD621" s="9">
        <v>0</v>
      </c>
      <c r="AE621" s="9">
        <v>0</v>
      </c>
      <c r="AF621" s="9">
        <v>785137658.54999995</v>
      </c>
      <c r="AG621" s="9">
        <v>0</v>
      </c>
      <c r="AH621" s="9">
        <v>0</v>
      </c>
      <c r="AI621" s="9">
        <v>0</v>
      </c>
      <c r="AJ621">
        <v>785137658.54999995</v>
      </c>
      <c r="AK621">
        <v>0</v>
      </c>
      <c r="AL621" t="s">
        <v>2222</v>
      </c>
      <c r="AM621" t="s">
        <v>2223</v>
      </c>
      <c r="AU621" t="s">
        <v>2224</v>
      </c>
      <c r="AW621">
        <v>0</v>
      </c>
      <c r="AY621">
        <v>0</v>
      </c>
      <c r="BA621">
        <v>0</v>
      </c>
      <c r="BC621">
        <v>0</v>
      </c>
      <c r="BE621">
        <v>0</v>
      </c>
      <c r="BG621">
        <v>0</v>
      </c>
      <c r="BI621">
        <v>0</v>
      </c>
      <c r="BK621">
        <v>0</v>
      </c>
      <c r="BM621">
        <v>0</v>
      </c>
      <c r="BO621">
        <v>0</v>
      </c>
      <c r="BQ621">
        <v>0</v>
      </c>
      <c r="BR621">
        <v>0</v>
      </c>
      <c r="BT621">
        <v>0</v>
      </c>
      <c r="BV621">
        <v>0</v>
      </c>
      <c r="BX621">
        <v>0</v>
      </c>
      <c r="BZ621">
        <v>0</v>
      </c>
      <c r="CB621">
        <v>0</v>
      </c>
      <c r="CF621">
        <v>0</v>
      </c>
      <c r="CJ621">
        <v>2089</v>
      </c>
      <c r="CM621">
        <v>0</v>
      </c>
      <c r="CN621">
        <v>785137658.54999995</v>
      </c>
    </row>
    <row r="622" spans="1:92" x14ac:dyDescent="0.3">
      <c r="A622" s="4">
        <v>44361</v>
      </c>
      <c r="B622" s="2" t="s">
        <v>57</v>
      </c>
      <c r="C622" s="11" t="s">
        <v>786</v>
      </c>
      <c r="D622" s="11" t="s">
        <v>1690</v>
      </c>
      <c r="E622" s="3" t="s">
        <v>1155</v>
      </c>
      <c r="F622" s="1"/>
      <c r="G622" s="7"/>
      <c r="H622" s="7"/>
      <c r="I622" s="7"/>
      <c r="J622" s="7"/>
      <c r="K622" s="7"/>
      <c r="L622" s="7"/>
      <c r="M622" s="5"/>
      <c r="N622" s="7">
        <v>13</v>
      </c>
      <c r="O622" s="7"/>
      <c r="P622" s="7"/>
      <c r="Q622" s="7"/>
      <c r="R622" s="7"/>
      <c r="S622" s="7"/>
      <c r="T622" s="7"/>
      <c r="U622" s="7"/>
      <c r="V622" s="6"/>
      <c r="W622" s="10" t="s">
        <v>2225</v>
      </c>
      <c r="X622" s="8"/>
      <c r="Y622" s="9">
        <v>0</v>
      </c>
      <c r="Z622" s="9">
        <v>0</v>
      </c>
      <c r="AA622" s="9">
        <v>0</v>
      </c>
      <c r="AB622" s="9">
        <v>0</v>
      </c>
      <c r="AC622" s="9">
        <v>0</v>
      </c>
      <c r="AD622" s="9">
        <v>0</v>
      </c>
      <c r="AE622" s="9">
        <v>0</v>
      </c>
      <c r="AF622" s="9">
        <v>0</v>
      </c>
      <c r="AG622" s="9">
        <v>0</v>
      </c>
      <c r="AH622" s="9">
        <v>0</v>
      </c>
      <c r="AI622" s="9">
        <v>0</v>
      </c>
      <c r="AJ622">
        <v>0</v>
      </c>
      <c r="AK622">
        <v>0</v>
      </c>
      <c r="AU622" t="s">
        <v>2226</v>
      </c>
      <c r="AW622">
        <v>0</v>
      </c>
      <c r="AY622">
        <v>0</v>
      </c>
      <c r="BA622">
        <v>0</v>
      </c>
      <c r="BC622">
        <v>0</v>
      </c>
      <c r="BE622">
        <v>0</v>
      </c>
      <c r="BG622">
        <v>0</v>
      </c>
      <c r="BI622">
        <v>0</v>
      </c>
      <c r="BK622">
        <v>0</v>
      </c>
      <c r="BM622">
        <v>0</v>
      </c>
      <c r="BO622">
        <v>0</v>
      </c>
      <c r="BQ622">
        <v>0</v>
      </c>
      <c r="BR622">
        <v>0</v>
      </c>
      <c r="BT622">
        <v>0</v>
      </c>
      <c r="BV622">
        <v>0</v>
      </c>
      <c r="BX622">
        <v>0</v>
      </c>
      <c r="BZ622">
        <v>0</v>
      </c>
      <c r="CB622">
        <v>0</v>
      </c>
      <c r="CF622">
        <v>0</v>
      </c>
      <c r="CJ622">
        <v>2090</v>
      </c>
      <c r="CM622">
        <v>0</v>
      </c>
      <c r="CN622">
        <v>0</v>
      </c>
    </row>
    <row r="623" spans="1:92" x14ac:dyDescent="0.3">
      <c r="A623" s="4">
        <v>44357</v>
      </c>
      <c r="B623" s="2" t="s">
        <v>115</v>
      </c>
      <c r="C623" s="11" t="s">
        <v>224</v>
      </c>
      <c r="D623" s="11" t="s">
        <v>11</v>
      </c>
      <c r="E623" s="3" t="s">
        <v>1204</v>
      </c>
      <c r="F623" s="1"/>
      <c r="G623" s="7"/>
      <c r="H623" s="7"/>
      <c r="I623" s="7"/>
      <c r="J623" s="7">
        <v>170</v>
      </c>
      <c r="K623" s="7">
        <v>34</v>
      </c>
      <c r="L623" s="7"/>
      <c r="M623" s="5">
        <v>34</v>
      </c>
      <c r="N623" s="7"/>
      <c r="O623" s="7"/>
      <c r="P623" s="7"/>
      <c r="Q623" s="7"/>
      <c r="R623" s="7">
        <v>1</v>
      </c>
      <c r="S623" s="7"/>
      <c r="T623" s="7"/>
      <c r="U623" s="7"/>
      <c r="V623" s="6"/>
      <c r="W623" s="10"/>
      <c r="X623" s="8"/>
      <c r="Y623" s="9">
        <v>0</v>
      </c>
      <c r="Z623" s="9">
        <v>0</v>
      </c>
      <c r="AA623" s="9">
        <v>0</v>
      </c>
      <c r="AB623" s="9">
        <v>0</v>
      </c>
      <c r="AC623" s="9">
        <v>0</v>
      </c>
      <c r="AD623" s="9">
        <v>0</v>
      </c>
      <c r="AE623" s="9">
        <v>0</v>
      </c>
      <c r="AF623" s="9">
        <v>265637431.08000001</v>
      </c>
      <c r="AG623" s="9">
        <v>0</v>
      </c>
      <c r="AH623" s="9">
        <v>0</v>
      </c>
      <c r="AI623" s="9">
        <v>0</v>
      </c>
      <c r="AJ623">
        <v>265637431.08000001</v>
      </c>
      <c r="AK623">
        <v>0</v>
      </c>
      <c r="AL623">
        <v>112</v>
      </c>
      <c r="AM623">
        <v>44451</v>
      </c>
      <c r="AU623" t="s">
        <v>2227</v>
      </c>
      <c r="AW623">
        <v>0</v>
      </c>
      <c r="AY623">
        <v>0</v>
      </c>
      <c r="BA623">
        <v>0</v>
      </c>
      <c r="BC623">
        <v>0</v>
      </c>
      <c r="BE623">
        <v>0</v>
      </c>
      <c r="BG623">
        <v>0</v>
      </c>
      <c r="BI623">
        <v>0</v>
      </c>
      <c r="BK623">
        <v>0</v>
      </c>
      <c r="BM623">
        <v>0</v>
      </c>
      <c r="BO623">
        <v>0</v>
      </c>
      <c r="BQ623">
        <v>0</v>
      </c>
      <c r="BR623">
        <v>0</v>
      </c>
      <c r="BT623">
        <v>0</v>
      </c>
      <c r="BV623">
        <v>0</v>
      </c>
      <c r="BX623">
        <v>0</v>
      </c>
      <c r="BZ623">
        <v>0</v>
      </c>
      <c r="CB623">
        <v>0</v>
      </c>
      <c r="CF623">
        <v>0</v>
      </c>
      <c r="CJ623">
        <v>2091</v>
      </c>
      <c r="CM623">
        <v>0</v>
      </c>
      <c r="CN623">
        <v>265637431.08000001</v>
      </c>
    </row>
    <row r="624" spans="1:92" x14ac:dyDescent="0.3">
      <c r="A624" s="4">
        <v>44356</v>
      </c>
      <c r="B624" s="2" t="s">
        <v>115</v>
      </c>
      <c r="C624" s="11" t="s">
        <v>248</v>
      </c>
      <c r="D624" s="11" t="s">
        <v>11</v>
      </c>
      <c r="E624" s="3" t="s">
        <v>1260</v>
      </c>
      <c r="F624" s="1"/>
      <c r="G624" s="7"/>
      <c r="H624" s="7"/>
      <c r="I624" s="7"/>
      <c r="J624" s="7">
        <v>750</v>
      </c>
      <c r="K624" s="7">
        <v>150</v>
      </c>
      <c r="L624" s="7"/>
      <c r="M624" s="5">
        <v>150</v>
      </c>
      <c r="N624" s="7"/>
      <c r="O624" s="7"/>
      <c r="P624" s="7"/>
      <c r="Q624" s="7"/>
      <c r="R624" s="7"/>
      <c r="S624" s="7"/>
      <c r="T624" s="7"/>
      <c r="U624" s="7"/>
      <c r="V624" s="6"/>
      <c r="W624" s="10"/>
      <c r="X624" s="8"/>
      <c r="Y624" s="9">
        <v>0</v>
      </c>
      <c r="Z624" s="9">
        <v>0</v>
      </c>
      <c r="AA624" s="9">
        <v>0</v>
      </c>
      <c r="AB624" s="9">
        <v>0</v>
      </c>
      <c r="AC624" s="9">
        <v>0</v>
      </c>
      <c r="AD624" s="9">
        <v>0</v>
      </c>
      <c r="AE624" s="9">
        <v>0</v>
      </c>
      <c r="AF624" s="9">
        <v>1419350719.1700001</v>
      </c>
      <c r="AG624" s="9">
        <v>0</v>
      </c>
      <c r="AH624" s="9">
        <v>0</v>
      </c>
      <c r="AI624" s="9">
        <v>0</v>
      </c>
      <c r="AJ624">
        <v>1419350719.1700001</v>
      </c>
      <c r="AK624">
        <v>0</v>
      </c>
      <c r="AL624">
        <v>309</v>
      </c>
      <c r="AM624">
        <v>44381</v>
      </c>
      <c r="AU624" t="s">
        <v>2228</v>
      </c>
      <c r="AW624">
        <v>0</v>
      </c>
      <c r="AY624">
        <v>0</v>
      </c>
      <c r="BA624">
        <v>0</v>
      </c>
      <c r="BC624">
        <v>0</v>
      </c>
      <c r="BE624">
        <v>0</v>
      </c>
      <c r="BG624">
        <v>0</v>
      </c>
      <c r="BI624">
        <v>0</v>
      </c>
      <c r="BK624">
        <v>0</v>
      </c>
      <c r="BM624">
        <v>0</v>
      </c>
      <c r="BO624">
        <v>0</v>
      </c>
      <c r="BQ624">
        <v>0</v>
      </c>
      <c r="BR624">
        <v>0</v>
      </c>
      <c r="BT624">
        <v>0</v>
      </c>
      <c r="BV624">
        <v>0</v>
      </c>
      <c r="BX624">
        <v>0</v>
      </c>
      <c r="BZ624">
        <v>0</v>
      </c>
      <c r="CB624">
        <v>0</v>
      </c>
      <c r="CF624">
        <v>0</v>
      </c>
      <c r="CJ624">
        <v>2092</v>
      </c>
      <c r="CM624">
        <v>0</v>
      </c>
      <c r="CN624">
        <v>1419350719.1700001</v>
      </c>
    </row>
    <row r="625" spans="1:92" x14ac:dyDescent="0.3">
      <c r="A625" s="4">
        <v>44361</v>
      </c>
      <c r="B625" s="2" t="s">
        <v>794</v>
      </c>
      <c r="C625" s="11" t="s">
        <v>66</v>
      </c>
      <c r="D625" s="11" t="s">
        <v>1713</v>
      </c>
      <c r="E625" s="3" t="s">
        <v>1267</v>
      </c>
      <c r="F625" s="1"/>
      <c r="G625" s="7"/>
      <c r="H625" s="7"/>
      <c r="I625" s="7"/>
      <c r="J625" s="7">
        <v>21</v>
      </c>
      <c r="K625" s="7">
        <v>4</v>
      </c>
      <c r="L625" s="7"/>
      <c r="M625" s="5">
        <v>4</v>
      </c>
      <c r="N625" s="7"/>
      <c r="O625" s="7"/>
      <c r="P625" s="7"/>
      <c r="Q625" s="7"/>
      <c r="R625" s="7"/>
      <c r="S625" s="7"/>
      <c r="T625" s="7"/>
      <c r="U625" s="7"/>
      <c r="V625" s="6"/>
      <c r="W625" s="10"/>
      <c r="X625" s="8"/>
      <c r="Y625" s="9">
        <v>0</v>
      </c>
      <c r="Z625" s="9">
        <v>0</v>
      </c>
      <c r="AA625" s="9">
        <v>0</v>
      </c>
      <c r="AB625" s="9">
        <v>0</v>
      </c>
      <c r="AC625" s="9">
        <v>0</v>
      </c>
      <c r="AD625" s="9">
        <v>0</v>
      </c>
      <c r="AE625" s="9">
        <v>0</v>
      </c>
      <c r="AF625" s="9">
        <v>0</v>
      </c>
      <c r="AG625" s="9">
        <v>0</v>
      </c>
      <c r="AH625" s="9">
        <v>0</v>
      </c>
      <c r="AI625" s="9">
        <v>0</v>
      </c>
      <c r="AJ625">
        <v>0</v>
      </c>
      <c r="AK625">
        <v>0</v>
      </c>
      <c r="AU625" t="s">
        <v>2229</v>
      </c>
      <c r="AW625">
        <v>0</v>
      </c>
      <c r="AY625">
        <v>0</v>
      </c>
      <c r="BA625">
        <v>0</v>
      </c>
      <c r="BC625">
        <v>0</v>
      </c>
      <c r="BE625">
        <v>0</v>
      </c>
      <c r="BG625">
        <v>0</v>
      </c>
      <c r="BI625">
        <v>0</v>
      </c>
      <c r="BK625">
        <v>0</v>
      </c>
      <c r="BM625">
        <v>0</v>
      </c>
      <c r="BO625">
        <v>0</v>
      </c>
      <c r="BQ625">
        <v>0</v>
      </c>
      <c r="BR625">
        <v>0</v>
      </c>
      <c r="BT625">
        <v>0</v>
      </c>
      <c r="BV625">
        <v>0</v>
      </c>
      <c r="BX625">
        <v>0</v>
      </c>
      <c r="BZ625">
        <v>0</v>
      </c>
      <c r="CB625">
        <v>0</v>
      </c>
      <c r="CF625">
        <v>0</v>
      </c>
      <c r="CJ625">
        <v>2093</v>
      </c>
      <c r="CM625">
        <v>0</v>
      </c>
      <c r="CN625">
        <v>0</v>
      </c>
    </row>
    <row r="626" spans="1:92" x14ac:dyDescent="0.3">
      <c r="A626" s="4">
        <v>44362</v>
      </c>
      <c r="B626" s="2" t="s">
        <v>9</v>
      </c>
      <c r="C626" s="11" t="s">
        <v>92</v>
      </c>
      <c r="D626" s="11" t="s">
        <v>1690</v>
      </c>
      <c r="E626" s="3" t="s">
        <v>1192</v>
      </c>
      <c r="F626" s="1"/>
      <c r="G626" s="7"/>
      <c r="H626" s="7"/>
      <c r="I626" s="7"/>
      <c r="J626" s="7">
        <v>8</v>
      </c>
      <c r="K626" s="7">
        <v>2</v>
      </c>
      <c r="L626" s="7"/>
      <c r="M626" s="5"/>
      <c r="N626" s="7"/>
      <c r="O626" s="7"/>
      <c r="P626" s="7"/>
      <c r="Q626" s="7"/>
      <c r="R626" s="7"/>
      <c r="S626" s="7"/>
      <c r="T626" s="7"/>
      <c r="U626" s="7"/>
      <c r="V626" s="6"/>
      <c r="W626" s="10"/>
      <c r="X626" s="8"/>
      <c r="Y626" s="9">
        <v>0</v>
      </c>
      <c r="Z626" s="9">
        <v>0</v>
      </c>
      <c r="AA626" s="9">
        <v>0</v>
      </c>
      <c r="AB626" s="9">
        <v>0</v>
      </c>
      <c r="AC626" s="9">
        <v>0</v>
      </c>
      <c r="AD626" s="9">
        <v>0</v>
      </c>
      <c r="AE626" s="9">
        <v>0</v>
      </c>
      <c r="AF626" s="9">
        <v>0</v>
      </c>
      <c r="AG626" s="9">
        <v>0</v>
      </c>
      <c r="AH626" s="9">
        <v>0</v>
      </c>
      <c r="AI626" s="9">
        <v>0</v>
      </c>
      <c r="AJ626">
        <v>0</v>
      </c>
      <c r="AK626">
        <v>0</v>
      </c>
      <c r="AU626" t="s">
        <v>2230</v>
      </c>
      <c r="AW626">
        <v>0</v>
      </c>
      <c r="AY626">
        <v>0</v>
      </c>
      <c r="BA626">
        <v>0</v>
      </c>
      <c r="BC626">
        <v>0</v>
      </c>
      <c r="BE626">
        <v>0</v>
      </c>
      <c r="BG626">
        <v>0</v>
      </c>
      <c r="BI626">
        <v>0</v>
      </c>
      <c r="BK626">
        <v>0</v>
      </c>
      <c r="BM626">
        <v>0</v>
      </c>
      <c r="BO626">
        <v>0</v>
      </c>
      <c r="BQ626">
        <v>0</v>
      </c>
      <c r="BR626">
        <v>0</v>
      </c>
      <c r="BT626">
        <v>0</v>
      </c>
      <c r="BV626">
        <v>0</v>
      </c>
      <c r="BX626">
        <v>0</v>
      </c>
      <c r="BZ626">
        <v>0</v>
      </c>
      <c r="CB626">
        <v>0</v>
      </c>
      <c r="CF626">
        <v>0</v>
      </c>
      <c r="CJ626">
        <v>2094</v>
      </c>
      <c r="CM626">
        <v>0</v>
      </c>
      <c r="CN626">
        <v>0</v>
      </c>
    </row>
    <row r="627" spans="1:92" x14ac:dyDescent="0.3">
      <c r="A627" s="4">
        <v>44363</v>
      </c>
      <c r="B627" s="2" t="s">
        <v>9</v>
      </c>
      <c r="C627" s="11" t="s">
        <v>373</v>
      </c>
      <c r="D627" s="11" t="s">
        <v>1713</v>
      </c>
      <c r="E627" s="3" t="s">
        <v>1446</v>
      </c>
      <c r="F627" s="1"/>
      <c r="G627" s="7"/>
      <c r="H627" s="7"/>
      <c r="I627" s="7"/>
      <c r="J627" s="7">
        <v>40</v>
      </c>
      <c r="K627" s="7">
        <v>10</v>
      </c>
      <c r="L627" s="7"/>
      <c r="M627" s="5">
        <v>10</v>
      </c>
      <c r="N627" s="7"/>
      <c r="O627" s="7"/>
      <c r="P627" s="7"/>
      <c r="Q627" s="7"/>
      <c r="R627" s="7"/>
      <c r="S627" s="7"/>
      <c r="T627" s="7">
        <v>2</v>
      </c>
      <c r="U627" s="7">
        <v>1</v>
      </c>
      <c r="V627" s="6"/>
      <c r="W627" s="10" t="s">
        <v>2231</v>
      </c>
      <c r="X627" s="8"/>
      <c r="Y627" s="9">
        <v>0</v>
      </c>
      <c r="Z627" s="9">
        <v>0</v>
      </c>
      <c r="AA627" s="9">
        <v>0</v>
      </c>
      <c r="AB627" s="9">
        <v>0</v>
      </c>
      <c r="AC627" s="9">
        <v>0</v>
      </c>
      <c r="AD627" s="9">
        <v>0</v>
      </c>
      <c r="AE627" s="9">
        <v>0</v>
      </c>
      <c r="AF627" s="9">
        <v>0</v>
      </c>
      <c r="AG627" s="9">
        <v>0</v>
      </c>
      <c r="AH627" s="9">
        <v>0</v>
      </c>
      <c r="AI627" s="9">
        <v>0</v>
      </c>
      <c r="AJ627">
        <v>0</v>
      </c>
      <c r="AK627">
        <v>0</v>
      </c>
      <c r="AU627" t="s">
        <v>2232</v>
      </c>
      <c r="AW627">
        <v>0</v>
      </c>
      <c r="AY627">
        <v>0</v>
      </c>
      <c r="BA627">
        <v>0</v>
      </c>
      <c r="BC627">
        <v>0</v>
      </c>
      <c r="BE627">
        <v>0</v>
      </c>
      <c r="BG627">
        <v>0</v>
      </c>
      <c r="BI627">
        <v>0</v>
      </c>
      <c r="BK627">
        <v>0</v>
      </c>
      <c r="BM627">
        <v>0</v>
      </c>
      <c r="BO627">
        <v>0</v>
      </c>
      <c r="BQ627">
        <v>0</v>
      </c>
      <c r="BR627">
        <v>0</v>
      </c>
      <c r="BT627">
        <v>0</v>
      </c>
      <c r="BV627">
        <v>0</v>
      </c>
      <c r="BX627">
        <v>0</v>
      </c>
      <c r="BZ627">
        <v>0</v>
      </c>
      <c r="CB627">
        <v>0</v>
      </c>
      <c r="CF627">
        <v>0</v>
      </c>
      <c r="CJ627">
        <v>2095</v>
      </c>
      <c r="CM627">
        <v>0</v>
      </c>
      <c r="CN627">
        <v>0</v>
      </c>
    </row>
    <row r="628" spans="1:92" x14ac:dyDescent="0.3">
      <c r="A628" s="4">
        <v>44363</v>
      </c>
      <c r="B628" s="2" t="s">
        <v>57</v>
      </c>
      <c r="C628" s="11" t="s">
        <v>661</v>
      </c>
      <c r="D628" s="11" t="s">
        <v>11</v>
      </c>
      <c r="E628" s="3" t="s">
        <v>1067</v>
      </c>
      <c r="F628" s="1"/>
      <c r="G628" s="7"/>
      <c r="H628" s="7"/>
      <c r="I628" s="7"/>
      <c r="J628" s="7">
        <v>20</v>
      </c>
      <c r="K628" s="7">
        <v>5</v>
      </c>
      <c r="L628" s="7"/>
      <c r="M628" s="5">
        <v>5</v>
      </c>
      <c r="N628" s="7">
        <v>9</v>
      </c>
      <c r="O628" s="7"/>
      <c r="P628" s="7"/>
      <c r="Q628" s="7"/>
      <c r="R628" s="7"/>
      <c r="S628" s="7"/>
      <c r="T628" s="7"/>
      <c r="U628" s="7"/>
      <c r="V628" s="6"/>
      <c r="W628" s="10"/>
      <c r="X628" s="8"/>
      <c r="Y628" s="9">
        <v>0</v>
      </c>
      <c r="Z628" s="9">
        <v>0</v>
      </c>
      <c r="AA628" s="9">
        <v>0</v>
      </c>
      <c r="AB628" s="9">
        <v>0</v>
      </c>
      <c r="AC628" s="9">
        <v>0</v>
      </c>
      <c r="AD628" s="9">
        <v>0</v>
      </c>
      <c r="AE628" s="9">
        <v>0</v>
      </c>
      <c r="AF628" s="9">
        <v>0</v>
      </c>
      <c r="AG628" s="9">
        <v>0</v>
      </c>
      <c r="AH628" s="9">
        <v>0</v>
      </c>
      <c r="AI628" s="9">
        <v>0</v>
      </c>
      <c r="AJ628">
        <v>0</v>
      </c>
      <c r="AK628">
        <v>0</v>
      </c>
      <c r="AU628" t="s">
        <v>2233</v>
      </c>
      <c r="AW628">
        <v>0</v>
      </c>
      <c r="AY628">
        <v>0</v>
      </c>
      <c r="BA628">
        <v>0</v>
      </c>
      <c r="BC628">
        <v>0</v>
      </c>
      <c r="BE628">
        <v>0</v>
      </c>
      <c r="BG628">
        <v>0</v>
      </c>
      <c r="BI628">
        <v>0</v>
      </c>
      <c r="BK628">
        <v>0</v>
      </c>
      <c r="BM628">
        <v>0</v>
      </c>
      <c r="BO628">
        <v>0</v>
      </c>
      <c r="BQ628">
        <v>0</v>
      </c>
      <c r="BR628">
        <v>0</v>
      </c>
      <c r="BT628">
        <v>0</v>
      </c>
      <c r="BV628">
        <v>0</v>
      </c>
      <c r="BX628">
        <v>0</v>
      </c>
      <c r="BZ628">
        <v>0</v>
      </c>
      <c r="CB628">
        <v>0</v>
      </c>
      <c r="CF628">
        <v>0</v>
      </c>
      <c r="CJ628">
        <v>2096</v>
      </c>
      <c r="CM628">
        <v>0</v>
      </c>
      <c r="CN628">
        <v>0</v>
      </c>
    </row>
    <row r="629" spans="1:92" x14ac:dyDescent="0.3">
      <c r="A629" s="4">
        <v>44362</v>
      </c>
      <c r="B629" s="2" t="s">
        <v>57</v>
      </c>
      <c r="C629" s="11" t="s">
        <v>1343</v>
      </c>
      <c r="D629" s="11" t="s">
        <v>1690</v>
      </c>
      <c r="E629" s="3" t="s">
        <v>1344</v>
      </c>
      <c r="F629" s="1"/>
      <c r="G629" s="7"/>
      <c r="H629" s="7"/>
      <c r="I629" s="7"/>
      <c r="J629" s="7"/>
      <c r="K629" s="7">
        <v>4</v>
      </c>
      <c r="L629" s="7"/>
      <c r="M629" s="5">
        <v>4</v>
      </c>
      <c r="N629" s="7">
        <v>14</v>
      </c>
      <c r="O629" s="7"/>
      <c r="P629" s="7"/>
      <c r="Q629" s="7"/>
      <c r="R629" s="7"/>
      <c r="S629" s="7"/>
      <c r="T629" s="7"/>
      <c r="U629" s="7"/>
      <c r="V629" s="6"/>
      <c r="W629" s="10"/>
      <c r="X629" s="8"/>
      <c r="Y629" s="9">
        <v>0</v>
      </c>
      <c r="Z629" s="9">
        <v>0</v>
      </c>
      <c r="AA629" s="9">
        <v>0</v>
      </c>
      <c r="AB629" s="9">
        <v>0</v>
      </c>
      <c r="AC629" s="9">
        <v>0</v>
      </c>
      <c r="AD629" s="9">
        <v>0</v>
      </c>
      <c r="AE629" s="9">
        <v>0</v>
      </c>
      <c r="AF629" s="9">
        <v>0</v>
      </c>
      <c r="AG629" s="9">
        <v>0</v>
      </c>
      <c r="AH629" s="9">
        <v>0</v>
      </c>
      <c r="AI629" s="9">
        <v>0</v>
      </c>
      <c r="AJ629">
        <v>0</v>
      </c>
      <c r="AK629">
        <v>0</v>
      </c>
      <c r="AU629" t="s">
        <v>2234</v>
      </c>
      <c r="AW629">
        <v>0</v>
      </c>
      <c r="AY629">
        <v>0</v>
      </c>
      <c r="BA629">
        <v>0</v>
      </c>
      <c r="BC629">
        <v>0</v>
      </c>
      <c r="BE629">
        <v>0</v>
      </c>
      <c r="BG629">
        <v>0</v>
      </c>
      <c r="BI629">
        <v>0</v>
      </c>
      <c r="BK629">
        <v>0</v>
      </c>
      <c r="BM629">
        <v>0</v>
      </c>
      <c r="BO629">
        <v>0</v>
      </c>
      <c r="BQ629">
        <v>0</v>
      </c>
      <c r="BR629">
        <v>0</v>
      </c>
      <c r="BT629">
        <v>0</v>
      </c>
      <c r="BV629">
        <v>0</v>
      </c>
      <c r="BX629">
        <v>0</v>
      </c>
      <c r="BZ629">
        <v>0</v>
      </c>
      <c r="CB629">
        <v>0</v>
      </c>
      <c r="CF629">
        <v>0</v>
      </c>
      <c r="CJ629">
        <v>2097</v>
      </c>
      <c r="CM629">
        <v>0</v>
      </c>
      <c r="CN629">
        <v>0</v>
      </c>
    </row>
    <row r="630" spans="1:92" x14ac:dyDescent="0.3">
      <c r="A630" s="4">
        <v>44363</v>
      </c>
      <c r="B630" s="2" t="s">
        <v>199</v>
      </c>
      <c r="C630" s="11" t="s">
        <v>483</v>
      </c>
      <c r="D630" s="11" t="s">
        <v>11</v>
      </c>
      <c r="E630" s="3" t="s">
        <v>1244</v>
      </c>
      <c r="F630" s="1"/>
      <c r="G630" s="7"/>
      <c r="H630" s="7"/>
      <c r="I630" s="7"/>
      <c r="J630" s="7">
        <v>304</v>
      </c>
      <c r="K630" s="7">
        <v>76</v>
      </c>
      <c r="L630" s="7"/>
      <c r="M630" s="5">
        <v>76</v>
      </c>
      <c r="N630" s="7"/>
      <c r="O630" s="7"/>
      <c r="P630" s="7"/>
      <c r="Q630" s="7"/>
      <c r="R630" s="7"/>
      <c r="S630" s="7"/>
      <c r="T630" s="7"/>
      <c r="U630" s="7"/>
      <c r="V630" s="6"/>
      <c r="W630" s="10"/>
      <c r="X630" s="8"/>
      <c r="Y630" s="9">
        <v>0</v>
      </c>
      <c r="Z630" s="9">
        <v>257943600</v>
      </c>
      <c r="AA630" s="9">
        <v>96174000</v>
      </c>
      <c r="AB630" s="9">
        <v>0</v>
      </c>
      <c r="AC630" s="9">
        <v>0</v>
      </c>
      <c r="AD630" s="9">
        <v>0</v>
      </c>
      <c r="AE630" s="9">
        <v>0</v>
      </c>
      <c r="AF630" s="9">
        <v>0</v>
      </c>
      <c r="AG630" s="9">
        <v>0</v>
      </c>
      <c r="AH630" s="9">
        <v>0</v>
      </c>
      <c r="AI630" s="9">
        <v>0</v>
      </c>
      <c r="AJ630">
        <v>354117600</v>
      </c>
      <c r="AK630">
        <v>0</v>
      </c>
      <c r="AL630">
        <v>877</v>
      </c>
      <c r="AM630">
        <v>44362</v>
      </c>
      <c r="AN630">
        <v>44544</v>
      </c>
      <c r="AU630" t="s">
        <v>2235</v>
      </c>
      <c r="AV630">
        <v>822</v>
      </c>
      <c r="AW630">
        <v>96174000</v>
      </c>
      <c r="AY630">
        <v>0</v>
      </c>
      <c r="AZ630">
        <v>822</v>
      </c>
      <c r="BA630">
        <v>41593200</v>
      </c>
      <c r="BC630">
        <v>0</v>
      </c>
      <c r="BD630">
        <v>1644</v>
      </c>
      <c r="BE630">
        <v>126588000</v>
      </c>
      <c r="BF630">
        <v>1644</v>
      </c>
      <c r="BG630">
        <v>47018400</v>
      </c>
      <c r="BH630">
        <v>1644</v>
      </c>
      <c r="BI630">
        <v>42744000</v>
      </c>
      <c r="BK630">
        <v>0</v>
      </c>
      <c r="BM630">
        <v>0</v>
      </c>
      <c r="BO630">
        <v>0</v>
      </c>
      <c r="BQ630">
        <v>0</v>
      </c>
      <c r="BR630">
        <v>257943600</v>
      </c>
      <c r="BT630">
        <v>0</v>
      </c>
      <c r="BV630">
        <v>0</v>
      </c>
      <c r="BX630">
        <v>0</v>
      </c>
      <c r="BZ630">
        <v>0</v>
      </c>
      <c r="CB630">
        <v>0</v>
      </c>
      <c r="CF630">
        <v>0</v>
      </c>
      <c r="CJ630">
        <v>2098</v>
      </c>
      <c r="CM630">
        <v>0</v>
      </c>
      <c r="CN630">
        <v>354117600</v>
      </c>
    </row>
    <row r="631" spans="1:92" x14ac:dyDescent="0.3">
      <c r="A631" s="4">
        <v>44362</v>
      </c>
      <c r="B631" s="2" t="s">
        <v>57</v>
      </c>
      <c r="C631" s="11" t="s">
        <v>414</v>
      </c>
      <c r="D631" s="11" t="s">
        <v>11</v>
      </c>
      <c r="E631" s="3" t="s">
        <v>827</v>
      </c>
      <c r="F631" s="1"/>
      <c r="G631" s="7"/>
      <c r="H631" s="7"/>
      <c r="I631" s="7"/>
      <c r="J631" s="7">
        <v>16</v>
      </c>
      <c r="K631" s="7">
        <v>4</v>
      </c>
      <c r="L631" s="7"/>
      <c r="M631" s="5">
        <v>4</v>
      </c>
      <c r="N631" s="7"/>
      <c r="O631" s="7"/>
      <c r="P631" s="7"/>
      <c r="Q631" s="7"/>
      <c r="R631" s="7"/>
      <c r="S631" s="7"/>
      <c r="T631" s="7"/>
      <c r="U631" s="7"/>
      <c r="V631" s="6"/>
      <c r="W631" s="10"/>
      <c r="X631" s="8"/>
      <c r="Y631" s="9">
        <v>0</v>
      </c>
      <c r="Z631" s="9">
        <v>0</v>
      </c>
      <c r="AA631" s="9">
        <v>0</v>
      </c>
      <c r="AB631" s="9">
        <v>0</v>
      </c>
      <c r="AC631" s="9">
        <v>0</v>
      </c>
      <c r="AD631" s="9">
        <v>0</v>
      </c>
      <c r="AE631" s="9">
        <v>0</v>
      </c>
      <c r="AF631" s="9">
        <v>0</v>
      </c>
      <c r="AG631" s="9">
        <v>0</v>
      </c>
      <c r="AH631" s="9">
        <v>0</v>
      </c>
      <c r="AI631" s="9">
        <v>0</v>
      </c>
      <c r="AJ631">
        <v>0</v>
      </c>
      <c r="AK631">
        <v>0</v>
      </c>
      <c r="AU631" t="s">
        <v>2236</v>
      </c>
      <c r="AW631">
        <v>0</v>
      </c>
      <c r="AY631">
        <v>0</v>
      </c>
      <c r="BA631">
        <v>0</v>
      </c>
      <c r="BC631">
        <v>0</v>
      </c>
      <c r="BE631">
        <v>0</v>
      </c>
      <c r="BG631">
        <v>0</v>
      </c>
      <c r="BI631">
        <v>0</v>
      </c>
      <c r="BK631">
        <v>0</v>
      </c>
      <c r="BM631">
        <v>0</v>
      </c>
      <c r="BO631">
        <v>0</v>
      </c>
      <c r="BQ631">
        <v>0</v>
      </c>
      <c r="BR631">
        <v>0</v>
      </c>
      <c r="BT631">
        <v>0</v>
      </c>
      <c r="BV631">
        <v>0</v>
      </c>
      <c r="BX631">
        <v>0</v>
      </c>
      <c r="BZ631">
        <v>0</v>
      </c>
      <c r="CB631">
        <v>0</v>
      </c>
      <c r="CF631">
        <v>0</v>
      </c>
      <c r="CJ631">
        <v>2099</v>
      </c>
      <c r="CM631">
        <v>0</v>
      </c>
      <c r="CN631">
        <v>0</v>
      </c>
    </row>
    <row r="632" spans="1:92" x14ac:dyDescent="0.3">
      <c r="A632" s="4">
        <v>44361</v>
      </c>
      <c r="B632" s="2" t="s">
        <v>199</v>
      </c>
      <c r="C632" s="11" t="s">
        <v>199</v>
      </c>
      <c r="D632" s="11" t="s">
        <v>11</v>
      </c>
      <c r="E632" s="3" t="s">
        <v>1185</v>
      </c>
      <c r="F632" s="1"/>
      <c r="G632" s="7"/>
      <c r="H632" s="7"/>
      <c r="I632" s="7"/>
      <c r="J632" s="7">
        <v>12</v>
      </c>
      <c r="K632" s="7">
        <v>3</v>
      </c>
      <c r="L632" s="7"/>
      <c r="M632" s="5">
        <v>3</v>
      </c>
      <c r="N632" s="7"/>
      <c r="O632" s="7"/>
      <c r="P632" s="7"/>
      <c r="Q632" s="7"/>
      <c r="R632" s="7"/>
      <c r="S632" s="7"/>
      <c r="T632" s="7"/>
      <c r="U632" s="7"/>
      <c r="V632" s="6"/>
      <c r="W632" s="10"/>
      <c r="X632" s="8"/>
      <c r="Y632" s="9">
        <v>0</v>
      </c>
      <c r="Z632" s="9">
        <v>27876800</v>
      </c>
      <c r="AA632" s="9">
        <v>17784000</v>
      </c>
      <c r="AB632" s="9">
        <v>0</v>
      </c>
      <c r="AC632" s="9">
        <v>0</v>
      </c>
      <c r="AD632" s="9">
        <v>0</v>
      </c>
      <c r="AE632" s="9">
        <v>0</v>
      </c>
      <c r="AF632" s="9">
        <v>0</v>
      </c>
      <c r="AG632" s="9">
        <v>0</v>
      </c>
      <c r="AH632" s="9">
        <v>0</v>
      </c>
      <c r="AI632" s="9">
        <v>0</v>
      </c>
      <c r="AJ632">
        <v>45660800</v>
      </c>
      <c r="AK632">
        <v>0</v>
      </c>
      <c r="AL632">
        <v>877</v>
      </c>
      <c r="AM632">
        <v>44358</v>
      </c>
      <c r="AN632">
        <v>44540</v>
      </c>
      <c r="AU632" t="s">
        <v>2237</v>
      </c>
      <c r="AV632">
        <v>152</v>
      </c>
      <c r="AW632">
        <v>17784000</v>
      </c>
      <c r="AY632">
        <v>0</v>
      </c>
      <c r="AZ632">
        <v>152</v>
      </c>
      <c r="BA632">
        <v>7691200</v>
      </c>
      <c r="BC632">
        <v>0</v>
      </c>
      <c r="BE632">
        <v>0</v>
      </c>
      <c r="BF632">
        <v>304</v>
      </c>
      <c r="BG632">
        <v>8694400</v>
      </c>
      <c r="BI632">
        <v>0</v>
      </c>
      <c r="BJ632">
        <v>304</v>
      </c>
      <c r="BK632">
        <v>11491200</v>
      </c>
      <c r="BM632">
        <v>0</v>
      </c>
      <c r="BO632">
        <v>0</v>
      </c>
      <c r="BQ632">
        <v>0</v>
      </c>
      <c r="BR632">
        <v>27876800</v>
      </c>
      <c r="BT632">
        <v>0</v>
      </c>
      <c r="BV632">
        <v>0</v>
      </c>
      <c r="BX632">
        <v>0</v>
      </c>
      <c r="BZ632">
        <v>0</v>
      </c>
      <c r="CB632">
        <v>0</v>
      </c>
      <c r="CF632">
        <v>0</v>
      </c>
      <c r="CJ632">
        <v>2100</v>
      </c>
      <c r="CM632">
        <v>0</v>
      </c>
      <c r="CN632">
        <v>45660800</v>
      </c>
    </row>
    <row r="633" spans="1:92" x14ac:dyDescent="0.3">
      <c r="A633" s="4">
        <v>44361</v>
      </c>
      <c r="B633" s="2" t="s">
        <v>47</v>
      </c>
      <c r="C633" s="11" t="s">
        <v>444</v>
      </c>
      <c r="D633" s="11" t="s">
        <v>11</v>
      </c>
      <c r="E633" s="3" t="s">
        <v>1523</v>
      </c>
      <c r="F633" s="1"/>
      <c r="G633" s="7"/>
      <c r="H633" s="7"/>
      <c r="I633" s="7"/>
      <c r="J633" s="7">
        <v>188</v>
      </c>
      <c r="K633" s="7">
        <v>47</v>
      </c>
      <c r="L633" s="7"/>
      <c r="M633" s="5">
        <v>30</v>
      </c>
      <c r="N633" s="7"/>
      <c r="O633" s="7"/>
      <c r="P633" s="7"/>
      <c r="Q633" s="7"/>
      <c r="R633" s="7"/>
      <c r="S633" s="7"/>
      <c r="T633" s="7"/>
      <c r="U633" s="7"/>
      <c r="V633" s="6"/>
      <c r="W633" s="10"/>
      <c r="X633" s="8"/>
      <c r="Y633" s="9">
        <v>0</v>
      </c>
      <c r="Z633" s="9">
        <v>0</v>
      </c>
      <c r="AA633" s="9">
        <v>0</v>
      </c>
      <c r="AB633" s="9">
        <v>0</v>
      </c>
      <c r="AC633" s="9">
        <v>0</v>
      </c>
      <c r="AD633" s="9">
        <v>0</v>
      </c>
      <c r="AE633" s="9">
        <v>0</v>
      </c>
      <c r="AF633" s="9">
        <v>0</v>
      </c>
      <c r="AG633" s="9">
        <v>0</v>
      </c>
      <c r="AH633" s="9">
        <v>0</v>
      </c>
      <c r="AI633" s="9">
        <v>0</v>
      </c>
      <c r="AJ633">
        <v>0</v>
      </c>
      <c r="AK633">
        <v>0</v>
      </c>
      <c r="AU633" t="s">
        <v>2238</v>
      </c>
      <c r="AW633">
        <v>0</v>
      </c>
      <c r="AY633">
        <v>0</v>
      </c>
      <c r="BA633">
        <v>0</v>
      </c>
      <c r="BC633">
        <v>0</v>
      </c>
      <c r="BE633">
        <v>0</v>
      </c>
      <c r="BG633">
        <v>0</v>
      </c>
      <c r="BI633">
        <v>0</v>
      </c>
      <c r="BK633">
        <v>0</v>
      </c>
      <c r="BM633">
        <v>0</v>
      </c>
      <c r="BO633">
        <v>0</v>
      </c>
      <c r="BQ633">
        <v>0</v>
      </c>
      <c r="BR633">
        <v>0</v>
      </c>
      <c r="BT633">
        <v>0</v>
      </c>
      <c r="BV633">
        <v>0</v>
      </c>
      <c r="BX633">
        <v>0</v>
      </c>
      <c r="BZ633">
        <v>0</v>
      </c>
      <c r="CB633">
        <v>0</v>
      </c>
      <c r="CF633">
        <v>0</v>
      </c>
      <c r="CJ633">
        <v>2101</v>
      </c>
      <c r="CM633">
        <v>0</v>
      </c>
      <c r="CN633">
        <v>0</v>
      </c>
    </row>
    <row r="634" spans="1:92" x14ac:dyDescent="0.3">
      <c r="A634" s="4">
        <v>44361</v>
      </c>
      <c r="B634" s="2" t="s">
        <v>47</v>
      </c>
      <c r="C634" s="11" t="s">
        <v>139</v>
      </c>
      <c r="D634" s="11" t="s">
        <v>1690</v>
      </c>
      <c r="E634" s="3" t="s">
        <v>1196</v>
      </c>
      <c r="F634" s="1"/>
      <c r="G634" s="7"/>
      <c r="H634" s="7"/>
      <c r="I634" s="7"/>
      <c r="J634" s="7">
        <v>28</v>
      </c>
      <c r="K634" s="7">
        <v>7</v>
      </c>
      <c r="L634" s="7"/>
      <c r="M634" s="5">
        <v>7</v>
      </c>
      <c r="N634" s="7"/>
      <c r="O634" s="7"/>
      <c r="P634" s="7"/>
      <c r="Q634" s="7"/>
      <c r="R634" s="7"/>
      <c r="S634" s="7"/>
      <c r="T634" s="7"/>
      <c r="U634" s="7"/>
      <c r="V634" s="6"/>
      <c r="W634" s="10"/>
      <c r="X634" s="8"/>
      <c r="Y634" s="9">
        <v>0</v>
      </c>
      <c r="Z634" s="9">
        <v>0</v>
      </c>
      <c r="AA634" s="9">
        <v>0</v>
      </c>
      <c r="AB634" s="9">
        <v>0</v>
      </c>
      <c r="AC634" s="9">
        <v>0</v>
      </c>
      <c r="AD634" s="9">
        <v>0</v>
      </c>
      <c r="AE634" s="9">
        <v>0</v>
      </c>
      <c r="AF634" s="9">
        <v>0</v>
      </c>
      <c r="AG634" s="9">
        <v>0</v>
      </c>
      <c r="AH634" s="9">
        <v>0</v>
      </c>
      <c r="AI634" s="9">
        <v>0</v>
      </c>
      <c r="AJ634">
        <v>0</v>
      </c>
      <c r="AK634">
        <v>0</v>
      </c>
      <c r="AU634" t="s">
        <v>2239</v>
      </c>
      <c r="AW634">
        <v>0</v>
      </c>
      <c r="AY634">
        <v>0</v>
      </c>
      <c r="BA634">
        <v>0</v>
      </c>
      <c r="BC634">
        <v>0</v>
      </c>
      <c r="BE634">
        <v>0</v>
      </c>
      <c r="BG634">
        <v>0</v>
      </c>
      <c r="BI634">
        <v>0</v>
      </c>
      <c r="BK634">
        <v>0</v>
      </c>
      <c r="BM634">
        <v>0</v>
      </c>
      <c r="BO634">
        <v>0</v>
      </c>
      <c r="BQ634">
        <v>0</v>
      </c>
      <c r="BR634">
        <v>0</v>
      </c>
      <c r="BT634">
        <v>0</v>
      </c>
      <c r="BV634">
        <v>0</v>
      </c>
      <c r="BX634">
        <v>0</v>
      </c>
      <c r="BZ634">
        <v>0</v>
      </c>
      <c r="CB634">
        <v>0</v>
      </c>
      <c r="CF634">
        <v>0</v>
      </c>
      <c r="CJ634">
        <v>2102</v>
      </c>
      <c r="CM634">
        <v>0</v>
      </c>
      <c r="CN634">
        <v>0</v>
      </c>
    </row>
    <row r="635" spans="1:92" x14ac:dyDescent="0.3">
      <c r="A635" s="4">
        <v>44364</v>
      </c>
      <c r="B635" s="2" t="s">
        <v>9</v>
      </c>
      <c r="C635" s="11" t="s">
        <v>445</v>
      </c>
      <c r="D635" s="11" t="s">
        <v>1690</v>
      </c>
      <c r="E635" s="3" t="s">
        <v>883</v>
      </c>
      <c r="F635" s="1"/>
      <c r="G635" s="7"/>
      <c r="H635" s="7"/>
      <c r="I635" s="7"/>
      <c r="J635" s="7"/>
      <c r="K635" s="7"/>
      <c r="L635" s="7"/>
      <c r="M635" s="5"/>
      <c r="N635" s="7"/>
      <c r="O635" s="7"/>
      <c r="P635" s="7"/>
      <c r="Q635" s="7"/>
      <c r="R635" s="7"/>
      <c r="S635" s="7"/>
      <c r="T635" s="7"/>
      <c r="U635" s="7"/>
      <c r="V635" s="6"/>
      <c r="W635" s="10"/>
      <c r="X635" s="8"/>
      <c r="Y635" s="9">
        <v>0</v>
      </c>
      <c r="Z635" s="9">
        <v>0</v>
      </c>
      <c r="AA635" s="9">
        <v>0</v>
      </c>
      <c r="AB635" s="9">
        <v>0</v>
      </c>
      <c r="AC635" s="9">
        <v>0</v>
      </c>
      <c r="AD635" s="9">
        <v>0</v>
      </c>
      <c r="AE635" s="9">
        <v>0</v>
      </c>
      <c r="AF635" s="9">
        <v>0</v>
      </c>
      <c r="AG635" s="9">
        <v>0</v>
      </c>
      <c r="AH635" s="9">
        <v>0</v>
      </c>
      <c r="AI635" s="9">
        <v>0</v>
      </c>
      <c r="AJ635">
        <v>0</v>
      </c>
      <c r="AK635">
        <v>0</v>
      </c>
      <c r="AU635" t="s">
        <v>2240</v>
      </c>
      <c r="AW635">
        <v>0</v>
      </c>
      <c r="AY635">
        <v>0</v>
      </c>
      <c r="BA635">
        <v>0</v>
      </c>
      <c r="BC635">
        <v>0</v>
      </c>
      <c r="BE635">
        <v>0</v>
      </c>
      <c r="BG635">
        <v>0</v>
      </c>
      <c r="BI635">
        <v>0</v>
      </c>
      <c r="BK635">
        <v>0</v>
      </c>
      <c r="BM635">
        <v>0</v>
      </c>
      <c r="BO635">
        <v>0</v>
      </c>
      <c r="BQ635">
        <v>0</v>
      </c>
      <c r="BR635">
        <v>0</v>
      </c>
      <c r="BT635">
        <v>0</v>
      </c>
      <c r="BV635">
        <v>0</v>
      </c>
      <c r="BX635">
        <v>0</v>
      </c>
      <c r="BZ635">
        <v>0</v>
      </c>
      <c r="CB635">
        <v>0</v>
      </c>
      <c r="CF635">
        <v>0</v>
      </c>
      <c r="CJ635">
        <v>2103</v>
      </c>
      <c r="CM635">
        <v>0</v>
      </c>
      <c r="CN635">
        <v>0</v>
      </c>
    </row>
    <row r="636" spans="1:92" x14ac:dyDescent="0.3">
      <c r="A636" s="4">
        <v>44361</v>
      </c>
      <c r="B636" s="2" t="s">
        <v>5</v>
      </c>
      <c r="C636" s="11" t="s">
        <v>123</v>
      </c>
      <c r="D636" s="11" t="s">
        <v>1690</v>
      </c>
      <c r="E636" s="3" t="s">
        <v>926</v>
      </c>
      <c r="F636" s="1"/>
      <c r="G636" s="7">
        <v>1</v>
      </c>
      <c r="H636" s="7"/>
      <c r="I636" s="7"/>
      <c r="J636" s="7"/>
      <c r="K636" s="7"/>
      <c r="L636" s="7">
        <v>1</v>
      </c>
      <c r="M636" s="5"/>
      <c r="N636" s="7"/>
      <c r="O636" s="7"/>
      <c r="P636" s="7"/>
      <c r="Q636" s="7"/>
      <c r="R636" s="7"/>
      <c r="S636" s="7"/>
      <c r="T636" s="7"/>
      <c r="U636" s="7"/>
      <c r="V636" s="6"/>
      <c r="W636" s="10"/>
      <c r="X636" s="8"/>
      <c r="Y636" s="9">
        <v>0</v>
      </c>
      <c r="Z636" s="9">
        <v>0</v>
      </c>
      <c r="AA636" s="9">
        <v>0</v>
      </c>
      <c r="AB636" s="9">
        <v>0</v>
      </c>
      <c r="AC636" s="9">
        <v>0</v>
      </c>
      <c r="AD636" s="9">
        <v>0</v>
      </c>
      <c r="AE636" s="9">
        <v>0</v>
      </c>
      <c r="AF636" s="9">
        <v>0</v>
      </c>
      <c r="AG636" s="9">
        <v>0</v>
      </c>
      <c r="AH636" s="9">
        <v>0</v>
      </c>
      <c r="AI636" s="9">
        <v>0</v>
      </c>
      <c r="AJ636">
        <v>0</v>
      </c>
      <c r="AK636">
        <v>0</v>
      </c>
      <c r="AU636" t="s">
        <v>2241</v>
      </c>
      <c r="AW636">
        <v>0</v>
      </c>
      <c r="AY636">
        <v>0</v>
      </c>
      <c r="BA636">
        <v>0</v>
      </c>
      <c r="BC636">
        <v>0</v>
      </c>
      <c r="BE636">
        <v>0</v>
      </c>
      <c r="BG636">
        <v>0</v>
      </c>
      <c r="BI636">
        <v>0</v>
      </c>
      <c r="BK636">
        <v>0</v>
      </c>
      <c r="BM636">
        <v>0</v>
      </c>
      <c r="BO636">
        <v>0</v>
      </c>
      <c r="BQ636">
        <v>0</v>
      </c>
      <c r="BR636">
        <v>0</v>
      </c>
      <c r="BT636">
        <v>0</v>
      </c>
      <c r="BV636">
        <v>0</v>
      </c>
      <c r="BX636">
        <v>0</v>
      </c>
      <c r="BZ636">
        <v>0</v>
      </c>
      <c r="CB636">
        <v>0</v>
      </c>
      <c r="CF636">
        <v>0</v>
      </c>
      <c r="CJ636">
        <v>2104</v>
      </c>
      <c r="CM636">
        <v>0</v>
      </c>
      <c r="CN636">
        <v>0</v>
      </c>
    </row>
    <row r="637" spans="1:92" x14ac:dyDescent="0.3">
      <c r="A637" s="4">
        <v>44363</v>
      </c>
      <c r="B637" s="2" t="s">
        <v>23</v>
      </c>
      <c r="C637" s="11" t="s">
        <v>24</v>
      </c>
      <c r="D637" s="11" t="s">
        <v>7</v>
      </c>
      <c r="E637" s="3" t="s">
        <v>829</v>
      </c>
      <c r="F637" s="1"/>
      <c r="G637" s="7"/>
      <c r="H637" s="7"/>
      <c r="I637" s="7"/>
      <c r="J637" s="7">
        <v>30</v>
      </c>
      <c r="K637" s="7">
        <v>6</v>
      </c>
      <c r="L637" s="7">
        <v>6</v>
      </c>
      <c r="M637" s="5"/>
      <c r="N637" s="7"/>
      <c r="O637" s="7"/>
      <c r="P637" s="7"/>
      <c r="Q637" s="7"/>
      <c r="R637" s="7"/>
      <c r="S637" s="7"/>
      <c r="T637" s="7"/>
      <c r="U637" s="7"/>
      <c r="V637" s="6"/>
      <c r="W637" s="10" t="s">
        <v>2242</v>
      </c>
      <c r="X637" s="8"/>
      <c r="Y637" s="9">
        <v>0</v>
      </c>
      <c r="Z637" s="9">
        <v>0</v>
      </c>
      <c r="AA637" s="9">
        <v>0</v>
      </c>
      <c r="AB637" s="9">
        <v>0</v>
      </c>
      <c r="AC637" s="9">
        <v>0</v>
      </c>
      <c r="AD637" s="9">
        <v>0</v>
      </c>
      <c r="AE637" s="9">
        <v>0</v>
      </c>
      <c r="AF637" s="9">
        <v>0</v>
      </c>
      <c r="AG637" s="9">
        <v>0</v>
      </c>
      <c r="AH637" s="9">
        <v>0</v>
      </c>
      <c r="AI637" s="9">
        <v>0</v>
      </c>
      <c r="AJ637">
        <v>0</v>
      </c>
      <c r="AK637">
        <v>0</v>
      </c>
      <c r="AU637" t="s">
        <v>2243</v>
      </c>
      <c r="AW637">
        <v>0</v>
      </c>
      <c r="AY637">
        <v>0</v>
      </c>
      <c r="BA637">
        <v>0</v>
      </c>
      <c r="BC637">
        <v>0</v>
      </c>
      <c r="BE637">
        <v>0</v>
      </c>
      <c r="BG637">
        <v>0</v>
      </c>
      <c r="BI637">
        <v>0</v>
      </c>
      <c r="BK637">
        <v>0</v>
      </c>
      <c r="BM637">
        <v>0</v>
      </c>
      <c r="BO637">
        <v>0</v>
      </c>
      <c r="BQ637">
        <v>0</v>
      </c>
      <c r="BR637">
        <v>0</v>
      </c>
      <c r="BT637">
        <v>0</v>
      </c>
      <c r="BV637">
        <v>0</v>
      </c>
      <c r="BX637">
        <v>0</v>
      </c>
      <c r="BZ637">
        <v>0</v>
      </c>
      <c r="CB637">
        <v>0</v>
      </c>
      <c r="CF637">
        <v>0</v>
      </c>
      <c r="CJ637">
        <v>2105</v>
      </c>
      <c r="CM637">
        <v>0</v>
      </c>
      <c r="CN637">
        <v>0</v>
      </c>
    </row>
    <row r="638" spans="1:92" x14ac:dyDescent="0.3">
      <c r="A638" s="4">
        <v>44355</v>
      </c>
      <c r="B638" s="2" t="s">
        <v>9</v>
      </c>
      <c r="C638" s="11" t="s">
        <v>113</v>
      </c>
      <c r="D638" s="11" t="s">
        <v>1690</v>
      </c>
      <c r="E638" s="3" t="s">
        <v>1249</v>
      </c>
      <c r="F638" s="1"/>
      <c r="G638" s="7"/>
      <c r="H638" s="7"/>
      <c r="I638" s="7"/>
      <c r="J638" s="7">
        <v>5</v>
      </c>
      <c r="K638" s="7">
        <v>1</v>
      </c>
      <c r="L638" s="7">
        <v>1</v>
      </c>
      <c r="M638" s="5"/>
      <c r="N638" s="7"/>
      <c r="O638" s="7"/>
      <c r="P638" s="7"/>
      <c r="Q638" s="7"/>
      <c r="R638" s="7"/>
      <c r="S638" s="7"/>
      <c r="T638" s="7"/>
      <c r="U638" s="7"/>
      <c r="V638" s="6"/>
      <c r="W638" s="10"/>
      <c r="X638" s="8"/>
      <c r="Y638" s="9">
        <v>0</v>
      </c>
      <c r="Z638" s="9">
        <v>0</v>
      </c>
      <c r="AA638" s="9">
        <v>0</v>
      </c>
      <c r="AB638" s="9">
        <v>0</v>
      </c>
      <c r="AC638" s="9">
        <v>0</v>
      </c>
      <c r="AD638" s="9">
        <v>0</v>
      </c>
      <c r="AE638" s="9">
        <v>0</v>
      </c>
      <c r="AF638" s="9">
        <v>0</v>
      </c>
      <c r="AG638" s="9">
        <v>0</v>
      </c>
      <c r="AH638" s="9">
        <v>0</v>
      </c>
      <c r="AI638" s="9">
        <v>0</v>
      </c>
      <c r="AJ638">
        <v>0</v>
      </c>
      <c r="AK638">
        <v>0</v>
      </c>
      <c r="AU638" t="s">
        <v>2244</v>
      </c>
      <c r="AW638">
        <v>0</v>
      </c>
      <c r="AY638">
        <v>0</v>
      </c>
      <c r="BA638">
        <v>0</v>
      </c>
      <c r="BC638">
        <v>0</v>
      </c>
      <c r="BE638">
        <v>0</v>
      </c>
      <c r="BG638">
        <v>0</v>
      </c>
      <c r="BI638">
        <v>0</v>
      </c>
      <c r="BK638">
        <v>0</v>
      </c>
      <c r="BM638">
        <v>0</v>
      </c>
      <c r="BO638">
        <v>0</v>
      </c>
      <c r="BQ638">
        <v>0</v>
      </c>
      <c r="BR638">
        <v>0</v>
      </c>
      <c r="BT638">
        <v>0</v>
      </c>
      <c r="BV638">
        <v>0</v>
      </c>
      <c r="BX638">
        <v>0</v>
      </c>
      <c r="BZ638">
        <v>0</v>
      </c>
      <c r="CB638">
        <v>0</v>
      </c>
      <c r="CF638">
        <v>0</v>
      </c>
      <c r="CJ638">
        <v>2106</v>
      </c>
      <c r="CM638">
        <v>0</v>
      </c>
      <c r="CN638">
        <v>0</v>
      </c>
    </row>
    <row r="639" spans="1:92" x14ac:dyDescent="0.3">
      <c r="A639" s="4">
        <v>44364</v>
      </c>
      <c r="B639" s="2" t="s">
        <v>26</v>
      </c>
      <c r="C639" s="11" t="s">
        <v>233</v>
      </c>
      <c r="D639" s="11" t="s">
        <v>31</v>
      </c>
      <c r="E639" s="3" t="s">
        <v>1476</v>
      </c>
      <c r="F639" s="1"/>
      <c r="G639" s="7"/>
      <c r="H639" s="7"/>
      <c r="I639" s="7"/>
      <c r="J639" s="7">
        <v>16</v>
      </c>
      <c r="K639" s="7">
        <v>4</v>
      </c>
      <c r="L639" s="7"/>
      <c r="M639" s="5">
        <v>4</v>
      </c>
      <c r="N639" s="7"/>
      <c r="O639" s="7"/>
      <c r="P639" s="7"/>
      <c r="Q639" s="7"/>
      <c r="R639" s="7"/>
      <c r="S639" s="7"/>
      <c r="T639" s="7"/>
      <c r="U639" s="7"/>
      <c r="V639" s="6"/>
      <c r="W639" s="10"/>
      <c r="X639" s="8"/>
      <c r="Y639" s="9">
        <v>0</v>
      </c>
      <c r="Z639" s="9">
        <v>0</v>
      </c>
      <c r="AA639" s="9">
        <v>0</v>
      </c>
      <c r="AB639" s="9">
        <v>0</v>
      </c>
      <c r="AC639" s="9">
        <v>0</v>
      </c>
      <c r="AD639" s="9">
        <v>0</v>
      </c>
      <c r="AE639" s="9">
        <v>0</v>
      </c>
      <c r="AF639" s="9">
        <v>0</v>
      </c>
      <c r="AG639" s="9">
        <v>0</v>
      </c>
      <c r="AH639" s="9">
        <v>0</v>
      </c>
      <c r="AI639" s="9">
        <v>0</v>
      </c>
      <c r="AJ639">
        <v>0</v>
      </c>
      <c r="AK639">
        <v>0</v>
      </c>
      <c r="AU639" t="s">
        <v>2245</v>
      </c>
      <c r="AW639">
        <v>0</v>
      </c>
      <c r="AY639">
        <v>0</v>
      </c>
      <c r="BA639">
        <v>0</v>
      </c>
      <c r="BC639">
        <v>0</v>
      </c>
      <c r="BE639">
        <v>0</v>
      </c>
      <c r="BG639">
        <v>0</v>
      </c>
      <c r="BI639">
        <v>0</v>
      </c>
      <c r="BK639">
        <v>0</v>
      </c>
      <c r="BM639">
        <v>0</v>
      </c>
      <c r="BO639">
        <v>0</v>
      </c>
      <c r="BQ639">
        <v>0</v>
      </c>
      <c r="BR639">
        <v>0</v>
      </c>
      <c r="BT639">
        <v>0</v>
      </c>
      <c r="BV639">
        <v>0</v>
      </c>
      <c r="BX639">
        <v>0</v>
      </c>
      <c r="BZ639">
        <v>0</v>
      </c>
      <c r="CB639">
        <v>0</v>
      </c>
      <c r="CF639">
        <v>0</v>
      </c>
      <c r="CJ639">
        <v>2107</v>
      </c>
      <c r="CM639">
        <v>0</v>
      </c>
      <c r="CN639">
        <v>0</v>
      </c>
    </row>
    <row r="640" spans="1:92" x14ac:dyDescent="0.3">
      <c r="A640" s="4">
        <v>44364</v>
      </c>
      <c r="B640" s="2" t="s">
        <v>47</v>
      </c>
      <c r="C640" s="11" t="s">
        <v>1230</v>
      </c>
      <c r="D640" s="11" t="s">
        <v>1690</v>
      </c>
      <c r="E640" s="3" t="s">
        <v>1231</v>
      </c>
      <c r="F640" s="1"/>
      <c r="G640" s="7"/>
      <c r="H640" s="7"/>
      <c r="I640" s="7"/>
      <c r="J640" s="7">
        <v>16</v>
      </c>
      <c r="K640" s="7">
        <v>4</v>
      </c>
      <c r="L640" s="7"/>
      <c r="M640" s="5">
        <v>4</v>
      </c>
      <c r="N640" s="7"/>
      <c r="O640" s="7"/>
      <c r="P640" s="7"/>
      <c r="Q640" s="7"/>
      <c r="R640" s="7"/>
      <c r="S640" s="7"/>
      <c r="T640" s="7"/>
      <c r="U640" s="7"/>
      <c r="V640" s="6"/>
      <c r="W640" s="10"/>
      <c r="X640" s="8"/>
      <c r="Y640" s="9">
        <v>0</v>
      </c>
      <c r="Z640" s="9">
        <v>0</v>
      </c>
      <c r="AA640" s="9">
        <v>0</v>
      </c>
      <c r="AB640" s="9">
        <v>0</v>
      </c>
      <c r="AC640" s="9">
        <v>0</v>
      </c>
      <c r="AD640" s="9">
        <v>0</v>
      </c>
      <c r="AE640" s="9">
        <v>0</v>
      </c>
      <c r="AF640" s="9">
        <v>0</v>
      </c>
      <c r="AG640" s="9">
        <v>0</v>
      </c>
      <c r="AH640" s="9">
        <v>0</v>
      </c>
      <c r="AI640" s="9">
        <v>0</v>
      </c>
      <c r="AJ640">
        <v>0</v>
      </c>
      <c r="AK640">
        <v>0</v>
      </c>
      <c r="AU640" t="s">
        <v>2246</v>
      </c>
      <c r="AW640">
        <v>0</v>
      </c>
      <c r="AY640">
        <v>0</v>
      </c>
      <c r="BA640">
        <v>0</v>
      </c>
      <c r="BC640">
        <v>0</v>
      </c>
      <c r="BE640">
        <v>0</v>
      </c>
      <c r="BG640">
        <v>0</v>
      </c>
      <c r="BI640">
        <v>0</v>
      </c>
      <c r="BK640">
        <v>0</v>
      </c>
      <c r="BM640">
        <v>0</v>
      </c>
      <c r="BO640">
        <v>0</v>
      </c>
      <c r="BQ640">
        <v>0</v>
      </c>
      <c r="BR640">
        <v>0</v>
      </c>
      <c r="BT640">
        <v>0</v>
      </c>
      <c r="BV640">
        <v>0</v>
      </c>
      <c r="BX640">
        <v>0</v>
      </c>
      <c r="BZ640">
        <v>0</v>
      </c>
      <c r="CB640">
        <v>0</v>
      </c>
      <c r="CF640">
        <v>0</v>
      </c>
      <c r="CJ640">
        <v>2108</v>
      </c>
      <c r="CM640">
        <v>0</v>
      </c>
      <c r="CN640">
        <v>0</v>
      </c>
    </row>
    <row r="641" spans="1:92" x14ac:dyDescent="0.3">
      <c r="A641" s="4">
        <v>44364</v>
      </c>
      <c r="B641" s="2" t="s">
        <v>26</v>
      </c>
      <c r="C641" s="11" t="s">
        <v>132</v>
      </c>
      <c r="D641" s="11" t="s">
        <v>11</v>
      </c>
      <c r="E641" s="3" t="s">
        <v>1057</v>
      </c>
      <c r="F641" s="1"/>
      <c r="G641" s="7"/>
      <c r="H641" s="7"/>
      <c r="I641" s="7"/>
      <c r="J641" s="7"/>
      <c r="K641" s="7"/>
      <c r="L641" s="7"/>
      <c r="M641" s="5"/>
      <c r="N641" s="7">
        <v>1</v>
      </c>
      <c r="O641" s="7">
        <v>1</v>
      </c>
      <c r="P641" s="7"/>
      <c r="Q641" s="7"/>
      <c r="R641" s="7"/>
      <c r="S641" s="7"/>
      <c r="T641" s="7"/>
      <c r="U641" s="7"/>
      <c r="V641" s="6"/>
      <c r="W641" s="10"/>
      <c r="X641" s="8"/>
      <c r="Y641" s="9">
        <v>0</v>
      </c>
      <c r="Z641" s="9">
        <v>0</v>
      </c>
      <c r="AA641" s="9">
        <v>0</v>
      </c>
      <c r="AB641" s="9">
        <v>0</v>
      </c>
      <c r="AC641" s="9">
        <v>0</v>
      </c>
      <c r="AD641" s="9">
        <v>0</v>
      </c>
      <c r="AE641" s="9">
        <v>0</v>
      </c>
      <c r="AF641" s="9">
        <v>0</v>
      </c>
      <c r="AG641" s="9">
        <v>0</v>
      </c>
      <c r="AH641" s="9">
        <v>0</v>
      </c>
      <c r="AI641" s="9">
        <v>0</v>
      </c>
      <c r="AJ641">
        <v>0</v>
      </c>
      <c r="AK641">
        <v>0</v>
      </c>
      <c r="AU641" t="s">
        <v>2247</v>
      </c>
      <c r="AW641">
        <v>0</v>
      </c>
      <c r="AY641">
        <v>0</v>
      </c>
      <c r="BA641">
        <v>0</v>
      </c>
      <c r="BC641">
        <v>0</v>
      </c>
      <c r="BE641">
        <v>0</v>
      </c>
      <c r="BG641">
        <v>0</v>
      </c>
      <c r="BI641">
        <v>0</v>
      </c>
      <c r="BK641">
        <v>0</v>
      </c>
      <c r="BM641">
        <v>0</v>
      </c>
      <c r="BO641">
        <v>0</v>
      </c>
      <c r="BQ641">
        <v>0</v>
      </c>
      <c r="BR641">
        <v>0</v>
      </c>
      <c r="BT641">
        <v>0</v>
      </c>
      <c r="BV641">
        <v>0</v>
      </c>
      <c r="BX641">
        <v>0</v>
      </c>
      <c r="BZ641">
        <v>0</v>
      </c>
      <c r="CB641">
        <v>0</v>
      </c>
      <c r="CF641">
        <v>0</v>
      </c>
      <c r="CJ641">
        <v>2109</v>
      </c>
      <c r="CM641">
        <v>0</v>
      </c>
      <c r="CN641">
        <v>0</v>
      </c>
    </row>
    <row r="642" spans="1:92" x14ac:dyDescent="0.3">
      <c r="A642" s="4">
        <v>44364</v>
      </c>
      <c r="B642" s="2" t="s">
        <v>794</v>
      </c>
      <c r="C642" s="11" t="s">
        <v>712</v>
      </c>
      <c r="D642" s="11" t="s">
        <v>1473</v>
      </c>
      <c r="E642" s="3" t="s">
        <v>935</v>
      </c>
      <c r="F642" s="1"/>
      <c r="G642" s="7">
        <v>2</v>
      </c>
      <c r="H642" s="7">
        <v>2</v>
      </c>
      <c r="I642" s="7"/>
      <c r="J642" s="7"/>
      <c r="K642" s="7">
        <v>1</v>
      </c>
      <c r="L642" s="7">
        <v>2</v>
      </c>
      <c r="M642" s="5"/>
      <c r="N642" s="7"/>
      <c r="O642" s="7"/>
      <c r="P642" s="7"/>
      <c r="Q642" s="7"/>
      <c r="R642" s="7"/>
      <c r="S642" s="7"/>
      <c r="T642" s="7"/>
      <c r="U642" s="7"/>
      <c r="V642" s="6"/>
      <c r="W642" s="10"/>
      <c r="X642" s="8"/>
      <c r="Y642" s="9">
        <v>0</v>
      </c>
      <c r="Z642" s="9">
        <v>0</v>
      </c>
      <c r="AA642" s="9">
        <v>0</v>
      </c>
      <c r="AB642" s="9">
        <v>0</v>
      </c>
      <c r="AC642" s="9">
        <v>0</v>
      </c>
      <c r="AD642" s="9">
        <v>0</v>
      </c>
      <c r="AE642" s="9">
        <v>0</v>
      </c>
      <c r="AF642" s="9">
        <v>1762894226.21</v>
      </c>
      <c r="AG642" s="9">
        <v>0</v>
      </c>
      <c r="AH642" s="9">
        <v>0</v>
      </c>
      <c r="AI642" s="9">
        <v>0</v>
      </c>
      <c r="AJ642">
        <v>1762894226.21</v>
      </c>
      <c r="AK642">
        <v>0</v>
      </c>
      <c r="AL642" t="s">
        <v>2248</v>
      </c>
      <c r="AM642">
        <v>44375</v>
      </c>
      <c r="AU642" t="s">
        <v>2249</v>
      </c>
      <c r="AW642">
        <v>0</v>
      </c>
      <c r="AY642">
        <v>0</v>
      </c>
      <c r="BA642">
        <v>0</v>
      </c>
      <c r="BC642">
        <v>0</v>
      </c>
      <c r="BE642">
        <v>0</v>
      </c>
      <c r="BG642">
        <v>0</v>
      </c>
      <c r="BI642">
        <v>0</v>
      </c>
      <c r="BK642">
        <v>0</v>
      </c>
      <c r="BM642">
        <v>0</v>
      </c>
      <c r="BO642">
        <v>0</v>
      </c>
      <c r="BQ642">
        <v>0</v>
      </c>
      <c r="BR642">
        <v>0</v>
      </c>
      <c r="BT642">
        <v>0</v>
      </c>
      <c r="BV642">
        <v>0</v>
      </c>
      <c r="BX642">
        <v>0</v>
      </c>
      <c r="BZ642">
        <v>0</v>
      </c>
      <c r="CB642">
        <v>0</v>
      </c>
      <c r="CF642">
        <v>0</v>
      </c>
      <c r="CJ642">
        <v>2110</v>
      </c>
      <c r="CM642">
        <v>0</v>
      </c>
      <c r="CN642">
        <v>1762894226.21</v>
      </c>
    </row>
    <row r="643" spans="1:92" x14ac:dyDescent="0.3">
      <c r="A643" s="4">
        <v>44365</v>
      </c>
      <c r="B643" s="2" t="s">
        <v>8</v>
      </c>
      <c r="C643" s="11" t="s">
        <v>461</v>
      </c>
      <c r="D643" s="11" t="s">
        <v>1566</v>
      </c>
      <c r="E643" s="3" t="s">
        <v>994</v>
      </c>
      <c r="F643" s="1"/>
      <c r="G643" s="7"/>
      <c r="H643" s="7"/>
      <c r="I643" s="7"/>
      <c r="J643" s="7"/>
      <c r="K643" s="7"/>
      <c r="L643" s="7"/>
      <c r="M643" s="5"/>
      <c r="N643" s="7"/>
      <c r="O643" s="7"/>
      <c r="P643" s="7"/>
      <c r="Q643" s="7"/>
      <c r="R643" s="7"/>
      <c r="S643" s="7"/>
      <c r="T643" s="7"/>
      <c r="U643" s="7"/>
      <c r="V643" s="6"/>
      <c r="W643" s="10"/>
      <c r="X643" s="8"/>
      <c r="Y643" s="9">
        <v>0</v>
      </c>
      <c r="Z643" s="9">
        <v>0</v>
      </c>
      <c r="AA643" s="9">
        <v>0</v>
      </c>
      <c r="AB643" s="9">
        <v>0</v>
      </c>
      <c r="AC643" s="9">
        <v>0</v>
      </c>
      <c r="AD643" s="9">
        <v>0</v>
      </c>
      <c r="AE643" s="9">
        <v>0</v>
      </c>
      <c r="AF643" s="9">
        <v>0</v>
      </c>
      <c r="AG643" s="9">
        <v>0</v>
      </c>
      <c r="AH643" s="9">
        <v>0</v>
      </c>
      <c r="AI643" s="9">
        <v>0</v>
      </c>
      <c r="AJ643">
        <v>0</v>
      </c>
      <c r="AK643">
        <v>0</v>
      </c>
      <c r="AU643" t="s">
        <v>2250</v>
      </c>
      <c r="AW643">
        <v>0</v>
      </c>
      <c r="AY643">
        <v>0</v>
      </c>
      <c r="BA643">
        <v>0</v>
      </c>
      <c r="BC643">
        <v>0</v>
      </c>
      <c r="BE643">
        <v>0</v>
      </c>
      <c r="BG643">
        <v>0</v>
      </c>
      <c r="BI643">
        <v>0</v>
      </c>
      <c r="BK643">
        <v>0</v>
      </c>
      <c r="BM643">
        <v>0</v>
      </c>
      <c r="BO643">
        <v>0</v>
      </c>
      <c r="BQ643">
        <v>0</v>
      </c>
      <c r="BR643">
        <v>0</v>
      </c>
      <c r="BT643">
        <v>0</v>
      </c>
      <c r="BV643">
        <v>0</v>
      </c>
      <c r="BX643">
        <v>0</v>
      </c>
      <c r="BZ643">
        <v>0</v>
      </c>
      <c r="CB643">
        <v>0</v>
      </c>
      <c r="CF643">
        <v>0</v>
      </c>
      <c r="CJ643">
        <v>2111</v>
      </c>
      <c r="CM643">
        <v>0</v>
      </c>
      <c r="CN643">
        <v>0</v>
      </c>
    </row>
    <row r="644" spans="1:92" x14ac:dyDescent="0.3">
      <c r="A644" s="4">
        <v>44364</v>
      </c>
      <c r="B644" s="2" t="s">
        <v>57</v>
      </c>
      <c r="C644" s="11" t="s">
        <v>771</v>
      </c>
      <c r="D644" s="11" t="s">
        <v>1690</v>
      </c>
      <c r="E644" s="3" t="s">
        <v>1098</v>
      </c>
      <c r="F644" s="1"/>
      <c r="G644" s="7"/>
      <c r="H644" s="7"/>
      <c r="I644" s="7"/>
      <c r="J644" s="7"/>
      <c r="K644" s="7"/>
      <c r="L644" s="7"/>
      <c r="M644" s="5"/>
      <c r="N644" s="7">
        <v>1</v>
      </c>
      <c r="O644" s="7"/>
      <c r="P644" s="7"/>
      <c r="Q644" s="7"/>
      <c r="R644" s="7"/>
      <c r="S644" s="7"/>
      <c r="T644" s="7"/>
      <c r="U644" s="7"/>
      <c r="V644" s="6"/>
      <c r="W644" s="10"/>
      <c r="X644" s="8"/>
      <c r="Y644" s="9">
        <v>0</v>
      </c>
      <c r="Z644" s="9">
        <v>0</v>
      </c>
      <c r="AA644" s="9">
        <v>0</v>
      </c>
      <c r="AB644" s="9">
        <v>0</v>
      </c>
      <c r="AC644" s="9">
        <v>0</v>
      </c>
      <c r="AD644" s="9">
        <v>0</v>
      </c>
      <c r="AE644" s="9">
        <v>0</v>
      </c>
      <c r="AF644" s="9">
        <v>0</v>
      </c>
      <c r="AG644" s="9">
        <v>0</v>
      </c>
      <c r="AH644" s="9">
        <v>0</v>
      </c>
      <c r="AI644" s="9">
        <v>0</v>
      </c>
      <c r="AJ644">
        <v>0</v>
      </c>
      <c r="AK644">
        <v>0</v>
      </c>
      <c r="AU644" t="s">
        <v>2251</v>
      </c>
      <c r="AW644">
        <v>0</v>
      </c>
      <c r="AY644">
        <v>0</v>
      </c>
      <c r="BA644">
        <v>0</v>
      </c>
      <c r="BC644">
        <v>0</v>
      </c>
      <c r="BE644">
        <v>0</v>
      </c>
      <c r="BG644">
        <v>0</v>
      </c>
      <c r="BI644">
        <v>0</v>
      </c>
      <c r="BK644">
        <v>0</v>
      </c>
      <c r="BM644">
        <v>0</v>
      </c>
      <c r="BO644">
        <v>0</v>
      </c>
      <c r="BQ644">
        <v>0</v>
      </c>
      <c r="BR644">
        <v>0</v>
      </c>
      <c r="BT644">
        <v>0</v>
      </c>
      <c r="BV644">
        <v>0</v>
      </c>
      <c r="BX644">
        <v>0</v>
      </c>
      <c r="BZ644">
        <v>0</v>
      </c>
      <c r="CB644">
        <v>0</v>
      </c>
      <c r="CF644">
        <v>0</v>
      </c>
      <c r="CJ644">
        <v>2112</v>
      </c>
      <c r="CM644">
        <v>0</v>
      </c>
      <c r="CN644">
        <v>0</v>
      </c>
    </row>
    <row r="645" spans="1:92" x14ac:dyDescent="0.3">
      <c r="A645" s="4">
        <v>44365</v>
      </c>
      <c r="B645" s="2" t="s">
        <v>53</v>
      </c>
      <c r="C645" s="11" t="s">
        <v>378</v>
      </c>
      <c r="D645" s="11" t="s">
        <v>31</v>
      </c>
      <c r="E645" s="3" t="s">
        <v>912</v>
      </c>
      <c r="F645" s="1"/>
      <c r="G645" s="7"/>
      <c r="H645" s="7"/>
      <c r="I645" s="7"/>
      <c r="J645" s="7"/>
      <c r="K645" s="7"/>
      <c r="L645" s="7"/>
      <c r="M645" s="5"/>
      <c r="N645" s="7"/>
      <c r="O645" s="7"/>
      <c r="P645" s="7"/>
      <c r="Q645" s="7"/>
      <c r="R645" s="7"/>
      <c r="S645" s="7"/>
      <c r="T645" s="7"/>
      <c r="U645" s="7"/>
      <c r="V645" s="6"/>
      <c r="W645" s="10" t="s">
        <v>2252</v>
      </c>
      <c r="X645" s="8"/>
      <c r="Y645" s="9">
        <v>0</v>
      </c>
      <c r="Z645" s="9">
        <v>0</v>
      </c>
      <c r="AA645" s="9">
        <v>0</v>
      </c>
      <c r="AB645" s="9">
        <v>0</v>
      </c>
      <c r="AC645" s="9">
        <v>0</v>
      </c>
      <c r="AD645" s="9">
        <v>0</v>
      </c>
      <c r="AE645" s="9">
        <v>0</v>
      </c>
      <c r="AF645" s="9">
        <v>0</v>
      </c>
      <c r="AG645" s="9">
        <v>0</v>
      </c>
      <c r="AH645" s="9">
        <v>0</v>
      </c>
      <c r="AI645" s="9">
        <v>0</v>
      </c>
      <c r="AJ645">
        <v>0</v>
      </c>
      <c r="AK645">
        <v>0</v>
      </c>
      <c r="AU645" t="s">
        <v>2253</v>
      </c>
      <c r="AW645">
        <v>0</v>
      </c>
      <c r="AY645">
        <v>0</v>
      </c>
      <c r="BA645">
        <v>0</v>
      </c>
      <c r="BC645">
        <v>0</v>
      </c>
      <c r="BE645">
        <v>0</v>
      </c>
      <c r="BG645">
        <v>0</v>
      </c>
      <c r="BI645">
        <v>0</v>
      </c>
      <c r="BK645">
        <v>0</v>
      </c>
      <c r="BM645">
        <v>0</v>
      </c>
      <c r="BO645">
        <v>0</v>
      </c>
      <c r="BQ645">
        <v>0</v>
      </c>
      <c r="BR645">
        <v>0</v>
      </c>
      <c r="BT645">
        <v>0</v>
      </c>
      <c r="BV645">
        <v>0</v>
      </c>
      <c r="BX645">
        <v>0</v>
      </c>
      <c r="BZ645">
        <v>0</v>
      </c>
      <c r="CB645">
        <v>0</v>
      </c>
      <c r="CF645">
        <v>0</v>
      </c>
      <c r="CJ645">
        <v>2113</v>
      </c>
      <c r="CM645">
        <v>0</v>
      </c>
      <c r="CN645">
        <v>0</v>
      </c>
    </row>
    <row r="646" spans="1:92" x14ac:dyDescent="0.3">
      <c r="A646" s="4">
        <v>44365</v>
      </c>
      <c r="B646" s="2" t="s">
        <v>53</v>
      </c>
      <c r="C646" s="11" t="s">
        <v>378</v>
      </c>
      <c r="D646" s="11" t="s">
        <v>1690</v>
      </c>
      <c r="E646" s="3" t="s">
        <v>912</v>
      </c>
      <c r="F646" s="1"/>
      <c r="G646" s="7"/>
      <c r="H646" s="7"/>
      <c r="I646" s="7"/>
      <c r="J646" s="7">
        <v>5</v>
      </c>
      <c r="K646" s="7">
        <v>1</v>
      </c>
      <c r="L646" s="7"/>
      <c r="M646" s="5">
        <v>1</v>
      </c>
      <c r="N646" s="7"/>
      <c r="O646" s="7"/>
      <c r="P646" s="7"/>
      <c r="Q646" s="7"/>
      <c r="R646" s="7"/>
      <c r="S646" s="7"/>
      <c r="T646" s="7"/>
      <c r="U646" s="7"/>
      <c r="V646" s="6"/>
      <c r="W646" s="10" t="s">
        <v>2254</v>
      </c>
      <c r="X646" s="8"/>
      <c r="Y646" s="9">
        <v>0</v>
      </c>
      <c r="Z646" s="9">
        <v>0</v>
      </c>
      <c r="AA646" s="9">
        <v>0</v>
      </c>
      <c r="AB646" s="9">
        <v>0</v>
      </c>
      <c r="AC646" s="9">
        <v>0</v>
      </c>
      <c r="AD646" s="9">
        <v>0</v>
      </c>
      <c r="AE646" s="9">
        <v>0</v>
      </c>
      <c r="AF646" s="9">
        <v>0</v>
      </c>
      <c r="AG646" s="9">
        <v>0</v>
      </c>
      <c r="AH646" s="9">
        <v>0</v>
      </c>
      <c r="AI646" s="9">
        <v>0</v>
      </c>
      <c r="AJ646">
        <v>0</v>
      </c>
      <c r="AK646">
        <v>0</v>
      </c>
      <c r="AU646" t="s">
        <v>2255</v>
      </c>
      <c r="AW646">
        <v>0</v>
      </c>
      <c r="AY646">
        <v>0</v>
      </c>
      <c r="BA646">
        <v>0</v>
      </c>
      <c r="BC646">
        <v>0</v>
      </c>
      <c r="BE646">
        <v>0</v>
      </c>
      <c r="BG646">
        <v>0</v>
      </c>
      <c r="BI646">
        <v>0</v>
      </c>
      <c r="BK646">
        <v>0</v>
      </c>
      <c r="BM646">
        <v>0</v>
      </c>
      <c r="BO646">
        <v>0</v>
      </c>
      <c r="BQ646">
        <v>0</v>
      </c>
      <c r="BR646">
        <v>0</v>
      </c>
      <c r="BT646">
        <v>0</v>
      </c>
      <c r="BV646">
        <v>0</v>
      </c>
      <c r="BX646">
        <v>0</v>
      </c>
      <c r="BZ646">
        <v>0</v>
      </c>
      <c r="CB646">
        <v>0</v>
      </c>
      <c r="CF646">
        <v>0</v>
      </c>
      <c r="CJ646">
        <v>2114</v>
      </c>
      <c r="CM646">
        <v>0</v>
      </c>
      <c r="CN646">
        <v>0</v>
      </c>
    </row>
    <row r="647" spans="1:92" x14ac:dyDescent="0.3">
      <c r="A647" s="4">
        <v>44352</v>
      </c>
      <c r="B647" s="2" t="s">
        <v>117</v>
      </c>
      <c r="C647" s="11" t="s">
        <v>119</v>
      </c>
      <c r="D647" s="11" t="s">
        <v>11</v>
      </c>
      <c r="E647" s="3" t="s">
        <v>1239</v>
      </c>
      <c r="F647" s="1"/>
      <c r="G647" s="7"/>
      <c r="H647" s="7"/>
      <c r="I647" s="7"/>
      <c r="J647" s="7"/>
      <c r="K647" s="7"/>
      <c r="L647" s="7"/>
      <c r="M647" s="5"/>
      <c r="N647" s="7"/>
      <c r="O647" s="7"/>
      <c r="P647" s="7">
        <v>1</v>
      </c>
      <c r="Q647" s="7"/>
      <c r="R647" s="7"/>
      <c r="S647" s="7"/>
      <c r="T647" s="7">
        <v>1</v>
      </c>
      <c r="U647" s="7"/>
      <c r="V647" s="6"/>
      <c r="W647" s="10" t="s">
        <v>2256</v>
      </c>
      <c r="X647" s="8"/>
      <c r="Y647" s="9">
        <v>0</v>
      </c>
      <c r="Z647" s="9">
        <v>0</v>
      </c>
      <c r="AA647" s="9">
        <v>0</v>
      </c>
      <c r="AB647" s="9">
        <v>0</v>
      </c>
      <c r="AC647" s="9">
        <v>0</v>
      </c>
      <c r="AD647" s="9">
        <v>0</v>
      </c>
      <c r="AE647" s="9">
        <v>0</v>
      </c>
      <c r="AF647" s="9">
        <v>0</v>
      </c>
      <c r="AG647" s="9">
        <v>0</v>
      </c>
      <c r="AH647" s="9">
        <v>0</v>
      </c>
      <c r="AI647" s="9">
        <v>0</v>
      </c>
      <c r="AJ647">
        <v>0</v>
      </c>
      <c r="AK647">
        <v>0</v>
      </c>
      <c r="AU647" t="s">
        <v>2257</v>
      </c>
      <c r="AW647">
        <v>0</v>
      </c>
      <c r="AY647">
        <v>0</v>
      </c>
      <c r="BA647">
        <v>0</v>
      </c>
      <c r="BC647">
        <v>0</v>
      </c>
      <c r="BE647">
        <v>0</v>
      </c>
      <c r="BG647">
        <v>0</v>
      </c>
      <c r="BI647">
        <v>0</v>
      </c>
      <c r="BK647">
        <v>0</v>
      </c>
      <c r="BM647">
        <v>0</v>
      </c>
      <c r="BO647">
        <v>0</v>
      </c>
      <c r="BQ647">
        <v>0</v>
      </c>
      <c r="BR647">
        <v>0</v>
      </c>
      <c r="BT647">
        <v>0</v>
      </c>
      <c r="BV647">
        <v>0</v>
      </c>
      <c r="BX647">
        <v>0</v>
      </c>
      <c r="BZ647">
        <v>0</v>
      </c>
      <c r="CB647">
        <v>0</v>
      </c>
      <c r="CF647">
        <v>0</v>
      </c>
      <c r="CJ647">
        <v>2115</v>
      </c>
      <c r="CM647">
        <v>0</v>
      </c>
      <c r="CN647">
        <v>0</v>
      </c>
    </row>
    <row r="648" spans="1:92" x14ac:dyDescent="0.3">
      <c r="A648" s="4">
        <v>44364</v>
      </c>
      <c r="B648" s="2" t="s">
        <v>57</v>
      </c>
      <c r="C648" s="11" t="s">
        <v>351</v>
      </c>
      <c r="D648" s="11" t="s">
        <v>1566</v>
      </c>
      <c r="E648" s="3" t="s">
        <v>1099</v>
      </c>
      <c r="F648" s="1"/>
      <c r="G648" s="7"/>
      <c r="H648" s="7">
        <v>2</v>
      </c>
      <c r="I648" s="7"/>
      <c r="J648" s="7">
        <v>2</v>
      </c>
      <c r="K648" s="7"/>
      <c r="L648" s="7"/>
      <c r="M648" s="5"/>
      <c r="N648" s="7"/>
      <c r="O648" s="7"/>
      <c r="P648" s="7"/>
      <c r="Q648" s="7"/>
      <c r="R648" s="7"/>
      <c r="S648" s="7"/>
      <c r="T648" s="7"/>
      <c r="U648" s="7"/>
      <c r="V648" s="6"/>
      <c r="W648" s="10"/>
      <c r="X648" s="8"/>
      <c r="Y648" s="9">
        <v>0</v>
      </c>
      <c r="Z648" s="9">
        <v>0</v>
      </c>
      <c r="AA648" s="9">
        <v>0</v>
      </c>
      <c r="AB648" s="9">
        <v>0</v>
      </c>
      <c r="AC648" s="9">
        <v>0</v>
      </c>
      <c r="AD648" s="9">
        <v>0</v>
      </c>
      <c r="AE648" s="9">
        <v>0</v>
      </c>
      <c r="AF648" s="9">
        <v>0</v>
      </c>
      <c r="AG648" s="9">
        <v>0</v>
      </c>
      <c r="AH648" s="9">
        <v>0</v>
      </c>
      <c r="AI648" s="9">
        <v>0</v>
      </c>
      <c r="AJ648">
        <v>0</v>
      </c>
      <c r="AK648">
        <v>0</v>
      </c>
      <c r="AU648" t="s">
        <v>2258</v>
      </c>
      <c r="AW648">
        <v>0</v>
      </c>
      <c r="AY648">
        <v>0</v>
      </c>
      <c r="BA648">
        <v>0</v>
      </c>
      <c r="BC648">
        <v>0</v>
      </c>
      <c r="BE648">
        <v>0</v>
      </c>
      <c r="BG648">
        <v>0</v>
      </c>
      <c r="BI648">
        <v>0</v>
      </c>
      <c r="BK648">
        <v>0</v>
      </c>
      <c r="BM648">
        <v>0</v>
      </c>
      <c r="BO648">
        <v>0</v>
      </c>
      <c r="BQ648">
        <v>0</v>
      </c>
      <c r="BR648">
        <v>0</v>
      </c>
      <c r="BT648">
        <v>0</v>
      </c>
      <c r="BV648">
        <v>0</v>
      </c>
      <c r="BX648">
        <v>0</v>
      </c>
      <c r="BZ648">
        <v>0</v>
      </c>
      <c r="CB648">
        <v>0</v>
      </c>
      <c r="CF648">
        <v>0</v>
      </c>
      <c r="CJ648">
        <v>2116</v>
      </c>
      <c r="CM648">
        <v>0</v>
      </c>
      <c r="CN648">
        <v>0</v>
      </c>
    </row>
    <row r="649" spans="1:92" x14ac:dyDescent="0.3">
      <c r="A649" s="4">
        <v>44366</v>
      </c>
      <c r="B649" s="2" t="s">
        <v>80</v>
      </c>
      <c r="C649" s="11" t="s">
        <v>190</v>
      </c>
      <c r="D649" s="11" t="s">
        <v>7</v>
      </c>
      <c r="E649" s="3" t="s">
        <v>857</v>
      </c>
      <c r="F649" s="1"/>
      <c r="G649" s="7"/>
      <c r="H649" s="7"/>
      <c r="I649" s="7"/>
      <c r="J649" s="7">
        <v>4</v>
      </c>
      <c r="K649" s="7">
        <v>1</v>
      </c>
      <c r="L649" s="7"/>
      <c r="M649" s="5">
        <v>1</v>
      </c>
      <c r="N649" s="7"/>
      <c r="O649" s="7"/>
      <c r="P649" s="7"/>
      <c r="Q649" s="7"/>
      <c r="R649" s="7"/>
      <c r="S649" s="7"/>
      <c r="T649" s="7"/>
      <c r="U649" s="7"/>
      <c r="V649" s="6"/>
      <c r="W649" s="10"/>
      <c r="X649" s="8"/>
      <c r="Y649" s="9">
        <v>0</v>
      </c>
      <c r="Z649" s="9">
        <v>0</v>
      </c>
      <c r="AA649" s="9">
        <v>0</v>
      </c>
      <c r="AB649" s="9">
        <v>0</v>
      </c>
      <c r="AC649" s="9">
        <v>0</v>
      </c>
      <c r="AD649" s="9">
        <v>0</v>
      </c>
      <c r="AE649" s="9">
        <v>0</v>
      </c>
      <c r="AF649" s="9">
        <v>0</v>
      </c>
      <c r="AG649" s="9">
        <v>0</v>
      </c>
      <c r="AH649" s="9">
        <v>0</v>
      </c>
      <c r="AI649" s="9">
        <v>0</v>
      </c>
      <c r="AJ649">
        <v>0</v>
      </c>
      <c r="AK649">
        <v>0</v>
      </c>
      <c r="AU649" t="s">
        <v>2259</v>
      </c>
      <c r="AW649">
        <v>0</v>
      </c>
      <c r="AY649">
        <v>0</v>
      </c>
      <c r="BA649">
        <v>0</v>
      </c>
      <c r="BC649">
        <v>0</v>
      </c>
      <c r="BE649">
        <v>0</v>
      </c>
      <c r="BG649">
        <v>0</v>
      </c>
      <c r="BI649">
        <v>0</v>
      </c>
      <c r="BK649">
        <v>0</v>
      </c>
      <c r="BM649">
        <v>0</v>
      </c>
      <c r="BO649">
        <v>0</v>
      </c>
      <c r="BQ649">
        <v>0</v>
      </c>
      <c r="BR649">
        <v>0</v>
      </c>
      <c r="BT649">
        <v>0</v>
      </c>
      <c r="BV649">
        <v>0</v>
      </c>
      <c r="BX649">
        <v>0</v>
      </c>
      <c r="BZ649">
        <v>0</v>
      </c>
      <c r="CB649">
        <v>0</v>
      </c>
      <c r="CF649">
        <v>0</v>
      </c>
      <c r="CJ649">
        <v>2117</v>
      </c>
      <c r="CM649">
        <v>0</v>
      </c>
      <c r="CN649">
        <v>0</v>
      </c>
    </row>
    <row r="650" spans="1:92" x14ac:dyDescent="0.3">
      <c r="A650" s="4">
        <v>44366</v>
      </c>
      <c r="B650" s="2" t="s">
        <v>26</v>
      </c>
      <c r="C650" s="11" t="s">
        <v>214</v>
      </c>
      <c r="D650" s="11" t="s">
        <v>1690</v>
      </c>
      <c r="E650" s="3" t="s">
        <v>1298</v>
      </c>
      <c r="F650" s="1"/>
      <c r="G650" s="7"/>
      <c r="H650" s="7"/>
      <c r="I650" s="7"/>
      <c r="J650" s="7">
        <v>92</v>
      </c>
      <c r="K650" s="7">
        <v>23</v>
      </c>
      <c r="L650" s="7">
        <v>8</v>
      </c>
      <c r="M650" s="5">
        <v>19</v>
      </c>
      <c r="N650" s="7"/>
      <c r="O650" s="7"/>
      <c r="P650" s="7"/>
      <c r="Q650" s="7"/>
      <c r="R650" s="7"/>
      <c r="S650" s="7"/>
      <c r="T650" s="7"/>
      <c r="U650" s="7"/>
      <c r="V650" s="6"/>
      <c r="W650" s="10"/>
      <c r="X650" s="8"/>
      <c r="Y650" s="9">
        <v>0</v>
      </c>
      <c r="Z650" s="9">
        <v>0</v>
      </c>
      <c r="AA650" s="9">
        <v>0</v>
      </c>
      <c r="AB650" s="9">
        <v>0</v>
      </c>
      <c r="AC650" s="9">
        <v>0</v>
      </c>
      <c r="AD650" s="9">
        <v>0</v>
      </c>
      <c r="AE650" s="9">
        <v>0</v>
      </c>
      <c r="AF650" s="9">
        <v>0</v>
      </c>
      <c r="AG650" s="9">
        <v>0</v>
      </c>
      <c r="AH650" s="9">
        <v>0</v>
      </c>
      <c r="AI650" s="9">
        <v>0</v>
      </c>
      <c r="AJ650">
        <v>0</v>
      </c>
      <c r="AK650">
        <v>0</v>
      </c>
      <c r="AU650" t="s">
        <v>2260</v>
      </c>
      <c r="AW650">
        <v>0</v>
      </c>
      <c r="AY650">
        <v>0</v>
      </c>
      <c r="BA650">
        <v>0</v>
      </c>
      <c r="BC650">
        <v>0</v>
      </c>
      <c r="BE650">
        <v>0</v>
      </c>
      <c r="BG650">
        <v>0</v>
      </c>
      <c r="BI650">
        <v>0</v>
      </c>
      <c r="BK650">
        <v>0</v>
      </c>
      <c r="BM650">
        <v>0</v>
      </c>
      <c r="BO650">
        <v>0</v>
      </c>
      <c r="BQ650">
        <v>0</v>
      </c>
      <c r="BR650">
        <v>0</v>
      </c>
      <c r="BT650">
        <v>0</v>
      </c>
      <c r="BV650">
        <v>0</v>
      </c>
      <c r="BX650">
        <v>0</v>
      </c>
      <c r="BZ650">
        <v>0</v>
      </c>
      <c r="CB650">
        <v>0</v>
      </c>
      <c r="CF650">
        <v>0</v>
      </c>
      <c r="CJ650">
        <v>2118</v>
      </c>
      <c r="CM650">
        <v>0</v>
      </c>
      <c r="CN650">
        <v>0</v>
      </c>
    </row>
    <row r="651" spans="1:92" x14ac:dyDescent="0.3">
      <c r="A651" s="4">
        <v>44367</v>
      </c>
      <c r="B651" s="2" t="s">
        <v>53</v>
      </c>
      <c r="C651" s="11" t="s">
        <v>241</v>
      </c>
      <c r="D651" s="11" t="s">
        <v>1713</v>
      </c>
      <c r="E651" s="3" t="s">
        <v>941</v>
      </c>
      <c r="F651" s="1"/>
      <c r="G651" s="7"/>
      <c r="H651" s="7"/>
      <c r="I651" s="7"/>
      <c r="J651" s="7">
        <v>40</v>
      </c>
      <c r="K651" s="7">
        <v>8</v>
      </c>
      <c r="L651" s="7"/>
      <c r="M651" s="5">
        <v>8</v>
      </c>
      <c r="N651" s="7"/>
      <c r="O651" s="7"/>
      <c r="P651" s="7"/>
      <c r="Q651" s="7"/>
      <c r="R651" s="7"/>
      <c r="S651" s="7"/>
      <c r="T651" s="7"/>
      <c r="U651" s="7"/>
      <c r="V651" s="6"/>
      <c r="W651" s="10"/>
      <c r="X651" s="8"/>
      <c r="Y651" s="9">
        <v>0</v>
      </c>
      <c r="Z651" s="9">
        <v>0</v>
      </c>
      <c r="AA651" s="9">
        <v>0</v>
      </c>
      <c r="AB651" s="9">
        <v>0</v>
      </c>
      <c r="AC651" s="9">
        <v>0</v>
      </c>
      <c r="AD651" s="9">
        <v>0</v>
      </c>
      <c r="AE651" s="9">
        <v>0</v>
      </c>
      <c r="AF651" s="9">
        <v>0</v>
      </c>
      <c r="AG651" s="9">
        <v>0</v>
      </c>
      <c r="AH651" s="9">
        <v>0</v>
      </c>
      <c r="AI651" s="9">
        <v>0</v>
      </c>
      <c r="AJ651">
        <v>0</v>
      </c>
      <c r="AK651">
        <v>0</v>
      </c>
      <c r="AU651" t="s">
        <v>2261</v>
      </c>
      <c r="AW651">
        <v>0</v>
      </c>
      <c r="AY651">
        <v>0</v>
      </c>
      <c r="BA651">
        <v>0</v>
      </c>
      <c r="BC651">
        <v>0</v>
      </c>
      <c r="BE651">
        <v>0</v>
      </c>
      <c r="BG651">
        <v>0</v>
      </c>
      <c r="BI651">
        <v>0</v>
      </c>
      <c r="BK651">
        <v>0</v>
      </c>
      <c r="BM651">
        <v>0</v>
      </c>
      <c r="BO651">
        <v>0</v>
      </c>
      <c r="BQ651">
        <v>0</v>
      </c>
      <c r="BR651">
        <v>0</v>
      </c>
      <c r="BT651">
        <v>0</v>
      </c>
      <c r="BV651">
        <v>0</v>
      </c>
      <c r="BX651">
        <v>0</v>
      </c>
      <c r="BZ651">
        <v>0</v>
      </c>
      <c r="CB651">
        <v>0</v>
      </c>
      <c r="CF651">
        <v>0</v>
      </c>
      <c r="CJ651">
        <v>2119</v>
      </c>
      <c r="CM651">
        <v>0</v>
      </c>
      <c r="CN651">
        <v>0</v>
      </c>
    </row>
    <row r="652" spans="1:92" x14ac:dyDescent="0.3">
      <c r="A652" s="4">
        <v>44366</v>
      </c>
      <c r="B652" s="2" t="s">
        <v>12</v>
      </c>
      <c r="C652" s="11" t="s">
        <v>171</v>
      </c>
      <c r="D652" s="11" t="s">
        <v>1690</v>
      </c>
      <c r="E652" s="3" t="s">
        <v>839</v>
      </c>
      <c r="F652" s="1"/>
      <c r="G652" s="7"/>
      <c r="H652" s="7"/>
      <c r="I652" s="7"/>
      <c r="J652" s="7"/>
      <c r="K652" s="7"/>
      <c r="L652" s="7"/>
      <c r="M652" s="5"/>
      <c r="N652" s="7">
        <v>1</v>
      </c>
      <c r="O652" s="7"/>
      <c r="P652" s="7"/>
      <c r="Q652" s="7"/>
      <c r="R652" s="7"/>
      <c r="S652" s="7"/>
      <c r="T652" s="7"/>
      <c r="U652" s="7"/>
      <c r="V652" s="6"/>
      <c r="W652" s="10"/>
      <c r="X652" s="8"/>
      <c r="Y652" s="9">
        <v>0</v>
      </c>
      <c r="Z652" s="9">
        <v>0</v>
      </c>
      <c r="AA652" s="9">
        <v>0</v>
      </c>
      <c r="AB652" s="9">
        <v>0</v>
      </c>
      <c r="AC652" s="9">
        <v>0</v>
      </c>
      <c r="AD652" s="9">
        <v>0</v>
      </c>
      <c r="AE652" s="9">
        <v>0</v>
      </c>
      <c r="AF652" s="9">
        <v>0</v>
      </c>
      <c r="AG652" s="9">
        <v>0</v>
      </c>
      <c r="AH652" s="9">
        <v>0</v>
      </c>
      <c r="AI652" s="9">
        <v>0</v>
      </c>
      <c r="AJ652">
        <v>0</v>
      </c>
      <c r="AK652">
        <v>0</v>
      </c>
      <c r="AU652" t="s">
        <v>2262</v>
      </c>
      <c r="AW652">
        <v>0</v>
      </c>
      <c r="AY652">
        <v>0</v>
      </c>
      <c r="BA652">
        <v>0</v>
      </c>
      <c r="BC652">
        <v>0</v>
      </c>
      <c r="BE652">
        <v>0</v>
      </c>
      <c r="BG652">
        <v>0</v>
      </c>
      <c r="BI652">
        <v>0</v>
      </c>
      <c r="BK652">
        <v>0</v>
      </c>
      <c r="BM652">
        <v>0</v>
      </c>
      <c r="BO652">
        <v>0</v>
      </c>
      <c r="BQ652">
        <v>0</v>
      </c>
      <c r="BR652">
        <v>0</v>
      </c>
      <c r="BT652">
        <v>0</v>
      </c>
      <c r="BV652">
        <v>0</v>
      </c>
      <c r="BX652">
        <v>0</v>
      </c>
      <c r="BZ652">
        <v>0</v>
      </c>
      <c r="CB652">
        <v>0</v>
      </c>
      <c r="CF652">
        <v>0</v>
      </c>
      <c r="CJ652">
        <v>2120</v>
      </c>
      <c r="CM652">
        <v>0</v>
      </c>
      <c r="CN652">
        <v>0</v>
      </c>
    </row>
    <row r="653" spans="1:92" x14ac:dyDescent="0.3">
      <c r="A653" s="4">
        <v>44367</v>
      </c>
      <c r="B653" s="2" t="s">
        <v>825</v>
      </c>
      <c r="C653" s="11" t="s">
        <v>825</v>
      </c>
      <c r="D653" s="11" t="s">
        <v>1690</v>
      </c>
      <c r="E653" s="3" t="s">
        <v>826</v>
      </c>
      <c r="F653" s="1"/>
      <c r="G653" s="7"/>
      <c r="H653" s="7"/>
      <c r="I653" s="7"/>
      <c r="J653" s="7">
        <v>10</v>
      </c>
      <c r="K653" s="7">
        <v>2</v>
      </c>
      <c r="L653" s="7"/>
      <c r="M653" s="5">
        <v>2</v>
      </c>
      <c r="N653" s="7"/>
      <c r="O653" s="7"/>
      <c r="P653" s="7"/>
      <c r="Q653" s="7"/>
      <c r="R653" s="7"/>
      <c r="S653" s="7"/>
      <c r="T653" s="7"/>
      <c r="U653" s="7"/>
      <c r="V653" s="6"/>
      <c r="W653" s="10"/>
      <c r="X653" s="8"/>
      <c r="Y653" s="9">
        <v>0</v>
      </c>
      <c r="Z653" s="9">
        <v>0</v>
      </c>
      <c r="AA653" s="9">
        <v>0</v>
      </c>
      <c r="AB653" s="9">
        <v>0</v>
      </c>
      <c r="AC653" s="9">
        <v>0</v>
      </c>
      <c r="AD653" s="9">
        <v>0</v>
      </c>
      <c r="AE653" s="9">
        <v>0</v>
      </c>
      <c r="AF653" s="9">
        <v>0</v>
      </c>
      <c r="AG653" s="9">
        <v>0</v>
      </c>
      <c r="AH653" s="9">
        <v>0</v>
      </c>
      <c r="AI653" s="9">
        <v>0</v>
      </c>
      <c r="AJ653">
        <v>0</v>
      </c>
      <c r="AK653">
        <v>0</v>
      </c>
      <c r="AU653" t="s">
        <v>2263</v>
      </c>
      <c r="AW653">
        <v>0</v>
      </c>
      <c r="AY653">
        <v>0</v>
      </c>
      <c r="BA653">
        <v>0</v>
      </c>
      <c r="BC653">
        <v>0</v>
      </c>
      <c r="BE653">
        <v>0</v>
      </c>
      <c r="BG653">
        <v>0</v>
      </c>
      <c r="BI653">
        <v>0</v>
      </c>
      <c r="BK653">
        <v>0</v>
      </c>
      <c r="BM653">
        <v>0</v>
      </c>
      <c r="BO653">
        <v>0</v>
      </c>
      <c r="BQ653">
        <v>0</v>
      </c>
      <c r="BR653">
        <v>0</v>
      </c>
      <c r="BT653">
        <v>0</v>
      </c>
      <c r="BV653">
        <v>0</v>
      </c>
      <c r="BX653">
        <v>0</v>
      </c>
      <c r="BZ653">
        <v>0</v>
      </c>
      <c r="CB653">
        <v>0</v>
      </c>
      <c r="CF653">
        <v>0</v>
      </c>
      <c r="CJ653">
        <v>2121</v>
      </c>
      <c r="CM653">
        <v>0</v>
      </c>
      <c r="CN653">
        <v>0</v>
      </c>
    </row>
    <row r="654" spans="1:92" x14ac:dyDescent="0.3">
      <c r="A654" s="4">
        <v>44367</v>
      </c>
      <c r="B654" s="2" t="s">
        <v>80</v>
      </c>
      <c r="C654" s="11" t="s">
        <v>1661</v>
      </c>
      <c r="D654" s="11" t="s">
        <v>1473</v>
      </c>
      <c r="E654" s="3" t="s">
        <v>1662</v>
      </c>
      <c r="F654" s="1"/>
      <c r="G654" s="7">
        <v>1</v>
      </c>
      <c r="H654" s="7"/>
      <c r="I654" s="7"/>
      <c r="J654" s="7">
        <v>9</v>
      </c>
      <c r="K654" s="7"/>
      <c r="L654" s="7"/>
      <c r="M654" s="5"/>
      <c r="N654" s="7"/>
      <c r="O654" s="7"/>
      <c r="P654" s="7"/>
      <c r="Q654" s="7"/>
      <c r="R654" s="7"/>
      <c r="S654" s="7"/>
      <c r="T654" s="7"/>
      <c r="U654" s="7"/>
      <c r="V654" s="6"/>
      <c r="W654" s="10"/>
      <c r="X654" s="8"/>
      <c r="Y654" s="9">
        <v>0</v>
      </c>
      <c r="Z654" s="9">
        <v>0</v>
      </c>
      <c r="AA654" s="9">
        <v>0</v>
      </c>
      <c r="AB654" s="9">
        <v>0</v>
      </c>
      <c r="AC654" s="9">
        <v>0</v>
      </c>
      <c r="AD654" s="9">
        <v>0</v>
      </c>
      <c r="AE654" s="9">
        <v>0</v>
      </c>
      <c r="AF654" s="9">
        <v>0</v>
      </c>
      <c r="AG654" s="9">
        <v>0</v>
      </c>
      <c r="AH654" s="9">
        <v>0</v>
      </c>
      <c r="AI654" s="9">
        <v>0</v>
      </c>
      <c r="AJ654">
        <v>0</v>
      </c>
      <c r="AK654">
        <v>0</v>
      </c>
      <c r="AU654" t="s">
        <v>2264</v>
      </c>
      <c r="AW654">
        <v>0</v>
      </c>
      <c r="AY654">
        <v>0</v>
      </c>
      <c r="BA654">
        <v>0</v>
      </c>
      <c r="BC654">
        <v>0</v>
      </c>
      <c r="BE654">
        <v>0</v>
      </c>
      <c r="BG654">
        <v>0</v>
      </c>
      <c r="BI654">
        <v>0</v>
      </c>
      <c r="BK654">
        <v>0</v>
      </c>
      <c r="BM654">
        <v>0</v>
      </c>
      <c r="BO654">
        <v>0</v>
      </c>
      <c r="BQ654">
        <v>0</v>
      </c>
      <c r="BR654">
        <v>0</v>
      </c>
      <c r="BT654">
        <v>0</v>
      </c>
      <c r="BV654">
        <v>0</v>
      </c>
      <c r="BX654">
        <v>0</v>
      </c>
      <c r="BZ654">
        <v>0</v>
      </c>
      <c r="CB654">
        <v>0</v>
      </c>
      <c r="CF654">
        <v>0</v>
      </c>
      <c r="CJ654">
        <v>2122</v>
      </c>
      <c r="CM654">
        <v>0</v>
      </c>
      <c r="CN654">
        <v>0</v>
      </c>
    </row>
    <row r="655" spans="1:92" x14ac:dyDescent="0.3">
      <c r="A655" s="4">
        <v>44367</v>
      </c>
      <c r="B655" s="2" t="s">
        <v>80</v>
      </c>
      <c r="C655" s="11" t="s">
        <v>190</v>
      </c>
      <c r="D655" s="11" t="s">
        <v>1473</v>
      </c>
      <c r="E655" s="3" t="s">
        <v>857</v>
      </c>
      <c r="F655" s="1"/>
      <c r="G655" s="7"/>
      <c r="H655" s="7"/>
      <c r="I655" s="7"/>
      <c r="J655" s="7">
        <v>30</v>
      </c>
      <c r="K655" s="7">
        <v>6</v>
      </c>
      <c r="L655" s="7"/>
      <c r="M655" s="5">
        <v>6</v>
      </c>
      <c r="N655" s="7"/>
      <c r="O655" s="7"/>
      <c r="P655" s="7"/>
      <c r="Q655" s="7"/>
      <c r="R655" s="7"/>
      <c r="S655" s="7"/>
      <c r="T655" s="7"/>
      <c r="U655" s="7"/>
      <c r="V655" s="6"/>
      <c r="W655" s="10"/>
      <c r="X655" s="8"/>
      <c r="Y655" s="9">
        <v>0</v>
      </c>
      <c r="Z655" s="9">
        <v>0</v>
      </c>
      <c r="AA655" s="9">
        <v>0</v>
      </c>
      <c r="AB655" s="9">
        <v>0</v>
      </c>
      <c r="AC655" s="9">
        <v>0</v>
      </c>
      <c r="AD655" s="9">
        <v>0</v>
      </c>
      <c r="AE655" s="9">
        <v>0</v>
      </c>
      <c r="AF655" s="9">
        <v>499415951.49000001</v>
      </c>
      <c r="AG655" s="9">
        <v>0</v>
      </c>
      <c r="AH655" s="9">
        <v>0</v>
      </c>
      <c r="AI655" s="9">
        <v>0</v>
      </c>
      <c r="AJ655">
        <v>499415951.49000001</v>
      </c>
      <c r="AK655">
        <v>0</v>
      </c>
      <c r="AL655" t="s">
        <v>2265</v>
      </c>
      <c r="AM655">
        <v>44298</v>
      </c>
      <c r="AN655">
        <v>44480</v>
      </c>
      <c r="AU655" t="s">
        <v>2266</v>
      </c>
      <c r="AW655">
        <v>0</v>
      </c>
      <c r="AY655">
        <v>0</v>
      </c>
      <c r="BA655">
        <v>0</v>
      </c>
      <c r="BC655">
        <v>0</v>
      </c>
      <c r="BE655">
        <v>0</v>
      </c>
      <c r="BG655">
        <v>0</v>
      </c>
      <c r="BI655">
        <v>0</v>
      </c>
      <c r="BK655">
        <v>0</v>
      </c>
      <c r="BM655">
        <v>0</v>
      </c>
      <c r="BO655">
        <v>0</v>
      </c>
      <c r="BQ655">
        <v>0</v>
      </c>
      <c r="BR655">
        <v>0</v>
      </c>
      <c r="BT655">
        <v>0</v>
      </c>
      <c r="BV655">
        <v>0</v>
      </c>
      <c r="BX655">
        <v>0</v>
      </c>
      <c r="BZ655">
        <v>0</v>
      </c>
      <c r="CB655">
        <v>0</v>
      </c>
      <c r="CF655">
        <v>0</v>
      </c>
      <c r="CJ655">
        <v>2123</v>
      </c>
      <c r="CM655">
        <v>0</v>
      </c>
      <c r="CN655">
        <v>499415951.49000001</v>
      </c>
    </row>
    <row r="656" spans="1:92" x14ac:dyDescent="0.3">
      <c r="A656" s="4">
        <v>44367</v>
      </c>
      <c r="B656" s="2" t="s">
        <v>26</v>
      </c>
      <c r="C656" s="11" t="s">
        <v>577</v>
      </c>
      <c r="D656" s="11" t="s">
        <v>11</v>
      </c>
      <c r="E656" s="3" t="s">
        <v>1565</v>
      </c>
      <c r="F656" s="1"/>
      <c r="G656" s="7"/>
      <c r="H656" s="7">
        <v>1</v>
      </c>
      <c r="I656" s="7"/>
      <c r="J656" s="7">
        <v>2</v>
      </c>
      <c r="K656" s="7">
        <v>1</v>
      </c>
      <c r="L656" s="7"/>
      <c r="M656" s="5">
        <v>1</v>
      </c>
      <c r="N656" s="7"/>
      <c r="O656" s="7"/>
      <c r="P656" s="7"/>
      <c r="Q656" s="7"/>
      <c r="R656" s="7"/>
      <c r="S656" s="7"/>
      <c r="T656" s="7"/>
      <c r="U656" s="7"/>
      <c r="V656" s="6"/>
      <c r="W656" s="10"/>
      <c r="X656" s="8"/>
      <c r="Y656" s="9">
        <v>0</v>
      </c>
      <c r="Z656" s="9">
        <v>0</v>
      </c>
      <c r="AA656" s="9">
        <v>0</v>
      </c>
      <c r="AB656" s="9">
        <v>0</v>
      </c>
      <c r="AC656" s="9">
        <v>0</v>
      </c>
      <c r="AD656" s="9">
        <v>0</v>
      </c>
      <c r="AE656" s="9">
        <v>0</v>
      </c>
      <c r="AF656" s="9">
        <v>0</v>
      </c>
      <c r="AG656" s="9">
        <v>0</v>
      </c>
      <c r="AH656" s="9">
        <v>0</v>
      </c>
      <c r="AI656" s="9">
        <v>0</v>
      </c>
      <c r="AJ656">
        <v>0</v>
      </c>
      <c r="AK656">
        <v>0</v>
      </c>
      <c r="AU656" t="s">
        <v>2267</v>
      </c>
      <c r="AW656">
        <v>0</v>
      </c>
      <c r="AY656">
        <v>0</v>
      </c>
      <c r="BA656">
        <v>0</v>
      </c>
      <c r="BC656">
        <v>0</v>
      </c>
      <c r="BE656">
        <v>0</v>
      </c>
      <c r="BG656">
        <v>0</v>
      </c>
      <c r="BI656">
        <v>0</v>
      </c>
      <c r="BK656">
        <v>0</v>
      </c>
      <c r="BM656">
        <v>0</v>
      </c>
      <c r="BO656">
        <v>0</v>
      </c>
      <c r="BQ656">
        <v>0</v>
      </c>
      <c r="BR656">
        <v>0</v>
      </c>
      <c r="BT656">
        <v>0</v>
      </c>
      <c r="BV656">
        <v>0</v>
      </c>
      <c r="BX656">
        <v>0</v>
      </c>
      <c r="BZ656">
        <v>0</v>
      </c>
      <c r="CB656">
        <v>0</v>
      </c>
      <c r="CF656">
        <v>0</v>
      </c>
      <c r="CJ656">
        <v>2124</v>
      </c>
      <c r="CM656">
        <v>0</v>
      </c>
      <c r="CN656">
        <v>0</v>
      </c>
    </row>
    <row r="657" spans="1:92" x14ac:dyDescent="0.3">
      <c r="A657" s="4">
        <v>44367</v>
      </c>
      <c r="B657" s="2" t="s">
        <v>57</v>
      </c>
      <c r="C657" s="11" t="s">
        <v>532</v>
      </c>
      <c r="D657" s="11" t="s">
        <v>11</v>
      </c>
      <c r="E657" s="3" t="s">
        <v>1156</v>
      </c>
      <c r="F657" s="1"/>
      <c r="G657" s="7"/>
      <c r="H657" s="7"/>
      <c r="I657" s="7"/>
      <c r="J657" s="7">
        <v>4</v>
      </c>
      <c r="K657" s="7">
        <v>1</v>
      </c>
      <c r="L657" s="7"/>
      <c r="M657" s="5">
        <v>1</v>
      </c>
      <c r="N657" s="7"/>
      <c r="O657" s="7"/>
      <c r="P657" s="7"/>
      <c r="Q657" s="7"/>
      <c r="R657" s="7"/>
      <c r="S657" s="7"/>
      <c r="T657" s="7"/>
      <c r="U657" s="7"/>
      <c r="V657" s="6"/>
      <c r="W657" s="10"/>
      <c r="X657" s="8"/>
      <c r="Y657" s="9">
        <v>0</v>
      </c>
      <c r="Z657" s="9">
        <v>0</v>
      </c>
      <c r="AA657" s="9">
        <v>0</v>
      </c>
      <c r="AB657" s="9">
        <v>0</v>
      </c>
      <c r="AC657" s="9">
        <v>0</v>
      </c>
      <c r="AD657" s="9">
        <v>0</v>
      </c>
      <c r="AE657" s="9">
        <v>0</v>
      </c>
      <c r="AF657" s="9">
        <v>0</v>
      </c>
      <c r="AG657" s="9">
        <v>0</v>
      </c>
      <c r="AH657" s="9">
        <v>0</v>
      </c>
      <c r="AI657" s="9">
        <v>0</v>
      </c>
      <c r="AJ657">
        <v>0</v>
      </c>
      <c r="AK657">
        <v>0</v>
      </c>
      <c r="AU657" t="s">
        <v>2268</v>
      </c>
      <c r="AW657">
        <v>0</v>
      </c>
      <c r="AY657">
        <v>0</v>
      </c>
      <c r="BA657">
        <v>0</v>
      </c>
      <c r="BC657">
        <v>0</v>
      </c>
      <c r="BE657">
        <v>0</v>
      </c>
      <c r="BG657">
        <v>0</v>
      </c>
      <c r="BI657">
        <v>0</v>
      </c>
      <c r="BK657">
        <v>0</v>
      </c>
      <c r="BM657">
        <v>0</v>
      </c>
      <c r="BO657">
        <v>0</v>
      </c>
      <c r="BQ657">
        <v>0</v>
      </c>
      <c r="BR657">
        <v>0</v>
      </c>
      <c r="BT657">
        <v>0</v>
      </c>
      <c r="BV657">
        <v>0</v>
      </c>
      <c r="BX657">
        <v>0</v>
      </c>
      <c r="BZ657">
        <v>0</v>
      </c>
      <c r="CB657">
        <v>0</v>
      </c>
      <c r="CF657">
        <v>0</v>
      </c>
      <c r="CJ657">
        <v>2125</v>
      </c>
      <c r="CM657">
        <v>0</v>
      </c>
      <c r="CN657">
        <v>0</v>
      </c>
    </row>
    <row r="658" spans="1:92" x14ac:dyDescent="0.3">
      <c r="A658" s="4">
        <v>44367</v>
      </c>
      <c r="B658" s="2" t="s">
        <v>26</v>
      </c>
      <c r="C658" s="11" t="s">
        <v>382</v>
      </c>
      <c r="D658" s="11" t="s">
        <v>1713</v>
      </c>
      <c r="E658" s="3" t="s">
        <v>1410</v>
      </c>
      <c r="F658" s="1"/>
      <c r="G658" s="7"/>
      <c r="H658" s="7"/>
      <c r="I658" s="7"/>
      <c r="J658" s="7">
        <v>41</v>
      </c>
      <c r="K658" s="7">
        <v>9</v>
      </c>
      <c r="L658" s="7"/>
      <c r="M658" s="5">
        <v>9</v>
      </c>
      <c r="N658" s="7"/>
      <c r="O658" s="7"/>
      <c r="P658" s="7"/>
      <c r="Q658" s="7"/>
      <c r="R658" s="7"/>
      <c r="S658" s="7"/>
      <c r="T658" s="7"/>
      <c r="U658" s="7"/>
      <c r="V658" s="6"/>
      <c r="W658" s="10"/>
      <c r="X658" s="8"/>
      <c r="Y658" s="9">
        <v>0</v>
      </c>
      <c r="Z658" s="9">
        <v>0</v>
      </c>
      <c r="AA658" s="9">
        <v>0</v>
      </c>
      <c r="AB658" s="9">
        <v>0</v>
      </c>
      <c r="AC658" s="9">
        <v>0</v>
      </c>
      <c r="AD658" s="9">
        <v>0</v>
      </c>
      <c r="AE658" s="9">
        <v>0</v>
      </c>
      <c r="AF658" s="9">
        <v>0</v>
      </c>
      <c r="AG658" s="9">
        <v>0</v>
      </c>
      <c r="AH658" s="9">
        <v>0</v>
      </c>
      <c r="AI658" s="9">
        <v>0</v>
      </c>
      <c r="AJ658">
        <v>0</v>
      </c>
      <c r="AK658">
        <v>0</v>
      </c>
      <c r="AU658" t="s">
        <v>2269</v>
      </c>
      <c r="AW658">
        <v>0</v>
      </c>
      <c r="AY658">
        <v>0</v>
      </c>
      <c r="BA658">
        <v>0</v>
      </c>
      <c r="BC658">
        <v>0</v>
      </c>
      <c r="BE658">
        <v>0</v>
      </c>
      <c r="BG658">
        <v>0</v>
      </c>
      <c r="BI658">
        <v>0</v>
      </c>
      <c r="BK658">
        <v>0</v>
      </c>
      <c r="BM658">
        <v>0</v>
      </c>
      <c r="BO658">
        <v>0</v>
      </c>
      <c r="BQ658">
        <v>0</v>
      </c>
      <c r="BR658">
        <v>0</v>
      </c>
      <c r="BT658">
        <v>0</v>
      </c>
      <c r="BV658">
        <v>0</v>
      </c>
      <c r="BX658">
        <v>0</v>
      </c>
      <c r="BZ658">
        <v>0</v>
      </c>
      <c r="CB658">
        <v>0</v>
      </c>
      <c r="CF658">
        <v>0</v>
      </c>
      <c r="CJ658">
        <v>2126</v>
      </c>
      <c r="CM658">
        <v>0</v>
      </c>
      <c r="CN658">
        <v>0</v>
      </c>
    </row>
    <row r="659" spans="1:92" x14ac:dyDescent="0.3">
      <c r="A659" s="4">
        <v>44367</v>
      </c>
      <c r="B659" s="2" t="s">
        <v>80</v>
      </c>
      <c r="C659" s="11" t="s">
        <v>129</v>
      </c>
      <c r="D659" s="11" t="s">
        <v>1473</v>
      </c>
      <c r="E659" s="3" t="s">
        <v>1052</v>
      </c>
      <c r="F659" s="1"/>
      <c r="G659" s="7"/>
      <c r="H659" s="7"/>
      <c r="I659" s="7"/>
      <c r="J659" s="7">
        <v>5</v>
      </c>
      <c r="K659" s="7">
        <v>1</v>
      </c>
      <c r="L659" s="7"/>
      <c r="M659" s="5">
        <v>1</v>
      </c>
      <c r="N659" s="7"/>
      <c r="O659" s="7"/>
      <c r="P659" s="7"/>
      <c r="Q659" s="7"/>
      <c r="R659" s="7"/>
      <c r="S659" s="7"/>
      <c r="T659" s="7"/>
      <c r="U659" s="7"/>
      <c r="V659" s="6"/>
      <c r="W659" s="10"/>
      <c r="X659" s="8"/>
      <c r="Y659" s="9">
        <v>0</v>
      </c>
      <c r="Z659" s="9">
        <v>0</v>
      </c>
      <c r="AA659" s="9">
        <v>0</v>
      </c>
      <c r="AB659" s="9">
        <v>0</v>
      </c>
      <c r="AC659" s="9">
        <v>0</v>
      </c>
      <c r="AD659" s="9">
        <v>0</v>
      </c>
      <c r="AE659" s="9">
        <v>0</v>
      </c>
      <c r="AF659" s="9">
        <v>0</v>
      </c>
      <c r="AG659" s="9">
        <v>0</v>
      </c>
      <c r="AH659" s="9">
        <v>0</v>
      </c>
      <c r="AI659" s="9">
        <v>0</v>
      </c>
      <c r="AJ659">
        <v>0</v>
      </c>
      <c r="AK659">
        <v>0</v>
      </c>
      <c r="AU659" t="s">
        <v>2270</v>
      </c>
      <c r="AW659">
        <v>0</v>
      </c>
      <c r="AY659">
        <v>0</v>
      </c>
      <c r="BA659">
        <v>0</v>
      </c>
      <c r="BC659">
        <v>0</v>
      </c>
      <c r="BE659">
        <v>0</v>
      </c>
      <c r="BG659">
        <v>0</v>
      </c>
      <c r="BI659">
        <v>0</v>
      </c>
      <c r="BK659">
        <v>0</v>
      </c>
      <c r="BM659">
        <v>0</v>
      </c>
      <c r="BO659">
        <v>0</v>
      </c>
      <c r="BQ659">
        <v>0</v>
      </c>
      <c r="BR659">
        <v>0</v>
      </c>
      <c r="BT659">
        <v>0</v>
      </c>
      <c r="BV659">
        <v>0</v>
      </c>
      <c r="BX659">
        <v>0</v>
      </c>
      <c r="BZ659">
        <v>0</v>
      </c>
      <c r="CB659">
        <v>0</v>
      </c>
      <c r="CF659">
        <v>0</v>
      </c>
      <c r="CJ659">
        <v>2127</v>
      </c>
      <c r="CM659">
        <v>0</v>
      </c>
      <c r="CN659">
        <v>0</v>
      </c>
    </row>
    <row r="660" spans="1:92" x14ac:dyDescent="0.3">
      <c r="A660" s="4">
        <v>44368</v>
      </c>
      <c r="B660" s="2" t="s">
        <v>172</v>
      </c>
      <c r="C660" s="11" t="s">
        <v>735</v>
      </c>
      <c r="D660" s="11" t="s">
        <v>31</v>
      </c>
      <c r="E660" s="3" t="s">
        <v>1257</v>
      </c>
      <c r="F660" s="1"/>
      <c r="G660" s="7"/>
      <c r="H660" s="7"/>
      <c r="I660" s="7"/>
      <c r="J660" s="7">
        <v>140</v>
      </c>
      <c r="K660" s="7">
        <v>35</v>
      </c>
      <c r="L660" s="7"/>
      <c r="M660" s="5"/>
      <c r="N660" s="7"/>
      <c r="O660" s="7"/>
      <c r="P660" s="7"/>
      <c r="Q660" s="7"/>
      <c r="R660" s="7"/>
      <c r="S660" s="7"/>
      <c r="T660" s="7">
        <v>1</v>
      </c>
      <c r="U660" s="7"/>
      <c r="V660" s="6"/>
      <c r="W660" s="10"/>
      <c r="X660" s="8"/>
      <c r="Y660" s="9">
        <v>0</v>
      </c>
      <c r="Z660" s="9">
        <v>0</v>
      </c>
      <c r="AA660" s="9">
        <v>0</v>
      </c>
      <c r="AB660" s="9">
        <v>0</v>
      </c>
      <c r="AC660" s="9">
        <v>0</v>
      </c>
      <c r="AD660" s="9">
        <v>0</v>
      </c>
      <c r="AE660" s="9">
        <v>0</v>
      </c>
      <c r="AF660" s="9">
        <v>0</v>
      </c>
      <c r="AG660" s="9">
        <v>0</v>
      </c>
      <c r="AH660" s="9">
        <v>0</v>
      </c>
      <c r="AI660" s="9">
        <v>0</v>
      </c>
      <c r="AJ660">
        <v>0</v>
      </c>
      <c r="AK660">
        <v>0</v>
      </c>
      <c r="AU660" t="s">
        <v>2271</v>
      </c>
      <c r="AW660">
        <v>0</v>
      </c>
      <c r="AY660">
        <v>0</v>
      </c>
      <c r="BA660">
        <v>0</v>
      </c>
      <c r="BC660">
        <v>0</v>
      </c>
      <c r="BE660">
        <v>0</v>
      </c>
      <c r="BG660">
        <v>0</v>
      </c>
      <c r="BI660">
        <v>0</v>
      </c>
      <c r="BK660">
        <v>0</v>
      </c>
      <c r="BM660">
        <v>0</v>
      </c>
      <c r="BO660">
        <v>0</v>
      </c>
      <c r="BQ660">
        <v>0</v>
      </c>
      <c r="BR660">
        <v>0</v>
      </c>
      <c r="BT660">
        <v>0</v>
      </c>
      <c r="BV660">
        <v>0</v>
      </c>
      <c r="BX660">
        <v>0</v>
      </c>
      <c r="BZ660">
        <v>0</v>
      </c>
      <c r="CB660">
        <v>0</v>
      </c>
      <c r="CF660">
        <v>0</v>
      </c>
      <c r="CJ660">
        <v>2128</v>
      </c>
      <c r="CM660">
        <v>0</v>
      </c>
      <c r="CN660">
        <v>0</v>
      </c>
    </row>
    <row r="661" spans="1:92" x14ac:dyDescent="0.3">
      <c r="A661" s="4">
        <v>44368</v>
      </c>
      <c r="B661" s="2" t="s">
        <v>57</v>
      </c>
      <c r="C661" s="11" t="s">
        <v>140</v>
      </c>
      <c r="D661" s="11" t="s">
        <v>1690</v>
      </c>
      <c r="E661" s="3" t="s">
        <v>944</v>
      </c>
      <c r="F661" s="1"/>
      <c r="G661" s="7"/>
      <c r="H661" s="7"/>
      <c r="I661" s="7"/>
      <c r="J661" s="7">
        <v>25</v>
      </c>
      <c r="K661" s="7">
        <v>5</v>
      </c>
      <c r="L661" s="7"/>
      <c r="M661" s="5">
        <v>5</v>
      </c>
      <c r="N661" s="7"/>
      <c r="O661" s="7"/>
      <c r="P661" s="7"/>
      <c r="Q661" s="7"/>
      <c r="R661" s="7"/>
      <c r="S661" s="7"/>
      <c r="T661" s="7"/>
      <c r="U661" s="7"/>
      <c r="V661" s="6"/>
      <c r="W661" s="10"/>
      <c r="X661" s="8"/>
      <c r="Y661" s="9">
        <v>0</v>
      </c>
      <c r="Z661" s="9">
        <v>0</v>
      </c>
      <c r="AA661" s="9">
        <v>0</v>
      </c>
      <c r="AB661" s="9">
        <v>0</v>
      </c>
      <c r="AC661" s="9">
        <v>0</v>
      </c>
      <c r="AD661" s="9">
        <v>0</v>
      </c>
      <c r="AE661" s="9">
        <v>0</v>
      </c>
      <c r="AF661" s="9">
        <v>0</v>
      </c>
      <c r="AG661" s="9">
        <v>0</v>
      </c>
      <c r="AH661" s="9">
        <v>0</v>
      </c>
      <c r="AI661" s="9">
        <v>0</v>
      </c>
      <c r="AJ661">
        <v>0</v>
      </c>
      <c r="AK661">
        <v>0</v>
      </c>
      <c r="AU661" t="s">
        <v>2272</v>
      </c>
      <c r="AW661">
        <v>0</v>
      </c>
      <c r="AY661">
        <v>0</v>
      </c>
      <c r="BA661">
        <v>0</v>
      </c>
      <c r="BC661">
        <v>0</v>
      </c>
      <c r="BE661">
        <v>0</v>
      </c>
      <c r="BG661">
        <v>0</v>
      </c>
      <c r="BI661">
        <v>0</v>
      </c>
      <c r="BK661">
        <v>0</v>
      </c>
      <c r="BM661">
        <v>0</v>
      </c>
      <c r="BO661">
        <v>0</v>
      </c>
      <c r="BQ661">
        <v>0</v>
      </c>
      <c r="BR661">
        <v>0</v>
      </c>
      <c r="BT661">
        <v>0</v>
      </c>
      <c r="BV661">
        <v>0</v>
      </c>
      <c r="BX661">
        <v>0</v>
      </c>
      <c r="BZ661">
        <v>0</v>
      </c>
      <c r="CB661">
        <v>0</v>
      </c>
      <c r="CF661">
        <v>0</v>
      </c>
      <c r="CJ661">
        <v>2129</v>
      </c>
      <c r="CM661">
        <v>0</v>
      </c>
      <c r="CN661">
        <v>0</v>
      </c>
    </row>
    <row r="662" spans="1:92" x14ac:dyDescent="0.3">
      <c r="A662" s="4">
        <v>44368</v>
      </c>
      <c r="B662" s="2" t="s">
        <v>57</v>
      </c>
      <c r="C662" s="11" t="s">
        <v>769</v>
      </c>
      <c r="D662" s="11" t="s">
        <v>1690</v>
      </c>
      <c r="E662" s="3" t="s">
        <v>1342</v>
      </c>
      <c r="F662" s="1"/>
      <c r="G662" s="7"/>
      <c r="H662" s="7"/>
      <c r="I662" s="7"/>
      <c r="J662" s="7"/>
      <c r="K662" s="7"/>
      <c r="L662" s="7"/>
      <c r="M662" s="5"/>
      <c r="N662" s="7"/>
      <c r="O662" s="7"/>
      <c r="P662" s="7"/>
      <c r="Q662" s="7">
        <v>1</v>
      </c>
      <c r="R662" s="7"/>
      <c r="S662" s="7"/>
      <c r="T662" s="7"/>
      <c r="U662" s="7"/>
      <c r="V662" s="6"/>
      <c r="W662" s="10"/>
      <c r="X662" s="8"/>
      <c r="Y662" s="9">
        <v>0</v>
      </c>
      <c r="Z662" s="9">
        <v>0</v>
      </c>
      <c r="AA662" s="9">
        <v>0</v>
      </c>
      <c r="AB662" s="9">
        <v>0</v>
      </c>
      <c r="AC662" s="9">
        <v>0</v>
      </c>
      <c r="AD662" s="9">
        <v>0</v>
      </c>
      <c r="AE662" s="9">
        <v>0</v>
      </c>
      <c r="AF662" s="9">
        <v>0</v>
      </c>
      <c r="AG662" s="9">
        <v>0</v>
      </c>
      <c r="AH662" s="9">
        <v>0</v>
      </c>
      <c r="AI662" s="9">
        <v>0</v>
      </c>
      <c r="AJ662">
        <v>0</v>
      </c>
      <c r="AK662">
        <v>0</v>
      </c>
      <c r="AU662" t="s">
        <v>2273</v>
      </c>
      <c r="AW662">
        <v>0</v>
      </c>
      <c r="AY662">
        <v>0</v>
      </c>
      <c r="BA662">
        <v>0</v>
      </c>
      <c r="BC662">
        <v>0</v>
      </c>
      <c r="BE662">
        <v>0</v>
      </c>
      <c r="BG662">
        <v>0</v>
      </c>
      <c r="BI662">
        <v>0</v>
      </c>
      <c r="BK662">
        <v>0</v>
      </c>
      <c r="BM662">
        <v>0</v>
      </c>
      <c r="BO662">
        <v>0</v>
      </c>
      <c r="BQ662">
        <v>0</v>
      </c>
      <c r="BR662">
        <v>0</v>
      </c>
      <c r="BT662">
        <v>0</v>
      </c>
      <c r="BV662">
        <v>0</v>
      </c>
      <c r="BX662">
        <v>0</v>
      </c>
      <c r="BZ662">
        <v>0</v>
      </c>
      <c r="CB662">
        <v>0</v>
      </c>
      <c r="CF662">
        <v>0</v>
      </c>
      <c r="CJ662">
        <v>2130</v>
      </c>
      <c r="CM662">
        <v>0</v>
      </c>
      <c r="CN662">
        <v>0</v>
      </c>
    </row>
    <row r="663" spans="1:92" x14ac:dyDescent="0.3">
      <c r="A663" s="4">
        <v>44366</v>
      </c>
      <c r="B663" s="2" t="s">
        <v>40</v>
      </c>
      <c r="C663" s="11" t="s">
        <v>58</v>
      </c>
      <c r="D663" s="11" t="s">
        <v>11</v>
      </c>
      <c r="E663" s="3" t="s">
        <v>896</v>
      </c>
      <c r="F663" s="1"/>
      <c r="G663" s="7"/>
      <c r="H663" s="7"/>
      <c r="I663" s="7"/>
      <c r="J663" s="7">
        <v>15</v>
      </c>
      <c r="K663" s="7">
        <v>3</v>
      </c>
      <c r="L663" s="7"/>
      <c r="M663" s="5">
        <v>3</v>
      </c>
      <c r="N663" s="7"/>
      <c r="O663" s="7"/>
      <c r="P663" s="7"/>
      <c r="Q663" s="7"/>
      <c r="R663" s="7"/>
      <c r="S663" s="7"/>
      <c r="T663" s="7"/>
      <c r="U663" s="7"/>
      <c r="V663" s="6"/>
      <c r="W663" s="10"/>
      <c r="X663" s="8"/>
      <c r="Y663" s="9">
        <v>0</v>
      </c>
      <c r="Z663" s="9">
        <v>0</v>
      </c>
      <c r="AA663" s="9">
        <v>0</v>
      </c>
      <c r="AB663" s="9">
        <v>0</v>
      </c>
      <c r="AC663" s="9">
        <v>0</v>
      </c>
      <c r="AD663" s="9">
        <v>0</v>
      </c>
      <c r="AE663" s="9">
        <v>0</v>
      </c>
      <c r="AF663" s="9">
        <v>0</v>
      </c>
      <c r="AG663" s="9">
        <v>0</v>
      </c>
      <c r="AH663" s="9">
        <v>0</v>
      </c>
      <c r="AI663" s="9">
        <v>0</v>
      </c>
      <c r="AJ663">
        <v>0</v>
      </c>
      <c r="AK663">
        <v>0</v>
      </c>
      <c r="AU663" t="s">
        <v>2274</v>
      </c>
      <c r="AW663">
        <v>0</v>
      </c>
      <c r="AY663">
        <v>0</v>
      </c>
      <c r="BA663">
        <v>0</v>
      </c>
      <c r="BC663">
        <v>0</v>
      </c>
      <c r="BE663">
        <v>0</v>
      </c>
      <c r="BG663">
        <v>0</v>
      </c>
      <c r="BI663">
        <v>0</v>
      </c>
      <c r="BK663">
        <v>0</v>
      </c>
      <c r="BM663">
        <v>0</v>
      </c>
      <c r="BO663">
        <v>0</v>
      </c>
      <c r="BQ663">
        <v>0</v>
      </c>
      <c r="BR663">
        <v>0</v>
      </c>
      <c r="BT663">
        <v>0</v>
      </c>
      <c r="BV663">
        <v>0</v>
      </c>
      <c r="BX663">
        <v>0</v>
      </c>
      <c r="BZ663">
        <v>0</v>
      </c>
      <c r="CB663">
        <v>0</v>
      </c>
      <c r="CF663">
        <v>0</v>
      </c>
      <c r="CJ663">
        <v>2131</v>
      </c>
      <c r="CM663">
        <v>0</v>
      </c>
      <c r="CN663">
        <v>0</v>
      </c>
    </row>
    <row r="664" spans="1:92" x14ac:dyDescent="0.3">
      <c r="A664" s="4">
        <v>44365</v>
      </c>
      <c r="B664" s="2" t="s">
        <v>209</v>
      </c>
      <c r="C664" s="11" t="s">
        <v>601</v>
      </c>
      <c r="D664" s="11" t="s">
        <v>1699</v>
      </c>
      <c r="E664" s="3" t="s">
        <v>1457</v>
      </c>
      <c r="F664" s="1"/>
      <c r="G664" s="7"/>
      <c r="H664" s="7"/>
      <c r="I664" s="7"/>
      <c r="J664" s="7"/>
      <c r="K664" s="7"/>
      <c r="L664" s="7"/>
      <c r="M664" s="5"/>
      <c r="N664" s="7"/>
      <c r="O664" s="7"/>
      <c r="P664" s="7"/>
      <c r="Q664" s="7"/>
      <c r="R664" s="7"/>
      <c r="S664" s="7"/>
      <c r="T664" s="7"/>
      <c r="U664" s="7"/>
      <c r="V664" s="6">
        <v>100</v>
      </c>
      <c r="W664" s="10"/>
      <c r="X664" s="8"/>
      <c r="Y664" s="9">
        <v>0</v>
      </c>
      <c r="Z664" s="9">
        <v>0</v>
      </c>
      <c r="AA664" s="9">
        <v>0</v>
      </c>
      <c r="AB664" s="9">
        <v>0</v>
      </c>
      <c r="AC664" s="9">
        <v>0</v>
      </c>
      <c r="AD664" s="9">
        <v>0</v>
      </c>
      <c r="AE664" s="9">
        <v>0</v>
      </c>
      <c r="AF664" s="9">
        <v>0</v>
      </c>
      <c r="AG664" s="9">
        <v>0</v>
      </c>
      <c r="AH664" s="9">
        <v>0</v>
      </c>
      <c r="AI664" s="9">
        <v>0</v>
      </c>
      <c r="AJ664">
        <v>0</v>
      </c>
      <c r="AK664">
        <v>0</v>
      </c>
      <c r="AU664" t="s">
        <v>2275</v>
      </c>
      <c r="AW664">
        <v>0</v>
      </c>
      <c r="AY664">
        <v>0</v>
      </c>
      <c r="BA664">
        <v>0</v>
      </c>
      <c r="BC664">
        <v>0</v>
      </c>
      <c r="BE664">
        <v>0</v>
      </c>
      <c r="BG664">
        <v>0</v>
      </c>
      <c r="BI664">
        <v>0</v>
      </c>
      <c r="BK664">
        <v>0</v>
      </c>
      <c r="BM664">
        <v>0</v>
      </c>
      <c r="BO664">
        <v>0</v>
      </c>
      <c r="BQ664">
        <v>0</v>
      </c>
      <c r="BR664">
        <v>0</v>
      </c>
      <c r="BT664">
        <v>0</v>
      </c>
      <c r="BV664">
        <v>0</v>
      </c>
      <c r="BX664">
        <v>0</v>
      </c>
      <c r="BZ664">
        <v>0</v>
      </c>
      <c r="CB664">
        <v>0</v>
      </c>
      <c r="CF664">
        <v>0</v>
      </c>
      <c r="CJ664">
        <v>2132</v>
      </c>
      <c r="CM664">
        <v>0</v>
      </c>
      <c r="CN664">
        <v>0</v>
      </c>
    </row>
    <row r="665" spans="1:92" x14ac:dyDescent="0.3">
      <c r="A665" s="4">
        <v>44367</v>
      </c>
      <c r="B665" s="2" t="s">
        <v>44</v>
      </c>
      <c r="C665" s="11" t="s">
        <v>356</v>
      </c>
      <c r="D665" s="11" t="s">
        <v>1690</v>
      </c>
      <c r="E665" s="3" t="s">
        <v>1234</v>
      </c>
      <c r="F665" s="1"/>
      <c r="G665" s="7"/>
      <c r="H665" s="7">
        <v>2</v>
      </c>
      <c r="I665" s="7"/>
      <c r="J665" s="7">
        <v>2</v>
      </c>
      <c r="K665" s="7"/>
      <c r="L665" s="7"/>
      <c r="M665" s="5"/>
      <c r="N665" s="7">
        <v>1</v>
      </c>
      <c r="O665" s="7"/>
      <c r="P665" s="7"/>
      <c r="Q665" s="7"/>
      <c r="R665" s="7"/>
      <c r="S665" s="7"/>
      <c r="T665" s="7"/>
      <c r="U665" s="7"/>
      <c r="V665" s="6"/>
      <c r="W665" s="10" t="s">
        <v>2276</v>
      </c>
      <c r="X665" s="8"/>
      <c r="Y665" s="9">
        <v>0</v>
      </c>
      <c r="Z665" s="9">
        <v>0</v>
      </c>
      <c r="AA665" s="9">
        <v>0</v>
      </c>
      <c r="AB665" s="9">
        <v>0</v>
      </c>
      <c r="AC665" s="9">
        <v>0</v>
      </c>
      <c r="AD665" s="9">
        <v>0</v>
      </c>
      <c r="AE665" s="9">
        <v>781987936.79999995</v>
      </c>
      <c r="AF665" s="9">
        <v>0</v>
      </c>
      <c r="AG665" s="9">
        <v>0</v>
      </c>
      <c r="AH665" s="9">
        <v>0</v>
      </c>
      <c r="AI665" s="9">
        <v>0</v>
      </c>
      <c r="AJ665">
        <v>781987936.79999995</v>
      </c>
      <c r="AK665">
        <v>0</v>
      </c>
      <c r="AL665">
        <v>115</v>
      </c>
      <c r="AM665">
        <v>44377</v>
      </c>
      <c r="AU665" t="s">
        <v>2277</v>
      </c>
      <c r="AW665">
        <v>0</v>
      </c>
      <c r="AY665">
        <v>0</v>
      </c>
      <c r="BA665">
        <v>0</v>
      </c>
      <c r="BC665">
        <v>0</v>
      </c>
      <c r="BE665">
        <v>0</v>
      </c>
      <c r="BG665">
        <v>0</v>
      </c>
      <c r="BI665">
        <v>0</v>
      </c>
      <c r="BK665">
        <v>0</v>
      </c>
      <c r="BM665">
        <v>0</v>
      </c>
      <c r="BO665">
        <v>0</v>
      </c>
      <c r="BQ665">
        <v>0</v>
      </c>
      <c r="BR665">
        <v>0</v>
      </c>
      <c r="BT665">
        <v>0</v>
      </c>
      <c r="BV665">
        <v>0</v>
      </c>
      <c r="BX665">
        <v>0</v>
      </c>
      <c r="BZ665">
        <v>0</v>
      </c>
      <c r="CB665">
        <v>0</v>
      </c>
      <c r="CF665">
        <v>0</v>
      </c>
      <c r="CJ665">
        <v>2133</v>
      </c>
      <c r="CM665">
        <v>0</v>
      </c>
      <c r="CN665">
        <v>781987936.79999995</v>
      </c>
    </row>
    <row r="666" spans="1:92" x14ac:dyDescent="0.3">
      <c r="A666" s="4">
        <v>44367</v>
      </c>
      <c r="B666" s="2" t="s">
        <v>44</v>
      </c>
      <c r="C666" s="11" t="s">
        <v>196</v>
      </c>
      <c r="D666" s="11" t="s">
        <v>1697</v>
      </c>
      <c r="E666" s="3" t="s">
        <v>1452</v>
      </c>
      <c r="F666" s="1"/>
      <c r="G666" s="7">
        <v>3</v>
      </c>
      <c r="H666" s="7"/>
      <c r="I666" s="7"/>
      <c r="J666" s="7">
        <v>18</v>
      </c>
      <c r="K666" s="7"/>
      <c r="L666" s="7"/>
      <c r="M666" s="5"/>
      <c r="N666" s="7"/>
      <c r="O666" s="7"/>
      <c r="P666" s="7"/>
      <c r="Q666" s="7"/>
      <c r="R666" s="7"/>
      <c r="S666" s="7"/>
      <c r="T666" s="7"/>
      <c r="U666" s="7"/>
      <c r="V666" s="6"/>
      <c r="W666" s="10"/>
      <c r="X666" s="8"/>
      <c r="Y666" s="9">
        <v>0</v>
      </c>
      <c r="Z666" s="9">
        <v>0</v>
      </c>
      <c r="AA666" s="9">
        <v>0</v>
      </c>
      <c r="AB666" s="9">
        <v>0</v>
      </c>
      <c r="AC666" s="9">
        <v>0</v>
      </c>
      <c r="AD666" s="9">
        <v>0</v>
      </c>
      <c r="AE666" s="9">
        <v>0</v>
      </c>
      <c r="AF666" s="9">
        <v>0</v>
      </c>
      <c r="AG666" s="9">
        <v>0</v>
      </c>
      <c r="AH666" s="9">
        <v>0</v>
      </c>
      <c r="AI666" s="9">
        <v>0</v>
      </c>
      <c r="AJ666">
        <v>0</v>
      </c>
      <c r="AK666">
        <v>0</v>
      </c>
      <c r="AU666" t="s">
        <v>2278</v>
      </c>
      <c r="AW666">
        <v>0</v>
      </c>
      <c r="AY666">
        <v>0</v>
      </c>
      <c r="BA666">
        <v>0</v>
      </c>
      <c r="BC666">
        <v>0</v>
      </c>
      <c r="BE666">
        <v>0</v>
      </c>
      <c r="BG666">
        <v>0</v>
      </c>
      <c r="BI666">
        <v>0</v>
      </c>
      <c r="BK666">
        <v>0</v>
      </c>
      <c r="BM666">
        <v>0</v>
      </c>
      <c r="BO666">
        <v>0</v>
      </c>
      <c r="BQ666">
        <v>0</v>
      </c>
      <c r="BR666">
        <v>0</v>
      </c>
      <c r="BT666">
        <v>0</v>
      </c>
      <c r="BV666">
        <v>0</v>
      </c>
      <c r="BX666">
        <v>0</v>
      </c>
      <c r="BZ666">
        <v>0</v>
      </c>
      <c r="CB666">
        <v>0</v>
      </c>
      <c r="CF666">
        <v>0</v>
      </c>
      <c r="CJ666">
        <v>2134</v>
      </c>
      <c r="CM666">
        <v>0</v>
      </c>
      <c r="CN666">
        <v>0</v>
      </c>
    </row>
    <row r="667" spans="1:92" x14ac:dyDescent="0.3">
      <c r="A667" s="4">
        <v>44365</v>
      </c>
      <c r="B667" s="2" t="s">
        <v>794</v>
      </c>
      <c r="C667" s="11" t="s">
        <v>131</v>
      </c>
      <c r="D667" s="11" t="s">
        <v>1713</v>
      </c>
      <c r="E667" s="3" t="s">
        <v>1129</v>
      </c>
      <c r="F667" s="1"/>
      <c r="G667" s="7"/>
      <c r="H667" s="7"/>
      <c r="I667" s="7"/>
      <c r="J667" s="7">
        <v>20</v>
      </c>
      <c r="K667" s="7">
        <v>4</v>
      </c>
      <c r="L667" s="7"/>
      <c r="M667" s="5">
        <v>4</v>
      </c>
      <c r="N667" s="7"/>
      <c r="O667" s="7"/>
      <c r="P667" s="7"/>
      <c r="Q667" s="7"/>
      <c r="R667" s="7"/>
      <c r="S667" s="7"/>
      <c r="T667" s="7"/>
      <c r="U667" s="7"/>
      <c r="V667" s="6"/>
      <c r="W667" s="10"/>
      <c r="X667" s="8"/>
      <c r="Y667" s="9">
        <v>0</v>
      </c>
      <c r="Z667" s="9">
        <v>0</v>
      </c>
      <c r="AA667" s="9">
        <v>0</v>
      </c>
      <c r="AB667" s="9">
        <v>0</v>
      </c>
      <c r="AC667" s="9">
        <v>0</v>
      </c>
      <c r="AD667" s="9">
        <v>0</v>
      </c>
      <c r="AE667" s="9">
        <v>0</v>
      </c>
      <c r="AF667" s="9">
        <v>0</v>
      </c>
      <c r="AG667" s="9">
        <v>0</v>
      </c>
      <c r="AH667" s="9">
        <v>0</v>
      </c>
      <c r="AI667" s="9">
        <v>0</v>
      </c>
      <c r="AJ667">
        <v>0</v>
      </c>
      <c r="AK667">
        <v>0</v>
      </c>
      <c r="AU667" t="s">
        <v>2279</v>
      </c>
      <c r="AW667">
        <v>0</v>
      </c>
      <c r="AY667">
        <v>0</v>
      </c>
      <c r="BA667">
        <v>0</v>
      </c>
      <c r="BC667">
        <v>0</v>
      </c>
      <c r="BE667">
        <v>0</v>
      </c>
      <c r="BG667">
        <v>0</v>
      </c>
      <c r="BI667">
        <v>0</v>
      </c>
      <c r="BK667">
        <v>0</v>
      </c>
      <c r="BM667">
        <v>0</v>
      </c>
      <c r="BO667">
        <v>0</v>
      </c>
      <c r="BQ667">
        <v>0</v>
      </c>
      <c r="BR667">
        <v>0</v>
      </c>
      <c r="BT667">
        <v>0</v>
      </c>
      <c r="BV667">
        <v>0</v>
      </c>
      <c r="BX667">
        <v>0</v>
      </c>
      <c r="BZ667">
        <v>0</v>
      </c>
      <c r="CB667">
        <v>0</v>
      </c>
      <c r="CF667">
        <v>0</v>
      </c>
      <c r="CJ667">
        <v>2135</v>
      </c>
      <c r="CM667">
        <v>0</v>
      </c>
      <c r="CN667">
        <v>0</v>
      </c>
    </row>
    <row r="668" spans="1:92" x14ac:dyDescent="0.3">
      <c r="A668" s="4">
        <v>44368</v>
      </c>
      <c r="B668" s="2" t="s">
        <v>161</v>
      </c>
      <c r="C668" s="11" t="s">
        <v>571</v>
      </c>
      <c r="D668" s="11" t="s">
        <v>11</v>
      </c>
      <c r="E668" s="3" t="s">
        <v>1460</v>
      </c>
      <c r="F668" s="1"/>
      <c r="G668" s="7"/>
      <c r="H668" s="7"/>
      <c r="I668" s="7"/>
      <c r="J668" s="7">
        <v>200</v>
      </c>
      <c r="K668" s="7">
        <v>40</v>
      </c>
      <c r="L668" s="7"/>
      <c r="M668" s="5">
        <v>20</v>
      </c>
      <c r="N668" s="7">
        <v>2</v>
      </c>
      <c r="O668" s="7">
        <v>3</v>
      </c>
      <c r="P668" s="7"/>
      <c r="Q668" s="7"/>
      <c r="R668" s="7"/>
      <c r="S668" s="7"/>
      <c r="T668" s="7">
        <v>6</v>
      </c>
      <c r="U668" s="7"/>
      <c r="V668" s="6">
        <v>1</v>
      </c>
      <c r="W668" s="10"/>
      <c r="X668" s="8"/>
      <c r="Y668" s="9">
        <v>0</v>
      </c>
      <c r="Z668" s="9">
        <v>0</v>
      </c>
      <c r="AA668" s="9">
        <v>0</v>
      </c>
      <c r="AB668" s="9">
        <v>0</v>
      </c>
      <c r="AC668" s="9">
        <v>0</v>
      </c>
      <c r="AD668" s="9">
        <v>0</v>
      </c>
      <c r="AE668" s="9">
        <v>0</v>
      </c>
      <c r="AF668" s="9">
        <v>0</v>
      </c>
      <c r="AG668" s="9">
        <v>0</v>
      </c>
      <c r="AH668" s="9">
        <v>100000000</v>
      </c>
      <c r="AI668" s="9">
        <v>0</v>
      </c>
      <c r="AJ668">
        <v>100000000</v>
      </c>
      <c r="AK668">
        <v>0</v>
      </c>
      <c r="AU668" t="s">
        <v>2280</v>
      </c>
      <c r="AW668">
        <v>0</v>
      </c>
      <c r="AY668">
        <v>0</v>
      </c>
      <c r="BA668">
        <v>0</v>
      </c>
      <c r="BC668">
        <v>0</v>
      </c>
      <c r="BE668">
        <v>0</v>
      </c>
      <c r="BG668">
        <v>0</v>
      </c>
      <c r="BI668">
        <v>0</v>
      </c>
      <c r="BK668">
        <v>0</v>
      </c>
      <c r="BM668">
        <v>0</v>
      </c>
      <c r="BO668">
        <v>0</v>
      </c>
      <c r="BQ668">
        <v>0</v>
      </c>
      <c r="BR668">
        <v>0</v>
      </c>
      <c r="BT668">
        <v>0</v>
      </c>
      <c r="BV668">
        <v>0</v>
      </c>
      <c r="BX668">
        <v>0</v>
      </c>
      <c r="BZ668">
        <v>0</v>
      </c>
      <c r="CB668">
        <v>0</v>
      </c>
      <c r="CF668">
        <v>0</v>
      </c>
      <c r="CJ668">
        <v>2136</v>
      </c>
      <c r="CM668">
        <v>0</v>
      </c>
      <c r="CN668">
        <v>100000000</v>
      </c>
    </row>
    <row r="669" spans="1:92" x14ac:dyDescent="0.3">
      <c r="A669" s="4">
        <v>44369</v>
      </c>
      <c r="B669" s="2" t="s">
        <v>92</v>
      </c>
      <c r="C669" s="11" t="s">
        <v>590</v>
      </c>
      <c r="D669" s="11" t="s">
        <v>31</v>
      </c>
      <c r="E669" s="3" t="s">
        <v>1540</v>
      </c>
      <c r="F669" s="1"/>
      <c r="G669" s="7"/>
      <c r="H669" s="7"/>
      <c r="I669" s="7"/>
      <c r="J669" s="7">
        <v>76</v>
      </c>
      <c r="K669" s="7">
        <v>19</v>
      </c>
      <c r="L669" s="7"/>
      <c r="M669" s="5">
        <v>4</v>
      </c>
      <c r="N669" s="7"/>
      <c r="O669" s="7"/>
      <c r="P669" s="7"/>
      <c r="Q669" s="7"/>
      <c r="R669" s="7"/>
      <c r="S669" s="7"/>
      <c r="T669" s="7"/>
      <c r="U669" s="7"/>
      <c r="V669" s="6"/>
      <c r="W669" s="10"/>
      <c r="X669" s="8"/>
      <c r="Y669" s="9">
        <v>0</v>
      </c>
      <c r="Z669" s="9">
        <v>0</v>
      </c>
      <c r="AA669" s="9">
        <v>0</v>
      </c>
      <c r="AB669" s="9">
        <v>0</v>
      </c>
      <c r="AC669" s="9">
        <v>0</v>
      </c>
      <c r="AD669" s="9">
        <v>0</v>
      </c>
      <c r="AE669" s="9">
        <v>0</v>
      </c>
      <c r="AF669" s="9">
        <v>0</v>
      </c>
      <c r="AG669" s="9">
        <v>0</v>
      </c>
      <c r="AH669" s="9">
        <v>0</v>
      </c>
      <c r="AI669" s="9">
        <v>0</v>
      </c>
      <c r="AJ669">
        <v>0</v>
      </c>
      <c r="AK669">
        <v>0</v>
      </c>
      <c r="AU669" t="s">
        <v>2281</v>
      </c>
      <c r="AW669">
        <v>0</v>
      </c>
      <c r="AY669">
        <v>0</v>
      </c>
      <c r="BA669">
        <v>0</v>
      </c>
      <c r="BC669">
        <v>0</v>
      </c>
      <c r="BE669">
        <v>0</v>
      </c>
      <c r="BG669">
        <v>0</v>
      </c>
      <c r="BI669">
        <v>0</v>
      </c>
      <c r="BK669">
        <v>0</v>
      </c>
      <c r="BM669">
        <v>0</v>
      </c>
      <c r="BO669">
        <v>0</v>
      </c>
      <c r="BQ669">
        <v>0</v>
      </c>
      <c r="BR669">
        <v>0</v>
      </c>
      <c r="BT669">
        <v>0</v>
      </c>
      <c r="BV669">
        <v>0</v>
      </c>
      <c r="BX669">
        <v>0</v>
      </c>
      <c r="BZ669">
        <v>0</v>
      </c>
      <c r="CB669">
        <v>0</v>
      </c>
      <c r="CF669">
        <v>0</v>
      </c>
      <c r="CJ669">
        <v>2137</v>
      </c>
      <c r="CM669">
        <v>0</v>
      </c>
      <c r="CN669">
        <v>0</v>
      </c>
    </row>
    <row r="670" spans="1:92" x14ac:dyDescent="0.3">
      <c r="A670" s="4">
        <v>44369</v>
      </c>
      <c r="B670" s="2" t="s">
        <v>148</v>
      </c>
      <c r="C670" s="11" t="s">
        <v>428</v>
      </c>
      <c r="D670" s="11" t="s">
        <v>31</v>
      </c>
      <c r="E670" s="3" t="s">
        <v>818</v>
      </c>
      <c r="F670" s="1"/>
      <c r="G670" s="7"/>
      <c r="H670" s="7"/>
      <c r="I670" s="7"/>
      <c r="J670" s="7"/>
      <c r="K670" s="7"/>
      <c r="L670" s="7"/>
      <c r="M670" s="5"/>
      <c r="N670" s="7"/>
      <c r="O670" s="7"/>
      <c r="P670" s="7"/>
      <c r="Q670" s="7"/>
      <c r="R670" s="7"/>
      <c r="S670" s="7"/>
      <c r="T670" s="7"/>
      <c r="U670" s="7"/>
      <c r="V670" s="6">
        <v>51</v>
      </c>
      <c r="W670" s="10" t="s">
        <v>2282</v>
      </c>
      <c r="X670" s="8"/>
      <c r="Y670" s="9">
        <v>0</v>
      </c>
      <c r="Z670" s="9">
        <v>0</v>
      </c>
      <c r="AA670" s="9">
        <v>0</v>
      </c>
      <c r="AB670" s="9">
        <v>0</v>
      </c>
      <c r="AC670" s="9">
        <v>0</v>
      </c>
      <c r="AD670" s="9">
        <v>0</v>
      </c>
      <c r="AE670" s="9">
        <v>0</v>
      </c>
      <c r="AF670" s="9">
        <v>0</v>
      </c>
      <c r="AG670" s="9">
        <v>0</v>
      </c>
      <c r="AH670" s="9">
        <v>0</v>
      </c>
      <c r="AI670" s="9">
        <v>0</v>
      </c>
      <c r="AJ670">
        <v>0</v>
      </c>
      <c r="AK670">
        <v>0</v>
      </c>
      <c r="AU670" t="s">
        <v>2283</v>
      </c>
      <c r="AW670">
        <v>0</v>
      </c>
      <c r="AY670">
        <v>0</v>
      </c>
      <c r="BA670">
        <v>0</v>
      </c>
      <c r="BC670">
        <v>0</v>
      </c>
      <c r="BE670">
        <v>0</v>
      </c>
      <c r="BG670">
        <v>0</v>
      </c>
      <c r="BI670">
        <v>0</v>
      </c>
      <c r="BK670">
        <v>0</v>
      </c>
      <c r="BM670">
        <v>0</v>
      </c>
      <c r="BO670">
        <v>0</v>
      </c>
      <c r="BQ670">
        <v>0</v>
      </c>
      <c r="BR670">
        <v>0</v>
      </c>
      <c r="BT670">
        <v>0</v>
      </c>
      <c r="BV670">
        <v>0</v>
      </c>
      <c r="BX670">
        <v>0</v>
      </c>
      <c r="BZ670">
        <v>0</v>
      </c>
      <c r="CB670">
        <v>0</v>
      </c>
      <c r="CF670">
        <v>0</v>
      </c>
      <c r="CJ670">
        <v>2138</v>
      </c>
      <c r="CM670">
        <v>0</v>
      </c>
      <c r="CN670">
        <v>0</v>
      </c>
    </row>
    <row r="671" spans="1:92" x14ac:dyDescent="0.3">
      <c r="A671" s="4">
        <v>44369</v>
      </c>
      <c r="B671" s="2" t="s">
        <v>12</v>
      </c>
      <c r="C671" s="11" t="s">
        <v>389</v>
      </c>
      <c r="D671" s="11" t="s">
        <v>1690</v>
      </c>
      <c r="E671" s="3" t="s">
        <v>1209</v>
      </c>
      <c r="F671" s="1"/>
      <c r="G671" s="7"/>
      <c r="H671" s="7"/>
      <c r="I671" s="7"/>
      <c r="J671" s="7"/>
      <c r="K671" s="7"/>
      <c r="L671" s="7"/>
      <c r="M671" s="5"/>
      <c r="N671" s="7"/>
      <c r="O671" s="7"/>
      <c r="P671" s="7"/>
      <c r="Q671" s="7"/>
      <c r="R671" s="7"/>
      <c r="S671" s="7"/>
      <c r="T671" s="7"/>
      <c r="U671" s="7"/>
      <c r="V671" s="6"/>
      <c r="W671" s="10"/>
      <c r="X671" s="8"/>
      <c r="Y671" s="9">
        <v>0</v>
      </c>
      <c r="Z671" s="9">
        <v>0</v>
      </c>
      <c r="AA671" s="9">
        <v>0</v>
      </c>
      <c r="AB671" s="9">
        <v>0</v>
      </c>
      <c r="AC671" s="9">
        <v>0</v>
      </c>
      <c r="AD671" s="9">
        <v>0</v>
      </c>
      <c r="AE671" s="9">
        <v>0</v>
      </c>
      <c r="AF671" s="9">
        <v>0</v>
      </c>
      <c r="AG671" s="9">
        <v>0</v>
      </c>
      <c r="AH671" s="9">
        <v>0</v>
      </c>
      <c r="AI671" s="9">
        <v>0</v>
      </c>
      <c r="AJ671">
        <v>0</v>
      </c>
      <c r="AK671">
        <v>0</v>
      </c>
      <c r="AU671" t="s">
        <v>2284</v>
      </c>
      <c r="AW671">
        <v>0</v>
      </c>
      <c r="AY671">
        <v>0</v>
      </c>
      <c r="BA671">
        <v>0</v>
      </c>
      <c r="BC671">
        <v>0</v>
      </c>
      <c r="BE671">
        <v>0</v>
      </c>
      <c r="BG671">
        <v>0</v>
      </c>
      <c r="BI671">
        <v>0</v>
      </c>
      <c r="BK671">
        <v>0</v>
      </c>
      <c r="BM671">
        <v>0</v>
      </c>
      <c r="BO671">
        <v>0</v>
      </c>
      <c r="BQ671">
        <v>0</v>
      </c>
      <c r="BR671">
        <v>0</v>
      </c>
      <c r="BT671">
        <v>0</v>
      </c>
      <c r="BV671">
        <v>0</v>
      </c>
      <c r="BX671">
        <v>0</v>
      </c>
      <c r="BZ671">
        <v>0</v>
      </c>
      <c r="CB671">
        <v>0</v>
      </c>
      <c r="CF671">
        <v>0</v>
      </c>
      <c r="CJ671">
        <v>2139</v>
      </c>
      <c r="CM671">
        <v>0</v>
      </c>
      <c r="CN671">
        <v>0</v>
      </c>
    </row>
    <row r="672" spans="1:92" x14ac:dyDescent="0.3">
      <c r="A672" s="4">
        <v>44369</v>
      </c>
      <c r="B672" s="2" t="s">
        <v>9</v>
      </c>
      <c r="C672" s="11" t="s">
        <v>567</v>
      </c>
      <c r="D672" s="11" t="s">
        <v>1690</v>
      </c>
      <c r="E672" s="3" t="s">
        <v>1331</v>
      </c>
      <c r="F672" s="1"/>
      <c r="G672" s="7"/>
      <c r="H672" s="7"/>
      <c r="I672" s="7"/>
      <c r="J672" s="7">
        <v>32</v>
      </c>
      <c r="K672" s="7">
        <v>8</v>
      </c>
      <c r="L672" s="7"/>
      <c r="M672" s="5"/>
      <c r="N672" s="7"/>
      <c r="O672" s="7"/>
      <c r="P672" s="7"/>
      <c r="Q672" s="7">
        <v>1</v>
      </c>
      <c r="R672" s="7"/>
      <c r="S672" s="7"/>
      <c r="T672" s="7"/>
      <c r="U672" s="7"/>
      <c r="V672" s="6"/>
      <c r="W672" s="10"/>
      <c r="X672" s="8"/>
      <c r="Y672" s="9">
        <v>0</v>
      </c>
      <c r="Z672" s="9">
        <v>0</v>
      </c>
      <c r="AA672" s="9">
        <v>0</v>
      </c>
      <c r="AB672" s="9">
        <v>0</v>
      </c>
      <c r="AC672" s="9">
        <v>0</v>
      </c>
      <c r="AD672" s="9">
        <v>0</v>
      </c>
      <c r="AE672" s="9">
        <v>0</v>
      </c>
      <c r="AF672" s="9">
        <v>0</v>
      </c>
      <c r="AG672" s="9">
        <v>0</v>
      </c>
      <c r="AH672" s="9">
        <v>0</v>
      </c>
      <c r="AI672" s="9">
        <v>0</v>
      </c>
      <c r="AJ672">
        <v>0</v>
      </c>
      <c r="AK672">
        <v>0</v>
      </c>
      <c r="AU672" t="s">
        <v>2285</v>
      </c>
      <c r="AW672">
        <v>0</v>
      </c>
      <c r="AY672">
        <v>0</v>
      </c>
      <c r="BA672">
        <v>0</v>
      </c>
      <c r="BC672">
        <v>0</v>
      </c>
      <c r="BE672">
        <v>0</v>
      </c>
      <c r="BG672">
        <v>0</v>
      </c>
      <c r="BI672">
        <v>0</v>
      </c>
      <c r="BK672">
        <v>0</v>
      </c>
      <c r="BM672">
        <v>0</v>
      </c>
      <c r="BO672">
        <v>0</v>
      </c>
      <c r="BQ672">
        <v>0</v>
      </c>
      <c r="BR672">
        <v>0</v>
      </c>
      <c r="BT672">
        <v>0</v>
      </c>
      <c r="BV672">
        <v>0</v>
      </c>
      <c r="BX672">
        <v>0</v>
      </c>
      <c r="BZ672">
        <v>0</v>
      </c>
      <c r="CB672">
        <v>0</v>
      </c>
      <c r="CF672">
        <v>0</v>
      </c>
      <c r="CJ672">
        <v>2140</v>
      </c>
      <c r="CM672">
        <v>0</v>
      </c>
      <c r="CN672">
        <v>0</v>
      </c>
    </row>
    <row r="673" spans="1:92" x14ac:dyDescent="0.3">
      <c r="A673" s="4">
        <v>44368</v>
      </c>
      <c r="B673" s="2" t="s">
        <v>9</v>
      </c>
      <c r="C673" s="11" t="s">
        <v>489</v>
      </c>
      <c r="D673" s="11" t="s">
        <v>1690</v>
      </c>
      <c r="E673" s="3" t="s">
        <v>1027</v>
      </c>
      <c r="F673" s="1"/>
      <c r="G673" s="7"/>
      <c r="H673" s="7"/>
      <c r="I673" s="7"/>
      <c r="J673" s="7"/>
      <c r="K673" s="7"/>
      <c r="L673" s="7"/>
      <c r="M673" s="5"/>
      <c r="N673" s="7"/>
      <c r="O673" s="7"/>
      <c r="P673" s="7"/>
      <c r="Q673" s="7"/>
      <c r="R673" s="7"/>
      <c r="S673" s="7"/>
      <c r="T673" s="7">
        <v>1</v>
      </c>
      <c r="U673" s="7"/>
      <c r="V673" s="6"/>
      <c r="W673" s="10"/>
      <c r="X673" s="8"/>
      <c r="Y673" s="9">
        <v>0</v>
      </c>
      <c r="Z673" s="9">
        <v>0</v>
      </c>
      <c r="AA673" s="9">
        <v>0</v>
      </c>
      <c r="AB673" s="9">
        <v>0</v>
      </c>
      <c r="AC673" s="9">
        <v>0</v>
      </c>
      <c r="AD673" s="9">
        <v>0</v>
      </c>
      <c r="AE673" s="9">
        <v>0</v>
      </c>
      <c r="AF673" s="9">
        <v>0</v>
      </c>
      <c r="AG673" s="9">
        <v>0</v>
      </c>
      <c r="AH673" s="9">
        <v>0</v>
      </c>
      <c r="AI673" s="9">
        <v>0</v>
      </c>
      <c r="AJ673">
        <v>0</v>
      </c>
      <c r="AK673">
        <v>0</v>
      </c>
      <c r="AU673" t="s">
        <v>2286</v>
      </c>
      <c r="AW673">
        <v>0</v>
      </c>
      <c r="AY673">
        <v>0</v>
      </c>
      <c r="BA673">
        <v>0</v>
      </c>
      <c r="BC673">
        <v>0</v>
      </c>
      <c r="BE673">
        <v>0</v>
      </c>
      <c r="BG673">
        <v>0</v>
      </c>
      <c r="BI673">
        <v>0</v>
      </c>
      <c r="BK673">
        <v>0</v>
      </c>
      <c r="BM673">
        <v>0</v>
      </c>
      <c r="BO673">
        <v>0</v>
      </c>
      <c r="BQ673">
        <v>0</v>
      </c>
      <c r="BR673">
        <v>0</v>
      </c>
      <c r="BT673">
        <v>0</v>
      </c>
      <c r="BV673">
        <v>0</v>
      </c>
      <c r="BX673">
        <v>0</v>
      </c>
      <c r="BZ673">
        <v>0</v>
      </c>
      <c r="CB673">
        <v>0</v>
      </c>
      <c r="CF673">
        <v>0</v>
      </c>
      <c r="CJ673">
        <v>2141</v>
      </c>
      <c r="CM673">
        <v>0</v>
      </c>
      <c r="CN673">
        <v>0</v>
      </c>
    </row>
    <row r="674" spans="1:92" x14ac:dyDescent="0.3">
      <c r="A674" s="4">
        <v>44369</v>
      </c>
      <c r="B674" s="2" t="s">
        <v>148</v>
      </c>
      <c r="C674" s="11" t="s">
        <v>736</v>
      </c>
      <c r="D674" s="11" t="s">
        <v>1697</v>
      </c>
      <c r="E674" s="3" t="s">
        <v>1515</v>
      </c>
      <c r="F674" s="1"/>
      <c r="G674" s="7"/>
      <c r="H674" s="7">
        <v>5</v>
      </c>
      <c r="I674" s="7"/>
      <c r="J674" s="7">
        <v>5</v>
      </c>
      <c r="K674" s="7"/>
      <c r="L674" s="7"/>
      <c r="M674" s="5"/>
      <c r="N674" s="7"/>
      <c r="O674" s="7"/>
      <c r="P674" s="7"/>
      <c r="Q674" s="7"/>
      <c r="R674" s="7"/>
      <c r="S674" s="7"/>
      <c r="T674" s="7"/>
      <c r="U674" s="7"/>
      <c r="V674" s="6"/>
      <c r="W674" s="10"/>
      <c r="X674" s="8"/>
      <c r="Y674" s="9">
        <v>0</v>
      </c>
      <c r="Z674" s="9">
        <v>0</v>
      </c>
      <c r="AA674" s="9">
        <v>0</v>
      </c>
      <c r="AB674" s="9">
        <v>0</v>
      </c>
      <c r="AC674" s="9">
        <v>0</v>
      </c>
      <c r="AD674" s="9">
        <v>0</v>
      </c>
      <c r="AE674" s="9">
        <v>0</v>
      </c>
      <c r="AF674" s="9">
        <v>0</v>
      </c>
      <c r="AG674" s="9">
        <v>0</v>
      </c>
      <c r="AH674" s="9">
        <v>0</v>
      </c>
      <c r="AI674" s="9">
        <v>0</v>
      </c>
      <c r="AJ674">
        <v>0</v>
      </c>
      <c r="AK674">
        <v>0</v>
      </c>
      <c r="AU674" t="s">
        <v>2287</v>
      </c>
      <c r="AW674">
        <v>0</v>
      </c>
      <c r="AY674">
        <v>0</v>
      </c>
      <c r="BA674">
        <v>0</v>
      </c>
      <c r="BC674">
        <v>0</v>
      </c>
      <c r="BE674">
        <v>0</v>
      </c>
      <c r="BG674">
        <v>0</v>
      </c>
      <c r="BI674">
        <v>0</v>
      </c>
      <c r="BK674">
        <v>0</v>
      </c>
      <c r="BM674">
        <v>0</v>
      </c>
      <c r="BO674">
        <v>0</v>
      </c>
      <c r="BQ674">
        <v>0</v>
      </c>
      <c r="BR674">
        <v>0</v>
      </c>
      <c r="BT674">
        <v>0</v>
      </c>
      <c r="BV674">
        <v>0</v>
      </c>
      <c r="BX674">
        <v>0</v>
      </c>
      <c r="BZ674">
        <v>0</v>
      </c>
      <c r="CB674">
        <v>0</v>
      </c>
      <c r="CF674">
        <v>0</v>
      </c>
      <c r="CJ674">
        <v>2142</v>
      </c>
      <c r="CM674">
        <v>0</v>
      </c>
      <c r="CN674">
        <v>0</v>
      </c>
    </row>
    <row r="675" spans="1:92" x14ac:dyDescent="0.3">
      <c r="A675" s="4">
        <v>44348</v>
      </c>
      <c r="B675" s="2" t="s">
        <v>9</v>
      </c>
      <c r="C675" s="11" t="s">
        <v>373</v>
      </c>
      <c r="D675" s="11" t="s">
        <v>1713</v>
      </c>
      <c r="E675" s="3" t="s">
        <v>1446</v>
      </c>
      <c r="F675" s="1"/>
      <c r="G675" s="7"/>
      <c r="H675" s="7"/>
      <c r="I675" s="7"/>
      <c r="J675" s="7">
        <v>16</v>
      </c>
      <c r="K675" s="7">
        <v>4</v>
      </c>
      <c r="L675" s="7"/>
      <c r="M675" s="5">
        <v>12</v>
      </c>
      <c r="N675" s="7"/>
      <c r="O675" s="7"/>
      <c r="P675" s="7"/>
      <c r="Q675" s="7"/>
      <c r="R675" s="7"/>
      <c r="S675" s="7"/>
      <c r="T675" s="7"/>
      <c r="U675" s="7"/>
      <c r="V675" s="6"/>
      <c r="W675" s="10"/>
      <c r="X675" s="8"/>
      <c r="Y675" s="9">
        <v>0</v>
      </c>
      <c r="Z675" s="9">
        <v>0</v>
      </c>
      <c r="AA675" s="9">
        <v>0</v>
      </c>
      <c r="AB675" s="9">
        <v>0</v>
      </c>
      <c r="AC675" s="9">
        <v>0</v>
      </c>
      <c r="AD675" s="9">
        <v>0</v>
      </c>
      <c r="AE675" s="9">
        <v>0</v>
      </c>
      <c r="AF675" s="9">
        <v>0</v>
      </c>
      <c r="AG675" s="9">
        <v>0</v>
      </c>
      <c r="AH675" s="9">
        <v>0</v>
      </c>
      <c r="AI675" s="9">
        <v>0</v>
      </c>
      <c r="AJ675">
        <v>0</v>
      </c>
      <c r="AK675">
        <v>0</v>
      </c>
      <c r="AU675" t="s">
        <v>2288</v>
      </c>
      <c r="AW675">
        <v>0</v>
      </c>
      <c r="AY675">
        <v>0</v>
      </c>
      <c r="BA675">
        <v>0</v>
      </c>
      <c r="BC675">
        <v>0</v>
      </c>
      <c r="BE675">
        <v>0</v>
      </c>
      <c r="BG675">
        <v>0</v>
      </c>
      <c r="BI675">
        <v>0</v>
      </c>
      <c r="BK675">
        <v>0</v>
      </c>
      <c r="BM675">
        <v>0</v>
      </c>
      <c r="BO675">
        <v>0</v>
      </c>
      <c r="BQ675">
        <v>0</v>
      </c>
      <c r="BR675">
        <v>0</v>
      </c>
      <c r="BT675">
        <v>0</v>
      </c>
      <c r="BV675">
        <v>0</v>
      </c>
      <c r="BX675">
        <v>0</v>
      </c>
      <c r="BZ675">
        <v>0</v>
      </c>
      <c r="CB675">
        <v>0</v>
      </c>
      <c r="CF675">
        <v>0</v>
      </c>
      <c r="CJ675">
        <v>2143</v>
      </c>
      <c r="CM675">
        <v>0</v>
      </c>
      <c r="CN675">
        <v>0</v>
      </c>
    </row>
    <row r="676" spans="1:92" x14ac:dyDescent="0.3">
      <c r="A676" s="4">
        <v>44370</v>
      </c>
      <c r="B676" s="2" t="s">
        <v>80</v>
      </c>
      <c r="C676" s="11" t="s">
        <v>1205</v>
      </c>
      <c r="D676" s="11" t="s">
        <v>7</v>
      </c>
      <c r="E676" s="3" t="s">
        <v>1206</v>
      </c>
      <c r="F676" s="1"/>
      <c r="G676" s="7"/>
      <c r="H676" s="7"/>
      <c r="I676" s="7"/>
      <c r="J676" s="7">
        <v>4</v>
      </c>
      <c r="K676" s="7">
        <v>1</v>
      </c>
      <c r="L676" s="7"/>
      <c r="M676" s="5">
        <v>1</v>
      </c>
      <c r="N676" s="7"/>
      <c r="O676" s="7"/>
      <c r="P676" s="7"/>
      <c r="Q676" s="7"/>
      <c r="R676" s="7"/>
      <c r="S676" s="7"/>
      <c r="T676" s="7"/>
      <c r="U676" s="7"/>
      <c r="V676" s="6"/>
      <c r="W676" s="10"/>
      <c r="X676" s="8"/>
      <c r="Y676" s="9">
        <v>0</v>
      </c>
      <c r="Z676" s="9">
        <v>0</v>
      </c>
      <c r="AA676" s="9">
        <v>0</v>
      </c>
      <c r="AB676" s="9">
        <v>0</v>
      </c>
      <c r="AC676" s="9">
        <v>0</v>
      </c>
      <c r="AD676" s="9">
        <v>0</v>
      </c>
      <c r="AE676" s="9">
        <v>0</v>
      </c>
      <c r="AF676" s="9">
        <v>0</v>
      </c>
      <c r="AG676" s="9">
        <v>0</v>
      </c>
      <c r="AH676" s="9">
        <v>0</v>
      </c>
      <c r="AI676" s="9">
        <v>0</v>
      </c>
      <c r="AJ676">
        <v>0</v>
      </c>
      <c r="AK676">
        <v>0</v>
      </c>
      <c r="AU676" t="s">
        <v>2289</v>
      </c>
      <c r="AW676">
        <v>0</v>
      </c>
      <c r="AY676">
        <v>0</v>
      </c>
      <c r="BA676">
        <v>0</v>
      </c>
      <c r="BC676">
        <v>0</v>
      </c>
      <c r="BE676">
        <v>0</v>
      </c>
      <c r="BG676">
        <v>0</v>
      </c>
      <c r="BI676">
        <v>0</v>
      </c>
      <c r="BK676">
        <v>0</v>
      </c>
      <c r="BM676">
        <v>0</v>
      </c>
      <c r="BO676">
        <v>0</v>
      </c>
      <c r="BQ676">
        <v>0</v>
      </c>
      <c r="BR676">
        <v>0</v>
      </c>
      <c r="BT676">
        <v>0</v>
      </c>
      <c r="BV676">
        <v>0</v>
      </c>
      <c r="BX676">
        <v>0</v>
      </c>
      <c r="BZ676">
        <v>0</v>
      </c>
      <c r="CB676">
        <v>0</v>
      </c>
      <c r="CF676">
        <v>0</v>
      </c>
      <c r="CJ676">
        <v>2144</v>
      </c>
      <c r="CM676">
        <v>0</v>
      </c>
      <c r="CN676">
        <v>0</v>
      </c>
    </row>
    <row r="677" spans="1:92" x14ac:dyDescent="0.3">
      <c r="A677" s="4">
        <v>44370</v>
      </c>
      <c r="B677" s="2" t="s">
        <v>57</v>
      </c>
      <c r="C677" s="11" t="s">
        <v>354</v>
      </c>
      <c r="D677" s="11" t="s">
        <v>11</v>
      </c>
      <c r="E677" s="3" t="s">
        <v>970</v>
      </c>
      <c r="F677" s="1"/>
      <c r="G677" s="7"/>
      <c r="H677" s="7"/>
      <c r="I677" s="7"/>
      <c r="J677" s="7"/>
      <c r="K677" s="7"/>
      <c r="L677" s="7"/>
      <c r="M677" s="5"/>
      <c r="N677" s="7"/>
      <c r="O677" s="7"/>
      <c r="P677" s="7"/>
      <c r="Q677" s="7"/>
      <c r="R677" s="7">
        <v>1</v>
      </c>
      <c r="S677" s="7"/>
      <c r="T677" s="7"/>
      <c r="U677" s="7">
        <v>1</v>
      </c>
      <c r="V677" s="6"/>
      <c r="W677" s="10" t="s">
        <v>1715</v>
      </c>
      <c r="X677" s="8"/>
      <c r="Y677" s="9">
        <v>0</v>
      </c>
      <c r="Z677" s="9">
        <v>0</v>
      </c>
      <c r="AA677" s="9">
        <v>0</v>
      </c>
      <c r="AB677" s="9">
        <v>0</v>
      </c>
      <c r="AC677" s="9">
        <v>0</v>
      </c>
      <c r="AD677" s="9">
        <v>0</v>
      </c>
      <c r="AE677" s="9">
        <v>0</v>
      </c>
      <c r="AF677" s="9">
        <v>0</v>
      </c>
      <c r="AG677" s="9">
        <v>0</v>
      </c>
      <c r="AH677" s="9">
        <v>0</v>
      </c>
      <c r="AI677" s="9">
        <v>0</v>
      </c>
      <c r="AJ677">
        <v>0</v>
      </c>
      <c r="AK677">
        <v>0</v>
      </c>
      <c r="AU677" t="s">
        <v>2290</v>
      </c>
      <c r="AW677">
        <v>0</v>
      </c>
      <c r="AY677">
        <v>0</v>
      </c>
      <c r="BA677">
        <v>0</v>
      </c>
      <c r="BC677">
        <v>0</v>
      </c>
      <c r="BE677">
        <v>0</v>
      </c>
      <c r="BG677">
        <v>0</v>
      </c>
      <c r="BI677">
        <v>0</v>
      </c>
      <c r="BK677">
        <v>0</v>
      </c>
      <c r="BM677">
        <v>0</v>
      </c>
      <c r="BO677">
        <v>0</v>
      </c>
      <c r="BQ677">
        <v>0</v>
      </c>
      <c r="BR677">
        <v>0</v>
      </c>
      <c r="BT677">
        <v>0</v>
      </c>
      <c r="BV677">
        <v>0</v>
      </c>
      <c r="BX677">
        <v>0</v>
      </c>
      <c r="BZ677">
        <v>0</v>
      </c>
      <c r="CB677">
        <v>0</v>
      </c>
      <c r="CF677">
        <v>0</v>
      </c>
      <c r="CJ677">
        <v>2145</v>
      </c>
      <c r="CM677">
        <v>0</v>
      </c>
      <c r="CN677">
        <v>0</v>
      </c>
    </row>
    <row r="678" spans="1:92" x14ac:dyDescent="0.3">
      <c r="A678" s="4">
        <v>44368</v>
      </c>
      <c r="B678" s="2" t="s">
        <v>57</v>
      </c>
      <c r="C678" s="11" t="s">
        <v>343</v>
      </c>
      <c r="D678" s="11" t="s">
        <v>1690</v>
      </c>
      <c r="E678" s="3" t="s">
        <v>1341</v>
      </c>
      <c r="F678" s="1"/>
      <c r="G678" s="7"/>
      <c r="H678" s="7"/>
      <c r="I678" s="7"/>
      <c r="J678" s="7"/>
      <c r="K678" s="7"/>
      <c r="L678" s="7"/>
      <c r="M678" s="5"/>
      <c r="N678" s="7">
        <v>1</v>
      </c>
      <c r="O678" s="7"/>
      <c r="P678" s="7"/>
      <c r="Q678" s="7"/>
      <c r="R678" s="7"/>
      <c r="S678" s="7"/>
      <c r="T678" s="7"/>
      <c r="U678" s="7"/>
      <c r="V678" s="6"/>
      <c r="W678" s="10" t="s">
        <v>2291</v>
      </c>
      <c r="X678" s="8"/>
      <c r="Y678" s="9">
        <v>0</v>
      </c>
      <c r="Z678" s="9">
        <v>0</v>
      </c>
      <c r="AA678" s="9">
        <v>0</v>
      </c>
      <c r="AB678" s="9">
        <v>0</v>
      </c>
      <c r="AC678" s="9">
        <v>0</v>
      </c>
      <c r="AD678" s="9">
        <v>0</v>
      </c>
      <c r="AE678" s="9">
        <v>0</v>
      </c>
      <c r="AF678" s="9">
        <v>0</v>
      </c>
      <c r="AG678" s="9">
        <v>0</v>
      </c>
      <c r="AH678" s="9">
        <v>0</v>
      </c>
      <c r="AI678" s="9">
        <v>0</v>
      </c>
      <c r="AJ678">
        <v>0</v>
      </c>
      <c r="AK678">
        <v>0</v>
      </c>
      <c r="AU678" t="s">
        <v>2292</v>
      </c>
      <c r="AW678">
        <v>0</v>
      </c>
      <c r="AY678">
        <v>0</v>
      </c>
      <c r="BA678">
        <v>0</v>
      </c>
      <c r="BC678">
        <v>0</v>
      </c>
      <c r="BE678">
        <v>0</v>
      </c>
      <c r="BG678">
        <v>0</v>
      </c>
      <c r="BI678">
        <v>0</v>
      </c>
      <c r="BK678">
        <v>0</v>
      </c>
      <c r="BM678">
        <v>0</v>
      </c>
      <c r="BO678">
        <v>0</v>
      </c>
      <c r="BQ678">
        <v>0</v>
      </c>
      <c r="BR678">
        <v>0</v>
      </c>
      <c r="BT678">
        <v>0</v>
      </c>
      <c r="BV678">
        <v>0</v>
      </c>
      <c r="BX678">
        <v>0</v>
      </c>
      <c r="BZ678">
        <v>0</v>
      </c>
      <c r="CB678">
        <v>0</v>
      </c>
      <c r="CF678">
        <v>0</v>
      </c>
      <c r="CJ678">
        <v>2146</v>
      </c>
      <c r="CM678">
        <v>0</v>
      </c>
      <c r="CN678">
        <v>0</v>
      </c>
    </row>
    <row r="679" spans="1:92" x14ac:dyDescent="0.3">
      <c r="A679" s="4">
        <v>44368</v>
      </c>
      <c r="B679" s="2" t="s">
        <v>57</v>
      </c>
      <c r="C679" s="11" t="s">
        <v>1347</v>
      </c>
      <c r="D679" s="11" t="s">
        <v>1690</v>
      </c>
      <c r="E679" s="3" t="s">
        <v>1348</v>
      </c>
      <c r="F679" s="1"/>
      <c r="G679" s="7"/>
      <c r="H679" s="7"/>
      <c r="I679" s="7"/>
      <c r="J679" s="7"/>
      <c r="K679" s="7"/>
      <c r="L679" s="7"/>
      <c r="M679" s="5"/>
      <c r="N679" s="7">
        <v>1</v>
      </c>
      <c r="O679" s="7"/>
      <c r="P679" s="7"/>
      <c r="Q679" s="7"/>
      <c r="R679" s="7"/>
      <c r="S679" s="7"/>
      <c r="T679" s="7"/>
      <c r="U679" s="7"/>
      <c r="V679" s="6"/>
      <c r="W679" s="10"/>
      <c r="X679" s="8"/>
      <c r="Y679" s="9">
        <v>0</v>
      </c>
      <c r="Z679" s="9">
        <v>0</v>
      </c>
      <c r="AA679" s="9">
        <v>0</v>
      </c>
      <c r="AB679" s="9">
        <v>0</v>
      </c>
      <c r="AC679" s="9">
        <v>0</v>
      </c>
      <c r="AD679" s="9">
        <v>0</v>
      </c>
      <c r="AE679" s="9">
        <v>0</v>
      </c>
      <c r="AF679" s="9">
        <v>0</v>
      </c>
      <c r="AG679" s="9">
        <v>0</v>
      </c>
      <c r="AH679" s="9">
        <v>0</v>
      </c>
      <c r="AI679" s="9">
        <v>0</v>
      </c>
      <c r="AJ679">
        <v>0</v>
      </c>
      <c r="AK679">
        <v>0</v>
      </c>
      <c r="AU679" t="s">
        <v>2293</v>
      </c>
      <c r="AW679">
        <v>0</v>
      </c>
      <c r="AY679">
        <v>0</v>
      </c>
      <c r="BA679">
        <v>0</v>
      </c>
      <c r="BC679">
        <v>0</v>
      </c>
      <c r="BE679">
        <v>0</v>
      </c>
      <c r="BG679">
        <v>0</v>
      </c>
      <c r="BI679">
        <v>0</v>
      </c>
      <c r="BK679">
        <v>0</v>
      </c>
      <c r="BM679">
        <v>0</v>
      </c>
      <c r="BO679">
        <v>0</v>
      </c>
      <c r="BQ679">
        <v>0</v>
      </c>
      <c r="BR679">
        <v>0</v>
      </c>
      <c r="BT679">
        <v>0</v>
      </c>
      <c r="BV679">
        <v>0</v>
      </c>
      <c r="BX679">
        <v>0</v>
      </c>
      <c r="BZ679">
        <v>0</v>
      </c>
      <c r="CB679">
        <v>0</v>
      </c>
      <c r="CF679">
        <v>0</v>
      </c>
      <c r="CJ679">
        <v>2147</v>
      </c>
      <c r="CM679">
        <v>0</v>
      </c>
      <c r="CN679">
        <v>0</v>
      </c>
    </row>
    <row r="680" spans="1:92" x14ac:dyDescent="0.3">
      <c r="A680" s="4">
        <v>44368</v>
      </c>
      <c r="B680" s="2" t="s">
        <v>57</v>
      </c>
      <c r="C680" s="11" t="s">
        <v>18</v>
      </c>
      <c r="D680" s="11" t="s">
        <v>1690</v>
      </c>
      <c r="E680" s="3" t="s">
        <v>1123</v>
      </c>
      <c r="F680" s="1"/>
      <c r="G680" s="7"/>
      <c r="H680" s="7"/>
      <c r="I680" s="7"/>
      <c r="J680" s="7"/>
      <c r="K680" s="7"/>
      <c r="L680" s="7"/>
      <c r="M680" s="5"/>
      <c r="N680" s="7">
        <v>1</v>
      </c>
      <c r="O680" s="7"/>
      <c r="P680" s="7"/>
      <c r="Q680" s="7"/>
      <c r="R680" s="7"/>
      <c r="S680" s="7"/>
      <c r="T680" s="7"/>
      <c r="U680" s="7"/>
      <c r="V680" s="6"/>
      <c r="W680" s="10"/>
      <c r="X680" s="8"/>
      <c r="Y680" s="9">
        <v>0</v>
      </c>
      <c r="Z680" s="9">
        <v>0</v>
      </c>
      <c r="AA680" s="9">
        <v>0</v>
      </c>
      <c r="AB680" s="9">
        <v>0</v>
      </c>
      <c r="AC680" s="9">
        <v>0</v>
      </c>
      <c r="AD680" s="9">
        <v>0</v>
      </c>
      <c r="AE680" s="9">
        <v>0</v>
      </c>
      <c r="AF680" s="9">
        <v>0</v>
      </c>
      <c r="AG680" s="9">
        <v>0</v>
      </c>
      <c r="AH680" s="9">
        <v>0</v>
      </c>
      <c r="AI680" s="9">
        <v>0</v>
      </c>
      <c r="AJ680">
        <v>0</v>
      </c>
      <c r="AK680">
        <v>0</v>
      </c>
      <c r="AU680" t="s">
        <v>2294</v>
      </c>
      <c r="AW680">
        <v>0</v>
      </c>
      <c r="AY680">
        <v>0</v>
      </c>
      <c r="BA680">
        <v>0</v>
      </c>
      <c r="BC680">
        <v>0</v>
      </c>
      <c r="BE680">
        <v>0</v>
      </c>
      <c r="BG680">
        <v>0</v>
      </c>
      <c r="BI680">
        <v>0</v>
      </c>
      <c r="BK680">
        <v>0</v>
      </c>
      <c r="BM680">
        <v>0</v>
      </c>
      <c r="BO680">
        <v>0</v>
      </c>
      <c r="BQ680">
        <v>0</v>
      </c>
      <c r="BR680">
        <v>0</v>
      </c>
      <c r="BT680">
        <v>0</v>
      </c>
      <c r="BV680">
        <v>0</v>
      </c>
      <c r="BX680">
        <v>0</v>
      </c>
      <c r="BZ680">
        <v>0</v>
      </c>
      <c r="CB680">
        <v>0</v>
      </c>
      <c r="CF680">
        <v>0</v>
      </c>
      <c r="CJ680">
        <v>2148</v>
      </c>
      <c r="CM680">
        <v>0</v>
      </c>
      <c r="CN680">
        <v>0</v>
      </c>
    </row>
    <row r="681" spans="1:92" x14ac:dyDescent="0.3">
      <c r="A681" s="4">
        <v>44370</v>
      </c>
      <c r="B681" s="2" t="s">
        <v>825</v>
      </c>
      <c r="C681" s="11" t="s">
        <v>825</v>
      </c>
      <c r="D681" s="11" t="s">
        <v>11</v>
      </c>
      <c r="E681" s="3" t="s">
        <v>826</v>
      </c>
      <c r="F681" s="1"/>
      <c r="G681" s="7"/>
      <c r="H681" s="7"/>
      <c r="I681" s="7"/>
      <c r="J681" s="7">
        <v>60</v>
      </c>
      <c r="K681" s="7">
        <v>15</v>
      </c>
      <c r="L681" s="7"/>
      <c r="M681" s="5"/>
      <c r="N681" s="7"/>
      <c r="O681" s="7"/>
      <c r="P681" s="7"/>
      <c r="Q681" s="7"/>
      <c r="R681" s="7"/>
      <c r="S681" s="7"/>
      <c r="T681" s="7"/>
      <c r="U681" s="7"/>
      <c r="V681" s="6"/>
      <c r="W681" s="10"/>
      <c r="X681" s="8"/>
      <c r="Y681" s="9">
        <v>0</v>
      </c>
      <c r="Z681" s="9">
        <v>0</v>
      </c>
      <c r="AA681" s="9">
        <v>0</v>
      </c>
      <c r="AB681" s="9">
        <v>0</v>
      </c>
      <c r="AC681" s="9">
        <v>0</v>
      </c>
      <c r="AD681" s="9">
        <v>0</v>
      </c>
      <c r="AE681" s="9">
        <v>0</v>
      </c>
      <c r="AF681" s="9">
        <v>0</v>
      </c>
      <c r="AG681" s="9">
        <v>0</v>
      </c>
      <c r="AH681" s="9">
        <v>0</v>
      </c>
      <c r="AI681" s="9">
        <v>0</v>
      </c>
      <c r="AJ681">
        <v>0</v>
      </c>
      <c r="AK681">
        <v>0</v>
      </c>
      <c r="AU681" t="s">
        <v>2295</v>
      </c>
      <c r="AW681">
        <v>0</v>
      </c>
      <c r="AY681">
        <v>0</v>
      </c>
      <c r="BA681">
        <v>0</v>
      </c>
      <c r="BC681">
        <v>0</v>
      </c>
      <c r="BE681">
        <v>0</v>
      </c>
      <c r="BG681">
        <v>0</v>
      </c>
      <c r="BI681">
        <v>0</v>
      </c>
      <c r="BK681">
        <v>0</v>
      </c>
      <c r="BM681">
        <v>0</v>
      </c>
      <c r="BO681">
        <v>0</v>
      </c>
      <c r="BQ681">
        <v>0</v>
      </c>
      <c r="BR681">
        <v>0</v>
      </c>
      <c r="BT681">
        <v>0</v>
      </c>
      <c r="BV681">
        <v>0</v>
      </c>
      <c r="BX681">
        <v>0</v>
      </c>
      <c r="BZ681">
        <v>0</v>
      </c>
      <c r="CB681">
        <v>0</v>
      </c>
      <c r="CF681">
        <v>0</v>
      </c>
      <c r="CJ681">
        <v>2149</v>
      </c>
      <c r="CM681">
        <v>0</v>
      </c>
      <c r="CN681">
        <v>0</v>
      </c>
    </row>
    <row r="682" spans="1:92" x14ac:dyDescent="0.3">
      <c r="A682" s="4">
        <v>44370</v>
      </c>
      <c r="B682" s="2" t="s">
        <v>825</v>
      </c>
      <c r="C682" s="11" t="s">
        <v>825</v>
      </c>
      <c r="D682" s="11" t="s">
        <v>11</v>
      </c>
      <c r="E682" s="3" t="s">
        <v>826</v>
      </c>
      <c r="F682" s="1"/>
      <c r="G682" s="7"/>
      <c r="H682" s="7"/>
      <c r="I682" s="7"/>
      <c r="J682" s="7">
        <v>44</v>
      </c>
      <c r="K682" s="7">
        <v>11</v>
      </c>
      <c r="L682" s="7"/>
      <c r="M682" s="5"/>
      <c r="N682" s="7"/>
      <c r="O682" s="7"/>
      <c r="P682" s="7"/>
      <c r="Q682" s="7"/>
      <c r="R682" s="7"/>
      <c r="S682" s="7"/>
      <c r="T682" s="7"/>
      <c r="U682" s="7"/>
      <c r="V682" s="6"/>
      <c r="W682" s="10"/>
      <c r="X682" s="8"/>
      <c r="Y682" s="9">
        <v>0</v>
      </c>
      <c r="Z682" s="9">
        <v>0</v>
      </c>
      <c r="AA682" s="9">
        <v>0</v>
      </c>
      <c r="AB682" s="9">
        <v>0</v>
      </c>
      <c r="AC682" s="9">
        <v>0</v>
      </c>
      <c r="AD682" s="9">
        <v>0</v>
      </c>
      <c r="AE682" s="9">
        <v>0</v>
      </c>
      <c r="AF682" s="9">
        <v>0</v>
      </c>
      <c r="AG682" s="9">
        <v>0</v>
      </c>
      <c r="AH682" s="9">
        <v>0</v>
      </c>
      <c r="AI682" s="9">
        <v>0</v>
      </c>
      <c r="AJ682">
        <v>0</v>
      </c>
      <c r="AK682">
        <v>0</v>
      </c>
      <c r="AU682" t="s">
        <v>2296</v>
      </c>
      <c r="AW682">
        <v>0</v>
      </c>
      <c r="AY682">
        <v>0</v>
      </c>
      <c r="BA682">
        <v>0</v>
      </c>
      <c r="BC682">
        <v>0</v>
      </c>
      <c r="BE682">
        <v>0</v>
      </c>
      <c r="BG682">
        <v>0</v>
      </c>
      <c r="BI682">
        <v>0</v>
      </c>
      <c r="BK682">
        <v>0</v>
      </c>
      <c r="BM682">
        <v>0</v>
      </c>
      <c r="BO682">
        <v>0</v>
      </c>
      <c r="BQ682">
        <v>0</v>
      </c>
      <c r="BR682">
        <v>0</v>
      </c>
      <c r="BT682">
        <v>0</v>
      </c>
      <c r="BV682">
        <v>0</v>
      </c>
      <c r="BX682">
        <v>0</v>
      </c>
      <c r="BZ682">
        <v>0</v>
      </c>
      <c r="CB682">
        <v>0</v>
      </c>
      <c r="CF682">
        <v>0</v>
      </c>
      <c r="CJ682">
        <v>2150</v>
      </c>
      <c r="CM682">
        <v>0</v>
      </c>
      <c r="CN682">
        <v>0</v>
      </c>
    </row>
    <row r="683" spans="1:92" x14ac:dyDescent="0.3">
      <c r="A683" s="4">
        <v>44370</v>
      </c>
      <c r="B683" s="2" t="s">
        <v>47</v>
      </c>
      <c r="C683" s="11" t="s">
        <v>529</v>
      </c>
      <c r="D683" s="11" t="s">
        <v>11</v>
      </c>
      <c r="E683" s="3">
        <v>27</v>
      </c>
      <c r="F683" s="1"/>
      <c r="G683" s="7"/>
      <c r="H683" s="7"/>
      <c r="I683" s="7"/>
      <c r="J683" s="7"/>
      <c r="K683" s="7"/>
      <c r="L683" s="7"/>
      <c r="M683" s="5"/>
      <c r="N683" s="7"/>
      <c r="O683" s="7"/>
      <c r="P683" s="7"/>
      <c r="Q683" s="7"/>
      <c r="R683" s="7"/>
      <c r="S683" s="7"/>
      <c r="T683" s="7"/>
      <c r="U683" s="7"/>
      <c r="V683" s="6"/>
      <c r="W683" s="10"/>
      <c r="X683" s="8"/>
      <c r="Y683" s="9">
        <v>0</v>
      </c>
      <c r="Z683" s="9">
        <v>332782800</v>
      </c>
      <c r="AA683" s="9">
        <v>121446000</v>
      </c>
      <c r="AB683" s="9">
        <v>0</v>
      </c>
      <c r="AC683" s="9">
        <v>0</v>
      </c>
      <c r="AD683" s="9">
        <v>0</v>
      </c>
      <c r="AE683" s="9">
        <v>0</v>
      </c>
      <c r="AF683" s="9">
        <v>0</v>
      </c>
      <c r="AG683" s="9">
        <v>0</v>
      </c>
      <c r="AH683" s="9">
        <v>0</v>
      </c>
      <c r="AI683" s="9">
        <v>0</v>
      </c>
      <c r="AJ683">
        <v>454228800</v>
      </c>
      <c r="AK683">
        <v>0</v>
      </c>
      <c r="AL683">
        <v>58</v>
      </c>
      <c r="AM683">
        <v>44269</v>
      </c>
      <c r="AN683">
        <v>44452</v>
      </c>
      <c r="AU683" t="s">
        <v>2297</v>
      </c>
      <c r="AV683">
        <v>1038</v>
      </c>
      <c r="AW683">
        <v>121446000</v>
      </c>
      <c r="AY683">
        <v>0</v>
      </c>
      <c r="AZ683">
        <v>1038</v>
      </c>
      <c r="BA683">
        <v>52522800</v>
      </c>
      <c r="BC683">
        <v>0</v>
      </c>
      <c r="BE683">
        <v>0</v>
      </c>
      <c r="BF683">
        <v>3114</v>
      </c>
      <c r="BG683">
        <v>89060400</v>
      </c>
      <c r="BI683">
        <v>0</v>
      </c>
      <c r="BJ683">
        <v>3114</v>
      </c>
      <c r="BK683">
        <v>108990000</v>
      </c>
      <c r="BL683">
        <v>3114</v>
      </c>
      <c r="BM683">
        <v>82209600</v>
      </c>
      <c r="BO683">
        <v>0</v>
      </c>
      <c r="BQ683">
        <v>0</v>
      </c>
      <c r="BR683">
        <v>332782800</v>
      </c>
      <c r="BT683">
        <v>0</v>
      </c>
      <c r="BV683">
        <v>0</v>
      </c>
      <c r="BX683">
        <v>0</v>
      </c>
      <c r="BZ683">
        <v>0</v>
      </c>
      <c r="CB683">
        <v>0</v>
      </c>
      <c r="CF683">
        <v>0</v>
      </c>
      <c r="CJ683">
        <v>2151</v>
      </c>
      <c r="CM683">
        <v>0</v>
      </c>
      <c r="CN683">
        <v>454228800</v>
      </c>
    </row>
    <row r="684" spans="1:92" x14ac:dyDescent="0.3">
      <c r="A684" s="4">
        <v>44357</v>
      </c>
      <c r="B684" s="2" t="s">
        <v>9</v>
      </c>
      <c r="C684" s="11" t="s">
        <v>407</v>
      </c>
      <c r="D684" s="11" t="s">
        <v>512</v>
      </c>
      <c r="E684" s="3" t="s">
        <v>1333</v>
      </c>
      <c r="F684" s="1"/>
      <c r="G684" s="7"/>
      <c r="H684" s="7"/>
      <c r="I684" s="7"/>
      <c r="J684" s="7"/>
      <c r="K684" s="7"/>
      <c r="L684" s="7"/>
      <c r="M684" s="5"/>
      <c r="N684" s="7"/>
      <c r="O684" s="7"/>
      <c r="P684" s="7"/>
      <c r="Q684" s="7"/>
      <c r="R684" s="7"/>
      <c r="S684" s="7"/>
      <c r="T684" s="7"/>
      <c r="U684" s="7"/>
      <c r="V684" s="6">
        <v>10</v>
      </c>
      <c r="W684" s="10" t="s">
        <v>2298</v>
      </c>
      <c r="X684" s="8"/>
      <c r="Y684" s="9">
        <v>0</v>
      </c>
      <c r="Z684" s="9">
        <v>0</v>
      </c>
      <c r="AA684" s="9">
        <v>0</v>
      </c>
      <c r="AB684" s="9">
        <v>0</v>
      </c>
      <c r="AC684" s="9">
        <v>0</v>
      </c>
      <c r="AD684" s="9">
        <v>0</v>
      </c>
      <c r="AE684" s="9">
        <v>0</v>
      </c>
      <c r="AF684" s="9">
        <v>0</v>
      </c>
      <c r="AG684" s="9">
        <v>0</v>
      </c>
      <c r="AH684" s="9">
        <v>0</v>
      </c>
      <c r="AI684" s="9">
        <v>0</v>
      </c>
      <c r="AJ684">
        <v>0</v>
      </c>
      <c r="AK684">
        <v>0</v>
      </c>
      <c r="AU684" t="s">
        <v>2299</v>
      </c>
      <c r="AW684">
        <v>0</v>
      </c>
      <c r="AY684">
        <v>0</v>
      </c>
      <c r="BA684">
        <v>0</v>
      </c>
      <c r="BC684">
        <v>0</v>
      </c>
      <c r="BE684">
        <v>0</v>
      </c>
      <c r="BG684">
        <v>0</v>
      </c>
      <c r="BI684">
        <v>0</v>
      </c>
      <c r="BK684">
        <v>0</v>
      </c>
      <c r="BM684">
        <v>0</v>
      </c>
      <c r="BO684">
        <v>0</v>
      </c>
      <c r="BQ684">
        <v>0</v>
      </c>
      <c r="BR684">
        <v>0</v>
      </c>
      <c r="BT684">
        <v>0</v>
      </c>
      <c r="BV684">
        <v>0</v>
      </c>
      <c r="BX684">
        <v>0</v>
      </c>
      <c r="BZ684">
        <v>0</v>
      </c>
      <c r="CB684">
        <v>0</v>
      </c>
      <c r="CF684">
        <v>0</v>
      </c>
      <c r="CJ684">
        <v>2152</v>
      </c>
      <c r="CM684">
        <v>0</v>
      </c>
      <c r="CN684">
        <v>0</v>
      </c>
    </row>
    <row r="685" spans="1:92" x14ac:dyDescent="0.3">
      <c r="A685" s="4">
        <v>44371</v>
      </c>
      <c r="B685" s="2" t="s">
        <v>80</v>
      </c>
      <c r="C685" s="11" t="s">
        <v>190</v>
      </c>
      <c r="D685" s="11" t="s">
        <v>7</v>
      </c>
      <c r="E685" s="3" t="s">
        <v>857</v>
      </c>
      <c r="F685" s="1"/>
      <c r="G685" s="7"/>
      <c r="H685" s="7"/>
      <c r="I685" s="7"/>
      <c r="J685" s="7">
        <v>4</v>
      </c>
      <c r="K685" s="7">
        <v>1</v>
      </c>
      <c r="L685" s="7"/>
      <c r="M685" s="5">
        <v>1</v>
      </c>
      <c r="N685" s="7"/>
      <c r="O685" s="7"/>
      <c r="P685" s="7"/>
      <c r="Q685" s="7"/>
      <c r="R685" s="7"/>
      <c r="S685" s="7"/>
      <c r="T685" s="7"/>
      <c r="U685" s="7"/>
      <c r="V685" s="6"/>
      <c r="W685" s="10"/>
      <c r="X685" s="8"/>
      <c r="Y685" s="9">
        <v>0</v>
      </c>
      <c r="Z685" s="9">
        <v>0</v>
      </c>
      <c r="AA685" s="9">
        <v>0</v>
      </c>
      <c r="AB685" s="9">
        <v>0</v>
      </c>
      <c r="AC685" s="9">
        <v>0</v>
      </c>
      <c r="AD685" s="9">
        <v>0</v>
      </c>
      <c r="AE685" s="9">
        <v>0</v>
      </c>
      <c r="AF685" s="9">
        <v>0</v>
      </c>
      <c r="AG685" s="9">
        <v>0</v>
      </c>
      <c r="AH685" s="9">
        <v>0</v>
      </c>
      <c r="AI685" s="9">
        <v>0</v>
      </c>
      <c r="AJ685">
        <v>0</v>
      </c>
      <c r="AK685">
        <v>0</v>
      </c>
      <c r="AU685" t="s">
        <v>2300</v>
      </c>
      <c r="AW685">
        <v>0</v>
      </c>
      <c r="AY685">
        <v>0</v>
      </c>
      <c r="BA685">
        <v>0</v>
      </c>
      <c r="BC685">
        <v>0</v>
      </c>
      <c r="BE685">
        <v>0</v>
      </c>
      <c r="BG685">
        <v>0</v>
      </c>
      <c r="BI685">
        <v>0</v>
      </c>
      <c r="BK685">
        <v>0</v>
      </c>
      <c r="BM685">
        <v>0</v>
      </c>
      <c r="BO685">
        <v>0</v>
      </c>
      <c r="BQ685">
        <v>0</v>
      </c>
      <c r="BR685">
        <v>0</v>
      </c>
      <c r="BT685">
        <v>0</v>
      </c>
      <c r="BV685">
        <v>0</v>
      </c>
      <c r="BX685">
        <v>0</v>
      </c>
      <c r="BZ685">
        <v>0</v>
      </c>
      <c r="CB685">
        <v>0</v>
      </c>
      <c r="CF685">
        <v>0</v>
      </c>
      <c r="CJ685">
        <v>2153</v>
      </c>
      <c r="CM685">
        <v>0</v>
      </c>
      <c r="CN685">
        <v>0</v>
      </c>
    </row>
    <row r="686" spans="1:92" x14ac:dyDescent="0.3">
      <c r="A686" s="4">
        <v>44371</v>
      </c>
      <c r="B686" s="2" t="s">
        <v>9</v>
      </c>
      <c r="C686" s="11" t="s">
        <v>92</v>
      </c>
      <c r="D686" s="11" t="s">
        <v>1690</v>
      </c>
      <c r="E686" s="3" t="s">
        <v>1192</v>
      </c>
      <c r="F686" s="1"/>
      <c r="G686" s="7"/>
      <c r="H686" s="7"/>
      <c r="I686" s="7"/>
      <c r="J686" s="7"/>
      <c r="K686" s="7"/>
      <c r="L686" s="7"/>
      <c r="M686" s="5"/>
      <c r="N686" s="7">
        <v>1</v>
      </c>
      <c r="O686" s="7"/>
      <c r="P686" s="7"/>
      <c r="Q686" s="7"/>
      <c r="R686" s="7"/>
      <c r="S686" s="7"/>
      <c r="T686" s="7"/>
      <c r="U686" s="7"/>
      <c r="V686" s="6"/>
      <c r="W686" s="10"/>
      <c r="X686" s="8"/>
      <c r="Y686" s="9">
        <v>0</v>
      </c>
      <c r="Z686" s="9">
        <v>0</v>
      </c>
      <c r="AA686" s="9">
        <v>0</v>
      </c>
      <c r="AB686" s="9">
        <v>0</v>
      </c>
      <c r="AC686" s="9">
        <v>0</v>
      </c>
      <c r="AD686" s="9">
        <v>0</v>
      </c>
      <c r="AE686" s="9">
        <v>0</v>
      </c>
      <c r="AF686" s="9">
        <v>0</v>
      </c>
      <c r="AG686" s="9">
        <v>0</v>
      </c>
      <c r="AH686" s="9">
        <v>0</v>
      </c>
      <c r="AI686" s="9">
        <v>0</v>
      </c>
      <c r="AJ686">
        <v>0</v>
      </c>
      <c r="AK686">
        <v>0</v>
      </c>
      <c r="AU686" t="s">
        <v>2301</v>
      </c>
      <c r="AW686">
        <v>0</v>
      </c>
      <c r="AY686">
        <v>0</v>
      </c>
      <c r="BA686">
        <v>0</v>
      </c>
      <c r="BC686">
        <v>0</v>
      </c>
      <c r="BE686">
        <v>0</v>
      </c>
      <c r="BG686">
        <v>0</v>
      </c>
      <c r="BI686">
        <v>0</v>
      </c>
      <c r="BK686">
        <v>0</v>
      </c>
      <c r="BM686">
        <v>0</v>
      </c>
      <c r="BO686">
        <v>0</v>
      </c>
      <c r="BQ686">
        <v>0</v>
      </c>
      <c r="BR686">
        <v>0</v>
      </c>
      <c r="BT686">
        <v>0</v>
      </c>
      <c r="BV686">
        <v>0</v>
      </c>
      <c r="BX686">
        <v>0</v>
      </c>
      <c r="BZ686">
        <v>0</v>
      </c>
      <c r="CB686">
        <v>0</v>
      </c>
      <c r="CF686">
        <v>0</v>
      </c>
      <c r="CJ686">
        <v>2154</v>
      </c>
      <c r="CM686">
        <v>0</v>
      </c>
      <c r="CN686">
        <v>0</v>
      </c>
    </row>
    <row r="687" spans="1:92" x14ac:dyDescent="0.3">
      <c r="A687" s="4">
        <v>44371</v>
      </c>
      <c r="B687" s="2" t="s">
        <v>57</v>
      </c>
      <c r="C687" s="11" t="s">
        <v>768</v>
      </c>
      <c r="D687" s="11" t="s">
        <v>1690</v>
      </c>
      <c r="E687" s="3" t="s">
        <v>1337</v>
      </c>
      <c r="F687" s="1"/>
      <c r="G687" s="7"/>
      <c r="H687" s="7"/>
      <c r="I687" s="7"/>
      <c r="J687" s="7"/>
      <c r="K687" s="7"/>
      <c r="L687" s="7"/>
      <c r="M687" s="5"/>
      <c r="N687" s="7">
        <v>1</v>
      </c>
      <c r="O687" s="7"/>
      <c r="P687" s="7"/>
      <c r="Q687" s="7"/>
      <c r="R687" s="7"/>
      <c r="S687" s="7"/>
      <c r="T687" s="7"/>
      <c r="U687" s="7"/>
      <c r="V687" s="6"/>
      <c r="W687" s="10"/>
      <c r="X687" s="8"/>
      <c r="Y687" s="9">
        <v>0</v>
      </c>
      <c r="Z687" s="9">
        <v>0</v>
      </c>
      <c r="AA687" s="9">
        <v>0</v>
      </c>
      <c r="AB687" s="9">
        <v>0</v>
      </c>
      <c r="AC687" s="9">
        <v>0</v>
      </c>
      <c r="AD687" s="9">
        <v>0</v>
      </c>
      <c r="AE687" s="9">
        <v>0</v>
      </c>
      <c r="AF687" s="9">
        <v>0</v>
      </c>
      <c r="AG687" s="9">
        <v>0</v>
      </c>
      <c r="AH687" s="9">
        <v>0</v>
      </c>
      <c r="AI687" s="9">
        <v>0</v>
      </c>
      <c r="AJ687">
        <v>0</v>
      </c>
      <c r="AK687">
        <v>0</v>
      </c>
      <c r="AU687" t="s">
        <v>2302</v>
      </c>
      <c r="AW687">
        <v>0</v>
      </c>
      <c r="AY687">
        <v>0</v>
      </c>
      <c r="BA687">
        <v>0</v>
      </c>
      <c r="BC687">
        <v>0</v>
      </c>
      <c r="BE687">
        <v>0</v>
      </c>
      <c r="BG687">
        <v>0</v>
      </c>
      <c r="BI687">
        <v>0</v>
      </c>
      <c r="BK687">
        <v>0</v>
      </c>
      <c r="BM687">
        <v>0</v>
      </c>
      <c r="BO687">
        <v>0</v>
      </c>
      <c r="BQ687">
        <v>0</v>
      </c>
      <c r="BR687">
        <v>0</v>
      </c>
      <c r="BT687">
        <v>0</v>
      </c>
      <c r="BV687">
        <v>0</v>
      </c>
      <c r="BX687">
        <v>0</v>
      </c>
      <c r="BZ687">
        <v>0</v>
      </c>
      <c r="CB687">
        <v>0</v>
      </c>
      <c r="CF687">
        <v>0</v>
      </c>
      <c r="CJ687">
        <v>2155</v>
      </c>
      <c r="CM687">
        <v>0</v>
      </c>
      <c r="CN687">
        <v>0</v>
      </c>
    </row>
    <row r="688" spans="1:92" x14ac:dyDescent="0.3">
      <c r="A688" s="4">
        <v>44373</v>
      </c>
      <c r="B688" s="2" t="s">
        <v>92</v>
      </c>
      <c r="C688" s="11" t="s">
        <v>667</v>
      </c>
      <c r="D688" s="11" t="s">
        <v>11</v>
      </c>
      <c r="E688" s="3" t="s">
        <v>1454</v>
      </c>
      <c r="F688" s="1"/>
      <c r="G688" s="7"/>
      <c r="H688" s="7"/>
      <c r="I688" s="7"/>
      <c r="J688" s="7">
        <v>219</v>
      </c>
      <c r="K688" s="7">
        <v>73</v>
      </c>
      <c r="L688" s="7"/>
      <c r="M688" s="5">
        <v>57</v>
      </c>
      <c r="N688" s="7"/>
      <c r="O688" s="7"/>
      <c r="P688" s="7"/>
      <c r="Q688" s="7"/>
      <c r="R688" s="7"/>
      <c r="S688" s="7"/>
      <c r="T688" s="7"/>
      <c r="U688" s="7"/>
      <c r="V688" s="6"/>
      <c r="W688" s="10"/>
      <c r="X688" s="8"/>
      <c r="Y688" s="9">
        <v>0</v>
      </c>
      <c r="Z688" s="9">
        <v>0</v>
      </c>
      <c r="AA688" s="9">
        <v>0</v>
      </c>
      <c r="AB688" s="9">
        <v>0</v>
      </c>
      <c r="AC688" s="9">
        <v>0</v>
      </c>
      <c r="AD688" s="9">
        <v>0</v>
      </c>
      <c r="AE688" s="9">
        <v>0</v>
      </c>
      <c r="AF688" s="9">
        <v>0</v>
      </c>
      <c r="AG688" s="9">
        <v>0</v>
      </c>
      <c r="AH688" s="9">
        <v>0</v>
      </c>
      <c r="AI688" s="9">
        <v>0</v>
      </c>
      <c r="AJ688">
        <v>0</v>
      </c>
      <c r="AK688">
        <v>0</v>
      </c>
      <c r="AU688" t="s">
        <v>2303</v>
      </c>
      <c r="AW688">
        <v>0</v>
      </c>
      <c r="AY688">
        <v>0</v>
      </c>
      <c r="BA688">
        <v>0</v>
      </c>
      <c r="BC688">
        <v>0</v>
      </c>
      <c r="BE688">
        <v>0</v>
      </c>
      <c r="BG688">
        <v>0</v>
      </c>
      <c r="BI688">
        <v>0</v>
      </c>
      <c r="BK688">
        <v>0</v>
      </c>
      <c r="BM688">
        <v>0</v>
      </c>
      <c r="BO688">
        <v>0</v>
      </c>
      <c r="BQ688">
        <v>0</v>
      </c>
      <c r="BR688">
        <v>0</v>
      </c>
      <c r="BT688">
        <v>0</v>
      </c>
      <c r="BV688">
        <v>0</v>
      </c>
      <c r="BX688">
        <v>0</v>
      </c>
      <c r="BZ688">
        <v>0</v>
      </c>
      <c r="CB688">
        <v>0</v>
      </c>
      <c r="CF688">
        <v>0</v>
      </c>
      <c r="CJ688">
        <v>2156</v>
      </c>
      <c r="CM688">
        <v>0</v>
      </c>
      <c r="CN688">
        <v>0</v>
      </c>
    </row>
    <row r="689" spans="1:92" x14ac:dyDescent="0.3">
      <c r="A689" s="4">
        <v>44371</v>
      </c>
      <c r="B689" s="2" t="s">
        <v>92</v>
      </c>
      <c r="C689" s="11" t="s">
        <v>1396</v>
      </c>
      <c r="D689" s="11" t="s">
        <v>11</v>
      </c>
      <c r="E689" s="3" t="s">
        <v>1397</v>
      </c>
      <c r="F689" s="1"/>
      <c r="G689" s="7"/>
      <c r="H689" s="7"/>
      <c r="I689" s="7"/>
      <c r="J689" s="7"/>
      <c r="K689" s="7"/>
      <c r="L689" s="7"/>
      <c r="M689" s="5"/>
      <c r="N689" s="7"/>
      <c r="O689" s="7"/>
      <c r="P689" s="7"/>
      <c r="Q689" s="7"/>
      <c r="R689" s="7"/>
      <c r="S689" s="7"/>
      <c r="T689" s="7"/>
      <c r="U689" s="7"/>
      <c r="V689" s="6"/>
      <c r="W689" s="10"/>
      <c r="X689" s="8"/>
      <c r="Y689" s="9">
        <v>0</v>
      </c>
      <c r="Z689" s="9">
        <v>0</v>
      </c>
      <c r="AA689" s="9">
        <v>0</v>
      </c>
      <c r="AB689" s="9">
        <v>0</v>
      </c>
      <c r="AC689" s="9">
        <v>0</v>
      </c>
      <c r="AD689" s="9">
        <v>0</v>
      </c>
      <c r="AE689" s="9">
        <v>0</v>
      </c>
      <c r="AF689" s="9">
        <v>0</v>
      </c>
      <c r="AG689" s="9">
        <v>0</v>
      </c>
      <c r="AH689" s="9">
        <v>0</v>
      </c>
      <c r="AI689" s="9">
        <v>0</v>
      </c>
      <c r="AJ689">
        <v>0</v>
      </c>
      <c r="AK689">
        <v>0</v>
      </c>
      <c r="AU689" t="s">
        <v>2304</v>
      </c>
      <c r="AW689">
        <v>0</v>
      </c>
      <c r="AY689">
        <v>0</v>
      </c>
      <c r="BA689">
        <v>0</v>
      </c>
      <c r="BC689">
        <v>0</v>
      </c>
      <c r="BE689">
        <v>0</v>
      </c>
      <c r="BG689">
        <v>0</v>
      </c>
      <c r="BI689">
        <v>0</v>
      </c>
      <c r="BK689">
        <v>0</v>
      </c>
      <c r="BM689">
        <v>0</v>
      </c>
      <c r="BO689">
        <v>0</v>
      </c>
      <c r="BQ689">
        <v>0</v>
      </c>
      <c r="BR689">
        <v>0</v>
      </c>
      <c r="BT689">
        <v>0</v>
      </c>
      <c r="BV689">
        <v>0</v>
      </c>
      <c r="BX689">
        <v>0</v>
      </c>
      <c r="BZ689">
        <v>0</v>
      </c>
      <c r="CB689">
        <v>0</v>
      </c>
      <c r="CF689">
        <v>0</v>
      </c>
      <c r="CJ689">
        <v>2157</v>
      </c>
      <c r="CM689">
        <v>0</v>
      </c>
      <c r="CN689">
        <v>0</v>
      </c>
    </row>
    <row r="690" spans="1:92" x14ac:dyDescent="0.3">
      <c r="A690" s="4">
        <v>44371</v>
      </c>
      <c r="B690" s="2" t="s">
        <v>39</v>
      </c>
      <c r="C690" s="11" t="s">
        <v>399</v>
      </c>
      <c r="D690" s="11" t="s">
        <v>7</v>
      </c>
      <c r="E690" s="3" t="s">
        <v>1022</v>
      </c>
      <c r="F690" s="1"/>
      <c r="G690" s="7"/>
      <c r="H690" s="7"/>
      <c r="I690" s="7"/>
      <c r="J690" s="7">
        <v>4</v>
      </c>
      <c r="K690" s="7">
        <v>1</v>
      </c>
      <c r="L690" s="7"/>
      <c r="M690" s="5">
        <v>1</v>
      </c>
      <c r="N690" s="7"/>
      <c r="O690" s="7"/>
      <c r="P690" s="7"/>
      <c r="Q690" s="7"/>
      <c r="R690" s="7"/>
      <c r="S690" s="7"/>
      <c r="T690" s="7"/>
      <c r="U690" s="7"/>
      <c r="V690" s="6"/>
      <c r="W690" s="10"/>
      <c r="X690" s="8"/>
      <c r="Y690" s="9">
        <v>0</v>
      </c>
      <c r="Z690" s="9">
        <v>0</v>
      </c>
      <c r="AA690" s="9">
        <v>0</v>
      </c>
      <c r="AB690" s="9">
        <v>0</v>
      </c>
      <c r="AC690" s="9">
        <v>0</v>
      </c>
      <c r="AD690" s="9">
        <v>0</v>
      </c>
      <c r="AE690" s="9">
        <v>0</v>
      </c>
      <c r="AF690" s="9">
        <v>0</v>
      </c>
      <c r="AG690" s="9">
        <v>0</v>
      </c>
      <c r="AH690" s="9">
        <v>0</v>
      </c>
      <c r="AI690" s="9">
        <v>0</v>
      </c>
      <c r="AJ690">
        <v>0</v>
      </c>
      <c r="AK690">
        <v>0</v>
      </c>
      <c r="AU690" t="s">
        <v>2305</v>
      </c>
      <c r="AW690">
        <v>0</v>
      </c>
      <c r="AY690">
        <v>0</v>
      </c>
      <c r="BA690">
        <v>0</v>
      </c>
      <c r="BC690">
        <v>0</v>
      </c>
      <c r="BE690">
        <v>0</v>
      </c>
      <c r="BG690">
        <v>0</v>
      </c>
      <c r="BI690">
        <v>0</v>
      </c>
      <c r="BK690">
        <v>0</v>
      </c>
      <c r="BM690">
        <v>0</v>
      </c>
      <c r="BO690">
        <v>0</v>
      </c>
      <c r="BQ690">
        <v>0</v>
      </c>
      <c r="BR690">
        <v>0</v>
      </c>
      <c r="BT690">
        <v>0</v>
      </c>
      <c r="BV690">
        <v>0</v>
      </c>
      <c r="BX690">
        <v>0</v>
      </c>
      <c r="BZ690">
        <v>0</v>
      </c>
      <c r="CB690">
        <v>0</v>
      </c>
      <c r="CF690">
        <v>0</v>
      </c>
      <c r="CJ690">
        <v>2158</v>
      </c>
      <c r="CM690">
        <v>0</v>
      </c>
      <c r="CN690">
        <v>0</v>
      </c>
    </row>
    <row r="691" spans="1:92" x14ac:dyDescent="0.3">
      <c r="A691" s="4">
        <v>44371</v>
      </c>
      <c r="B691" s="2" t="s">
        <v>161</v>
      </c>
      <c r="C691" s="11" t="s">
        <v>529</v>
      </c>
      <c r="D691" s="11" t="s">
        <v>11</v>
      </c>
      <c r="E691" s="3">
        <v>18</v>
      </c>
      <c r="F691" s="1"/>
      <c r="G691" s="7"/>
      <c r="H691" s="7"/>
      <c r="I691" s="7"/>
      <c r="J691" s="7"/>
      <c r="K691" s="7"/>
      <c r="L691" s="7"/>
      <c r="M691" s="5"/>
      <c r="N691" s="7"/>
      <c r="O691" s="7"/>
      <c r="P691" s="7"/>
      <c r="Q691" s="7"/>
      <c r="R691" s="7"/>
      <c r="S691" s="7"/>
      <c r="T691" s="7"/>
      <c r="U691" s="7"/>
      <c r="V691" s="6"/>
      <c r="W691" s="10"/>
      <c r="X691" s="8"/>
      <c r="Y691" s="9">
        <v>0</v>
      </c>
      <c r="Z691" s="9">
        <v>1066906800</v>
      </c>
      <c r="AA691" s="9">
        <v>321399000</v>
      </c>
      <c r="AB691" s="9">
        <v>210290880</v>
      </c>
      <c r="AC691" s="9">
        <v>0</v>
      </c>
      <c r="AD691" s="9">
        <v>0</v>
      </c>
      <c r="AE691" s="9">
        <v>0</v>
      </c>
      <c r="AF691" s="9">
        <v>0</v>
      </c>
      <c r="AG691" s="9">
        <v>0</v>
      </c>
      <c r="AH691" s="9">
        <v>0</v>
      </c>
      <c r="AI691" s="9">
        <v>0</v>
      </c>
      <c r="AJ691">
        <v>1598596680</v>
      </c>
      <c r="AK691">
        <v>0</v>
      </c>
      <c r="AU691" t="s">
        <v>2306</v>
      </c>
      <c r="AV691">
        <v>2747</v>
      </c>
      <c r="AW691">
        <v>321399000</v>
      </c>
      <c r="AY691">
        <v>0</v>
      </c>
      <c r="AZ691">
        <v>2747</v>
      </c>
      <c r="BA691">
        <v>138998200</v>
      </c>
      <c r="BB691">
        <v>2747</v>
      </c>
      <c r="BC691">
        <v>147788600</v>
      </c>
      <c r="BD691">
        <v>6560</v>
      </c>
      <c r="BE691">
        <v>505120000</v>
      </c>
      <c r="BF691">
        <v>3560</v>
      </c>
      <c r="BG691">
        <v>101816000</v>
      </c>
      <c r="BI691">
        <v>0</v>
      </c>
      <c r="BK691">
        <v>0</v>
      </c>
      <c r="BL691">
        <v>6560</v>
      </c>
      <c r="BM691">
        <v>173184000</v>
      </c>
      <c r="BO691">
        <v>0</v>
      </c>
      <c r="BQ691">
        <v>0</v>
      </c>
      <c r="BR691">
        <v>1066906800</v>
      </c>
      <c r="BT691">
        <v>0</v>
      </c>
      <c r="BV691">
        <v>0</v>
      </c>
      <c r="BX691">
        <v>0</v>
      </c>
      <c r="BY691">
        <v>800</v>
      </c>
      <c r="BZ691">
        <v>28320000</v>
      </c>
      <c r="CA691">
        <v>3000</v>
      </c>
      <c r="CB691">
        <v>181970880</v>
      </c>
      <c r="CF691">
        <v>0</v>
      </c>
      <c r="CJ691">
        <v>2159</v>
      </c>
      <c r="CM691">
        <v>0</v>
      </c>
      <c r="CN691">
        <v>1598596680</v>
      </c>
    </row>
    <row r="692" spans="1:92" x14ac:dyDescent="0.3">
      <c r="A692" s="4">
        <v>44371</v>
      </c>
      <c r="B692" s="2" t="s">
        <v>148</v>
      </c>
      <c r="C692" s="11" t="s">
        <v>810</v>
      </c>
      <c r="D692" s="11" t="s">
        <v>1473</v>
      </c>
      <c r="E692" s="3" t="s">
        <v>1226</v>
      </c>
      <c r="F692" s="1"/>
      <c r="G692" s="7"/>
      <c r="H692" s="7"/>
      <c r="I692" s="7"/>
      <c r="J692" s="7"/>
      <c r="K692" s="7">
        <v>696</v>
      </c>
      <c r="L692" s="7"/>
      <c r="M692" s="5"/>
      <c r="N692" s="7"/>
      <c r="O692" s="7"/>
      <c r="P692" s="7"/>
      <c r="Q692" s="7"/>
      <c r="R692" s="7"/>
      <c r="S692" s="7"/>
      <c r="T692" s="7"/>
      <c r="U692" s="7"/>
      <c r="V692" s="6"/>
      <c r="W692" s="10"/>
      <c r="X692" s="8"/>
      <c r="Y692" s="9">
        <v>0</v>
      </c>
      <c r="Z692" s="9">
        <v>0</v>
      </c>
      <c r="AA692" s="9">
        <v>0</v>
      </c>
      <c r="AB692" s="9">
        <v>0</v>
      </c>
      <c r="AC692" s="9">
        <v>0</v>
      </c>
      <c r="AD692" s="9">
        <v>0</v>
      </c>
      <c r="AE692" s="9">
        <v>0</v>
      </c>
      <c r="AF692" s="9">
        <v>0</v>
      </c>
      <c r="AG692" s="9">
        <v>0</v>
      </c>
      <c r="AH692" s="9">
        <v>0</v>
      </c>
      <c r="AI692" s="9">
        <v>0</v>
      </c>
      <c r="AJ692">
        <v>0</v>
      </c>
      <c r="AK692">
        <v>0</v>
      </c>
      <c r="AU692" t="s">
        <v>2307</v>
      </c>
      <c r="AW692">
        <v>0</v>
      </c>
      <c r="AY692">
        <v>0</v>
      </c>
      <c r="BA692">
        <v>0</v>
      </c>
      <c r="BC692">
        <v>0</v>
      </c>
      <c r="BE692">
        <v>0</v>
      </c>
      <c r="BG692">
        <v>0</v>
      </c>
      <c r="BI692">
        <v>0</v>
      </c>
      <c r="BK692">
        <v>0</v>
      </c>
      <c r="BM692">
        <v>0</v>
      </c>
      <c r="BO692">
        <v>0</v>
      </c>
      <c r="BQ692">
        <v>0</v>
      </c>
      <c r="BR692">
        <v>0</v>
      </c>
      <c r="BT692">
        <v>0</v>
      </c>
      <c r="BV692">
        <v>0</v>
      </c>
      <c r="BX692">
        <v>0</v>
      </c>
      <c r="BZ692">
        <v>0</v>
      </c>
      <c r="CB692">
        <v>0</v>
      </c>
      <c r="CF692">
        <v>0</v>
      </c>
      <c r="CJ692">
        <v>2160</v>
      </c>
      <c r="CM692">
        <v>0</v>
      </c>
      <c r="CN692">
        <v>0</v>
      </c>
    </row>
    <row r="693" spans="1:92" x14ac:dyDescent="0.3">
      <c r="A693" s="4">
        <v>44371</v>
      </c>
      <c r="B693" s="2" t="s">
        <v>12</v>
      </c>
      <c r="C693" s="11" t="s">
        <v>13</v>
      </c>
      <c r="D693" s="11" t="s">
        <v>1690</v>
      </c>
      <c r="E693" s="3" t="s">
        <v>965</v>
      </c>
      <c r="F693" s="1"/>
      <c r="G693" s="7"/>
      <c r="H693" s="7"/>
      <c r="I693" s="7"/>
      <c r="J693" s="7"/>
      <c r="K693" s="7"/>
      <c r="L693" s="7"/>
      <c r="M693" s="5"/>
      <c r="N693" s="7">
        <v>1</v>
      </c>
      <c r="O693" s="7"/>
      <c r="P693" s="7"/>
      <c r="Q693" s="7"/>
      <c r="R693" s="7"/>
      <c r="S693" s="7"/>
      <c r="T693" s="7"/>
      <c r="U693" s="7"/>
      <c r="V693" s="6"/>
      <c r="W693" s="10"/>
      <c r="X693" s="8"/>
      <c r="Y693" s="9">
        <v>0</v>
      </c>
      <c r="Z693" s="9">
        <v>0</v>
      </c>
      <c r="AA693" s="9">
        <v>0</v>
      </c>
      <c r="AB693" s="9">
        <v>0</v>
      </c>
      <c r="AC693" s="9">
        <v>0</v>
      </c>
      <c r="AD693" s="9">
        <v>0</v>
      </c>
      <c r="AE693" s="9">
        <v>0</v>
      </c>
      <c r="AF693" s="9">
        <v>0</v>
      </c>
      <c r="AG693" s="9">
        <v>0</v>
      </c>
      <c r="AH693" s="9">
        <v>0</v>
      </c>
      <c r="AI693" s="9">
        <v>0</v>
      </c>
      <c r="AJ693">
        <v>0</v>
      </c>
      <c r="AK693">
        <v>0</v>
      </c>
      <c r="AU693" t="s">
        <v>2308</v>
      </c>
      <c r="AW693">
        <v>0</v>
      </c>
      <c r="AY693">
        <v>0</v>
      </c>
      <c r="BA693">
        <v>0</v>
      </c>
      <c r="BC693">
        <v>0</v>
      </c>
      <c r="BE693">
        <v>0</v>
      </c>
      <c r="BG693">
        <v>0</v>
      </c>
      <c r="BI693">
        <v>0</v>
      </c>
      <c r="BK693">
        <v>0</v>
      </c>
      <c r="BM693">
        <v>0</v>
      </c>
      <c r="BO693">
        <v>0</v>
      </c>
      <c r="BQ693">
        <v>0</v>
      </c>
      <c r="BR693">
        <v>0</v>
      </c>
      <c r="BT693">
        <v>0</v>
      </c>
      <c r="BV693">
        <v>0</v>
      </c>
      <c r="BX693">
        <v>0</v>
      </c>
      <c r="BZ693">
        <v>0</v>
      </c>
      <c r="CB693">
        <v>0</v>
      </c>
      <c r="CF693">
        <v>0</v>
      </c>
      <c r="CJ693">
        <v>2161</v>
      </c>
      <c r="CM693">
        <v>0</v>
      </c>
      <c r="CN693">
        <v>0</v>
      </c>
    </row>
    <row r="694" spans="1:92" x14ac:dyDescent="0.3">
      <c r="A694" s="4">
        <v>44372</v>
      </c>
      <c r="B694" s="2" t="s">
        <v>57</v>
      </c>
      <c r="C694" s="11" t="s">
        <v>361</v>
      </c>
      <c r="D694" s="11" t="s">
        <v>7</v>
      </c>
      <c r="E694" s="3" t="s">
        <v>1171</v>
      </c>
      <c r="F694" s="1"/>
      <c r="G694" s="7"/>
      <c r="H694" s="7"/>
      <c r="I694" s="7"/>
      <c r="J694" s="7">
        <v>1</v>
      </c>
      <c r="K694" s="7">
        <v>1</v>
      </c>
      <c r="L694" s="7"/>
      <c r="M694" s="5">
        <v>1</v>
      </c>
      <c r="N694" s="7"/>
      <c r="O694" s="7"/>
      <c r="P694" s="7"/>
      <c r="Q694" s="7"/>
      <c r="R694" s="7"/>
      <c r="S694" s="7"/>
      <c r="T694" s="7"/>
      <c r="U694" s="7"/>
      <c r="V694" s="6"/>
      <c r="W694" s="10"/>
      <c r="X694" s="8"/>
      <c r="Y694" s="9">
        <v>0</v>
      </c>
      <c r="Z694" s="9">
        <v>0</v>
      </c>
      <c r="AA694" s="9">
        <v>0</v>
      </c>
      <c r="AB694" s="9">
        <v>0</v>
      </c>
      <c r="AC694" s="9">
        <v>0</v>
      </c>
      <c r="AD694" s="9">
        <v>0</v>
      </c>
      <c r="AE694" s="9">
        <v>0</v>
      </c>
      <c r="AF694" s="9">
        <v>0</v>
      </c>
      <c r="AG694" s="9">
        <v>0</v>
      </c>
      <c r="AH694" s="9">
        <v>0</v>
      </c>
      <c r="AI694" s="9">
        <v>0</v>
      </c>
      <c r="AJ694">
        <v>0</v>
      </c>
      <c r="AK694">
        <v>0</v>
      </c>
      <c r="AU694" t="s">
        <v>2309</v>
      </c>
      <c r="AW694">
        <v>0</v>
      </c>
      <c r="AY694">
        <v>0</v>
      </c>
      <c r="BA694">
        <v>0</v>
      </c>
      <c r="BC694">
        <v>0</v>
      </c>
      <c r="BE694">
        <v>0</v>
      </c>
      <c r="BG694">
        <v>0</v>
      </c>
      <c r="BI694">
        <v>0</v>
      </c>
      <c r="BK694">
        <v>0</v>
      </c>
      <c r="BM694">
        <v>0</v>
      </c>
      <c r="BO694">
        <v>0</v>
      </c>
      <c r="BQ694">
        <v>0</v>
      </c>
      <c r="BR694">
        <v>0</v>
      </c>
      <c r="BT694">
        <v>0</v>
      </c>
      <c r="BV694">
        <v>0</v>
      </c>
      <c r="BX694">
        <v>0</v>
      </c>
      <c r="BZ694">
        <v>0</v>
      </c>
      <c r="CB694">
        <v>0</v>
      </c>
      <c r="CF694">
        <v>0</v>
      </c>
      <c r="CJ694">
        <v>2162</v>
      </c>
      <c r="CM694">
        <v>0</v>
      </c>
      <c r="CN694">
        <v>0</v>
      </c>
    </row>
    <row r="695" spans="1:92" x14ac:dyDescent="0.3">
      <c r="A695" s="4">
        <v>44372</v>
      </c>
      <c r="B695" s="2" t="s">
        <v>26</v>
      </c>
      <c r="C695" s="11" t="s">
        <v>232</v>
      </c>
      <c r="D695" s="11" t="s">
        <v>1473</v>
      </c>
      <c r="E695" s="3" t="s">
        <v>819</v>
      </c>
      <c r="F695" s="1"/>
      <c r="G695" s="7">
        <v>3</v>
      </c>
      <c r="H695" s="7"/>
      <c r="I695" s="7"/>
      <c r="J695" s="7">
        <v>120</v>
      </c>
      <c r="K695" s="7">
        <v>30</v>
      </c>
      <c r="L695" s="7">
        <v>2</v>
      </c>
      <c r="M695" s="5">
        <v>30</v>
      </c>
      <c r="N695" s="7"/>
      <c r="O695" s="7"/>
      <c r="P695" s="7"/>
      <c r="Q695" s="7"/>
      <c r="R695" s="7"/>
      <c r="S695" s="7"/>
      <c r="T695" s="7"/>
      <c r="U695" s="7"/>
      <c r="V695" s="6"/>
      <c r="W695" s="10" t="s">
        <v>2310</v>
      </c>
      <c r="X695" s="8"/>
      <c r="Y695" s="9">
        <v>0</v>
      </c>
      <c r="Z695" s="9">
        <v>0</v>
      </c>
      <c r="AA695" s="9">
        <v>0</v>
      </c>
      <c r="AB695" s="9">
        <v>0</v>
      </c>
      <c r="AC695" s="9">
        <v>0</v>
      </c>
      <c r="AD695" s="9">
        <v>0</v>
      </c>
      <c r="AE695" s="9">
        <v>0</v>
      </c>
      <c r="AF695" s="9">
        <v>0</v>
      </c>
      <c r="AG695" s="9">
        <v>0</v>
      </c>
      <c r="AH695" s="9">
        <v>0</v>
      </c>
      <c r="AI695" s="9">
        <v>0</v>
      </c>
      <c r="AJ695">
        <v>0</v>
      </c>
      <c r="AK695">
        <v>0</v>
      </c>
      <c r="AU695" t="s">
        <v>2311</v>
      </c>
      <c r="AW695">
        <v>0</v>
      </c>
      <c r="AY695">
        <v>0</v>
      </c>
      <c r="BA695">
        <v>0</v>
      </c>
      <c r="BC695">
        <v>0</v>
      </c>
      <c r="BE695">
        <v>0</v>
      </c>
      <c r="BG695">
        <v>0</v>
      </c>
      <c r="BI695">
        <v>0</v>
      </c>
      <c r="BK695">
        <v>0</v>
      </c>
      <c r="BM695">
        <v>0</v>
      </c>
      <c r="BO695">
        <v>0</v>
      </c>
      <c r="BQ695">
        <v>0</v>
      </c>
      <c r="BR695">
        <v>0</v>
      </c>
      <c r="BT695">
        <v>0</v>
      </c>
      <c r="BV695">
        <v>0</v>
      </c>
      <c r="BX695">
        <v>0</v>
      </c>
      <c r="BZ695">
        <v>0</v>
      </c>
      <c r="CB695">
        <v>0</v>
      </c>
      <c r="CF695">
        <v>0</v>
      </c>
      <c r="CJ695">
        <v>2163</v>
      </c>
      <c r="CM695">
        <v>0</v>
      </c>
      <c r="CN695">
        <v>0</v>
      </c>
    </row>
    <row r="696" spans="1:92" x14ac:dyDescent="0.3">
      <c r="A696" s="4">
        <v>44372</v>
      </c>
      <c r="B696" s="2" t="s">
        <v>26</v>
      </c>
      <c r="C696" s="11" t="s">
        <v>422</v>
      </c>
      <c r="D696" s="11" t="s">
        <v>11</v>
      </c>
      <c r="E696" s="3" t="s">
        <v>864</v>
      </c>
      <c r="F696" s="1"/>
      <c r="G696" s="7"/>
      <c r="H696" s="7"/>
      <c r="I696" s="7"/>
      <c r="J696" s="7"/>
      <c r="K696" s="7"/>
      <c r="L696" s="7"/>
      <c r="M696" s="5"/>
      <c r="N696" s="7"/>
      <c r="O696" s="7"/>
      <c r="P696" s="7"/>
      <c r="Q696" s="7"/>
      <c r="R696" s="7"/>
      <c r="S696" s="7"/>
      <c r="T696" s="7"/>
      <c r="U696" s="7"/>
      <c r="V696" s="6"/>
      <c r="W696" s="10" t="s">
        <v>1715</v>
      </c>
      <c r="X696" s="8"/>
      <c r="Y696" s="9">
        <v>0</v>
      </c>
      <c r="Z696" s="9">
        <v>0</v>
      </c>
      <c r="AA696" s="9">
        <v>0</v>
      </c>
      <c r="AB696" s="9">
        <v>0</v>
      </c>
      <c r="AC696" s="9">
        <v>0</v>
      </c>
      <c r="AD696" s="9">
        <v>0</v>
      </c>
      <c r="AE696" s="9">
        <v>0</v>
      </c>
      <c r="AF696" s="9">
        <v>0</v>
      </c>
      <c r="AG696" s="9">
        <v>0</v>
      </c>
      <c r="AH696" s="9">
        <v>0</v>
      </c>
      <c r="AI696" s="9">
        <v>0</v>
      </c>
      <c r="AJ696">
        <v>0</v>
      </c>
      <c r="AK696">
        <v>0</v>
      </c>
      <c r="AU696" t="s">
        <v>2312</v>
      </c>
      <c r="AW696">
        <v>0</v>
      </c>
      <c r="AY696">
        <v>0</v>
      </c>
      <c r="BA696">
        <v>0</v>
      </c>
      <c r="BC696">
        <v>0</v>
      </c>
      <c r="BE696">
        <v>0</v>
      </c>
      <c r="BG696">
        <v>0</v>
      </c>
      <c r="BI696">
        <v>0</v>
      </c>
      <c r="BK696">
        <v>0</v>
      </c>
      <c r="BM696">
        <v>0</v>
      </c>
      <c r="BO696">
        <v>0</v>
      </c>
      <c r="BQ696">
        <v>0</v>
      </c>
      <c r="BR696">
        <v>0</v>
      </c>
      <c r="BT696">
        <v>0</v>
      </c>
      <c r="BV696">
        <v>0</v>
      </c>
      <c r="BX696">
        <v>0</v>
      </c>
      <c r="BZ696">
        <v>0</v>
      </c>
      <c r="CB696">
        <v>0</v>
      </c>
      <c r="CF696">
        <v>0</v>
      </c>
      <c r="CJ696">
        <v>2164</v>
      </c>
      <c r="CM696">
        <v>0</v>
      </c>
      <c r="CN696">
        <v>0</v>
      </c>
    </row>
    <row r="697" spans="1:92" x14ac:dyDescent="0.3">
      <c r="A697" s="4">
        <v>44371</v>
      </c>
      <c r="B697" s="2" t="s">
        <v>26</v>
      </c>
      <c r="C697" s="11" t="s">
        <v>607</v>
      </c>
      <c r="D697" s="11" t="s">
        <v>1690</v>
      </c>
      <c r="E697" s="3" t="s">
        <v>1144</v>
      </c>
      <c r="F697" s="1"/>
      <c r="G697" s="7"/>
      <c r="H697" s="7"/>
      <c r="I697" s="7"/>
      <c r="J697" s="7">
        <v>25</v>
      </c>
      <c r="K697" s="7">
        <v>5</v>
      </c>
      <c r="L697" s="7"/>
      <c r="M697" s="5">
        <v>5</v>
      </c>
      <c r="N697" s="7"/>
      <c r="O697" s="7"/>
      <c r="P697" s="7"/>
      <c r="Q697" s="7">
        <v>1</v>
      </c>
      <c r="R697" s="7"/>
      <c r="S697" s="7"/>
      <c r="T697" s="7"/>
      <c r="U697" s="7"/>
      <c r="V697" s="6"/>
      <c r="W697" s="10"/>
      <c r="X697" s="8"/>
      <c r="Y697" s="9">
        <v>0</v>
      </c>
      <c r="Z697" s="9">
        <v>0</v>
      </c>
      <c r="AA697" s="9">
        <v>0</v>
      </c>
      <c r="AB697" s="9">
        <v>0</v>
      </c>
      <c r="AC697" s="9">
        <v>0</v>
      </c>
      <c r="AD697" s="9">
        <v>0</v>
      </c>
      <c r="AE697" s="9">
        <v>0</v>
      </c>
      <c r="AF697" s="9">
        <v>0</v>
      </c>
      <c r="AG697" s="9">
        <v>0</v>
      </c>
      <c r="AH697" s="9">
        <v>0</v>
      </c>
      <c r="AI697" s="9">
        <v>0</v>
      </c>
      <c r="AJ697">
        <v>0</v>
      </c>
      <c r="AK697">
        <v>0</v>
      </c>
      <c r="AU697" t="s">
        <v>2313</v>
      </c>
      <c r="AW697">
        <v>0</v>
      </c>
      <c r="AY697">
        <v>0</v>
      </c>
      <c r="BA697">
        <v>0</v>
      </c>
      <c r="BC697">
        <v>0</v>
      </c>
      <c r="BE697">
        <v>0</v>
      </c>
      <c r="BG697">
        <v>0</v>
      </c>
      <c r="BI697">
        <v>0</v>
      </c>
      <c r="BK697">
        <v>0</v>
      </c>
      <c r="BM697">
        <v>0</v>
      </c>
      <c r="BO697">
        <v>0</v>
      </c>
      <c r="BQ697">
        <v>0</v>
      </c>
      <c r="BR697">
        <v>0</v>
      </c>
      <c r="BT697">
        <v>0</v>
      </c>
      <c r="BV697">
        <v>0</v>
      </c>
      <c r="BX697">
        <v>0</v>
      </c>
      <c r="BZ697">
        <v>0</v>
      </c>
      <c r="CB697">
        <v>0</v>
      </c>
      <c r="CF697">
        <v>0</v>
      </c>
      <c r="CJ697">
        <v>2165</v>
      </c>
      <c r="CM697">
        <v>0</v>
      </c>
      <c r="CN697">
        <v>0</v>
      </c>
    </row>
    <row r="698" spans="1:92" x14ac:dyDescent="0.3">
      <c r="A698" s="4">
        <v>44373</v>
      </c>
      <c r="B698" s="2" t="s">
        <v>8</v>
      </c>
      <c r="C698" s="11" t="s">
        <v>650</v>
      </c>
      <c r="D698" s="11" t="s">
        <v>1566</v>
      </c>
      <c r="E698" s="3" t="s">
        <v>2314</v>
      </c>
      <c r="F698" s="1"/>
      <c r="G698" s="7">
        <v>1</v>
      </c>
      <c r="H698" s="7">
        <v>1</v>
      </c>
      <c r="I698" s="7"/>
      <c r="J698" s="7">
        <v>2</v>
      </c>
      <c r="K698" s="7"/>
      <c r="L698" s="7"/>
      <c r="M698" s="5"/>
      <c r="N698" s="7"/>
      <c r="O698" s="7"/>
      <c r="P698" s="7"/>
      <c r="Q698" s="7"/>
      <c r="R698" s="7"/>
      <c r="S698" s="7"/>
      <c r="T698" s="7"/>
      <c r="U698" s="7"/>
      <c r="V698" s="6"/>
      <c r="W698" s="10"/>
      <c r="X698" s="8"/>
      <c r="Y698" s="9">
        <v>0</v>
      </c>
      <c r="Z698" s="9">
        <v>0</v>
      </c>
      <c r="AA698" s="9">
        <v>0</v>
      </c>
      <c r="AB698" s="9">
        <v>0</v>
      </c>
      <c r="AC698" s="9">
        <v>0</v>
      </c>
      <c r="AD698" s="9">
        <v>0</v>
      </c>
      <c r="AE698" s="9">
        <v>0</v>
      </c>
      <c r="AF698" s="9">
        <v>0</v>
      </c>
      <c r="AG698" s="9">
        <v>0</v>
      </c>
      <c r="AH698" s="9">
        <v>0</v>
      </c>
      <c r="AI698" s="9">
        <v>0</v>
      </c>
      <c r="AJ698">
        <v>0</v>
      </c>
      <c r="AK698">
        <v>0</v>
      </c>
      <c r="AU698" t="s">
        <v>2315</v>
      </c>
      <c r="AW698">
        <v>0</v>
      </c>
      <c r="AY698">
        <v>0</v>
      </c>
      <c r="BA698">
        <v>0</v>
      </c>
      <c r="BC698">
        <v>0</v>
      </c>
      <c r="BE698">
        <v>0</v>
      </c>
      <c r="BG698">
        <v>0</v>
      </c>
      <c r="BI698">
        <v>0</v>
      </c>
      <c r="BK698">
        <v>0</v>
      </c>
      <c r="BM698">
        <v>0</v>
      </c>
      <c r="BO698">
        <v>0</v>
      </c>
      <c r="BQ698">
        <v>0</v>
      </c>
      <c r="BR698">
        <v>0</v>
      </c>
      <c r="BT698">
        <v>0</v>
      </c>
      <c r="BV698">
        <v>0</v>
      </c>
      <c r="BX698">
        <v>0</v>
      </c>
      <c r="BZ698">
        <v>0</v>
      </c>
      <c r="CB698">
        <v>0</v>
      </c>
      <c r="CF698">
        <v>0</v>
      </c>
      <c r="CJ698">
        <v>2166</v>
      </c>
      <c r="CM698">
        <v>0</v>
      </c>
      <c r="CN698">
        <v>0</v>
      </c>
    </row>
    <row r="699" spans="1:92" x14ac:dyDescent="0.3">
      <c r="A699" s="4">
        <v>44373</v>
      </c>
      <c r="B699" s="2" t="s">
        <v>92</v>
      </c>
      <c r="C699" s="11" t="s">
        <v>590</v>
      </c>
      <c r="D699" s="11" t="s">
        <v>11</v>
      </c>
      <c r="E699" s="3" t="s">
        <v>1540</v>
      </c>
      <c r="F699" s="1"/>
      <c r="G699" s="7"/>
      <c r="H699" s="7"/>
      <c r="I699" s="7"/>
      <c r="J699" s="7">
        <v>16</v>
      </c>
      <c r="K699" s="7">
        <v>4</v>
      </c>
      <c r="L699" s="7"/>
      <c r="M699" s="5">
        <v>4</v>
      </c>
      <c r="N699" s="7"/>
      <c r="O699" s="7"/>
      <c r="P699" s="7"/>
      <c r="Q699" s="7"/>
      <c r="R699" s="7"/>
      <c r="S699" s="7"/>
      <c r="T699" s="7"/>
      <c r="U699" s="7"/>
      <c r="V699" s="6"/>
      <c r="W699" s="10"/>
      <c r="X699" s="8"/>
      <c r="Y699" s="9">
        <v>0</v>
      </c>
      <c r="Z699" s="9">
        <v>0</v>
      </c>
      <c r="AA699" s="9">
        <v>0</v>
      </c>
      <c r="AB699" s="9">
        <v>0</v>
      </c>
      <c r="AC699" s="9">
        <v>0</v>
      </c>
      <c r="AD699" s="9">
        <v>0</v>
      </c>
      <c r="AE699" s="9">
        <v>0</v>
      </c>
      <c r="AF699" s="9">
        <v>0</v>
      </c>
      <c r="AG699" s="9">
        <v>0</v>
      </c>
      <c r="AH699" s="9">
        <v>0</v>
      </c>
      <c r="AI699" s="9">
        <v>0</v>
      </c>
      <c r="AJ699">
        <v>0</v>
      </c>
      <c r="AK699">
        <v>0</v>
      </c>
      <c r="AU699" t="s">
        <v>2316</v>
      </c>
      <c r="AW699">
        <v>0</v>
      </c>
      <c r="AY699">
        <v>0</v>
      </c>
      <c r="BA699">
        <v>0</v>
      </c>
      <c r="BC699">
        <v>0</v>
      </c>
      <c r="BE699">
        <v>0</v>
      </c>
      <c r="BG699">
        <v>0</v>
      </c>
      <c r="BI699">
        <v>0</v>
      </c>
      <c r="BK699">
        <v>0</v>
      </c>
      <c r="BM699">
        <v>0</v>
      </c>
      <c r="BO699">
        <v>0</v>
      </c>
      <c r="BQ699">
        <v>0</v>
      </c>
      <c r="BR699">
        <v>0</v>
      </c>
      <c r="BT699">
        <v>0</v>
      </c>
      <c r="BV699">
        <v>0</v>
      </c>
      <c r="BX699">
        <v>0</v>
      </c>
      <c r="BZ699">
        <v>0</v>
      </c>
      <c r="CB699">
        <v>0</v>
      </c>
      <c r="CF699">
        <v>0</v>
      </c>
      <c r="CJ699">
        <v>2167</v>
      </c>
      <c r="CM699">
        <v>0</v>
      </c>
      <c r="CN699">
        <v>0</v>
      </c>
    </row>
    <row r="700" spans="1:92" x14ac:dyDescent="0.3">
      <c r="A700" s="4">
        <v>44373</v>
      </c>
      <c r="B700" s="2" t="s">
        <v>12</v>
      </c>
      <c r="C700" s="11" t="s">
        <v>389</v>
      </c>
      <c r="D700" s="11" t="s">
        <v>11</v>
      </c>
      <c r="E700" s="3" t="s">
        <v>1209</v>
      </c>
      <c r="F700" s="1"/>
      <c r="G700" s="7"/>
      <c r="H700" s="7"/>
      <c r="I700" s="7"/>
      <c r="J700" s="7">
        <v>40</v>
      </c>
      <c r="K700" s="7">
        <v>10</v>
      </c>
      <c r="L700" s="7"/>
      <c r="M700" s="5">
        <v>10</v>
      </c>
      <c r="N700" s="7">
        <v>1</v>
      </c>
      <c r="O700" s="7"/>
      <c r="P700" s="7"/>
      <c r="Q700" s="7"/>
      <c r="R700" s="7"/>
      <c r="S700" s="7"/>
      <c r="T700" s="7"/>
      <c r="U700" s="7"/>
      <c r="V700" s="6"/>
      <c r="W700" s="10" t="s">
        <v>331</v>
      </c>
      <c r="X700" s="8"/>
      <c r="Y700" s="9">
        <v>0</v>
      </c>
      <c r="Z700" s="9">
        <v>0</v>
      </c>
      <c r="AA700" s="9">
        <v>0</v>
      </c>
      <c r="AB700" s="9">
        <v>0</v>
      </c>
      <c r="AC700" s="9">
        <v>0</v>
      </c>
      <c r="AD700" s="9">
        <v>0</v>
      </c>
      <c r="AE700" s="9">
        <v>0</v>
      </c>
      <c r="AF700" s="9">
        <v>0</v>
      </c>
      <c r="AG700" s="9">
        <v>0</v>
      </c>
      <c r="AH700" s="9">
        <v>0</v>
      </c>
      <c r="AI700" s="9">
        <v>0</v>
      </c>
      <c r="AJ700">
        <v>0</v>
      </c>
      <c r="AK700">
        <v>0</v>
      </c>
      <c r="AU700" t="s">
        <v>2317</v>
      </c>
      <c r="AW700">
        <v>0</v>
      </c>
      <c r="AY700">
        <v>0</v>
      </c>
      <c r="BA700">
        <v>0</v>
      </c>
      <c r="BC700">
        <v>0</v>
      </c>
      <c r="BE700">
        <v>0</v>
      </c>
      <c r="BG700">
        <v>0</v>
      </c>
      <c r="BI700">
        <v>0</v>
      </c>
      <c r="BK700">
        <v>0</v>
      </c>
      <c r="BM700">
        <v>0</v>
      </c>
      <c r="BO700">
        <v>0</v>
      </c>
      <c r="BQ700">
        <v>0</v>
      </c>
      <c r="BR700">
        <v>0</v>
      </c>
      <c r="BT700">
        <v>0</v>
      </c>
      <c r="BV700">
        <v>0</v>
      </c>
      <c r="BX700">
        <v>0</v>
      </c>
      <c r="BZ700">
        <v>0</v>
      </c>
      <c r="CB700">
        <v>0</v>
      </c>
      <c r="CF700">
        <v>0</v>
      </c>
      <c r="CJ700">
        <v>2168</v>
      </c>
      <c r="CM700">
        <v>0</v>
      </c>
      <c r="CN700">
        <v>0</v>
      </c>
    </row>
    <row r="701" spans="1:92" x14ac:dyDescent="0.3">
      <c r="A701" s="4">
        <v>44373</v>
      </c>
      <c r="B701" s="2" t="s">
        <v>12</v>
      </c>
      <c r="C701" s="11" t="s">
        <v>171</v>
      </c>
      <c r="D701" s="11" t="s">
        <v>11</v>
      </c>
      <c r="E701" s="3" t="s">
        <v>839</v>
      </c>
      <c r="F701" s="1"/>
      <c r="G701" s="7"/>
      <c r="H701" s="7"/>
      <c r="I701" s="7"/>
      <c r="J701" s="7">
        <v>4</v>
      </c>
      <c r="K701" s="7">
        <v>1</v>
      </c>
      <c r="L701" s="7"/>
      <c r="M701" s="5">
        <v>1</v>
      </c>
      <c r="N701" s="7"/>
      <c r="O701" s="7"/>
      <c r="P701" s="7"/>
      <c r="Q701" s="7"/>
      <c r="R701" s="7"/>
      <c r="S701" s="7"/>
      <c r="T701" s="7"/>
      <c r="U701" s="7"/>
      <c r="V701" s="6"/>
      <c r="W701" s="10"/>
      <c r="X701" s="8"/>
      <c r="Y701" s="9">
        <v>0</v>
      </c>
      <c r="Z701" s="9">
        <v>0</v>
      </c>
      <c r="AA701" s="9">
        <v>0</v>
      </c>
      <c r="AB701" s="9">
        <v>0</v>
      </c>
      <c r="AC701" s="9">
        <v>0</v>
      </c>
      <c r="AD701" s="9">
        <v>0</v>
      </c>
      <c r="AE701" s="9">
        <v>0</v>
      </c>
      <c r="AF701" s="9">
        <v>0</v>
      </c>
      <c r="AG701" s="9">
        <v>0</v>
      </c>
      <c r="AH701" s="9">
        <v>0</v>
      </c>
      <c r="AI701" s="9">
        <v>0</v>
      </c>
      <c r="AJ701">
        <v>0</v>
      </c>
      <c r="AK701">
        <v>0</v>
      </c>
      <c r="AU701" t="s">
        <v>2318</v>
      </c>
      <c r="AW701">
        <v>0</v>
      </c>
      <c r="AY701">
        <v>0</v>
      </c>
      <c r="BA701">
        <v>0</v>
      </c>
      <c r="BC701">
        <v>0</v>
      </c>
      <c r="BE701">
        <v>0</v>
      </c>
      <c r="BG701">
        <v>0</v>
      </c>
      <c r="BI701">
        <v>0</v>
      </c>
      <c r="BK701">
        <v>0</v>
      </c>
      <c r="BM701">
        <v>0</v>
      </c>
      <c r="BO701">
        <v>0</v>
      </c>
      <c r="BQ701">
        <v>0</v>
      </c>
      <c r="BR701">
        <v>0</v>
      </c>
      <c r="BT701">
        <v>0</v>
      </c>
      <c r="BV701">
        <v>0</v>
      </c>
      <c r="BX701">
        <v>0</v>
      </c>
      <c r="BZ701">
        <v>0</v>
      </c>
      <c r="CB701">
        <v>0</v>
      </c>
      <c r="CF701">
        <v>0</v>
      </c>
      <c r="CJ701">
        <v>2169</v>
      </c>
      <c r="CM701">
        <v>0</v>
      </c>
      <c r="CN701">
        <v>0</v>
      </c>
    </row>
    <row r="702" spans="1:92" x14ac:dyDescent="0.3">
      <c r="A702" s="4">
        <v>44373</v>
      </c>
      <c r="B702" s="2" t="s">
        <v>1160</v>
      </c>
      <c r="C702" s="11" t="s">
        <v>668</v>
      </c>
      <c r="D702" s="11" t="s">
        <v>11</v>
      </c>
      <c r="E702" s="3" t="s">
        <v>1297</v>
      </c>
      <c r="F702" s="1"/>
      <c r="G702" s="7"/>
      <c r="H702" s="7"/>
      <c r="I702" s="7"/>
      <c r="J702" s="7">
        <v>210</v>
      </c>
      <c r="K702" s="7">
        <v>43</v>
      </c>
      <c r="L702" s="7"/>
      <c r="M702" s="5">
        <v>14</v>
      </c>
      <c r="N702" s="7"/>
      <c r="O702" s="7"/>
      <c r="P702" s="7"/>
      <c r="Q702" s="7">
        <v>1</v>
      </c>
      <c r="R702" s="7">
        <v>1</v>
      </c>
      <c r="S702" s="7"/>
      <c r="T702" s="7"/>
      <c r="U702" s="7">
        <v>1</v>
      </c>
      <c r="V702" s="6"/>
      <c r="W702" s="10" t="s">
        <v>2319</v>
      </c>
      <c r="X702" s="8"/>
      <c r="Y702" s="9">
        <v>0</v>
      </c>
      <c r="Z702" s="9">
        <v>14302200</v>
      </c>
      <c r="AA702" s="9">
        <v>8073000</v>
      </c>
      <c r="AB702" s="9">
        <v>0</v>
      </c>
      <c r="AC702" s="9">
        <v>0</v>
      </c>
      <c r="AD702" s="9">
        <v>0</v>
      </c>
      <c r="AE702" s="9">
        <v>0</v>
      </c>
      <c r="AF702" s="9">
        <v>0</v>
      </c>
      <c r="AG702" s="9">
        <v>0</v>
      </c>
      <c r="AH702" s="9">
        <v>0</v>
      </c>
      <c r="AI702" s="9">
        <v>0</v>
      </c>
      <c r="AJ702">
        <v>22375200</v>
      </c>
      <c r="AK702">
        <v>0</v>
      </c>
      <c r="AU702" t="s">
        <v>2320</v>
      </c>
      <c r="AV702">
        <v>69</v>
      </c>
      <c r="AW702">
        <v>8073000</v>
      </c>
      <c r="AY702">
        <v>0</v>
      </c>
      <c r="AZ702">
        <v>69</v>
      </c>
      <c r="BA702">
        <v>3491400</v>
      </c>
      <c r="BB702">
        <v>69</v>
      </c>
      <c r="BC702">
        <v>3712200</v>
      </c>
      <c r="BD702">
        <v>34</v>
      </c>
      <c r="BE702">
        <v>3128000</v>
      </c>
      <c r="BF702">
        <v>96</v>
      </c>
      <c r="BG702">
        <v>2745600</v>
      </c>
      <c r="BI702">
        <v>0</v>
      </c>
      <c r="BJ702">
        <v>35</v>
      </c>
      <c r="BK702">
        <v>1225000</v>
      </c>
      <c r="BM702">
        <v>0</v>
      </c>
      <c r="BO702">
        <v>0</v>
      </c>
      <c r="BQ702">
        <v>0</v>
      </c>
      <c r="BR702">
        <v>14302200</v>
      </c>
      <c r="BT702">
        <v>0</v>
      </c>
      <c r="BV702">
        <v>0</v>
      </c>
      <c r="BX702">
        <v>0</v>
      </c>
      <c r="BZ702">
        <v>0</v>
      </c>
      <c r="CB702">
        <v>0</v>
      </c>
      <c r="CF702">
        <v>0</v>
      </c>
      <c r="CJ702">
        <v>2170</v>
      </c>
      <c r="CM702">
        <v>0</v>
      </c>
      <c r="CN702">
        <v>22375200</v>
      </c>
    </row>
    <row r="703" spans="1:92" x14ac:dyDescent="0.3">
      <c r="A703" s="4">
        <v>44372</v>
      </c>
      <c r="B703" s="2" t="s">
        <v>57</v>
      </c>
      <c r="C703" s="11" t="s">
        <v>216</v>
      </c>
      <c r="D703" s="11" t="s">
        <v>7</v>
      </c>
      <c r="E703" s="3" t="s">
        <v>1121</v>
      </c>
      <c r="F703" s="1"/>
      <c r="G703" s="7">
        <v>1</v>
      </c>
      <c r="H703" s="7"/>
      <c r="I703" s="7"/>
      <c r="J703" s="7">
        <v>1</v>
      </c>
      <c r="K703" s="7">
        <v>1</v>
      </c>
      <c r="L703" s="7">
        <v>1</v>
      </c>
      <c r="M703" s="5"/>
      <c r="N703" s="7"/>
      <c r="O703" s="7"/>
      <c r="P703" s="7"/>
      <c r="Q703" s="7"/>
      <c r="R703" s="7"/>
      <c r="S703" s="7"/>
      <c r="T703" s="7"/>
      <c r="U703" s="7"/>
      <c r="V703" s="6"/>
      <c r="W703" s="10"/>
      <c r="X703" s="8"/>
      <c r="Y703" s="9">
        <v>0</v>
      </c>
      <c r="Z703" s="9">
        <v>0</v>
      </c>
      <c r="AA703" s="9">
        <v>0</v>
      </c>
      <c r="AB703" s="9">
        <v>0</v>
      </c>
      <c r="AC703" s="9">
        <v>0</v>
      </c>
      <c r="AD703" s="9">
        <v>0</v>
      </c>
      <c r="AE703" s="9">
        <v>0</v>
      </c>
      <c r="AF703" s="9">
        <v>0</v>
      </c>
      <c r="AG703" s="9">
        <v>0</v>
      </c>
      <c r="AH703" s="9">
        <v>0</v>
      </c>
      <c r="AI703" s="9">
        <v>0</v>
      </c>
      <c r="AJ703">
        <v>0</v>
      </c>
      <c r="AK703">
        <v>0</v>
      </c>
      <c r="AU703" t="s">
        <v>2321</v>
      </c>
      <c r="AW703">
        <v>0</v>
      </c>
      <c r="AY703">
        <v>0</v>
      </c>
      <c r="BA703">
        <v>0</v>
      </c>
      <c r="BC703">
        <v>0</v>
      </c>
      <c r="BE703">
        <v>0</v>
      </c>
      <c r="BG703">
        <v>0</v>
      </c>
      <c r="BI703">
        <v>0</v>
      </c>
      <c r="BK703">
        <v>0</v>
      </c>
      <c r="BM703">
        <v>0</v>
      </c>
      <c r="BO703">
        <v>0</v>
      </c>
      <c r="BQ703">
        <v>0</v>
      </c>
      <c r="BR703">
        <v>0</v>
      </c>
      <c r="BT703">
        <v>0</v>
      </c>
      <c r="BV703">
        <v>0</v>
      </c>
      <c r="BX703">
        <v>0</v>
      </c>
      <c r="BZ703">
        <v>0</v>
      </c>
      <c r="CB703">
        <v>0</v>
      </c>
      <c r="CF703">
        <v>0</v>
      </c>
      <c r="CJ703">
        <v>2171</v>
      </c>
      <c r="CM703">
        <v>0</v>
      </c>
      <c r="CN703">
        <v>0</v>
      </c>
    </row>
    <row r="704" spans="1:92" x14ac:dyDescent="0.3">
      <c r="A704" s="4">
        <v>44373</v>
      </c>
      <c r="B704" s="2" t="s">
        <v>53</v>
      </c>
      <c r="C704" s="11" t="s">
        <v>67</v>
      </c>
      <c r="D704" s="11" t="s">
        <v>1690</v>
      </c>
      <c r="E704" s="3" t="s">
        <v>929</v>
      </c>
      <c r="F704" s="1"/>
      <c r="G704" s="7"/>
      <c r="H704" s="7"/>
      <c r="I704" s="7"/>
      <c r="J704" s="7">
        <v>5</v>
      </c>
      <c r="K704" s="7">
        <v>1</v>
      </c>
      <c r="L704" s="7"/>
      <c r="M704" s="5">
        <v>1</v>
      </c>
      <c r="N704" s="7"/>
      <c r="O704" s="7"/>
      <c r="P704" s="7"/>
      <c r="Q704" s="7"/>
      <c r="R704" s="7"/>
      <c r="S704" s="7"/>
      <c r="T704" s="7"/>
      <c r="U704" s="7"/>
      <c r="V704" s="6"/>
      <c r="W704" s="10"/>
      <c r="X704" s="8"/>
      <c r="Y704" s="9">
        <v>0</v>
      </c>
      <c r="Z704" s="9">
        <v>0</v>
      </c>
      <c r="AA704" s="9">
        <v>0</v>
      </c>
      <c r="AB704" s="9">
        <v>0</v>
      </c>
      <c r="AC704" s="9">
        <v>0</v>
      </c>
      <c r="AD704" s="9">
        <v>0</v>
      </c>
      <c r="AE704" s="9">
        <v>0</v>
      </c>
      <c r="AF704" s="9">
        <v>0</v>
      </c>
      <c r="AG704" s="9">
        <v>0</v>
      </c>
      <c r="AH704" s="9">
        <v>0</v>
      </c>
      <c r="AI704" s="9">
        <v>0</v>
      </c>
      <c r="AJ704">
        <v>0</v>
      </c>
      <c r="AK704">
        <v>0</v>
      </c>
      <c r="AU704" t="s">
        <v>2322</v>
      </c>
      <c r="AW704">
        <v>0</v>
      </c>
      <c r="AY704">
        <v>0</v>
      </c>
      <c r="BA704">
        <v>0</v>
      </c>
      <c r="BC704">
        <v>0</v>
      </c>
      <c r="BE704">
        <v>0</v>
      </c>
      <c r="BG704">
        <v>0</v>
      </c>
      <c r="BI704">
        <v>0</v>
      </c>
      <c r="BK704">
        <v>0</v>
      </c>
      <c r="BM704">
        <v>0</v>
      </c>
      <c r="BO704">
        <v>0</v>
      </c>
      <c r="BQ704">
        <v>0</v>
      </c>
      <c r="BR704">
        <v>0</v>
      </c>
      <c r="BT704">
        <v>0</v>
      </c>
      <c r="BV704">
        <v>0</v>
      </c>
      <c r="BX704">
        <v>0</v>
      </c>
      <c r="BZ704">
        <v>0</v>
      </c>
      <c r="CB704">
        <v>0</v>
      </c>
      <c r="CF704">
        <v>0</v>
      </c>
      <c r="CJ704">
        <v>2172</v>
      </c>
      <c r="CM704">
        <v>0</v>
      </c>
      <c r="CN704">
        <v>0</v>
      </c>
    </row>
    <row r="705" spans="1:92" x14ac:dyDescent="0.3">
      <c r="A705" s="4">
        <v>44373</v>
      </c>
      <c r="B705" s="2" t="s">
        <v>12</v>
      </c>
      <c r="C705" s="11" t="s">
        <v>460</v>
      </c>
      <c r="D705" s="11" t="s">
        <v>1627</v>
      </c>
      <c r="E705" s="3" t="s">
        <v>834</v>
      </c>
      <c r="F705" s="1"/>
      <c r="G705" s="7"/>
      <c r="H705" s="7"/>
      <c r="I705" s="7"/>
      <c r="J705" s="7"/>
      <c r="K705" s="7"/>
      <c r="L705" s="7"/>
      <c r="M705" s="5"/>
      <c r="N705" s="7"/>
      <c r="O705" s="7"/>
      <c r="P705" s="7">
        <v>1</v>
      </c>
      <c r="Q705" s="7"/>
      <c r="R705" s="7"/>
      <c r="S705" s="7"/>
      <c r="T705" s="7"/>
      <c r="U705" s="7"/>
      <c r="V705" s="6"/>
      <c r="W705" s="10"/>
      <c r="X705" s="8"/>
      <c r="Y705" s="9">
        <v>0</v>
      </c>
      <c r="Z705" s="9">
        <v>0</v>
      </c>
      <c r="AA705" s="9">
        <v>0</v>
      </c>
      <c r="AB705" s="9">
        <v>0</v>
      </c>
      <c r="AC705" s="9">
        <v>0</v>
      </c>
      <c r="AD705" s="9">
        <v>0</v>
      </c>
      <c r="AE705" s="9">
        <v>0</v>
      </c>
      <c r="AF705" s="9">
        <v>0</v>
      </c>
      <c r="AG705" s="9">
        <v>0</v>
      </c>
      <c r="AH705" s="9">
        <v>0</v>
      </c>
      <c r="AI705" s="9">
        <v>0</v>
      </c>
      <c r="AJ705">
        <v>0</v>
      </c>
      <c r="AK705">
        <v>0</v>
      </c>
      <c r="AU705" t="s">
        <v>2323</v>
      </c>
      <c r="AW705">
        <v>0</v>
      </c>
      <c r="AY705">
        <v>0</v>
      </c>
      <c r="BA705">
        <v>0</v>
      </c>
      <c r="BC705">
        <v>0</v>
      </c>
      <c r="BE705">
        <v>0</v>
      </c>
      <c r="BG705">
        <v>0</v>
      </c>
      <c r="BI705">
        <v>0</v>
      </c>
      <c r="BK705">
        <v>0</v>
      </c>
      <c r="BM705">
        <v>0</v>
      </c>
      <c r="BO705">
        <v>0</v>
      </c>
      <c r="BQ705">
        <v>0</v>
      </c>
      <c r="BR705">
        <v>0</v>
      </c>
      <c r="BT705">
        <v>0</v>
      </c>
      <c r="BV705">
        <v>0</v>
      </c>
      <c r="BX705">
        <v>0</v>
      </c>
      <c r="BZ705">
        <v>0</v>
      </c>
      <c r="CB705">
        <v>0</v>
      </c>
      <c r="CF705">
        <v>0</v>
      </c>
      <c r="CJ705">
        <v>2173</v>
      </c>
      <c r="CM705">
        <v>0</v>
      </c>
      <c r="CN705">
        <v>0</v>
      </c>
    </row>
    <row r="706" spans="1:92" x14ac:dyDescent="0.3">
      <c r="A706" s="4">
        <v>44373</v>
      </c>
      <c r="B706" s="2" t="s">
        <v>12</v>
      </c>
      <c r="C706" s="11" t="s">
        <v>398</v>
      </c>
      <c r="D706" s="11" t="s">
        <v>1690</v>
      </c>
      <c r="E706" s="3" t="s">
        <v>1403</v>
      </c>
      <c r="F706" s="1"/>
      <c r="G706" s="7"/>
      <c r="H706" s="7"/>
      <c r="I706" s="7"/>
      <c r="J706" s="7"/>
      <c r="K706" s="7"/>
      <c r="L706" s="7"/>
      <c r="M706" s="5"/>
      <c r="N706" s="7">
        <v>1</v>
      </c>
      <c r="O706" s="7"/>
      <c r="P706" s="7"/>
      <c r="Q706" s="7"/>
      <c r="R706" s="7"/>
      <c r="S706" s="7"/>
      <c r="T706" s="7"/>
      <c r="U706" s="7"/>
      <c r="V706" s="6"/>
      <c r="W706" s="10"/>
      <c r="X706" s="8"/>
      <c r="Y706" s="9">
        <v>0</v>
      </c>
      <c r="Z706" s="9">
        <v>0</v>
      </c>
      <c r="AA706" s="9">
        <v>0</v>
      </c>
      <c r="AB706" s="9">
        <v>0</v>
      </c>
      <c r="AC706" s="9">
        <v>0</v>
      </c>
      <c r="AD706" s="9">
        <v>0</v>
      </c>
      <c r="AE706" s="9">
        <v>0</v>
      </c>
      <c r="AF706" s="9">
        <v>0</v>
      </c>
      <c r="AG706" s="9">
        <v>0</v>
      </c>
      <c r="AH706" s="9">
        <v>0</v>
      </c>
      <c r="AI706" s="9">
        <v>0</v>
      </c>
      <c r="AJ706">
        <v>0</v>
      </c>
      <c r="AK706">
        <v>0</v>
      </c>
      <c r="AU706" t="s">
        <v>2324</v>
      </c>
      <c r="AW706">
        <v>0</v>
      </c>
      <c r="AY706">
        <v>0</v>
      </c>
      <c r="BA706">
        <v>0</v>
      </c>
      <c r="BC706">
        <v>0</v>
      </c>
      <c r="BE706">
        <v>0</v>
      </c>
      <c r="BG706">
        <v>0</v>
      </c>
      <c r="BI706">
        <v>0</v>
      </c>
      <c r="BK706">
        <v>0</v>
      </c>
      <c r="BM706">
        <v>0</v>
      </c>
      <c r="BO706">
        <v>0</v>
      </c>
      <c r="BQ706">
        <v>0</v>
      </c>
      <c r="BR706">
        <v>0</v>
      </c>
      <c r="BT706">
        <v>0</v>
      </c>
      <c r="BV706">
        <v>0</v>
      </c>
      <c r="BX706">
        <v>0</v>
      </c>
      <c r="BZ706">
        <v>0</v>
      </c>
      <c r="CB706">
        <v>0</v>
      </c>
      <c r="CF706">
        <v>0</v>
      </c>
      <c r="CJ706">
        <v>2174</v>
      </c>
      <c r="CM706">
        <v>0</v>
      </c>
      <c r="CN706">
        <v>0</v>
      </c>
    </row>
    <row r="707" spans="1:92" x14ac:dyDescent="0.3">
      <c r="A707" s="4">
        <v>44360</v>
      </c>
      <c r="B707" s="2" t="s">
        <v>161</v>
      </c>
      <c r="C707" s="11" t="s">
        <v>817</v>
      </c>
      <c r="D707" s="11" t="s">
        <v>11</v>
      </c>
      <c r="E707" s="3" t="s">
        <v>1290</v>
      </c>
      <c r="F707" s="1"/>
      <c r="G707" s="7"/>
      <c r="H707" s="7"/>
      <c r="I707" s="7"/>
      <c r="J707" s="7">
        <v>30</v>
      </c>
      <c r="K707" s="7">
        <v>6</v>
      </c>
      <c r="L707" s="7">
        <v>1</v>
      </c>
      <c r="M707" s="5">
        <v>5</v>
      </c>
      <c r="N707" s="7">
        <v>1</v>
      </c>
      <c r="O707" s="7"/>
      <c r="P707" s="7"/>
      <c r="Q707" s="7"/>
      <c r="R707" s="7"/>
      <c r="S707" s="7"/>
      <c r="T707" s="7"/>
      <c r="U707" s="7"/>
      <c r="V707" s="6">
        <v>500</v>
      </c>
      <c r="W707" s="10"/>
      <c r="X707" s="8"/>
      <c r="Y707" s="9">
        <v>0</v>
      </c>
      <c r="Z707" s="9">
        <v>0</v>
      </c>
      <c r="AA707" s="9">
        <v>0</v>
      </c>
      <c r="AB707" s="9">
        <v>0</v>
      </c>
      <c r="AC707" s="9">
        <v>0</v>
      </c>
      <c r="AD707" s="9">
        <v>0</v>
      </c>
      <c r="AE707" s="9">
        <v>0</v>
      </c>
      <c r="AF707" s="9">
        <v>0</v>
      </c>
      <c r="AG707" s="9">
        <v>0</v>
      </c>
      <c r="AH707" s="9">
        <v>100000000</v>
      </c>
      <c r="AI707" s="9">
        <v>0</v>
      </c>
      <c r="AJ707">
        <v>100000000</v>
      </c>
      <c r="AK707">
        <v>0</v>
      </c>
      <c r="AU707" t="s">
        <v>2325</v>
      </c>
      <c r="AW707">
        <v>0</v>
      </c>
      <c r="AY707">
        <v>0</v>
      </c>
      <c r="BA707">
        <v>0</v>
      </c>
      <c r="BC707">
        <v>0</v>
      </c>
      <c r="BE707">
        <v>0</v>
      </c>
      <c r="BG707">
        <v>0</v>
      </c>
      <c r="BI707">
        <v>0</v>
      </c>
      <c r="BK707">
        <v>0</v>
      </c>
      <c r="BM707">
        <v>0</v>
      </c>
      <c r="BO707">
        <v>0</v>
      </c>
      <c r="BQ707">
        <v>0</v>
      </c>
      <c r="BR707">
        <v>0</v>
      </c>
      <c r="BT707">
        <v>0</v>
      </c>
      <c r="BV707">
        <v>0</v>
      </c>
      <c r="BX707">
        <v>0</v>
      </c>
      <c r="BZ707">
        <v>0</v>
      </c>
      <c r="CB707">
        <v>0</v>
      </c>
      <c r="CF707">
        <v>0</v>
      </c>
      <c r="CJ707">
        <v>2175</v>
      </c>
      <c r="CM707">
        <v>0</v>
      </c>
      <c r="CN707">
        <v>100000000</v>
      </c>
    </row>
    <row r="708" spans="1:92" x14ac:dyDescent="0.3">
      <c r="A708" s="4">
        <v>44355</v>
      </c>
      <c r="B708" s="2" t="s">
        <v>161</v>
      </c>
      <c r="C708" s="11" t="s">
        <v>184</v>
      </c>
      <c r="D708" s="11" t="s">
        <v>11</v>
      </c>
      <c r="E708" s="3" t="s">
        <v>911</v>
      </c>
      <c r="F708" s="1"/>
      <c r="G708" s="7"/>
      <c r="H708" s="7"/>
      <c r="I708" s="7"/>
      <c r="J708" s="7">
        <v>1600</v>
      </c>
      <c r="K708" s="7">
        <v>400</v>
      </c>
      <c r="L708" s="7"/>
      <c r="M708" s="5">
        <v>5</v>
      </c>
      <c r="N708" s="7">
        <v>10</v>
      </c>
      <c r="O708" s="7"/>
      <c r="P708" s="7">
        <v>15</v>
      </c>
      <c r="Q708" s="7">
        <v>1</v>
      </c>
      <c r="R708" s="7">
        <v>27</v>
      </c>
      <c r="S708" s="7"/>
      <c r="T708" s="7">
        <v>4</v>
      </c>
      <c r="U708" s="7"/>
      <c r="V708" s="6">
        <v>506</v>
      </c>
      <c r="W708" s="10"/>
      <c r="X708" s="8"/>
      <c r="Y708" s="9">
        <v>0</v>
      </c>
      <c r="Z708" s="9">
        <v>0</v>
      </c>
      <c r="AA708" s="9">
        <v>0</v>
      </c>
      <c r="AB708" s="9">
        <v>0</v>
      </c>
      <c r="AC708" s="9">
        <v>0</v>
      </c>
      <c r="AD708" s="9">
        <v>0</v>
      </c>
      <c r="AE708" s="9">
        <v>0</v>
      </c>
      <c r="AF708" s="9">
        <v>0</v>
      </c>
      <c r="AG708" s="9">
        <v>0</v>
      </c>
      <c r="AH708" s="9">
        <v>100000000</v>
      </c>
      <c r="AI708" s="9">
        <v>0</v>
      </c>
      <c r="AJ708">
        <v>100000000</v>
      </c>
      <c r="AK708">
        <v>0</v>
      </c>
      <c r="AU708" t="s">
        <v>2326</v>
      </c>
      <c r="AW708">
        <v>0</v>
      </c>
      <c r="AY708">
        <v>0</v>
      </c>
      <c r="BA708">
        <v>0</v>
      </c>
      <c r="BC708">
        <v>0</v>
      </c>
      <c r="BE708">
        <v>0</v>
      </c>
      <c r="BG708">
        <v>0</v>
      </c>
      <c r="BI708">
        <v>0</v>
      </c>
      <c r="BK708">
        <v>0</v>
      </c>
      <c r="BM708">
        <v>0</v>
      </c>
      <c r="BO708">
        <v>0</v>
      </c>
      <c r="BQ708">
        <v>0</v>
      </c>
      <c r="BR708">
        <v>0</v>
      </c>
      <c r="BT708">
        <v>0</v>
      </c>
      <c r="BV708">
        <v>0</v>
      </c>
      <c r="BX708">
        <v>0</v>
      </c>
      <c r="BZ708">
        <v>0</v>
      </c>
      <c r="CB708">
        <v>0</v>
      </c>
      <c r="CF708">
        <v>0</v>
      </c>
      <c r="CJ708">
        <v>2176</v>
      </c>
      <c r="CM708">
        <v>0</v>
      </c>
      <c r="CN708">
        <v>100000000</v>
      </c>
    </row>
    <row r="709" spans="1:92" x14ac:dyDescent="0.3">
      <c r="A709" s="4">
        <v>44365</v>
      </c>
      <c r="B709" s="2" t="s">
        <v>161</v>
      </c>
      <c r="C709" s="11" t="s">
        <v>538</v>
      </c>
      <c r="D709" s="11" t="s">
        <v>11</v>
      </c>
      <c r="E709" s="3" t="s">
        <v>1201</v>
      </c>
      <c r="F709" s="1"/>
      <c r="G709" s="7"/>
      <c r="H709" s="7"/>
      <c r="I709" s="7"/>
      <c r="J709" s="7">
        <v>1030</v>
      </c>
      <c r="K709" s="7">
        <v>206</v>
      </c>
      <c r="L709" s="7"/>
      <c r="M709" s="5">
        <v>2</v>
      </c>
      <c r="N709" s="7">
        <v>2</v>
      </c>
      <c r="O709" s="7">
        <v>3</v>
      </c>
      <c r="P709" s="7"/>
      <c r="Q709" s="7">
        <v>1</v>
      </c>
      <c r="R709" s="7"/>
      <c r="S709" s="7">
        <v>1</v>
      </c>
      <c r="T709" s="7"/>
      <c r="U709" s="7"/>
      <c r="V709" s="6">
        <v>151</v>
      </c>
      <c r="W709" s="10"/>
      <c r="X709" s="8"/>
      <c r="Y709" s="9">
        <v>0</v>
      </c>
      <c r="Z709" s="9">
        <v>0</v>
      </c>
      <c r="AA709" s="9">
        <v>0</v>
      </c>
      <c r="AB709" s="9">
        <v>0</v>
      </c>
      <c r="AC709" s="9">
        <v>0</v>
      </c>
      <c r="AD709" s="9">
        <v>0</v>
      </c>
      <c r="AE709" s="9">
        <v>0</v>
      </c>
      <c r="AF709" s="9">
        <v>0</v>
      </c>
      <c r="AG709" s="9">
        <v>0</v>
      </c>
      <c r="AH709" s="9">
        <v>100000000</v>
      </c>
      <c r="AI709" s="9">
        <v>0</v>
      </c>
      <c r="AJ709">
        <v>100000000</v>
      </c>
      <c r="AK709">
        <v>0</v>
      </c>
      <c r="AU709" t="s">
        <v>2327</v>
      </c>
      <c r="AW709">
        <v>0</v>
      </c>
      <c r="AY709">
        <v>0</v>
      </c>
      <c r="BA709">
        <v>0</v>
      </c>
      <c r="BC709">
        <v>0</v>
      </c>
      <c r="BE709">
        <v>0</v>
      </c>
      <c r="BG709">
        <v>0</v>
      </c>
      <c r="BI709">
        <v>0</v>
      </c>
      <c r="BK709">
        <v>0</v>
      </c>
      <c r="BM709">
        <v>0</v>
      </c>
      <c r="BO709">
        <v>0</v>
      </c>
      <c r="BQ709">
        <v>0</v>
      </c>
      <c r="BR709">
        <v>0</v>
      </c>
      <c r="BT709">
        <v>0</v>
      </c>
      <c r="BV709">
        <v>0</v>
      </c>
      <c r="BX709">
        <v>0</v>
      </c>
      <c r="BZ709">
        <v>0</v>
      </c>
      <c r="CB709">
        <v>0</v>
      </c>
      <c r="CF709">
        <v>0</v>
      </c>
      <c r="CJ709">
        <v>2177</v>
      </c>
      <c r="CM709">
        <v>0</v>
      </c>
      <c r="CN709">
        <v>100000000</v>
      </c>
    </row>
    <row r="710" spans="1:92" x14ac:dyDescent="0.3">
      <c r="A710" s="4">
        <v>44334</v>
      </c>
      <c r="B710" s="2" t="s">
        <v>161</v>
      </c>
      <c r="C710" s="11" t="s">
        <v>390</v>
      </c>
      <c r="D710" s="11" t="s">
        <v>11</v>
      </c>
      <c r="E710" s="3" t="s">
        <v>1207</v>
      </c>
      <c r="F710" s="1"/>
      <c r="G710" s="7"/>
      <c r="H710" s="7"/>
      <c r="I710" s="7"/>
      <c r="J710" s="7">
        <v>1000</v>
      </c>
      <c r="K710" s="7">
        <v>200</v>
      </c>
      <c r="L710" s="7">
        <v>20</v>
      </c>
      <c r="M710" s="5">
        <v>20</v>
      </c>
      <c r="N710" s="7"/>
      <c r="O710" s="7"/>
      <c r="P710" s="7"/>
      <c r="Q710" s="7">
        <v>1</v>
      </c>
      <c r="R710" s="7"/>
      <c r="S710" s="7"/>
      <c r="T710" s="7">
        <v>2</v>
      </c>
      <c r="U710" s="7"/>
      <c r="V710" s="6"/>
      <c r="W710" s="10"/>
      <c r="X710" s="8"/>
      <c r="Y710" s="9">
        <v>0</v>
      </c>
      <c r="Z710" s="9">
        <v>0</v>
      </c>
      <c r="AA710" s="9">
        <v>0</v>
      </c>
      <c r="AB710" s="9">
        <v>0</v>
      </c>
      <c r="AC710" s="9">
        <v>0</v>
      </c>
      <c r="AD710" s="9">
        <v>0</v>
      </c>
      <c r="AE710" s="9">
        <v>0</v>
      </c>
      <c r="AF710" s="9">
        <v>0</v>
      </c>
      <c r="AG710" s="9">
        <v>0</v>
      </c>
      <c r="AH710" s="9">
        <v>100000000</v>
      </c>
      <c r="AI710" s="9">
        <v>0</v>
      </c>
      <c r="AJ710">
        <v>100000000</v>
      </c>
      <c r="AK710">
        <v>0</v>
      </c>
      <c r="AU710" t="s">
        <v>2328</v>
      </c>
      <c r="AW710">
        <v>0</v>
      </c>
      <c r="AY710">
        <v>0</v>
      </c>
      <c r="BA710">
        <v>0</v>
      </c>
      <c r="BC710">
        <v>0</v>
      </c>
      <c r="BE710">
        <v>0</v>
      </c>
      <c r="BG710">
        <v>0</v>
      </c>
      <c r="BI710">
        <v>0</v>
      </c>
      <c r="BK710">
        <v>0</v>
      </c>
      <c r="BM710">
        <v>0</v>
      </c>
      <c r="BO710">
        <v>0</v>
      </c>
      <c r="BQ710">
        <v>0</v>
      </c>
      <c r="BR710">
        <v>0</v>
      </c>
      <c r="BT710">
        <v>0</v>
      </c>
      <c r="BV710">
        <v>0</v>
      </c>
      <c r="BX710">
        <v>0</v>
      </c>
      <c r="BZ710">
        <v>0</v>
      </c>
      <c r="CB710">
        <v>0</v>
      </c>
      <c r="CF710">
        <v>0</v>
      </c>
      <c r="CJ710">
        <v>2178</v>
      </c>
      <c r="CM710">
        <v>0</v>
      </c>
      <c r="CN710">
        <v>100000000</v>
      </c>
    </row>
    <row r="711" spans="1:92" x14ac:dyDescent="0.3">
      <c r="A711" s="4">
        <v>44340</v>
      </c>
      <c r="B711" s="2" t="s">
        <v>161</v>
      </c>
      <c r="C711" s="11" t="s">
        <v>600</v>
      </c>
      <c r="D711" s="11" t="s">
        <v>11</v>
      </c>
      <c r="E711" s="3" t="s">
        <v>1370</v>
      </c>
      <c r="F711" s="1"/>
      <c r="G711" s="7"/>
      <c r="H711" s="7"/>
      <c r="I711" s="7"/>
      <c r="J711" s="7">
        <v>2955</v>
      </c>
      <c r="K711" s="7">
        <v>591</v>
      </c>
      <c r="L711" s="7"/>
      <c r="M711" s="5">
        <v>40</v>
      </c>
      <c r="N711" s="7">
        <v>2</v>
      </c>
      <c r="O711" s="7">
        <v>5</v>
      </c>
      <c r="P711" s="7"/>
      <c r="Q711" s="7"/>
      <c r="R711" s="7"/>
      <c r="S711" s="7">
        <v>1</v>
      </c>
      <c r="T711" s="7">
        <v>1</v>
      </c>
      <c r="U711" s="7"/>
      <c r="V711" s="6">
        <v>1250</v>
      </c>
      <c r="W711" s="10"/>
      <c r="X711" s="8"/>
      <c r="Y711" s="9">
        <v>0</v>
      </c>
      <c r="Z711" s="9">
        <v>0</v>
      </c>
      <c r="AA711" s="9">
        <v>0</v>
      </c>
      <c r="AB711" s="9">
        <v>0</v>
      </c>
      <c r="AC711" s="9">
        <v>0</v>
      </c>
      <c r="AD711" s="9">
        <v>0</v>
      </c>
      <c r="AE711" s="9">
        <v>0</v>
      </c>
      <c r="AF711" s="9">
        <v>0</v>
      </c>
      <c r="AG711" s="9">
        <v>0</v>
      </c>
      <c r="AH711" s="9">
        <v>100000000</v>
      </c>
      <c r="AI711" s="9">
        <v>0</v>
      </c>
      <c r="AJ711">
        <v>100000000</v>
      </c>
      <c r="AK711">
        <v>0</v>
      </c>
      <c r="AU711" t="s">
        <v>2329</v>
      </c>
      <c r="AW711">
        <v>0</v>
      </c>
      <c r="AY711">
        <v>0</v>
      </c>
      <c r="BA711">
        <v>0</v>
      </c>
      <c r="BC711">
        <v>0</v>
      </c>
      <c r="BE711">
        <v>0</v>
      </c>
      <c r="BG711">
        <v>0</v>
      </c>
      <c r="BI711">
        <v>0</v>
      </c>
      <c r="BK711">
        <v>0</v>
      </c>
      <c r="BM711">
        <v>0</v>
      </c>
      <c r="BO711">
        <v>0</v>
      </c>
      <c r="BQ711">
        <v>0</v>
      </c>
      <c r="BR711">
        <v>0</v>
      </c>
      <c r="BT711">
        <v>0</v>
      </c>
      <c r="BV711">
        <v>0</v>
      </c>
      <c r="BX711">
        <v>0</v>
      </c>
      <c r="BZ711">
        <v>0</v>
      </c>
      <c r="CB711">
        <v>0</v>
      </c>
      <c r="CF711">
        <v>0</v>
      </c>
      <c r="CJ711">
        <v>2179</v>
      </c>
      <c r="CM711">
        <v>0</v>
      </c>
      <c r="CN711">
        <v>100000000</v>
      </c>
    </row>
    <row r="712" spans="1:92" x14ac:dyDescent="0.3">
      <c r="A712" s="4">
        <v>44335</v>
      </c>
      <c r="B712" s="2" t="s">
        <v>161</v>
      </c>
      <c r="C712" s="11" t="s">
        <v>182</v>
      </c>
      <c r="D712" s="11" t="s">
        <v>11</v>
      </c>
      <c r="E712" s="3" t="s">
        <v>1544</v>
      </c>
      <c r="F712" s="1"/>
      <c r="G712" s="7"/>
      <c r="H712" s="7"/>
      <c r="I712" s="7"/>
      <c r="J712" s="7">
        <v>252</v>
      </c>
      <c r="K712" s="7">
        <v>63</v>
      </c>
      <c r="L712" s="7"/>
      <c r="M712" s="5"/>
      <c r="N712" s="7">
        <v>2</v>
      </c>
      <c r="O712" s="7"/>
      <c r="P712" s="7">
        <v>1</v>
      </c>
      <c r="Q712" s="7">
        <v>1</v>
      </c>
      <c r="R712" s="7"/>
      <c r="S712" s="7"/>
      <c r="T712" s="7"/>
      <c r="U712" s="7"/>
      <c r="V712" s="6"/>
      <c r="W712" s="10"/>
      <c r="X712" s="8"/>
      <c r="Y712" s="9">
        <v>0</v>
      </c>
      <c r="Z712" s="9">
        <v>0</v>
      </c>
      <c r="AA712" s="9">
        <v>0</v>
      </c>
      <c r="AB712" s="9">
        <v>0</v>
      </c>
      <c r="AC712" s="9">
        <v>0</v>
      </c>
      <c r="AD712" s="9">
        <v>0</v>
      </c>
      <c r="AE712" s="9">
        <v>0</v>
      </c>
      <c r="AF712" s="9">
        <v>0</v>
      </c>
      <c r="AG712" s="9">
        <v>0</v>
      </c>
      <c r="AH712" s="9">
        <v>0</v>
      </c>
      <c r="AI712" s="9">
        <v>0</v>
      </c>
      <c r="AJ712">
        <v>0</v>
      </c>
      <c r="AK712">
        <v>0</v>
      </c>
      <c r="AU712" t="s">
        <v>2330</v>
      </c>
      <c r="AW712">
        <v>0</v>
      </c>
      <c r="AY712">
        <v>0</v>
      </c>
      <c r="BA712">
        <v>0</v>
      </c>
      <c r="BC712">
        <v>0</v>
      </c>
      <c r="BE712">
        <v>0</v>
      </c>
      <c r="BG712">
        <v>0</v>
      </c>
      <c r="BI712">
        <v>0</v>
      </c>
      <c r="BK712">
        <v>0</v>
      </c>
      <c r="BM712">
        <v>0</v>
      </c>
      <c r="BO712">
        <v>0</v>
      </c>
      <c r="BQ712">
        <v>0</v>
      </c>
      <c r="BR712">
        <v>0</v>
      </c>
      <c r="BT712">
        <v>0</v>
      </c>
      <c r="BV712">
        <v>0</v>
      </c>
      <c r="BX712">
        <v>0</v>
      </c>
      <c r="BZ712">
        <v>0</v>
      </c>
      <c r="CB712">
        <v>0</v>
      </c>
      <c r="CF712">
        <v>0</v>
      </c>
      <c r="CJ712">
        <v>2180</v>
      </c>
      <c r="CM712">
        <v>0</v>
      </c>
      <c r="CN712">
        <v>0</v>
      </c>
    </row>
    <row r="713" spans="1:92" x14ac:dyDescent="0.3">
      <c r="A713" s="4">
        <v>44264</v>
      </c>
      <c r="B713" s="2" t="s">
        <v>161</v>
      </c>
      <c r="C713" s="11" t="s">
        <v>686</v>
      </c>
      <c r="D713" s="11" t="s">
        <v>11</v>
      </c>
      <c r="E713" s="3" t="s">
        <v>1253</v>
      </c>
      <c r="F713" s="1"/>
      <c r="G713" s="7"/>
      <c r="H713" s="7"/>
      <c r="I713" s="7"/>
      <c r="J713" s="7">
        <v>900</v>
      </c>
      <c r="K713" s="7">
        <v>340</v>
      </c>
      <c r="L713" s="7"/>
      <c r="M713" s="5">
        <v>30</v>
      </c>
      <c r="N713" s="7"/>
      <c r="O713" s="7"/>
      <c r="P713" s="7"/>
      <c r="Q713" s="7">
        <v>3</v>
      </c>
      <c r="R713" s="7"/>
      <c r="S713" s="7"/>
      <c r="T713" s="7">
        <v>20</v>
      </c>
      <c r="U713" s="7"/>
      <c r="V713" s="6"/>
      <c r="W713" s="10"/>
      <c r="X713" s="8"/>
      <c r="Y713" s="9">
        <v>0</v>
      </c>
      <c r="Z713" s="9">
        <v>0</v>
      </c>
      <c r="AA713" s="9">
        <v>0</v>
      </c>
      <c r="AB713" s="9">
        <v>0</v>
      </c>
      <c r="AC713" s="9">
        <v>0</v>
      </c>
      <c r="AD713" s="9">
        <v>0</v>
      </c>
      <c r="AE713" s="9">
        <v>0</v>
      </c>
      <c r="AF713" s="9">
        <v>0</v>
      </c>
      <c r="AG713" s="9">
        <v>0</v>
      </c>
      <c r="AH713" s="9">
        <v>0</v>
      </c>
      <c r="AI713" s="9">
        <v>0</v>
      </c>
      <c r="AJ713">
        <v>0</v>
      </c>
      <c r="AK713">
        <v>0</v>
      </c>
      <c r="AU713" t="s">
        <v>2331</v>
      </c>
      <c r="AW713">
        <v>0</v>
      </c>
      <c r="AY713">
        <v>0</v>
      </c>
      <c r="BA713">
        <v>0</v>
      </c>
      <c r="BC713">
        <v>0</v>
      </c>
      <c r="BE713">
        <v>0</v>
      </c>
      <c r="BG713">
        <v>0</v>
      </c>
      <c r="BI713">
        <v>0</v>
      </c>
      <c r="BK713">
        <v>0</v>
      </c>
      <c r="BM713">
        <v>0</v>
      </c>
      <c r="BO713">
        <v>0</v>
      </c>
      <c r="BQ713">
        <v>0</v>
      </c>
      <c r="BR713">
        <v>0</v>
      </c>
      <c r="BT713">
        <v>0</v>
      </c>
      <c r="BV713">
        <v>0</v>
      </c>
      <c r="BX713">
        <v>0</v>
      </c>
      <c r="BZ713">
        <v>0</v>
      </c>
      <c r="CB713">
        <v>0</v>
      </c>
      <c r="CF713">
        <v>0</v>
      </c>
      <c r="CJ713">
        <v>2181</v>
      </c>
      <c r="CM713">
        <v>0</v>
      </c>
      <c r="CN713">
        <v>0</v>
      </c>
    </row>
    <row r="714" spans="1:92" x14ac:dyDescent="0.3">
      <c r="A714" s="4">
        <v>44374</v>
      </c>
      <c r="B714" s="2" t="s">
        <v>44</v>
      </c>
      <c r="C714" s="11" t="s">
        <v>196</v>
      </c>
      <c r="D714" s="11" t="s">
        <v>7</v>
      </c>
      <c r="E714" s="3" t="s">
        <v>1452</v>
      </c>
      <c r="F714" s="1"/>
      <c r="G714" s="7"/>
      <c r="H714" s="7"/>
      <c r="I714" s="7"/>
      <c r="J714" s="7">
        <v>4</v>
      </c>
      <c r="K714" s="7">
        <v>1</v>
      </c>
      <c r="L714" s="7">
        <v>1</v>
      </c>
      <c r="M714" s="5"/>
      <c r="N714" s="7"/>
      <c r="O714" s="7"/>
      <c r="P714" s="7"/>
      <c r="Q714" s="7"/>
      <c r="R714" s="7"/>
      <c r="S714" s="7"/>
      <c r="T714" s="7"/>
      <c r="U714" s="7"/>
      <c r="V714" s="6"/>
      <c r="W714" s="10"/>
      <c r="X714" s="8"/>
      <c r="Y714" s="9">
        <v>0</v>
      </c>
      <c r="Z714" s="9">
        <v>0</v>
      </c>
      <c r="AA714" s="9">
        <v>0</v>
      </c>
      <c r="AB714" s="9">
        <v>0</v>
      </c>
      <c r="AC714" s="9">
        <v>0</v>
      </c>
      <c r="AD714" s="9">
        <v>0</v>
      </c>
      <c r="AE714" s="9">
        <v>0</v>
      </c>
      <c r="AF714" s="9">
        <v>0</v>
      </c>
      <c r="AG714" s="9">
        <v>0</v>
      </c>
      <c r="AH714" s="9">
        <v>0</v>
      </c>
      <c r="AI714" s="9">
        <v>0</v>
      </c>
      <c r="AJ714">
        <v>0</v>
      </c>
      <c r="AK714">
        <v>0</v>
      </c>
      <c r="AU714" t="s">
        <v>2332</v>
      </c>
      <c r="AW714">
        <v>0</v>
      </c>
      <c r="AY714">
        <v>0</v>
      </c>
      <c r="BA714">
        <v>0</v>
      </c>
      <c r="BC714">
        <v>0</v>
      </c>
      <c r="BE714">
        <v>0</v>
      </c>
      <c r="BG714">
        <v>0</v>
      </c>
      <c r="BI714">
        <v>0</v>
      </c>
      <c r="BK714">
        <v>0</v>
      </c>
      <c r="BM714">
        <v>0</v>
      </c>
      <c r="BO714">
        <v>0</v>
      </c>
      <c r="BQ714">
        <v>0</v>
      </c>
      <c r="BR714">
        <v>0</v>
      </c>
      <c r="BT714">
        <v>0</v>
      </c>
      <c r="BV714">
        <v>0</v>
      </c>
      <c r="BX714">
        <v>0</v>
      </c>
      <c r="BZ714">
        <v>0</v>
      </c>
      <c r="CB714">
        <v>0</v>
      </c>
      <c r="CF714">
        <v>0</v>
      </c>
      <c r="CJ714">
        <v>2182</v>
      </c>
      <c r="CM714">
        <v>0</v>
      </c>
      <c r="CN714">
        <v>0</v>
      </c>
    </row>
    <row r="715" spans="1:92" x14ac:dyDescent="0.3">
      <c r="A715" s="4">
        <v>44373</v>
      </c>
      <c r="B715" s="2" t="s">
        <v>39</v>
      </c>
      <c r="C715" s="11" t="s">
        <v>399</v>
      </c>
      <c r="D715" s="11" t="s">
        <v>7</v>
      </c>
      <c r="E715" s="3" t="s">
        <v>1022</v>
      </c>
      <c r="F715" s="1"/>
      <c r="G715" s="7"/>
      <c r="H715" s="7"/>
      <c r="I715" s="7"/>
      <c r="J715" s="7">
        <v>4</v>
      </c>
      <c r="K715" s="7">
        <v>1</v>
      </c>
      <c r="L715" s="7"/>
      <c r="M715" s="5">
        <v>1</v>
      </c>
      <c r="N715" s="7"/>
      <c r="O715" s="7"/>
      <c r="P715" s="7"/>
      <c r="Q715" s="7"/>
      <c r="R715" s="7"/>
      <c r="S715" s="7"/>
      <c r="T715" s="7"/>
      <c r="U715" s="7"/>
      <c r="V715" s="6"/>
      <c r="W715" s="10"/>
      <c r="X715" s="8"/>
      <c r="Y715" s="9">
        <v>0</v>
      </c>
      <c r="Z715" s="9">
        <v>0</v>
      </c>
      <c r="AA715" s="9">
        <v>0</v>
      </c>
      <c r="AB715" s="9">
        <v>0</v>
      </c>
      <c r="AC715" s="9">
        <v>0</v>
      </c>
      <c r="AD715" s="9">
        <v>0</v>
      </c>
      <c r="AE715" s="9">
        <v>0</v>
      </c>
      <c r="AF715" s="9">
        <v>0</v>
      </c>
      <c r="AG715" s="9">
        <v>0</v>
      </c>
      <c r="AH715" s="9">
        <v>0</v>
      </c>
      <c r="AI715" s="9">
        <v>0</v>
      </c>
      <c r="AJ715">
        <v>0</v>
      </c>
      <c r="AK715">
        <v>0</v>
      </c>
      <c r="AU715" t="s">
        <v>2333</v>
      </c>
      <c r="AW715">
        <v>0</v>
      </c>
      <c r="AY715">
        <v>0</v>
      </c>
      <c r="BA715">
        <v>0</v>
      </c>
      <c r="BC715">
        <v>0</v>
      </c>
      <c r="BE715">
        <v>0</v>
      </c>
      <c r="BG715">
        <v>0</v>
      </c>
      <c r="BI715">
        <v>0</v>
      </c>
      <c r="BK715">
        <v>0</v>
      </c>
      <c r="BM715">
        <v>0</v>
      </c>
      <c r="BO715">
        <v>0</v>
      </c>
      <c r="BQ715">
        <v>0</v>
      </c>
      <c r="BR715">
        <v>0</v>
      </c>
      <c r="BT715">
        <v>0</v>
      </c>
      <c r="BV715">
        <v>0</v>
      </c>
      <c r="BX715">
        <v>0</v>
      </c>
      <c r="BZ715">
        <v>0</v>
      </c>
      <c r="CB715">
        <v>0</v>
      </c>
      <c r="CF715">
        <v>0</v>
      </c>
      <c r="CJ715">
        <v>2183</v>
      </c>
      <c r="CM715">
        <v>0</v>
      </c>
      <c r="CN715">
        <v>0</v>
      </c>
    </row>
    <row r="716" spans="1:92" x14ac:dyDescent="0.3">
      <c r="A716" s="4">
        <v>44373</v>
      </c>
      <c r="B716" s="2" t="s">
        <v>39</v>
      </c>
      <c r="C716" s="11" t="s">
        <v>399</v>
      </c>
      <c r="D716" s="11" t="s">
        <v>7</v>
      </c>
      <c r="E716" s="3" t="s">
        <v>1022</v>
      </c>
      <c r="F716" s="1"/>
      <c r="G716" s="7"/>
      <c r="H716" s="7"/>
      <c r="I716" s="7"/>
      <c r="J716" s="7">
        <v>4</v>
      </c>
      <c r="K716" s="7">
        <v>1</v>
      </c>
      <c r="L716" s="7"/>
      <c r="M716" s="5">
        <v>1</v>
      </c>
      <c r="N716" s="7"/>
      <c r="O716" s="7"/>
      <c r="P716" s="7"/>
      <c r="Q716" s="7"/>
      <c r="R716" s="7"/>
      <c r="S716" s="7"/>
      <c r="T716" s="7"/>
      <c r="U716" s="7"/>
      <c r="V716" s="6"/>
      <c r="W716" s="10"/>
      <c r="X716" s="8"/>
      <c r="Y716" s="9">
        <v>0</v>
      </c>
      <c r="Z716" s="9">
        <v>0</v>
      </c>
      <c r="AA716" s="9">
        <v>0</v>
      </c>
      <c r="AB716" s="9">
        <v>0</v>
      </c>
      <c r="AC716" s="9">
        <v>0</v>
      </c>
      <c r="AD716" s="9">
        <v>0</v>
      </c>
      <c r="AE716" s="9">
        <v>0</v>
      </c>
      <c r="AF716" s="9">
        <v>0</v>
      </c>
      <c r="AG716" s="9">
        <v>0</v>
      </c>
      <c r="AH716" s="9">
        <v>0</v>
      </c>
      <c r="AI716" s="9">
        <v>0</v>
      </c>
      <c r="AJ716">
        <v>0</v>
      </c>
      <c r="AK716">
        <v>0</v>
      </c>
      <c r="AU716" t="s">
        <v>2334</v>
      </c>
      <c r="AW716">
        <v>0</v>
      </c>
      <c r="AY716">
        <v>0</v>
      </c>
      <c r="BA716">
        <v>0</v>
      </c>
      <c r="BC716">
        <v>0</v>
      </c>
      <c r="BE716">
        <v>0</v>
      </c>
      <c r="BG716">
        <v>0</v>
      </c>
      <c r="BI716">
        <v>0</v>
      </c>
      <c r="BK716">
        <v>0</v>
      </c>
      <c r="BM716">
        <v>0</v>
      </c>
      <c r="BO716">
        <v>0</v>
      </c>
      <c r="BQ716">
        <v>0</v>
      </c>
      <c r="BR716">
        <v>0</v>
      </c>
      <c r="BT716">
        <v>0</v>
      </c>
      <c r="BV716">
        <v>0</v>
      </c>
      <c r="BX716">
        <v>0</v>
      </c>
      <c r="BZ716">
        <v>0</v>
      </c>
      <c r="CB716">
        <v>0</v>
      </c>
      <c r="CF716">
        <v>0</v>
      </c>
      <c r="CJ716">
        <v>2184</v>
      </c>
      <c r="CM716">
        <v>0</v>
      </c>
      <c r="CN716">
        <v>0</v>
      </c>
    </row>
    <row r="717" spans="1:92" x14ac:dyDescent="0.3">
      <c r="A717" s="4">
        <v>44373</v>
      </c>
      <c r="B717" s="2" t="s">
        <v>19</v>
      </c>
      <c r="C717" s="11" t="s">
        <v>158</v>
      </c>
      <c r="D717" s="11" t="s">
        <v>11</v>
      </c>
      <c r="E717" s="3" t="s">
        <v>986</v>
      </c>
      <c r="F717" s="1"/>
      <c r="G717" s="7"/>
      <c r="H717" s="7"/>
      <c r="I717" s="7"/>
      <c r="J717" s="7">
        <v>72</v>
      </c>
      <c r="K717" s="7">
        <v>18</v>
      </c>
      <c r="L717" s="7"/>
      <c r="M717" s="5">
        <v>18</v>
      </c>
      <c r="N717" s="7"/>
      <c r="O717" s="7"/>
      <c r="P717" s="7"/>
      <c r="Q717" s="7"/>
      <c r="R717" s="7"/>
      <c r="S717" s="7"/>
      <c r="T717" s="7"/>
      <c r="U717" s="7"/>
      <c r="V717" s="6"/>
      <c r="W717" s="10"/>
      <c r="X717" s="8"/>
      <c r="Y717" s="9">
        <v>0</v>
      </c>
      <c r="Z717" s="9">
        <v>0</v>
      </c>
      <c r="AA717" s="9">
        <v>0</v>
      </c>
      <c r="AB717" s="9">
        <v>0</v>
      </c>
      <c r="AC717" s="9">
        <v>0</v>
      </c>
      <c r="AD717" s="9">
        <v>0</v>
      </c>
      <c r="AE717" s="9">
        <v>0</v>
      </c>
      <c r="AF717" s="9">
        <v>0</v>
      </c>
      <c r="AG717" s="9">
        <v>0</v>
      </c>
      <c r="AH717" s="9">
        <v>0</v>
      </c>
      <c r="AI717" s="9">
        <v>0</v>
      </c>
      <c r="AJ717">
        <v>0</v>
      </c>
      <c r="AK717">
        <v>0</v>
      </c>
      <c r="AU717" t="s">
        <v>2335</v>
      </c>
      <c r="AW717">
        <v>0</v>
      </c>
      <c r="AY717">
        <v>0</v>
      </c>
      <c r="BA717">
        <v>0</v>
      </c>
      <c r="BC717">
        <v>0</v>
      </c>
      <c r="BE717">
        <v>0</v>
      </c>
      <c r="BG717">
        <v>0</v>
      </c>
      <c r="BI717">
        <v>0</v>
      </c>
      <c r="BK717">
        <v>0</v>
      </c>
      <c r="BM717">
        <v>0</v>
      </c>
      <c r="BO717">
        <v>0</v>
      </c>
      <c r="BQ717">
        <v>0</v>
      </c>
      <c r="BR717">
        <v>0</v>
      </c>
      <c r="BT717">
        <v>0</v>
      </c>
      <c r="BV717">
        <v>0</v>
      </c>
      <c r="BX717">
        <v>0</v>
      </c>
      <c r="BZ717">
        <v>0</v>
      </c>
      <c r="CB717">
        <v>0</v>
      </c>
      <c r="CF717">
        <v>0</v>
      </c>
      <c r="CJ717">
        <v>2185</v>
      </c>
      <c r="CM717">
        <v>0</v>
      </c>
      <c r="CN717">
        <v>0</v>
      </c>
    </row>
    <row r="718" spans="1:92" x14ac:dyDescent="0.3">
      <c r="A718" s="4">
        <v>44375</v>
      </c>
      <c r="B718" s="2" t="s">
        <v>32</v>
      </c>
      <c r="C718" s="11" t="s">
        <v>33</v>
      </c>
      <c r="D718" s="11" t="s">
        <v>1690</v>
      </c>
      <c r="E718" s="3" t="s">
        <v>982</v>
      </c>
      <c r="F718" s="1"/>
      <c r="G718" s="7"/>
      <c r="H718" s="7"/>
      <c r="I718" s="7"/>
      <c r="J718" s="7"/>
      <c r="K718" s="7"/>
      <c r="L718" s="7"/>
      <c r="M718" s="5"/>
      <c r="N718" s="7">
        <v>1</v>
      </c>
      <c r="O718" s="7"/>
      <c r="P718" s="7"/>
      <c r="Q718" s="7"/>
      <c r="R718" s="7"/>
      <c r="S718" s="7"/>
      <c r="T718" s="7"/>
      <c r="U718" s="7"/>
      <c r="V718" s="6"/>
      <c r="W718" s="10"/>
      <c r="X718" s="8"/>
      <c r="Y718" s="9">
        <v>0</v>
      </c>
      <c r="Z718" s="9">
        <v>0</v>
      </c>
      <c r="AA718" s="9">
        <v>0</v>
      </c>
      <c r="AB718" s="9">
        <v>0</v>
      </c>
      <c r="AC718" s="9">
        <v>0</v>
      </c>
      <c r="AD718" s="9">
        <v>0</v>
      </c>
      <c r="AE718" s="9">
        <v>0</v>
      </c>
      <c r="AF718" s="9">
        <v>0</v>
      </c>
      <c r="AG718" s="9">
        <v>0</v>
      </c>
      <c r="AH718" s="9">
        <v>0</v>
      </c>
      <c r="AI718" s="9">
        <v>0</v>
      </c>
      <c r="AJ718">
        <v>0</v>
      </c>
      <c r="AK718">
        <v>0</v>
      </c>
      <c r="AU718" t="s">
        <v>2336</v>
      </c>
      <c r="AW718">
        <v>0</v>
      </c>
      <c r="AY718">
        <v>0</v>
      </c>
      <c r="BA718">
        <v>0</v>
      </c>
      <c r="BC718">
        <v>0</v>
      </c>
      <c r="BE718">
        <v>0</v>
      </c>
      <c r="BG718">
        <v>0</v>
      </c>
      <c r="BI718">
        <v>0</v>
      </c>
      <c r="BK718">
        <v>0</v>
      </c>
      <c r="BM718">
        <v>0</v>
      </c>
      <c r="BO718">
        <v>0</v>
      </c>
      <c r="BQ718">
        <v>0</v>
      </c>
      <c r="BR718">
        <v>0</v>
      </c>
      <c r="BT718">
        <v>0</v>
      </c>
      <c r="BV718">
        <v>0</v>
      </c>
      <c r="BX718">
        <v>0</v>
      </c>
      <c r="BZ718">
        <v>0</v>
      </c>
      <c r="CB718">
        <v>0</v>
      </c>
      <c r="CF718">
        <v>0</v>
      </c>
      <c r="CJ718">
        <v>2186</v>
      </c>
      <c r="CM718">
        <v>0</v>
      </c>
      <c r="CN718">
        <v>0</v>
      </c>
    </row>
    <row r="719" spans="1:92" x14ac:dyDescent="0.3">
      <c r="A719" s="4">
        <v>44359</v>
      </c>
      <c r="B719" s="2" t="s">
        <v>44</v>
      </c>
      <c r="C719" s="11" t="s">
        <v>90</v>
      </c>
      <c r="D719" s="11" t="s">
        <v>11</v>
      </c>
      <c r="E719" s="3" t="s">
        <v>1401</v>
      </c>
      <c r="F719" s="1"/>
      <c r="G719" s="7"/>
      <c r="H719" s="7"/>
      <c r="I719" s="7"/>
      <c r="J719" s="7">
        <v>7800</v>
      </c>
      <c r="K719" s="7">
        <v>2200</v>
      </c>
      <c r="L719" s="7"/>
      <c r="M719" s="5">
        <v>67</v>
      </c>
      <c r="N719" s="7">
        <v>4</v>
      </c>
      <c r="O719" s="7">
        <v>1</v>
      </c>
      <c r="P719" s="7">
        <v>2</v>
      </c>
      <c r="Q719" s="7">
        <v>1</v>
      </c>
      <c r="R719" s="7"/>
      <c r="S719" s="7"/>
      <c r="T719" s="7"/>
      <c r="U719" s="7"/>
      <c r="V719" s="6">
        <v>26</v>
      </c>
      <c r="W719" s="10" t="s">
        <v>2337</v>
      </c>
      <c r="X719" s="8"/>
      <c r="Y719" s="9">
        <v>0</v>
      </c>
      <c r="Z719" s="9">
        <v>0</v>
      </c>
      <c r="AA719" s="9">
        <v>0</v>
      </c>
      <c r="AB719" s="9">
        <v>0</v>
      </c>
      <c r="AC719" s="9">
        <v>0</v>
      </c>
      <c r="AD719" s="9">
        <v>0</v>
      </c>
      <c r="AE719" s="9">
        <v>0</v>
      </c>
      <c r="AF719" s="9">
        <v>0</v>
      </c>
      <c r="AG719" s="9">
        <v>0</v>
      </c>
      <c r="AH719" s="9">
        <v>0</v>
      </c>
      <c r="AI719" s="9">
        <v>0</v>
      </c>
      <c r="AJ719">
        <v>0</v>
      </c>
      <c r="AK719">
        <v>0</v>
      </c>
      <c r="AU719" t="s">
        <v>2338</v>
      </c>
      <c r="AW719">
        <v>0</v>
      </c>
      <c r="AY719">
        <v>0</v>
      </c>
      <c r="BA719">
        <v>0</v>
      </c>
      <c r="BC719">
        <v>0</v>
      </c>
      <c r="BE719">
        <v>0</v>
      </c>
      <c r="BG719">
        <v>0</v>
      </c>
      <c r="BI719">
        <v>0</v>
      </c>
      <c r="BK719">
        <v>0</v>
      </c>
      <c r="BM719">
        <v>0</v>
      </c>
      <c r="BO719">
        <v>0</v>
      </c>
      <c r="BQ719">
        <v>0</v>
      </c>
      <c r="BR719">
        <v>0</v>
      </c>
      <c r="BT719">
        <v>0</v>
      </c>
      <c r="BV719">
        <v>0</v>
      </c>
      <c r="BX719">
        <v>0</v>
      </c>
      <c r="BZ719">
        <v>0</v>
      </c>
      <c r="CB719">
        <v>0</v>
      </c>
      <c r="CF719">
        <v>0</v>
      </c>
      <c r="CJ719">
        <v>2187</v>
      </c>
      <c r="CM719">
        <v>0</v>
      </c>
      <c r="CN719">
        <v>0</v>
      </c>
    </row>
    <row r="720" spans="1:92" x14ac:dyDescent="0.3">
      <c r="A720" s="4">
        <v>44376</v>
      </c>
      <c r="B720" s="2" t="s">
        <v>1160</v>
      </c>
      <c r="C720" s="11" t="s">
        <v>84</v>
      </c>
      <c r="D720" s="11" t="s">
        <v>1699</v>
      </c>
      <c r="E720" s="3" t="s">
        <v>1296</v>
      </c>
      <c r="F720" s="1"/>
      <c r="G720" s="7"/>
      <c r="H720" s="7"/>
      <c r="I720" s="7"/>
      <c r="J720" s="7"/>
      <c r="K720" s="7"/>
      <c r="L720" s="7"/>
      <c r="M720" s="5"/>
      <c r="N720" s="7"/>
      <c r="O720" s="7"/>
      <c r="P720" s="7"/>
      <c r="Q720" s="7"/>
      <c r="R720" s="7"/>
      <c r="S720" s="7"/>
      <c r="T720" s="7"/>
      <c r="U720" s="7"/>
      <c r="V720" s="6">
        <v>4</v>
      </c>
      <c r="W720" s="10"/>
      <c r="X720" s="8"/>
      <c r="Y720" s="9">
        <v>0</v>
      </c>
      <c r="Z720" s="9">
        <v>0</v>
      </c>
      <c r="AA720" s="9">
        <v>0</v>
      </c>
      <c r="AB720" s="9">
        <v>0</v>
      </c>
      <c r="AC720" s="9">
        <v>0</v>
      </c>
      <c r="AD720" s="9">
        <v>0</v>
      </c>
      <c r="AE720" s="9">
        <v>0</v>
      </c>
      <c r="AF720" s="9">
        <v>0</v>
      </c>
      <c r="AG720" s="9">
        <v>0</v>
      </c>
      <c r="AH720" s="9">
        <v>0</v>
      </c>
      <c r="AI720" s="9">
        <v>0</v>
      </c>
      <c r="AJ720">
        <v>0</v>
      </c>
      <c r="AK720">
        <v>0</v>
      </c>
      <c r="AU720" t="s">
        <v>2339</v>
      </c>
      <c r="AW720">
        <v>0</v>
      </c>
      <c r="AY720">
        <v>0</v>
      </c>
      <c r="BA720">
        <v>0</v>
      </c>
      <c r="BC720">
        <v>0</v>
      </c>
      <c r="BE720">
        <v>0</v>
      </c>
      <c r="BG720">
        <v>0</v>
      </c>
      <c r="BI720">
        <v>0</v>
      </c>
      <c r="BK720">
        <v>0</v>
      </c>
      <c r="BM720">
        <v>0</v>
      </c>
      <c r="BO720">
        <v>0</v>
      </c>
      <c r="BQ720">
        <v>0</v>
      </c>
      <c r="BR720">
        <v>0</v>
      </c>
      <c r="BT720">
        <v>0</v>
      </c>
      <c r="BV720">
        <v>0</v>
      </c>
      <c r="BX720">
        <v>0</v>
      </c>
      <c r="BZ720">
        <v>0</v>
      </c>
      <c r="CB720">
        <v>0</v>
      </c>
      <c r="CF720">
        <v>0</v>
      </c>
      <c r="CJ720">
        <v>2188</v>
      </c>
      <c r="CM720">
        <v>0</v>
      </c>
      <c r="CN720">
        <v>0</v>
      </c>
    </row>
    <row r="721" spans="1:92" x14ac:dyDescent="0.3">
      <c r="A721" s="4">
        <v>44376</v>
      </c>
      <c r="B721" s="2" t="s">
        <v>12</v>
      </c>
      <c r="C721" s="11" t="s">
        <v>792</v>
      </c>
      <c r="D721" s="11" t="s">
        <v>1690</v>
      </c>
      <c r="E721" s="3" t="s">
        <v>1211</v>
      </c>
      <c r="F721" s="1"/>
      <c r="G721" s="7"/>
      <c r="H721" s="7"/>
      <c r="I721" s="7"/>
      <c r="J721" s="7"/>
      <c r="K721" s="7"/>
      <c r="L721" s="7"/>
      <c r="M721" s="5"/>
      <c r="N721" s="7"/>
      <c r="O721" s="7"/>
      <c r="P721" s="7"/>
      <c r="Q721" s="7"/>
      <c r="R721" s="7"/>
      <c r="S721" s="7"/>
      <c r="T721" s="7"/>
      <c r="U721" s="7"/>
      <c r="V721" s="6"/>
      <c r="W721" s="10" t="s">
        <v>2340</v>
      </c>
      <c r="X721" s="8"/>
      <c r="Y721" s="9">
        <v>0</v>
      </c>
      <c r="Z721" s="9">
        <v>0</v>
      </c>
      <c r="AA721" s="9">
        <v>0</v>
      </c>
      <c r="AB721" s="9">
        <v>0</v>
      </c>
      <c r="AC721" s="9">
        <v>0</v>
      </c>
      <c r="AD721" s="9">
        <v>0</v>
      </c>
      <c r="AE721" s="9">
        <v>0</v>
      </c>
      <c r="AF721" s="9">
        <v>0</v>
      </c>
      <c r="AG721" s="9">
        <v>0</v>
      </c>
      <c r="AH721" s="9">
        <v>0</v>
      </c>
      <c r="AI721" s="9">
        <v>0</v>
      </c>
      <c r="AJ721">
        <v>0</v>
      </c>
      <c r="AK721">
        <v>0</v>
      </c>
      <c r="AU721" t="s">
        <v>2341</v>
      </c>
      <c r="AW721">
        <v>0</v>
      </c>
      <c r="AY721">
        <v>0</v>
      </c>
      <c r="BA721">
        <v>0</v>
      </c>
      <c r="BC721">
        <v>0</v>
      </c>
      <c r="BE721">
        <v>0</v>
      </c>
      <c r="BG721">
        <v>0</v>
      </c>
      <c r="BI721">
        <v>0</v>
      </c>
      <c r="BK721">
        <v>0</v>
      </c>
      <c r="BM721">
        <v>0</v>
      </c>
      <c r="BO721">
        <v>0</v>
      </c>
      <c r="BQ721">
        <v>0</v>
      </c>
      <c r="BR721">
        <v>0</v>
      </c>
      <c r="BT721">
        <v>0</v>
      </c>
      <c r="BV721">
        <v>0</v>
      </c>
      <c r="BX721">
        <v>0</v>
      </c>
      <c r="BZ721">
        <v>0</v>
      </c>
      <c r="CB721">
        <v>0</v>
      </c>
      <c r="CF721">
        <v>0</v>
      </c>
      <c r="CJ721">
        <v>2189</v>
      </c>
      <c r="CM721">
        <v>0</v>
      </c>
      <c r="CN721">
        <v>0</v>
      </c>
    </row>
    <row r="722" spans="1:92" x14ac:dyDescent="0.3">
      <c r="A722" s="4">
        <v>44375</v>
      </c>
      <c r="B722" s="2" t="s">
        <v>12</v>
      </c>
      <c r="C722" s="11" t="s">
        <v>34</v>
      </c>
      <c r="D722" s="11" t="s">
        <v>7</v>
      </c>
      <c r="E722" s="3" t="s">
        <v>1182</v>
      </c>
      <c r="F722" s="1"/>
      <c r="G722" s="7"/>
      <c r="H722" s="7"/>
      <c r="I722" s="7"/>
      <c r="J722" s="7">
        <v>4</v>
      </c>
      <c r="K722" s="7">
        <v>1</v>
      </c>
      <c r="L722" s="7">
        <v>1</v>
      </c>
      <c r="M722" s="5"/>
      <c r="N722" s="7"/>
      <c r="O722" s="7"/>
      <c r="P722" s="7"/>
      <c r="Q722" s="7"/>
      <c r="R722" s="7"/>
      <c r="S722" s="7"/>
      <c r="T722" s="7"/>
      <c r="U722" s="7"/>
      <c r="V722" s="6"/>
      <c r="W722" s="10"/>
      <c r="X722" s="8"/>
      <c r="Y722" s="9">
        <v>0</v>
      </c>
      <c r="Z722" s="9">
        <v>0</v>
      </c>
      <c r="AA722" s="9">
        <v>0</v>
      </c>
      <c r="AB722" s="9">
        <v>0</v>
      </c>
      <c r="AC722" s="9">
        <v>0</v>
      </c>
      <c r="AD722" s="9">
        <v>0</v>
      </c>
      <c r="AE722" s="9">
        <v>0</v>
      </c>
      <c r="AF722" s="9">
        <v>0</v>
      </c>
      <c r="AG722" s="9">
        <v>0</v>
      </c>
      <c r="AH722" s="9">
        <v>0</v>
      </c>
      <c r="AI722" s="9">
        <v>0</v>
      </c>
      <c r="AJ722">
        <v>0</v>
      </c>
      <c r="AK722">
        <v>0</v>
      </c>
      <c r="AU722" t="s">
        <v>2342</v>
      </c>
      <c r="AW722">
        <v>0</v>
      </c>
      <c r="AY722">
        <v>0</v>
      </c>
      <c r="BA722">
        <v>0</v>
      </c>
      <c r="BC722">
        <v>0</v>
      </c>
      <c r="BE722">
        <v>0</v>
      </c>
      <c r="BG722">
        <v>0</v>
      </c>
      <c r="BI722">
        <v>0</v>
      </c>
      <c r="BK722">
        <v>0</v>
      </c>
      <c r="BM722">
        <v>0</v>
      </c>
      <c r="BO722">
        <v>0</v>
      </c>
      <c r="BQ722">
        <v>0</v>
      </c>
      <c r="BR722">
        <v>0</v>
      </c>
      <c r="BT722">
        <v>0</v>
      </c>
      <c r="BV722">
        <v>0</v>
      </c>
      <c r="BX722">
        <v>0</v>
      </c>
      <c r="BZ722">
        <v>0</v>
      </c>
      <c r="CB722">
        <v>0</v>
      </c>
      <c r="CF722">
        <v>0</v>
      </c>
      <c r="CJ722">
        <v>2190</v>
      </c>
      <c r="CM722">
        <v>0</v>
      </c>
      <c r="CN722">
        <v>0</v>
      </c>
    </row>
    <row r="723" spans="1:92" x14ac:dyDescent="0.3">
      <c r="A723" s="4">
        <v>44376</v>
      </c>
      <c r="B723" s="2" t="s">
        <v>57</v>
      </c>
      <c r="C723" s="11" t="s">
        <v>661</v>
      </c>
      <c r="D723" s="11" t="s">
        <v>11</v>
      </c>
      <c r="E723" s="3" t="s">
        <v>1067</v>
      </c>
      <c r="F723" s="1"/>
      <c r="G723" s="7"/>
      <c r="H723" s="7"/>
      <c r="I723" s="7"/>
      <c r="J723" s="7">
        <v>320</v>
      </c>
      <c r="K723" s="7">
        <v>80</v>
      </c>
      <c r="L723" s="7"/>
      <c r="M723" s="5">
        <v>80</v>
      </c>
      <c r="N723" s="7"/>
      <c r="O723" s="7"/>
      <c r="P723" s="7"/>
      <c r="Q723" s="7"/>
      <c r="R723" s="7"/>
      <c r="S723" s="7"/>
      <c r="T723" s="7"/>
      <c r="U723" s="7"/>
      <c r="V723" s="6"/>
      <c r="W723" s="10"/>
      <c r="X723" s="8"/>
      <c r="Y723" s="9">
        <v>0</v>
      </c>
      <c r="Z723" s="9">
        <v>0</v>
      </c>
      <c r="AA723" s="9">
        <v>0</v>
      </c>
      <c r="AB723" s="9">
        <v>0</v>
      </c>
      <c r="AC723" s="9">
        <v>0</v>
      </c>
      <c r="AD723" s="9">
        <v>0</v>
      </c>
      <c r="AE723" s="9">
        <v>0</v>
      </c>
      <c r="AF723" s="9">
        <v>0</v>
      </c>
      <c r="AG723" s="9">
        <v>0</v>
      </c>
      <c r="AH723" s="9">
        <v>0</v>
      </c>
      <c r="AI723" s="9">
        <v>0</v>
      </c>
      <c r="AJ723">
        <v>0</v>
      </c>
      <c r="AK723">
        <v>0</v>
      </c>
      <c r="AU723" t="s">
        <v>2343</v>
      </c>
      <c r="AW723">
        <v>0</v>
      </c>
      <c r="AY723">
        <v>0</v>
      </c>
      <c r="BA723">
        <v>0</v>
      </c>
      <c r="BC723">
        <v>0</v>
      </c>
      <c r="BE723">
        <v>0</v>
      </c>
      <c r="BG723">
        <v>0</v>
      </c>
      <c r="BI723">
        <v>0</v>
      </c>
      <c r="BK723">
        <v>0</v>
      </c>
      <c r="BM723">
        <v>0</v>
      </c>
      <c r="BO723">
        <v>0</v>
      </c>
      <c r="BQ723">
        <v>0</v>
      </c>
      <c r="BR723">
        <v>0</v>
      </c>
      <c r="BT723">
        <v>0</v>
      </c>
      <c r="BV723">
        <v>0</v>
      </c>
      <c r="BX723">
        <v>0</v>
      </c>
      <c r="BZ723">
        <v>0</v>
      </c>
      <c r="CB723">
        <v>0</v>
      </c>
      <c r="CF723">
        <v>0</v>
      </c>
      <c r="CJ723">
        <v>2191</v>
      </c>
      <c r="CM723">
        <v>0</v>
      </c>
      <c r="CN723">
        <v>0</v>
      </c>
    </row>
    <row r="724" spans="1:92" x14ac:dyDescent="0.3">
      <c r="A724" s="4">
        <v>44371</v>
      </c>
      <c r="B724" s="2" t="s">
        <v>8</v>
      </c>
      <c r="C724" s="11" t="s">
        <v>8</v>
      </c>
      <c r="D724" s="11" t="s">
        <v>1690</v>
      </c>
      <c r="E724" s="3" t="s">
        <v>1119</v>
      </c>
      <c r="F724" s="1"/>
      <c r="G724" s="7"/>
      <c r="H724" s="7"/>
      <c r="I724" s="7"/>
      <c r="J724" s="7">
        <v>28</v>
      </c>
      <c r="K724" s="7"/>
      <c r="L724" s="7">
        <v>4</v>
      </c>
      <c r="M724" s="5"/>
      <c r="N724" s="7"/>
      <c r="O724" s="7"/>
      <c r="P724" s="7"/>
      <c r="Q724" s="7">
        <v>2</v>
      </c>
      <c r="R724" s="7"/>
      <c r="S724" s="7"/>
      <c r="T724" s="7"/>
      <c r="U724" s="7"/>
      <c r="V724" s="6">
        <v>14</v>
      </c>
      <c r="W724" s="10"/>
      <c r="X724" s="8"/>
      <c r="Y724" s="9">
        <v>0</v>
      </c>
      <c r="Z724" s="9">
        <v>0</v>
      </c>
      <c r="AA724" s="9">
        <v>0</v>
      </c>
      <c r="AB724" s="9">
        <v>0</v>
      </c>
      <c r="AC724" s="9">
        <v>0</v>
      </c>
      <c r="AD724" s="9">
        <v>0</v>
      </c>
      <c r="AE724" s="9">
        <v>0</v>
      </c>
      <c r="AF724" s="9">
        <v>0</v>
      </c>
      <c r="AG724" s="9">
        <v>0</v>
      </c>
      <c r="AH724" s="9">
        <v>0</v>
      </c>
      <c r="AI724" s="9">
        <v>0</v>
      </c>
      <c r="AJ724">
        <v>0</v>
      </c>
      <c r="AK724">
        <v>0</v>
      </c>
      <c r="AU724" t="s">
        <v>2344</v>
      </c>
      <c r="AW724">
        <v>0</v>
      </c>
      <c r="AY724">
        <v>0</v>
      </c>
      <c r="BA724">
        <v>0</v>
      </c>
      <c r="BC724">
        <v>0</v>
      </c>
      <c r="BE724">
        <v>0</v>
      </c>
      <c r="BG724">
        <v>0</v>
      </c>
      <c r="BI724">
        <v>0</v>
      </c>
      <c r="BK724">
        <v>0</v>
      </c>
      <c r="BM724">
        <v>0</v>
      </c>
      <c r="BO724">
        <v>0</v>
      </c>
      <c r="BQ724">
        <v>0</v>
      </c>
      <c r="BR724">
        <v>0</v>
      </c>
      <c r="BT724">
        <v>0</v>
      </c>
      <c r="BV724">
        <v>0</v>
      </c>
      <c r="BX724">
        <v>0</v>
      </c>
      <c r="BZ724">
        <v>0</v>
      </c>
      <c r="CB724">
        <v>0</v>
      </c>
      <c r="CF724">
        <v>0</v>
      </c>
      <c r="CJ724">
        <v>2192</v>
      </c>
      <c r="CM724">
        <v>0</v>
      </c>
      <c r="CN724">
        <v>0</v>
      </c>
    </row>
    <row r="725" spans="1:92" x14ac:dyDescent="0.3">
      <c r="A725" s="4">
        <v>44366</v>
      </c>
      <c r="B725" s="2" t="s">
        <v>8</v>
      </c>
      <c r="C725" s="11" t="s">
        <v>1482</v>
      </c>
      <c r="D725" s="11" t="s">
        <v>1693</v>
      </c>
      <c r="E725" s="3" t="s">
        <v>1483</v>
      </c>
      <c r="F725" s="1"/>
      <c r="G725" s="7"/>
      <c r="H725" s="7"/>
      <c r="I725" s="7">
        <v>1</v>
      </c>
      <c r="J725" s="7">
        <v>1</v>
      </c>
      <c r="K725" s="7"/>
      <c r="L725" s="7"/>
      <c r="M725" s="5"/>
      <c r="N725" s="7"/>
      <c r="O725" s="7"/>
      <c r="P725" s="7"/>
      <c r="Q725" s="7"/>
      <c r="R725" s="7"/>
      <c r="S725" s="7"/>
      <c r="T725" s="7"/>
      <c r="U725" s="7"/>
      <c r="V725" s="6"/>
      <c r="W725" s="10"/>
      <c r="X725" s="8"/>
      <c r="Y725" s="9">
        <v>0</v>
      </c>
      <c r="Z725" s="9">
        <v>0</v>
      </c>
      <c r="AA725" s="9">
        <v>0</v>
      </c>
      <c r="AB725" s="9">
        <v>0</v>
      </c>
      <c r="AC725" s="9">
        <v>0</v>
      </c>
      <c r="AD725" s="9">
        <v>0</v>
      </c>
      <c r="AE725" s="9">
        <v>0</v>
      </c>
      <c r="AF725" s="9">
        <v>0</v>
      </c>
      <c r="AG725" s="9">
        <v>0</v>
      </c>
      <c r="AH725" s="9">
        <v>0</v>
      </c>
      <c r="AI725" s="9">
        <v>0</v>
      </c>
      <c r="AJ725">
        <v>0</v>
      </c>
      <c r="AK725">
        <v>0</v>
      </c>
      <c r="AU725" t="s">
        <v>2345</v>
      </c>
      <c r="AW725">
        <v>0</v>
      </c>
      <c r="AY725">
        <v>0</v>
      </c>
      <c r="BA725">
        <v>0</v>
      </c>
      <c r="BC725">
        <v>0</v>
      </c>
      <c r="BE725">
        <v>0</v>
      </c>
      <c r="BG725">
        <v>0</v>
      </c>
      <c r="BI725">
        <v>0</v>
      </c>
      <c r="BK725">
        <v>0</v>
      </c>
      <c r="BM725">
        <v>0</v>
      </c>
      <c r="BO725">
        <v>0</v>
      </c>
      <c r="BQ725">
        <v>0</v>
      </c>
      <c r="BR725">
        <v>0</v>
      </c>
      <c r="BT725">
        <v>0</v>
      </c>
      <c r="BV725">
        <v>0</v>
      </c>
      <c r="BX725">
        <v>0</v>
      </c>
      <c r="BZ725">
        <v>0</v>
      </c>
      <c r="CB725">
        <v>0</v>
      </c>
      <c r="CF725">
        <v>0</v>
      </c>
      <c r="CJ725">
        <v>2193</v>
      </c>
      <c r="CM725">
        <v>0</v>
      </c>
      <c r="CN725">
        <v>0</v>
      </c>
    </row>
    <row r="726" spans="1:92" x14ac:dyDescent="0.3">
      <c r="A726" s="4">
        <v>44375</v>
      </c>
      <c r="B726" s="2" t="s">
        <v>9</v>
      </c>
      <c r="C726" s="11" t="s">
        <v>375</v>
      </c>
      <c r="D726" s="11" t="s">
        <v>31</v>
      </c>
      <c r="E726" s="3" t="s">
        <v>1378</v>
      </c>
      <c r="F726" s="1"/>
      <c r="G726" s="7"/>
      <c r="H726" s="7"/>
      <c r="I726" s="7"/>
      <c r="J726" s="7">
        <v>18</v>
      </c>
      <c r="K726" s="7">
        <v>11</v>
      </c>
      <c r="L726" s="7"/>
      <c r="M726" s="5">
        <v>11</v>
      </c>
      <c r="N726" s="7"/>
      <c r="O726" s="7"/>
      <c r="P726" s="7"/>
      <c r="Q726" s="7"/>
      <c r="R726" s="7"/>
      <c r="S726" s="7"/>
      <c r="T726" s="7"/>
      <c r="U726" s="7"/>
      <c r="V726" s="6"/>
      <c r="W726" s="10"/>
      <c r="X726" s="8"/>
      <c r="Y726" s="9">
        <v>0</v>
      </c>
      <c r="Z726" s="9">
        <v>0</v>
      </c>
      <c r="AA726" s="9">
        <v>0</v>
      </c>
      <c r="AB726" s="9">
        <v>0</v>
      </c>
      <c r="AC726" s="9">
        <v>0</v>
      </c>
      <c r="AD726" s="9">
        <v>0</v>
      </c>
      <c r="AE726" s="9">
        <v>0</v>
      </c>
      <c r="AF726" s="9">
        <v>0</v>
      </c>
      <c r="AG726" s="9">
        <v>0</v>
      </c>
      <c r="AH726" s="9">
        <v>0</v>
      </c>
      <c r="AI726" s="9">
        <v>0</v>
      </c>
      <c r="AJ726">
        <v>0</v>
      </c>
      <c r="AK726">
        <v>0</v>
      </c>
      <c r="AU726" t="s">
        <v>2346</v>
      </c>
      <c r="AW726">
        <v>0</v>
      </c>
      <c r="AY726">
        <v>0</v>
      </c>
      <c r="BA726">
        <v>0</v>
      </c>
      <c r="BC726">
        <v>0</v>
      </c>
      <c r="BE726">
        <v>0</v>
      </c>
      <c r="BG726">
        <v>0</v>
      </c>
      <c r="BI726">
        <v>0</v>
      </c>
      <c r="BK726">
        <v>0</v>
      </c>
      <c r="BM726">
        <v>0</v>
      </c>
      <c r="BO726">
        <v>0</v>
      </c>
      <c r="BQ726">
        <v>0</v>
      </c>
      <c r="BR726">
        <v>0</v>
      </c>
      <c r="BT726">
        <v>0</v>
      </c>
      <c r="BV726">
        <v>0</v>
      </c>
      <c r="BX726">
        <v>0</v>
      </c>
      <c r="BZ726">
        <v>0</v>
      </c>
      <c r="CB726">
        <v>0</v>
      </c>
      <c r="CF726">
        <v>0</v>
      </c>
      <c r="CJ726">
        <v>2194</v>
      </c>
      <c r="CM726">
        <v>0</v>
      </c>
      <c r="CN726">
        <v>0</v>
      </c>
    </row>
    <row r="727" spans="1:92" x14ac:dyDescent="0.3">
      <c r="A727" s="4">
        <v>44377</v>
      </c>
      <c r="B727" s="2" t="s">
        <v>26</v>
      </c>
      <c r="C727" s="11" t="s">
        <v>136</v>
      </c>
      <c r="D727" s="11" t="s">
        <v>1690</v>
      </c>
      <c r="E727" s="3" t="s">
        <v>884</v>
      </c>
      <c r="F727" s="1"/>
      <c r="G727" s="7"/>
      <c r="H727" s="7">
        <v>1</v>
      </c>
      <c r="I727" s="7"/>
      <c r="J727" s="7">
        <v>1</v>
      </c>
      <c r="K727" s="7"/>
      <c r="L727" s="7"/>
      <c r="M727" s="5"/>
      <c r="N727" s="7"/>
      <c r="O727" s="7"/>
      <c r="P727" s="7"/>
      <c r="Q727" s="7"/>
      <c r="R727" s="7"/>
      <c r="S727" s="7"/>
      <c r="T727" s="7"/>
      <c r="U727" s="7"/>
      <c r="V727" s="6"/>
      <c r="W727" s="10"/>
      <c r="X727" s="8"/>
      <c r="Y727" s="9">
        <v>0</v>
      </c>
      <c r="Z727" s="9">
        <v>0</v>
      </c>
      <c r="AA727" s="9">
        <v>0</v>
      </c>
      <c r="AB727" s="9">
        <v>0</v>
      </c>
      <c r="AC727" s="9">
        <v>0</v>
      </c>
      <c r="AD727" s="9">
        <v>0</v>
      </c>
      <c r="AE727" s="9">
        <v>0</v>
      </c>
      <c r="AF727" s="9">
        <v>0</v>
      </c>
      <c r="AG727" s="9">
        <v>0</v>
      </c>
      <c r="AH727" s="9">
        <v>900000000</v>
      </c>
      <c r="AI727" s="9">
        <v>0</v>
      </c>
      <c r="AJ727">
        <v>900000000</v>
      </c>
      <c r="AK727">
        <v>0</v>
      </c>
      <c r="AU727" t="s">
        <v>2347</v>
      </c>
      <c r="AW727">
        <v>0</v>
      </c>
      <c r="AY727">
        <v>0</v>
      </c>
      <c r="BA727">
        <v>0</v>
      </c>
      <c r="BC727">
        <v>0</v>
      </c>
      <c r="BE727">
        <v>0</v>
      </c>
      <c r="BG727">
        <v>0</v>
      </c>
      <c r="BI727">
        <v>0</v>
      </c>
      <c r="BK727">
        <v>0</v>
      </c>
      <c r="BM727">
        <v>0</v>
      </c>
      <c r="BO727">
        <v>0</v>
      </c>
      <c r="BQ727">
        <v>0</v>
      </c>
      <c r="BR727">
        <v>0</v>
      </c>
      <c r="BT727">
        <v>0</v>
      </c>
      <c r="BV727">
        <v>0</v>
      </c>
      <c r="BX727">
        <v>0</v>
      </c>
      <c r="BZ727">
        <v>0</v>
      </c>
      <c r="CB727">
        <v>0</v>
      </c>
      <c r="CF727">
        <v>0</v>
      </c>
      <c r="CJ727">
        <v>2195</v>
      </c>
      <c r="CM727">
        <v>0</v>
      </c>
      <c r="CN727">
        <v>900000000</v>
      </c>
    </row>
    <row r="728" spans="1:92" x14ac:dyDescent="0.3">
      <c r="A728" s="4">
        <v>44376</v>
      </c>
      <c r="B728" s="2" t="s">
        <v>78</v>
      </c>
      <c r="C728" s="11" t="s">
        <v>679</v>
      </c>
      <c r="D728" s="11" t="s">
        <v>31</v>
      </c>
      <c r="E728" s="3" t="s">
        <v>1305</v>
      </c>
      <c r="F728" s="1"/>
      <c r="G728" s="7"/>
      <c r="H728" s="7"/>
      <c r="I728" s="7"/>
      <c r="J728" s="7">
        <v>14</v>
      </c>
      <c r="K728" s="7">
        <v>4</v>
      </c>
      <c r="L728" s="7"/>
      <c r="M728" s="5">
        <v>4</v>
      </c>
      <c r="N728" s="7"/>
      <c r="O728" s="7"/>
      <c r="P728" s="7"/>
      <c r="Q728" s="7"/>
      <c r="R728" s="7"/>
      <c r="S728" s="7"/>
      <c r="T728" s="7"/>
      <c r="U728" s="7"/>
      <c r="V728" s="6"/>
      <c r="W728" s="10"/>
      <c r="X728" s="8"/>
      <c r="Y728" s="9">
        <v>0</v>
      </c>
      <c r="Z728" s="9">
        <v>0</v>
      </c>
      <c r="AA728" s="9">
        <v>0</v>
      </c>
      <c r="AB728" s="9">
        <v>0</v>
      </c>
      <c r="AC728" s="9">
        <v>0</v>
      </c>
      <c r="AD728" s="9">
        <v>0</v>
      </c>
      <c r="AE728" s="9">
        <v>0</v>
      </c>
      <c r="AF728" s="9">
        <v>0</v>
      </c>
      <c r="AG728" s="9">
        <v>0</v>
      </c>
      <c r="AH728" s="9">
        <v>0</v>
      </c>
      <c r="AI728" s="9">
        <v>0</v>
      </c>
      <c r="AJ728">
        <v>0</v>
      </c>
      <c r="AK728">
        <v>0</v>
      </c>
      <c r="AU728" t="s">
        <v>2348</v>
      </c>
      <c r="AW728">
        <v>0</v>
      </c>
      <c r="AY728">
        <v>0</v>
      </c>
      <c r="BA728">
        <v>0</v>
      </c>
      <c r="BC728">
        <v>0</v>
      </c>
      <c r="BE728">
        <v>0</v>
      </c>
      <c r="BG728">
        <v>0</v>
      </c>
      <c r="BI728">
        <v>0</v>
      </c>
      <c r="BK728">
        <v>0</v>
      </c>
      <c r="BM728">
        <v>0</v>
      </c>
      <c r="BO728">
        <v>0</v>
      </c>
      <c r="BQ728">
        <v>0</v>
      </c>
      <c r="BR728">
        <v>0</v>
      </c>
      <c r="BT728">
        <v>0</v>
      </c>
      <c r="BV728">
        <v>0</v>
      </c>
      <c r="BX728">
        <v>0</v>
      </c>
      <c r="BZ728">
        <v>0</v>
      </c>
      <c r="CB728">
        <v>0</v>
      </c>
      <c r="CF728">
        <v>0</v>
      </c>
      <c r="CJ728">
        <v>2196</v>
      </c>
      <c r="CM728">
        <v>0</v>
      </c>
      <c r="CN728">
        <v>0</v>
      </c>
    </row>
    <row r="729" spans="1:92" x14ac:dyDescent="0.3">
      <c r="A729" s="4">
        <v>44376</v>
      </c>
      <c r="B729" s="2" t="s">
        <v>47</v>
      </c>
      <c r="C729" s="11" t="s">
        <v>137</v>
      </c>
      <c r="D729" s="11" t="s">
        <v>1690</v>
      </c>
      <c r="E729" s="3" t="s">
        <v>823</v>
      </c>
      <c r="F729" s="1"/>
      <c r="G729" s="7"/>
      <c r="H729" s="7"/>
      <c r="I729" s="7"/>
      <c r="J729" s="7">
        <v>5</v>
      </c>
      <c r="K729" s="7">
        <v>1</v>
      </c>
      <c r="L729" s="7"/>
      <c r="M729" s="5">
        <v>1</v>
      </c>
      <c r="N729" s="7"/>
      <c r="O729" s="7"/>
      <c r="P729" s="7"/>
      <c r="Q729" s="7"/>
      <c r="R729" s="7"/>
      <c r="S729" s="7"/>
      <c r="T729" s="7"/>
      <c r="U729" s="7"/>
      <c r="V729" s="6"/>
      <c r="W729" s="10"/>
      <c r="X729" s="8"/>
      <c r="Y729" s="9">
        <v>0</v>
      </c>
      <c r="Z729" s="9">
        <v>0</v>
      </c>
      <c r="AA729" s="9">
        <v>0</v>
      </c>
      <c r="AB729" s="9">
        <v>0</v>
      </c>
      <c r="AC729" s="9">
        <v>0</v>
      </c>
      <c r="AD729" s="9">
        <v>0</v>
      </c>
      <c r="AE729" s="9">
        <v>0</v>
      </c>
      <c r="AF729" s="9">
        <v>0</v>
      </c>
      <c r="AG729" s="9">
        <v>0</v>
      </c>
      <c r="AH729" s="9">
        <v>0</v>
      </c>
      <c r="AI729" s="9">
        <v>0</v>
      </c>
      <c r="AJ729">
        <v>0</v>
      </c>
      <c r="AK729">
        <v>0</v>
      </c>
      <c r="AU729" t="s">
        <v>2349</v>
      </c>
      <c r="AW729">
        <v>0</v>
      </c>
      <c r="AY729">
        <v>0</v>
      </c>
      <c r="BA729">
        <v>0</v>
      </c>
      <c r="BC729">
        <v>0</v>
      </c>
      <c r="BE729">
        <v>0</v>
      </c>
      <c r="BG729">
        <v>0</v>
      </c>
      <c r="BI729">
        <v>0</v>
      </c>
      <c r="BK729">
        <v>0</v>
      </c>
      <c r="BM729">
        <v>0</v>
      </c>
      <c r="BO729">
        <v>0</v>
      </c>
      <c r="BQ729">
        <v>0</v>
      </c>
      <c r="BR729">
        <v>0</v>
      </c>
      <c r="BT729">
        <v>0</v>
      </c>
      <c r="BV729">
        <v>0</v>
      </c>
      <c r="BX729">
        <v>0</v>
      </c>
      <c r="BZ729">
        <v>0</v>
      </c>
      <c r="CB729">
        <v>0</v>
      </c>
      <c r="CF729">
        <v>0</v>
      </c>
      <c r="CJ729">
        <v>2197</v>
      </c>
      <c r="CM729">
        <v>0</v>
      </c>
      <c r="CN729">
        <v>0</v>
      </c>
    </row>
    <row r="730" spans="1:92" x14ac:dyDescent="0.3">
      <c r="A730" s="4">
        <v>44377</v>
      </c>
      <c r="B730" s="2" t="s">
        <v>40</v>
      </c>
      <c r="C730" s="11" t="s">
        <v>489</v>
      </c>
      <c r="D730" s="11" t="s">
        <v>1699</v>
      </c>
      <c r="E730" s="3" t="s">
        <v>1008</v>
      </c>
      <c r="F730" s="1"/>
      <c r="G730" s="7"/>
      <c r="H730" s="7"/>
      <c r="I730" s="7"/>
      <c r="J730" s="7"/>
      <c r="K730" s="7"/>
      <c r="L730" s="7"/>
      <c r="M730" s="5"/>
      <c r="N730" s="7"/>
      <c r="O730" s="7"/>
      <c r="P730" s="7"/>
      <c r="Q730" s="7"/>
      <c r="R730" s="7"/>
      <c r="S730" s="7"/>
      <c r="T730" s="7"/>
      <c r="U730" s="7"/>
      <c r="V730" s="6"/>
      <c r="W730" s="10"/>
      <c r="X730" s="8"/>
      <c r="Y730" s="9">
        <v>0</v>
      </c>
      <c r="Z730" s="9">
        <v>0</v>
      </c>
      <c r="AA730" s="9">
        <v>0</v>
      </c>
      <c r="AB730" s="9">
        <v>0</v>
      </c>
      <c r="AC730" s="9">
        <v>0</v>
      </c>
      <c r="AD730" s="9">
        <v>0</v>
      </c>
      <c r="AE730" s="9">
        <v>0</v>
      </c>
      <c r="AF730" s="9">
        <v>0</v>
      </c>
      <c r="AG730" s="9">
        <v>0</v>
      </c>
      <c r="AH730" s="9">
        <v>0</v>
      </c>
      <c r="AI730" s="9">
        <v>0</v>
      </c>
      <c r="AJ730">
        <v>0</v>
      </c>
      <c r="AK730">
        <v>0</v>
      </c>
      <c r="AU730" t="s">
        <v>2350</v>
      </c>
      <c r="AW730">
        <v>0</v>
      </c>
      <c r="AY730">
        <v>0</v>
      </c>
      <c r="BA730">
        <v>0</v>
      </c>
      <c r="BC730">
        <v>0</v>
      </c>
      <c r="BE730">
        <v>0</v>
      </c>
      <c r="BG730">
        <v>0</v>
      </c>
      <c r="BI730">
        <v>0</v>
      </c>
      <c r="BK730">
        <v>0</v>
      </c>
      <c r="BM730">
        <v>0</v>
      </c>
      <c r="BO730">
        <v>0</v>
      </c>
      <c r="BQ730">
        <v>0</v>
      </c>
      <c r="BR730">
        <v>0</v>
      </c>
      <c r="BT730">
        <v>0</v>
      </c>
      <c r="BV730">
        <v>0</v>
      </c>
      <c r="BX730">
        <v>0</v>
      </c>
      <c r="BZ730">
        <v>0</v>
      </c>
      <c r="CB730">
        <v>0</v>
      </c>
      <c r="CF730">
        <v>0</v>
      </c>
      <c r="CJ730">
        <v>2198</v>
      </c>
      <c r="CM730">
        <v>0</v>
      </c>
      <c r="CN730">
        <v>0</v>
      </c>
    </row>
    <row r="731" spans="1:92" x14ac:dyDescent="0.3">
      <c r="A731" s="4">
        <v>44377</v>
      </c>
      <c r="B731" s="2" t="s">
        <v>47</v>
      </c>
      <c r="C731" s="11" t="s">
        <v>55</v>
      </c>
      <c r="D731" s="11" t="s">
        <v>11</v>
      </c>
      <c r="E731" s="3" t="s">
        <v>1097</v>
      </c>
      <c r="F731" s="1"/>
      <c r="G731" s="7"/>
      <c r="H731" s="7"/>
      <c r="I731" s="7"/>
      <c r="J731" s="7">
        <v>615</v>
      </c>
      <c r="K731" s="7">
        <v>205</v>
      </c>
      <c r="L731" s="7"/>
      <c r="M731" s="5">
        <v>205</v>
      </c>
      <c r="N731" s="7"/>
      <c r="O731" s="7"/>
      <c r="P731" s="7"/>
      <c r="Q731" s="7"/>
      <c r="R731" s="7"/>
      <c r="S731" s="7"/>
      <c r="T731" s="7"/>
      <c r="U731" s="7"/>
      <c r="V731" s="6"/>
      <c r="W731" s="10"/>
      <c r="X731" s="8"/>
      <c r="Y731" s="9">
        <v>0</v>
      </c>
      <c r="Z731" s="9">
        <v>0</v>
      </c>
      <c r="AA731" s="9">
        <v>0</v>
      </c>
      <c r="AB731" s="9">
        <v>0</v>
      </c>
      <c r="AC731" s="9">
        <v>0</v>
      </c>
      <c r="AD731" s="9">
        <v>0</v>
      </c>
      <c r="AE731" s="9">
        <v>0</v>
      </c>
      <c r="AF731" s="9">
        <v>0</v>
      </c>
      <c r="AG731" s="9">
        <v>0</v>
      </c>
      <c r="AH731" s="9">
        <v>0</v>
      </c>
      <c r="AI731" s="9">
        <v>0</v>
      </c>
      <c r="AJ731">
        <v>0</v>
      </c>
      <c r="AK731">
        <v>0</v>
      </c>
      <c r="AU731" t="s">
        <v>2351</v>
      </c>
      <c r="AW731">
        <v>0</v>
      </c>
      <c r="AY731">
        <v>0</v>
      </c>
      <c r="BA731">
        <v>0</v>
      </c>
      <c r="BC731">
        <v>0</v>
      </c>
      <c r="BE731">
        <v>0</v>
      </c>
      <c r="BG731">
        <v>0</v>
      </c>
      <c r="BI731">
        <v>0</v>
      </c>
      <c r="BK731">
        <v>0</v>
      </c>
      <c r="BM731">
        <v>0</v>
      </c>
      <c r="BO731">
        <v>0</v>
      </c>
      <c r="BQ731">
        <v>0</v>
      </c>
      <c r="BR731">
        <v>0</v>
      </c>
      <c r="BT731">
        <v>0</v>
      </c>
      <c r="BV731">
        <v>0</v>
      </c>
      <c r="BX731">
        <v>0</v>
      </c>
      <c r="BZ731">
        <v>0</v>
      </c>
      <c r="CB731">
        <v>0</v>
      </c>
      <c r="CF731">
        <v>0</v>
      </c>
      <c r="CJ731">
        <v>2199</v>
      </c>
      <c r="CM731">
        <v>0</v>
      </c>
      <c r="CN731">
        <v>0</v>
      </c>
    </row>
    <row r="732" spans="1:92" x14ac:dyDescent="0.3">
      <c r="A732" s="4">
        <v>44355</v>
      </c>
      <c r="B732" s="2" t="s">
        <v>199</v>
      </c>
      <c r="C732" s="11" t="s">
        <v>483</v>
      </c>
      <c r="D732" s="11" t="s">
        <v>11</v>
      </c>
      <c r="E732" s="3" t="s">
        <v>1244</v>
      </c>
      <c r="F732" s="1"/>
      <c r="G732" s="7"/>
      <c r="H732" s="7"/>
      <c r="I732" s="7"/>
      <c r="J732" s="7">
        <v>3288</v>
      </c>
      <c r="K732" s="7">
        <v>822</v>
      </c>
      <c r="L732" s="7">
        <v>54</v>
      </c>
      <c r="M732" s="5">
        <v>4</v>
      </c>
      <c r="N732" s="7">
        <v>2</v>
      </c>
      <c r="O732" s="7">
        <v>20</v>
      </c>
      <c r="P732" s="7"/>
      <c r="Q732" s="7"/>
      <c r="R732" s="7"/>
      <c r="S732" s="7"/>
      <c r="T732" s="7"/>
      <c r="U732" s="7"/>
      <c r="V732" s="6"/>
      <c r="W732" s="10"/>
      <c r="X732" s="8"/>
      <c r="Y732" s="9">
        <v>0</v>
      </c>
      <c r="Z732" s="9">
        <v>0</v>
      </c>
      <c r="AA732" s="9">
        <v>0</v>
      </c>
      <c r="AB732" s="9">
        <v>0</v>
      </c>
      <c r="AC732" s="9">
        <v>0</v>
      </c>
      <c r="AD732" s="9">
        <v>0</v>
      </c>
      <c r="AE732" s="9">
        <v>0</v>
      </c>
      <c r="AF732" s="9">
        <v>0</v>
      </c>
      <c r="AG732" s="9">
        <v>0</v>
      </c>
      <c r="AH732" s="9">
        <v>0</v>
      </c>
      <c r="AI732" s="9">
        <v>0</v>
      </c>
      <c r="AJ732">
        <v>0</v>
      </c>
      <c r="AK732">
        <v>0</v>
      </c>
      <c r="AU732" t="s">
        <v>2352</v>
      </c>
      <c r="AW732">
        <v>0</v>
      </c>
      <c r="AY732">
        <v>0</v>
      </c>
      <c r="BA732">
        <v>0</v>
      </c>
      <c r="BC732">
        <v>0</v>
      </c>
      <c r="BE732">
        <v>0</v>
      </c>
      <c r="BG732">
        <v>0</v>
      </c>
      <c r="BI732">
        <v>0</v>
      </c>
      <c r="BK732">
        <v>0</v>
      </c>
      <c r="BM732">
        <v>0</v>
      </c>
      <c r="BO732">
        <v>0</v>
      </c>
      <c r="BQ732">
        <v>0</v>
      </c>
      <c r="BR732">
        <v>0</v>
      </c>
      <c r="BT732">
        <v>0</v>
      </c>
      <c r="BV732">
        <v>0</v>
      </c>
      <c r="BX732">
        <v>0</v>
      </c>
      <c r="BZ732">
        <v>0</v>
      </c>
      <c r="CB732">
        <v>0</v>
      </c>
      <c r="CF732">
        <v>0</v>
      </c>
      <c r="CJ732">
        <v>2200</v>
      </c>
      <c r="CM732">
        <v>0</v>
      </c>
      <c r="CN732">
        <v>0</v>
      </c>
    </row>
    <row r="733" spans="1:92" x14ac:dyDescent="0.3">
      <c r="A733" s="4">
        <v>44358</v>
      </c>
      <c r="B733" s="2" t="s">
        <v>199</v>
      </c>
      <c r="C733" s="11" t="s">
        <v>714</v>
      </c>
      <c r="D733" s="11" t="s">
        <v>11</v>
      </c>
      <c r="E733" s="3" t="s">
        <v>1145</v>
      </c>
      <c r="F733" s="1"/>
      <c r="G733" s="7"/>
      <c r="H733" s="7"/>
      <c r="I733" s="7"/>
      <c r="J733" s="7">
        <v>2460</v>
      </c>
      <c r="K733" s="7">
        <v>820</v>
      </c>
      <c r="L733" s="7">
        <v>12</v>
      </c>
      <c r="M733" s="5">
        <v>78</v>
      </c>
      <c r="N733" s="7"/>
      <c r="O733" s="7"/>
      <c r="P733" s="7"/>
      <c r="Q733" s="7"/>
      <c r="R733" s="7"/>
      <c r="S733" s="7"/>
      <c r="T733" s="7"/>
      <c r="U733" s="7"/>
      <c r="V733" s="6"/>
      <c r="W733" s="10"/>
      <c r="X733" s="8"/>
      <c r="Y733" s="9">
        <v>0</v>
      </c>
      <c r="Z733" s="9">
        <v>0</v>
      </c>
      <c r="AA733" s="9">
        <v>0</v>
      </c>
      <c r="AB733" s="9">
        <v>0</v>
      </c>
      <c r="AC733" s="9">
        <v>0</v>
      </c>
      <c r="AD733" s="9">
        <v>0</v>
      </c>
      <c r="AE733" s="9">
        <v>0</v>
      </c>
      <c r="AF733" s="9">
        <v>0</v>
      </c>
      <c r="AG733" s="9">
        <v>0</v>
      </c>
      <c r="AH733" s="9">
        <v>0</v>
      </c>
      <c r="AI733" s="9">
        <v>0</v>
      </c>
      <c r="AJ733">
        <v>0</v>
      </c>
      <c r="AK733">
        <v>0</v>
      </c>
      <c r="AU733" t="s">
        <v>2353</v>
      </c>
      <c r="AW733">
        <v>0</v>
      </c>
      <c r="AY733">
        <v>0</v>
      </c>
      <c r="BA733">
        <v>0</v>
      </c>
      <c r="BC733">
        <v>0</v>
      </c>
      <c r="BE733">
        <v>0</v>
      </c>
      <c r="BG733">
        <v>0</v>
      </c>
      <c r="BI733">
        <v>0</v>
      </c>
      <c r="BK733">
        <v>0</v>
      </c>
      <c r="BM733">
        <v>0</v>
      </c>
      <c r="BO733">
        <v>0</v>
      </c>
      <c r="BQ733">
        <v>0</v>
      </c>
      <c r="BR733">
        <v>0</v>
      </c>
      <c r="BT733">
        <v>0</v>
      </c>
      <c r="BV733">
        <v>0</v>
      </c>
      <c r="BX733">
        <v>0</v>
      </c>
      <c r="BZ733">
        <v>0</v>
      </c>
      <c r="CB733">
        <v>0</v>
      </c>
      <c r="CF733">
        <v>0</v>
      </c>
      <c r="CJ733">
        <v>2201</v>
      </c>
      <c r="CM733">
        <v>0</v>
      </c>
      <c r="CN733">
        <v>0</v>
      </c>
    </row>
    <row r="734" spans="1:92" x14ac:dyDescent="0.3">
      <c r="A734" s="4">
        <v>44379</v>
      </c>
      <c r="B734" s="2" t="s">
        <v>92</v>
      </c>
      <c r="C734" s="11" t="s">
        <v>1396</v>
      </c>
      <c r="D734" s="11" t="s">
        <v>11</v>
      </c>
      <c r="E734" s="3" t="s">
        <v>1397</v>
      </c>
      <c r="F734" s="1"/>
      <c r="G734" s="7"/>
      <c r="H734" s="7"/>
      <c r="I734" s="7"/>
      <c r="J734" s="7">
        <v>284</v>
      </c>
      <c r="K734" s="7">
        <v>71</v>
      </c>
      <c r="L734" s="7"/>
      <c r="M734" s="5">
        <v>71</v>
      </c>
      <c r="N734" s="7"/>
      <c r="O734" s="7"/>
      <c r="P734" s="7"/>
      <c r="Q734" s="7"/>
      <c r="R734" s="7"/>
      <c r="S734" s="7"/>
      <c r="T734" s="7"/>
      <c r="U734" s="7"/>
      <c r="V734" s="6"/>
      <c r="W734" s="10"/>
      <c r="X734" s="8"/>
      <c r="Y734" s="9">
        <v>0</v>
      </c>
      <c r="Z734" s="9">
        <v>0</v>
      </c>
      <c r="AA734" s="9">
        <v>0</v>
      </c>
      <c r="AB734" s="9">
        <v>0</v>
      </c>
      <c r="AC734" s="9">
        <v>0</v>
      </c>
      <c r="AD734" s="9">
        <v>0</v>
      </c>
      <c r="AE734" s="9">
        <v>0</v>
      </c>
      <c r="AF734" s="9">
        <v>0</v>
      </c>
      <c r="AG734" s="9">
        <v>0</v>
      </c>
      <c r="AH734" s="9">
        <v>0</v>
      </c>
      <c r="AI734" s="9">
        <v>0</v>
      </c>
      <c r="AJ734">
        <v>0</v>
      </c>
      <c r="AK734">
        <v>0</v>
      </c>
      <c r="AU734" t="s">
        <v>2354</v>
      </c>
      <c r="AW734">
        <v>0</v>
      </c>
      <c r="AY734">
        <v>0</v>
      </c>
      <c r="BA734">
        <v>0</v>
      </c>
      <c r="BC734">
        <v>0</v>
      </c>
      <c r="BE734">
        <v>0</v>
      </c>
      <c r="BG734">
        <v>0</v>
      </c>
      <c r="BI734">
        <v>0</v>
      </c>
      <c r="BK734">
        <v>0</v>
      </c>
      <c r="BM734">
        <v>0</v>
      </c>
      <c r="BO734">
        <v>0</v>
      </c>
      <c r="BQ734">
        <v>0</v>
      </c>
      <c r="BR734">
        <v>0</v>
      </c>
      <c r="BT734">
        <v>0</v>
      </c>
      <c r="BV734">
        <v>0</v>
      </c>
      <c r="BX734">
        <v>0</v>
      </c>
      <c r="BZ734">
        <v>0</v>
      </c>
      <c r="CB734">
        <v>0</v>
      </c>
      <c r="CF734">
        <v>0</v>
      </c>
      <c r="CJ734">
        <v>2202</v>
      </c>
      <c r="CM734">
        <v>0</v>
      </c>
      <c r="CN734">
        <v>0</v>
      </c>
    </row>
    <row r="735" spans="1:92" x14ac:dyDescent="0.3">
      <c r="A735" s="4">
        <v>44378</v>
      </c>
      <c r="B735" s="2" t="s">
        <v>26</v>
      </c>
      <c r="C735" s="11" t="s">
        <v>214</v>
      </c>
      <c r="D735" s="11" t="s">
        <v>1690</v>
      </c>
      <c r="E735" s="3" t="s">
        <v>1298</v>
      </c>
      <c r="F735" s="1"/>
      <c r="G735" s="7"/>
      <c r="H735" s="7"/>
      <c r="I735" s="7"/>
      <c r="J735" s="7"/>
      <c r="K735" s="7"/>
      <c r="L735" s="7"/>
      <c r="M735" s="5"/>
      <c r="N735" s="7">
        <v>1</v>
      </c>
      <c r="O735" s="7"/>
      <c r="P735" s="7"/>
      <c r="Q735" s="7"/>
      <c r="R735" s="7"/>
      <c r="S735" s="7"/>
      <c r="T735" s="7"/>
      <c r="U735" s="7"/>
      <c r="V735" s="6"/>
      <c r="W735" s="10"/>
      <c r="X735" s="8"/>
      <c r="Y735" s="9">
        <v>0</v>
      </c>
      <c r="Z735" s="9">
        <v>0</v>
      </c>
      <c r="AA735" s="9">
        <v>0</v>
      </c>
      <c r="AB735" s="9">
        <v>0</v>
      </c>
      <c r="AC735" s="9">
        <v>0</v>
      </c>
      <c r="AD735" s="9">
        <v>0</v>
      </c>
      <c r="AE735" s="9">
        <v>0</v>
      </c>
      <c r="AF735" s="9">
        <v>0</v>
      </c>
      <c r="AG735" s="9">
        <v>0</v>
      </c>
      <c r="AH735" s="9">
        <v>0</v>
      </c>
      <c r="AI735" s="9">
        <v>0</v>
      </c>
      <c r="AJ735">
        <v>0</v>
      </c>
      <c r="AK735">
        <v>0</v>
      </c>
      <c r="AU735" t="s">
        <v>2355</v>
      </c>
      <c r="AW735">
        <v>0</v>
      </c>
      <c r="AY735">
        <v>0</v>
      </c>
      <c r="BA735">
        <v>0</v>
      </c>
      <c r="BC735">
        <v>0</v>
      </c>
      <c r="BE735">
        <v>0</v>
      </c>
      <c r="BG735">
        <v>0</v>
      </c>
      <c r="BI735">
        <v>0</v>
      </c>
      <c r="BK735">
        <v>0</v>
      </c>
      <c r="BM735">
        <v>0</v>
      </c>
      <c r="BO735">
        <v>0</v>
      </c>
      <c r="BQ735">
        <v>0</v>
      </c>
      <c r="BR735">
        <v>0</v>
      </c>
      <c r="BT735">
        <v>0</v>
      </c>
      <c r="BV735">
        <v>0</v>
      </c>
      <c r="BX735">
        <v>0</v>
      </c>
      <c r="BZ735">
        <v>0</v>
      </c>
      <c r="CB735">
        <v>0</v>
      </c>
      <c r="CF735">
        <v>0</v>
      </c>
      <c r="CJ735">
        <v>2203</v>
      </c>
      <c r="CM735">
        <v>0</v>
      </c>
      <c r="CN735">
        <v>0</v>
      </c>
    </row>
    <row r="736" spans="1:92" x14ac:dyDescent="0.3">
      <c r="A736" s="4">
        <v>44370</v>
      </c>
      <c r="B736" s="2" t="s">
        <v>26</v>
      </c>
      <c r="C736" s="11" t="s">
        <v>129</v>
      </c>
      <c r="D736" s="11" t="s">
        <v>1690</v>
      </c>
      <c r="E736" s="3" t="s">
        <v>1411</v>
      </c>
      <c r="F736" s="1"/>
      <c r="G736" s="7"/>
      <c r="H736" s="7"/>
      <c r="I736" s="7"/>
      <c r="J736" s="7"/>
      <c r="K736" s="7"/>
      <c r="L736" s="7"/>
      <c r="M736" s="5"/>
      <c r="N736" s="7">
        <v>3</v>
      </c>
      <c r="O736" s="7"/>
      <c r="P736" s="7"/>
      <c r="Q736" s="7"/>
      <c r="R736" s="7"/>
      <c r="S736" s="7"/>
      <c r="T736" s="7"/>
      <c r="U736" s="7"/>
      <c r="V736" s="6"/>
      <c r="W736" s="10"/>
      <c r="X736" s="8"/>
      <c r="Y736" s="9">
        <v>0</v>
      </c>
      <c r="Z736" s="9">
        <v>0</v>
      </c>
      <c r="AA736" s="9">
        <v>0</v>
      </c>
      <c r="AB736" s="9">
        <v>0</v>
      </c>
      <c r="AC736" s="9">
        <v>0</v>
      </c>
      <c r="AD736" s="9">
        <v>0</v>
      </c>
      <c r="AE736" s="9">
        <v>0</v>
      </c>
      <c r="AF736" s="9">
        <v>0</v>
      </c>
      <c r="AG736" s="9">
        <v>0</v>
      </c>
      <c r="AH736" s="9">
        <v>0</v>
      </c>
      <c r="AI736" s="9">
        <v>0</v>
      </c>
      <c r="AJ736">
        <v>0</v>
      </c>
      <c r="AK736">
        <v>0</v>
      </c>
      <c r="AU736" t="s">
        <v>2356</v>
      </c>
      <c r="AW736">
        <v>0</v>
      </c>
      <c r="AY736">
        <v>0</v>
      </c>
      <c r="BA736">
        <v>0</v>
      </c>
      <c r="BC736">
        <v>0</v>
      </c>
      <c r="BE736">
        <v>0</v>
      </c>
      <c r="BG736">
        <v>0</v>
      </c>
      <c r="BI736">
        <v>0</v>
      </c>
      <c r="BK736">
        <v>0</v>
      </c>
      <c r="BM736">
        <v>0</v>
      </c>
      <c r="BO736">
        <v>0</v>
      </c>
      <c r="BQ736">
        <v>0</v>
      </c>
      <c r="BR736">
        <v>0</v>
      </c>
      <c r="BT736">
        <v>0</v>
      </c>
      <c r="BV736">
        <v>0</v>
      </c>
      <c r="BX736">
        <v>0</v>
      </c>
      <c r="BZ736">
        <v>0</v>
      </c>
      <c r="CB736">
        <v>0</v>
      </c>
      <c r="CF736">
        <v>0</v>
      </c>
      <c r="CJ736">
        <v>2204</v>
      </c>
      <c r="CM736">
        <v>0</v>
      </c>
      <c r="CN736">
        <v>0</v>
      </c>
    </row>
    <row r="737" spans="1:92" x14ac:dyDescent="0.3">
      <c r="A737" s="4">
        <v>44379</v>
      </c>
      <c r="B737" s="2" t="s">
        <v>26</v>
      </c>
      <c r="C737" s="11" t="s">
        <v>706</v>
      </c>
      <c r="D737" s="11" t="s">
        <v>1690</v>
      </c>
      <c r="E737" s="3" t="s">
        <v>1572</v>
      </c>
      <c r="F737" s="1"/>
      <c r="G737" s="7"/>
      <c r="H737" s="7"/>
      <c r="I737" s="7"/>
      <c r="J737" s="7"/>
      <c r="K737" s="7"/>
      <c r="L737" s="7"/>
      <c r="M737" s="5"/>
      <c r="N737" s="7">
        <v>1</v>
      </c>
      <c r="O737" s="7"/>
      <c r="P737" s="7"/>
      <c r="Q737" s="7"/>
      <c r="R737" s="7"/>
      <c r="S737" s="7"/>
      <c r="T737" s="7"/>
      <c r="U737" s="7"/>
      <c r="V737" s="6"/>
      <c r="W737" s="10"/>
      <c r="X737" s="8"/>
      <c r="Y737" s="9">
        <v>0</v>
      </c>
      <c r="Z737" s="9">
        <v>0</v>
      </c>
      <c r="AA737" s="9">
        <v>0</v>
      </c>
      <c r="AB737" s="9">
        <v>0</v>
      </c>
      <c r="AC737" s="9">
        <v>0</v>
      </c>
      <c r="AD737" s="9">
        <v>0</v>
      </c>
      <c r="AE737" s="9">
        <v>0</v>
      </c>
      <c r="AF737" s="9">
        <v>0</v>
      </c>
      <c r="AG737" s="9">
        <v>0</v>
      </c>
      <c r="AH737" s="9">
        <v>0</v>
      </c>
      <c r="AI737" s="9">
        <v>0</v>
      </c>
      <c r="AJ737">
        <v>0</v>
      </c>
      <c r="AK737">
        <v>0</v>
      </c>
      <c r="AU737" t="s">
        <v>2357</v>
      </c>
      <c r="AW737">
        <v>0</v>
      </c>
      <c r="AY737">
        <v>0</v>
      </c>
      <c r="BA737">
        <v>0</v>
      </c>
      <c r="BC737">
        <v>0</v>
      </c>
      <c r="BE737">
        <v>0</v>
      </c>
      <c r="BG737">
        <v>0</v>
      </c>
      <c r="BI737">
        <v>0</v>
      </c>
      <c r="BK737">
        <v>0</v>
      </c>
      <c r="BM737">
        <v>0</v>
      </c>
      <c r="BO737">
        <v>0</v>
      </c>
      <c r="BQ737">
        <v>0</v>
      </c>
      <c r="BR737">
        <v>0</v>
      </c>
      <c r="BT737">
        <v>0</v>
      </c>
      <c r="BV737">
        <v>0</v>
      </c>
      <c r="BX737">
        <v>0</v>
      </c>
      <c r="BZ737">
        <v>0</v>
      </c>
      <c r="CB737">
        <v>0</v>
      </c>
      <c r="CF737">
        <v>0</v>
      </c>
      <c r="CJ737">
        <v>2205</v>
      </c>
      <c r="CM737">
        <v>0</v>
      </c>
      <c r="CN737">
        <v>0</v>
      </c>
    </row>
    <row r="738" spans="1:92" x14ac:dyDescent="0.3">
      <c r="A738" s="4">
        <v>44379</v>
      </c>
      <c r="B738" s="2" t="s">
        <v>26</v>
      </c>
      <c r="C738" s="11" t="s">
        <v>440</v>
      </c>
      <c r="D738" s="11" t="s">
        <v>31</v>
      </c>
      <c r="E738" s="3" t="s">
        <v>1440</v>
      </c>
      <c r="F738" s="1"/>
      <c r="G738" s="7"/>
      <c r="H738" s="7"/>
      <c r="I738" s="7"/>
      <c r="J738" s="7">
        <v>125</v>
      </c>
      <c r="K738" s="7">
        <v>36</v>
      </c>
      <c r="L738" s="7"/>
      <c r="M738" s="5">
        <v>23</v>
      </c>
      <c r="N738" s="7"/>
      <c r="O738" s="7"/>
      <c r="P738" s="7"/>
      <c r="Q738" s="7"/>
      <c r="R738" s="7"/>
      <c r="S738" s="7"/>
      <c r="T738" s="7"/>
      <c r="U738" s="7"/>
      <c r="V738" s="6"/>
      <c r="W738" s="10"/>
      <c r="X738" s="8"/>
      <c r="Y738" s="9">
        <v>0</v>
      </c>
      <c r="Z738" s="9">
        <v>0</v>
      </c>
      <c r="AA738" s="9">
        <v>0</v>
      </c>
      <c r="AB738" s="9">
        <v>0</v>
      </c>
      <c r="AC738" s="9">
        <v>0</v>
      </c>
      <c r="AD738" s="9">
        <v>0</v>
      </c>
      <c r="AE738" s="9">
        <v>0</v>
      </c>
      <c r="AF738" s="9">
        <v>0</v>
      </c>
      <c r="AG738" s="9">
        <v>0</v>
      </c>
      <c r="AH738" s="9">
        <v>0</v>
      </c>
      <c r="AI738" s="9">
        <v>0</v>
      </c>
      <c r="AJ738">
        <v>0</v>
      </c>
      <c r="AK738">
        <v>0</v>
      </c>
      <c r="AU738" t="s">
        <v>2358</v>
      </c>
      <c r="AW738">
        <v>0</v>
      </c>
      <c r="AY738">
        <v>0</v>
      </c>
      <c r="BA738">
        <v>0</v>
      </c>
      <c r="BC738">
        <v>0</v>
      </c>
      <c r="BE738">
        <v>0</v>
      </c>
      <c r="BG738">
        <v>0</v>
      </c>
      <c r="BI738">
        <v>0</v>
      </c>
      <c r="BK738">
        <v>0</v>
      </c>
      <c r="BM738">
        <v>0</v>
      </c>
      <c r="BO738">
        <v>0</v>
      </c>
      <c r="BQ738">
        <v>0</v>
      </c>
      <c r="BR738">
        <v>0</v>
      </c>
      <c r="BT738">
        <v>0</v>
      </c>
      <c r="BV738">
        <v>0</v>
      </c>
      <c r="BX738">
        <v>0</v>
      </c>
      <c r="BZ738">
        <v>0</v>
      </c>
      <c r="CB738">
        <v>0</v>
      </c>
      <c r="CF738">
        <v>0</v>
      </c>
      <c r="CJ738">
        <v>2206</v>
      </c>
      <c r="CM738">
        <v>0</v>
      </c>
      <c r="CN738">
        <v>0</v>
      </c>
    </row>
    <row r="739" spans="1:92" x14ac:dyDescent="0.3">
      <c r="A739" s="4">
        <v>44379</v>
      </c>
      <c r="B739" s="2" t="s">
        <v>19</v>
      </c>
      <c r="C739" s="11" t="s">
        <v>158</v>
      </c>
      <c r="D739" s="11" t="s">
        <v>11</v>
      </c>
      <c r="E739" s="3" t="s">
        <v>986</v>
      </c>
      <c r="F739" s="1"/>
      <c r="G739" s="7"/>
      <c r="H739" s="7"/>
      <c r="I739" s="7"/>
      <c r="J739" s="7"/>
      <c r="K739" s="7">
        <v>10</v>
      </c>
      <c r="L739" s="7"/>
      <c r="M739" s="5"/>
      <c r="N739" s="7"/>
      <c r="O739" s="7"/>
      <c r="P739" s="7"/>
      <c r="Q739" s="7"/>
      <c r="R739" s="7"/>
      <c r="S739" s="7"/>
      <c r="T739" s="7"/>
      <c r="U739" s="7"/>
      <c r="V739" s="6">
        <v>4</v>
      </c>
      <c r="W739" s="10"/>
      <c r="X739" s="8"/>
      <c r="Y739" s="9">
        <v>0</v>
      </c>
      <c r="Z739" s="9">
        <v>0</v>
      </c>
      <c r="AA739" s="9">
        <v>0</v>
      </c>
      <c r="AB739" s="9">
        <v>0</v>
      </c>
      <c r="AC739" s="9">
        <v>0</v>
      </c>
      <c r="AD739" s="9">
        <v>0</v>
      </c>
      <c r="AE739" s="9">
        <v>0</v>
      </c>
      <c r="AF739" s="9">
        <v>0</v>
      </c>
      <c r="AG739" s="9">
        <v>0</v>
      </c>
      <c r="AH739" s="9">
        <v>0</v>
      </c>
      <c r="AI739" s="9">
        <v>0</v>
      </c>
      <c r="AJ739">
        <v>0</v>
      </c>
      <c r="AK739">
        <v>0</v>
      </c>
      <c r="AU739" t="s">
        <v>2359</v>
      </c>
      <c r="AW739">
        <v>0</v>
      </c>
      <c r="AY739">
        <v>0</v>
      </c>
      <c r="BA739">
        <v>0</v>
      </c>
      <c r="BC739">
        <v>0</v>
      </c>
      <c r="BE739">
        <v>0</v>
      </c>
      <c r="BG739">
        <v>0</v>
      </c>
      <c r="BI739">
        <v>0</v>
      </c>
      <c r="BK739">
        <v>0</v>
      </c>
      <c r="BM739">
        <v>0</v>
      </c>
      <c r="BO739">
        <v>0</v>
      </c>
      <c r="BQ739">
        <v>0</v>
      </c>
      <c r="BR739">
        <v>0</v>
      </c>
      <c r="BT739">
        <v>0</v>
      </c>
      <c r="BV739">
        <v>0</v>
      </c>
      <c r="BX739">
        <v>0</v>
      </c>
      <c r="BZ739">
        <v>0</v>
      </c>
      <c r="CB739">
        <v>0</v>
      </c>
      <c r="CF739">
        <v>0</v>
      </c>
      <c r="CJ739">
        <v>2207</v>
      </c>
      <c r="CM739">
        <v>0</v>
      </c>
      <c r="CN739">
        <v>0</v>
      </c>
    </row>
    <row r="740" spans="1:92" x14ac:dyDescent="0.3">
      <c r="A740" s="4">
        <v>44375</v>
      </c>
      <c r="B740" s="2" t="s">
        <v>26</v>
      </c>
      <c r="C740" s="11" t="s">
        <v>22</v>
      </c>
      <c r="D740" s="11" t="s">
        <v>1690</v>
      </c>
      <c r="E740" s="3" t="s">
        <v>1567</v>
      </c>
      <c r="F740" s="1"/>
      <c r="G740" s="7"/>
      <c r="H740" s="7"/>
      <c r="I740" s="7"/>
      <c r="J740" s="7"/>
      <c r="K740" s="7"/>
      <c r="L740" s="7"/>
      <c r="M740" s="5"/>
      <c r="N740" s="7">
        <v>1</v>
      </c>
      <c r="O740" s="7"/>
      <c r="P740" s="7"/>
      <c r="Q740" s="7"/>
      <c r="R740" s="7"/>
      <c r="S740" s="7"/>
      <c r="T740" s="7"/>
      <c r="U740" s="7"/>
      <c r="V740" s="6"/>
      <c r="W740" s="10"/>
      <c r="X740" s="8"/>
      <c r="Y740" s="9">
        <v>0</v>
      </c>
      <c r="Z740" s="9">
        <v>0</v>
      </c>
      <c r="AA740" s="9">
        <v>0</v>
      </c>
      <c r="AB740" s="9">
        <v>0</v>
      </c>
      <c r="AC740" s="9">
        <v>0</v>
      </c>
      <c r="AD740" s="9">
        <v>0</v>
      </c>
      <c r="AE740" s="9">
        <v>0</v>
      </c>
      <c r="AF740" s="9">
        <v>0</v>
      </c>
      <c r="AG740" s="9">
        <v>0</v>
      </c>
      <c r="AH740" s="9">
        <v>0</v>
      </c>
      <c r="AI740" s="9">
        <v>0</v>
      </c>
      <c r="AJ740">
        <v>0</v>
      </c>
      <c r="AK740">
        <v>0</v>
      </c>
      <c r="AU740" t="s">
        <v>2360</v>
      </c>
      <c r="AW740">
        <v>0</v>
      </c>
      <c r="AY740">
        <v>0</v>
      </c>
      <c r="BA740">
        <v>0</v>
      </c>
      <c r="BC740">
        <v>0</v>
      </c>
      <c r="BE740">
        <v>0</v>
      </c>
      <c r="BG740">
        <v>0</v>
      </c>
      <c r="BI740">
        <v>0</v>
      </c>
      <c r="BK740">
        <v>0</v>
      </c>
      <c r="BM740">
        <v>0</v>
      </c>
      <c r="BO740">
        <v>0</v>
      </c>
      <c r="BQ740">
        <v>0</v>
      </c>
      <c r="BR740">
        <v>0</v>
      </c>
      <c r="BT740">
        <v>0</v>
      </c>
      <c r="BV740">
        <v>0</v>
      </c>
      <c r="BX740">
        <v>0</v>
      </c>
      <c r="BZ740">
        <v>0</v>
      </c>
      <c r="CB740">
        <v>0</v>
      </c>
      <c r="CF740">
        <v>0</v>
      </c>
      <c r="CJ740">
        <v>2208</v>
      </c>
      <c r="CM740">
        <v>0</v>
      </c>
      <c r="CN740">
        <v>0</v>
      </c>
    </row>
    <row r="741" spans="1:92" x14ac:dyDescent="0.3">
      <c r="A741" s="4">
        <v>44359</v>
      </c>
      <c r="B741" s="2" t="s">
        <v>26</v>
      </c>
      <c r="C741" s="11" t="s">
        <v>744</v>
      </c>
      <c r="D741" s="11" t="s">
        <v>1690</v>
      </c>
      <c r="E741" s="3" t="s">
        <v>1407</v>
      </c>
      <c r="F741" s="1"/>
      <c r="G741" s="7"/>
      <c r="H741" s="7"/>
      <c r="I741" s="7"/>
      <c r="J741" s="7"/>
      <c r="K741" s="7"/>
      <c r="L741" s="7"/>
      <c r="M741" s="5"/>
      <c r="N741" s="7"/>
      <c r="O741" s="7"/>
      <c r="P741" s="7"/>
      <c r="Q741" s="7">
        <v>1</v>
      </c>
      <c r="R741" s="7"/>
      <c r="S741" s="7"/>
      <c r="T741" s="7"/>
      <c r="U741" s="7"/>
      <c r="V741" s="6"/>
      <c r="W741" s="10"/>
      <c r="X741" s="8"/>
      <c r="Y741" s="9">
        <v>0</v>
      </c>
      <c r="Z741" s="9">
        <v>0</v>
      </c>
      <c r="AA741" s="9">
        <v>0</v>
      </c>
      <c r="AB741" s="9">
        <v>0</v>
      </c>
      <c r="AC741" s="9">
        <v>0</v>
      </c>
      <c r="AD741" s="9">
        <v>0</v>
      </c>
      <c r="AE741" s="9">
        <v>0</v>
      </c>
      <c r="AF741" s="9">
        <v>0</v>
      </c>
      <c r="AG741" s="9">
        <v>0</v>
      </c>
      <c r="AH741" s="9">
        <v>0</v>
      </c>
      <c r="AI741" s="9">
        <v>0</v>
      </c>
      <c r="AJ741">
        <v>0</v>
      </c>
      <c r="AK741">
        <v>0</v>
      </c>
      <c r="AU741" t="s">
        <v>2361</v>
      </c>
      <c r="AW741">
        <v>0</v>
      </c>
      <c r="AY741">
        <v>0</v>
      </c>
      <c r="BA741">
        <v>0</v>
      </c>
      <c r="BC741">
        <v>0</v>
      </c>
      <c r="BE741">
        <v>0</v>
      </c>
      <c r="BG741">
        <v>0</v>
      </c>
      <c r="BI741">
        <v>0</v>
      </c>
      <c r="BK741">
        <v>0</v>
      </c>
      <c r="BM741">
        <v>0</v>
      </c>
      <c r="BO741">
        <v>0</v>
      </c>
      <c r="BQ741">
        <v>0</v>
      </c>
      <c r="BR741">
        <v>0</v>
      </c>
      <c r="BT741">
        <v>0</v>
      </c>
      <c r="BV741">
        <v>0</v>
      </c>
      <c r="BX741">
        <v>0</v>
      </c>
      <c r="BZ741">
        <v>0</v>
      </c>
      <c r="CB741">
        <v>0</v>
      </c>
      <c r="CF741">
        <v>0</v>
      </c>
      <c r="CJ741">
        <v>2209</v>
      </c>
      <c r="CM741">
        <v>0</v>
      </c>
      <c r="CN741">
        <v>0</v>
      </c>
    </row>
    <row r="742" spans="1:92" x14ac:dyDescent="0.3">
      <c r="A742" s="4">
        <v>44373</v>
      </c>
      <c r="B742" s="2" t="s">
        <v>26</v>
      </c>
      <c r="C742" s="11" t="s">
        <v>691</v>
      </c>
      <c r="D742" s="11" t="s">
        <v>1690</v>
      </c>
      <c r="E742" s="3" t="s">
        <v>1518</v>
      </c>
      <c r="F742" s="1"/>
      <c r="G742" s="7"/>
      <c r="H742" s="7"/>
      <c r="I742" s="7"/>
      <c r="J742" s="7"/>
      <c r="K742" s="7"/>
      <c r="L742" s="7"/>
      <c r="M742" s="5"/>
      <c r="N742" s="7">
        <v>1</v>
      </c>
      <c r="O742" s="7"/>
      <c r="P742" s="7"/>
      <c r="Q742" s="7"/>
      <c r="R742" s="7"/>
      <c r="S742" s="7"/>
      <c r="T742" s="7"/>
      <c r="U742" s="7"/>
      <c r="V742" s="6"/>
      <c r="W742" s="10"/>
      <c r="X742" s="8"/>
      <c r="Y742" s="9">
        <v>0</v>
      </c>
      <c r="Z742" s="9">
        <v>0</v>
      </c>
      <c r="AA742" s="9">
        <v>0</v>
      </c>
      <c r="AB742" s="9">
        <v>0</v>
      </c>
      <c r="AC742" s="9">
        <v>0</v>
      </c>
      <c r="AD742" s="9">
        <v>0</v>
      </c>
      <c r="AE742" s="9">
        <v>0</v>
      </c>
      <c r="AF742" s="9">
        <v>0</v>
      </c>
      <c r="AG742" s="9">
        <v>0</v>
      </c>
      <c r="AH742" s="9">
        <v>0</v>
      </c>
      <c r="AI742" s="9">
        <v>0</v>
      </c>
      <c r="AJ742">
        <v>0</v>
      </c>
      <c r="AK742">
        <v>0</v>
      </c>
      <c r="AU742" t="s">
        <v>2362</v>
      </c>
      <c r="AW742">
        <v>0</v>
      </c>
      <c r="AY742">
        <v>0</v>
      </c>
      <c r="BA742">
        <v>0</v>
      </c>
      <c r="BC742">
        <v>0</v>
      </c>
      <c r="BE742">
        <v>0</v>
      </c>
      <c r="BG742">
        <v>0</v>
      </c>
      <c r="BI742">
        <v>0</v>
      </c>
      <c r="BK742">
        <v>0</v>
      </c>
      <c r="BM742">
        <v>0</v>
      </c>
      <c r="BO742">
        <v>0</v>
      </c>
      <c r="BQ742">
        <v>0</v>
      </c>
      <c r="BR742">
        <v>0</v>
      </c>
      <c r="BT742">
        <v>0</v>
      </c>
      <c r="BV742">
        <v>0</v>
      </c>
      <c r="BX742">
        <v>0</v>
      </c>
      <c r="BZ742">
        <v>0</v>
      </c>
      <c r="CB742">
        <v>0</v>
      </c>
      <c r="CF742">
        <v>0</v>
      </c>
      <c r="CJ742">
        <v>2210</v>
      </c>
      <c r="CM742">
        <v>0</v>
      </c>
      <c r="CN742">
        <v>0</v>
      </c>
    </row>
    <row r="743" spans="1:92" x14ac:dyDescent="0.3">
      <c r="A743" s="4">
        <v>44359</v>
      </c>
      <c r="B743" s="2" t="s">
        <v>26</v>
      </c>
      <c r="C743" s="11" t="s">
        <v>382</v>
      </c>
      <c r="D743" s="11" t="s">
        <v>1713</v>
      </c>
      <c r="E743" s="3" t="s">
        <v>1410</v>
      </c>
      <c r="F743" s="1"/>
      <c r="G743" s="7"/>
      <c r="H743" s="7"/>
      <c r="I743" s="7"/>
      <c r="J743" s="7">
        <v>51</v>
      </c>
      <c r="K743" s="7">
        <v>15</v>
      </c>
      <c r="L743" s="7"/>
      <c r="M743" s="5">
        <v>15</v>
      </c>
      <c r="N743" s="7"/>
      <c r="O743" s="7"/>
      <c r="P743" s="7"/>
      <c r="Q743" s="7"/>
      <c r="R743" s="7"/>
      <c r="S743" s="7"/>
      <c r="T743" s="7"/>
      <c r="U743" s="7"/>
      <c r="V743" s="6"/>
      <c r="W743" s="10"/>
      <c r="X743" s="8"/>
      <c r="Y743" s="9">
        <v>0</v>
      </c>
      <c r="Z743" s="9">
        <v>0</v>
      </c>
      <c r="AA743" s="9">
        <v>0</v>
      </c>
      <c r="AB743" s="9">
        <v>0</v>
      </c>
      <c r="AC743" s="9">
        <v>0</v>
      </c>
      <c r="AD743" s="9">
        <v>0</v>
      </c>
      <c r="AE743" s="9">
        <v>0</v>
      </c>
      <c r="AF743" s="9">
        <v>0</v>
      </c>
      <c r="AG743" s="9">
        <v>0</v>
      </c>
      <c r="AH743" s="9">
        <v>0</v>
      </c>
      <c r="AI743" s="9">
        <v>0</v>
      </c>
      <c r="AJ743">
        <v>0</v>
      </c>
      <c r="AK743">
        <v>0</v>
      </c>
      <c r="AU743" t="s">
        <v>2363</v>
      </c>
      <c r="AW743">
        <v>0</v>
      </c>
      <c r="AY743">
        <v>0</v>
      </c>
      <c r="BA743">
        <v>0</v>
      </c>
      <c r="BC743">
        <v>0</v>
      </c>
      <c r="BE743">
        <v>0</v>
      </c>
      <c r="BG743">
        <v>0</v>
      </c>
      <c r="BI743">
        <v>0</v>
      </c>
      <c r="BK743">
        <v>0</v>
      </c>
      <c r="BM743">
        <v>0</v>
      </c>
      <c r="BO743">
        <v>0</v>
      </c>
      <c r="BQ743">
        <v>0</v>
      </c>
      <c r="BR743">
        <v>0</v>
      </c>
      <c r="BT743">
        <v>0</v>
      </c>
      <c r="BV743">
        <v>0</v>
      </c>
      <c r="BX743">
        <v>0</v>
      </c>
      <c r="BZ743">
        <v>0</v>
      </c>
      <c r="CB743">
        <v>0</v>
      </c>
      <c r="CF743">
        <v>0</v>
      </c>
      <c r="CJ743">
        <v>2211</v>
      </c>
      <c r="CM743">
        <v>0</v>
      </c>
      <c r="CN743">
        <v>0</v>
      </c>
    </row>
    <row r="744" spans="1:92" x14ac:dyDescent="0.3">
      <c r="A744" s="4">
        <v>44379</v>
      </c>
      <c r="B744" s="2" t="s">
        <v>5</v>
      </c>
      <c r="C744" s="11" t="s">
        <v>156</v>
      </c>
      <c r="D744" s="11" t="s">
        <v>1699</v>
      </c>
      <c r="E744" s="3" t="s">
        <v>1197</v>
      </c>
      <c r="F744" s="1"/>
      <c r="G744" s="7"/>
      <c r="H744" s="7"/>
      <c r="I744" s="7"/>
      <c r="J744" s="7"/>
      <c r="K744" s="7"/>
      <c r="L744" s="7"/>
      <c r="M744" s="5"/>
      <c r="N744" s="7"/>
      <c r="O744" s="7"/>
      <c r="P744" s="7"/>
      <c r="Q744" s="7"/>
      <c r="R744" s="7"/>
      <c r="S744" s="7"/>
      <c r="T744" s="7"/>
      <c r="U744" s="7"/>
      <c r="V744" s="6"/>
      <c r="W744" s="10"/>
      <c r="X744" s="8"/>
      <c r="Y744" s="9">
        <v>0</v>
      </c>
      <c r="Z744" s="9">
        <v>0</v>
      </c>
      <c r="AA744" s="9">
        <v>0</v>
      </c>
      <c r="AB744" s="9">
        <v>0</v>
      </c>
      <c r="AC744" s="9">
        <v>0</v>
      </c>
      <c r="AD744" s="9">
        <v>0</v>
      </c>
      <c r="AE744" s="9">
        <v>0</v>
      </c>
      <c r="AF744" s="9">
        <v>0</v>
      </c>
      <c r="AG744" s="9">
        <v>0</v>
      </c>
      <c r="AH744" s="9">
        <v>0</v>
      </c>
      <c r="AI744" s="9">
        <v>0</v>
      </c>
      <c r="AJ744">
        <v>0</v>
      </c>
      <c r="AK744">
        <v>0</v>
      </c>
      <c r="AU744" t="s">
        <v>2364</v>
      </c>
      <c r="AW744">
        <v>0</v>
      </c>
      <c r="AY744">
        <v>0</v>
      </c>
      <c r="BA744">
        <v>0</v>
      </c>
      <c r="BC744">
        <v>0</v>
      </c>
      <c r="BE744">
        <v>0</v>
      </c>
      <c r="BG744">
        <v>0</v>
      </c>
      <c r="BI744">
        <v>0</v>
      </c>
      <c r="BK744">
        <v>0</v>
      </c>
      <c r="BM744">
        <v>0</v>
      </c>
      <c r="BO744">
        <v>0</v>
      </c>
      <c r="BQ744">
        <v>0</v>
      </c>
      <c r="BR744">
        <v>0</v>
      </c>
      <c r="BT744">
        <v>0</v>
      </c>
      <c r="BV744">
        <v>0</v>
      </c>
      <c r="BX744">
        <v>0</v>
      </c>
      <c r="BZ744">
        <v>0</v>
      </c>
      <c r="CB744">
        <v>0</v>
      </c>
      <c r="CF744">
        <v>0</v>
      </c>
      <c r="CJ744">
        <v>2212</v>
      </c>
      <c r="CM744">
        <v>0</v>
      </c>
      <c r="CN744">
        <v>0</v>
      </c>
    </row>
    <row r="745" spans="1:92" x14ac:dyDescent="0.3">
      <c r="A745" s="4">
        <v>44378</v>
      </c>
      <c r="B745" s="2" t="s">
        <v>9</v>
      </c>
      <c r="C745" s="11" t="s">
        <v>92</v>
      </c>
      <c r="D745" s="11" t="s">
        <v>1690</v>
      </c>
      <c r="E745" s="3" t="s">
        <v>1192</v>
      </c>
      <c r="F745" s="1"/>
      <c r="G745" s="7"/>
      <c r="H745" s="7"/>
      <c r="I745" s="7"/>
      <c r="J745" s="7">
        <v>8</v>
      </c>
      <c r="K745" s="7">
        <v>2</v>
      </c>
      <c r="L745" s="7"/>
      <c r="M745" s="5">
        <v>2</v>
      </c>
      <c r="N745" s="7"/>
      <c r="O745" s="7"/>
      <c r="P745" s="7"/>
      <c r="Q745" s="7"/>
      <c r="R745" s="7"/>
      <c r="S745" s="7"/>
      <c r="T745" s="7"/>
      <c r="U745" s="7"/>
      <c r="V745" s="6"/>
      <c r="W745" s="10"/>
      <c r="X745" s="8"/>
      <c r="Y745" s="9">
        <v>0</v>
      </c>
      <c r="Z745" s="9">
        <v>0</v>
      </c>
      <c r="AA745" s="9">
        <v>0</v>
      </c>
      <c r="AB745" s="9">
        <v>0</v>
      </c>
      <c r="AC745" s="9">
        <v>0</v>
      </c>
      <c r="AD745" s="9">
        <v>0</v>
      </c>
      <c r="AE745" s="9">
        <v>0</v>
      </c>
      <c r="AF745" s="9">
        <v>0</v>
      </c>
      <c r="AG745" s="9">
        <v>0</v>
      </c>
      <c r="AH745" s="9">
        <v>0</v>
      </c>
      <c r="AI745" s="9">
        <v>0</v>
      </c>
      <c r="AJ745">
        <v>0</v>
      </c>
      <c r="AK745">
        <v>0</v>
      </c>
      <c r="AU745" t="s">
        <v>2365</v>
      </c>
      <c r="AW745">
        <v>0</v>
      </c>
      <c r="AY745">
        <v>0</v>
      </c>
      <c r="BA745">
        <v>0</v>
      </c>
      <c r="BC745">
        <v>0</v>
      </c>
      <c r="BE745">
        <v>0</v>
      </c>
      <c r="BG745">
        <v>0</v>
      </c>
      <c r="BI745">
        <v>0</v>
      </c>
      <c r="BK745">
        <v>0</v>
      </c>
      <c r="BM745">
        <v>0</v>
      </c>
      <c r="BO745">
        <v>0</v>
      </c>
      <c r="BQ745">
        <v>0</v>
      </c>
      <c r="BR745">
        <v>0</v>
      </c>
      <c r="BT745">
        <v>0</v>
      </c>
      <c r="BV745">
        <v>0</v>
      </c>
      <c r="BX745">
        <v>0</v>
      </c>
      <c r="BZ745">
        <v>0</v>
      </c>
      <c r="CB745">
        <v>0</v>
      </c>
      <c r="CF745">
        <v>0</v>
      </c>
      <c r="CJ745">
        <v>2213</v>
      </c>
      <c r="CM745">
        <v>0</v>
      </c>
      <c r="CN745">
        <v>0</v>
      </c>
    </row>
    <row r="746" spans="1:92" x14ac:dyDescent="0.3">
      <c r="A746" s="4">
        <v>44379</v>
      </c>
      <c r="B746" s="2" t="s">
        <v>9</v>
      </c>
      <c r="C746" s="11" t="s">
        <v>380</v>
      </c>
      <c r="D746" s="11" t="s">
        <v>7</v>
      </c>
      <c r="E746" s="3" t="s">
        <v>1466</v>
      </c>
      <c r="F746" s="1"/>
      <c r="G746" s="7"/>
      <c r="H746" s="7"/>
      <c r="I746" s="7"/>
      <c r="J746" s="7">
        <v>4</v>
      </c>
      <c r="K746" s="7">
        <v>1</v>
      </c>
      <c r="L746" s="7"/>
      <c r="M746" s="5">
        <v>1</v>
      </c>
      <c r="N746" s="7"/>
      <c r="O746" s="7"/>
      <c r="P746" s="7"/>
      <c r="Q746" s="7"/>
      <c r="R746" s="7"/>
      <c r="S746" s="7"/>
      <c r="T746" s="7"/>
      <c r="U746" s="7"/>
      <c r="V746" s="6"/>
      <c r="W746" s="10"/>
      <c r="X746" s="8"/>
      <c r="Y746" s="9">
        <v>0</v>
      </c>
      <c r="Z746" s="9">
        <v>0</v>
      </c>
      <c r="AA746" s="9">
        <v>0</v>
      </c>
      <c r="AB746" s="9">
        <v>0</v>
      </c>
      <c r="AC746" s="9">
        <v>0</v>
      </c>
      <c r="AD746" s="9">
        <v>0</v>
      </c>
      <c r="AE746" s="9">
        <v>0</v>
      </c>
      <c r="AF746" s="9">
        <v>0</v>
      </c>
      <c r="AG746" s="9">
        <v>0</v>
      </c>
      <c r="AH746" s="9">
        <v>0</v>
      </c>
      <c r="AI746" s="9">
        <v>0</v>
      </c>
      <c r="AJ746">
        <v>0</v>
      </c>
      <c r="AK746">
        <v>0</v>
      </c>
      <c r="AU746" t="s">
        <v>2366</v>
      </c>
      <c r="AW746">
        <v>0</v>
      </c>
      <c r="AY746">
        <v>0</v>
      </c>
      <c r="BA746">
        <v>0</v>
      </c>
      <c r="BC746">
        <v>0</v>
      </c>
      <c r="BE746">
        <v>0</v>
      </c>
      <c r="BG746">
        <v>0</v>
      </c>
      <c r="BI746">
        <v>0</v>
      </c>
      <c r="BK746">
        <v>0</v>
      </c>
      <c r="BM746">
        <v>0</v>
      </c>
      <c r="BO746">
        <v>0</v>
      </c>
      <c r="BQ746">
        <v>0</v>
      </c>
      <c r="BR746">
        <v>0</v>
      </c>
      <c r="BT746">
        <v>0</v>
      </c>
      <c r="BV746">
        <v>0</v>
      </c>
      <c r="BX746">
        <v>0</v>
      </c>
      <c r="BZ746">
        <v>0</v>
      </c>
      <c r="CB746">
        <v>0</v>
      </c>
      <c r="CF746">
        <v>0</v>
      </c>
      <c r="CJ746">
        <v>2214</v>
      </c>
      <c r="CM746">
        <v>0</v>
      </c>
      <c r="CN746">
        <v>0</v>
      </c>
    </row>
    <row r="747" spans="1:92" x14ac:dyDescent="0.3">
      <c r="A747" s="4">
        <v>44379</v>
      </c>
      <c r="B747" s="2" t="s">
        <v>57</v>
      </c>
      <c r="C747" s="11" t="s">
        <v>768</v>
      </c>
      <c r="D747" s="11" t="s">
        <v>1690</v>
      </c>
      <c r="E747" s="3" t="s">
        <v>1337</v>
      </c>
      <c r="F747" s="1"/>
      <c r="G747" s="7"/>
      <c r="H747" s="7"/>
      <c r="I747" s="7"/>
      <c r="J747" s="7">
        <v>40</v>
      </c>
      <c r="K747" s="7">
        <v>10</v>
      </c>
      <c r="L747" s="7"/>
      <c r="M747" s="5">
        <v>10</v>
      </c>
      <c r="N747" s="7"/>
      <c r="O747" s="7"/>
      <c r="P747" s="7"/>
      <c r="Q747" s="7"/>
      <c r="R747" s="7"/>
      <c r="S747" s="7"/>
      <c r="T747" s="7"/>
      <c r="U747" s="7"/>
      <c r="V747" s="6"/>
      <c r="W747" s="10"/>
      <c r="X747" s="8"/>
      <c r="Y747" s="9">
        <v>0</v>
      </c>
      <c r="Z747" s="9">
        <v>0</v>
      </c>
      <c r="AA747" s="9">
        <v>0</v>
      </c>
      <c r="AB747" s="9">
        <v>0</v>
      </c>
      <c r="AC747" s="9">
        <v>0</v>
      </c>
      <c r="AD747" s="9">
        <v>0</v>
      </c>
      <c r="AE747" s="9">
        <v>0</v>
      </c>
      <c r="AF747" s="9">
        <v>0</v>
      </c>
      <c r="AG747" s="9">
        <v>0</v>
      </c>
      <c r="AH747" s="9">
        <v>0</v>
      </c>
      <c r="AI747" s="9">
        <v>0</v>
      </c>
      <c r="AJ747">
        <v>0</v>
      </c>
      <c r="AK747">
        <v>0</v>
      </c>
      <c r="AU747" t="s">
        <v>2367</v>
      </c>
      <c r="AW747">
        <v>0</v>
      </c>
      <c r="AY747">
        <v>0</v>
      </c>
      <c r="BA747">
        <v>0</v>
      </c>
      <c r="BC747">
        <v>0</v>
      </c>
      <c r="BE747">
        <v>0</v>
      </c>
      <c r="BG747">
        <v>0</v>
      </c>
      <c r="BI747">
        <v>0</v>
      </c>
      <c r="BK747">
        <v>0</v>
      </c>
      <c r="BM747">
        <v>0</v>
      </c>
      <c r="BO747">
        <v>0</v>
      </c>
      <c r="BQ747">
        <v>0</v>
      </c>
      <c r="BR747">
        <v>0</v>
      </c>
      <c r="BT747">
        <v>0</v>
      </c>
      <c r="BV747">
        <v>0</v>
      </c>
      <c r="BX747">
        <v>0</v>
      </c>
      <c r="BZ747">
        <v>0</v>
      </c>
      <c r="CB747">
        <v>0</v>
      </c>
      <c r="CF747">
        <v>0</v>
      </c>
      <c r="CJ747">
        <v>2215</v>
      </c>
      <c r="CM747">
        <v>0</v>
      </c>
      <c r="CN747">
        <v>0</v>
      </c>
    </row>
    <row r="748" spans="1:92" x14ac:dyDescent="0.3">
      <c r="A748" s="4">
        <v>44379</v>
      </c>
      <c r="B748" s="2" t="s">
        <v>80</v>
      </c>
      <c r="C748" s="11" t="s">
        <v>81</v>
      </c>
      <c r="D748" s="11" t="s">
        <v>1699</v>
      </c>
      <c r="E748" s="3" t="s">
        <v>1251</v>
      </c>
      <c r="F748" s="1"/>
      <c r="G748" s="7"/>
      <c r="H748" s="7"/>
      <c r="I748" s="7"/>
      <c r="J748" s="7"/>
      <c r="K748" s="7"/>
      <c r="L748" s="7"/>
      <c r="M748" s="5"/>
      <c r="N748" s="7"/>
      <c r="O748" s="7"/>
      <c r="P748" s="7"/>
      <c r="Q748" s="7"/>
      <c r="R748" s="7"/>
      <c r="S748" s="7"/>
      <c r="T748" s="7"/>
      <c r="U748" s="7"/>
      <c r="V748" s="6">
        <v>20</v>
      </c>
      <c r="W748" s="10"/>
      <c r="X748" s="8"/>
      <c r="Y748" s="9">
        <v>0</v>
      </c>
      <c r="Z748" s="9">
        <v>0</v>
      </c>
      <c r="AA748" s="9">
        <v>0</v>
      </c>
      <c r="AB748" s="9">
        <v>0</v>
      </c>
      <c r="AC748" s="9">
        <v>0</v>
      </c>
      <c r="AD748" s="9">
        <v>0</v>
      </c>
      <c r="AE748" s="9">
        <v>0</v>
      </c>
      <c r="AF748" s="9">
        <v>0</v>
      </c>
      <c r="AG748" s="9">
        <v>0</v>
      </c>
      <c r="AH748" s="9">
        <v>0</v>
      </c>
      <c r="AI748" s="9">
        <v>0</v>
      </c>
      <c r="AJ748">
        <v>0</v>
      </c>
      <c r="AK748">
        <v>0</v>
      </c>
      <c r="AU748" t="s">
        <v>2368</v>
      </c>
      <c r="AW748">
        <v>0</v>
      </c>
      <c r="AY748">
        <v>0</v>
      </c>
      <c r="BA748">
        <v>0</v>
      </c>
      <c r="BC748">
        <v>0</v>
      </c>
      <c r="BE748">
        <v>0</v>
      </c>
      <c r="BG748">
        <v>0</v>
      </c>
      <c r="BI748">
        <v>0</v>
      </c>
      <c r="BK748">
        <v>0</v>
      </c>
      <c r="BM748">
        <v>0</v>
      </c>
      <c r="BO748">
        <v>0</v>
      </c>
      <c r="BQ748">
        <v>0</v>
      </c>
      <c r="BR748">
        <v>0</v>
      </c>
      <c r="BT748">
        <v>0</v>
      </c>
      <c r="BV748">
        <v>0</v>
      </c>
      <c r="BX748">
        <v>0</v>
      </c>
      <c r="BZ748">
        <v>0</v>
      </c>
      <c r="CB748">
        <v>0</v>
      </c>
      <c r="CF748">
        <v>0</v>
      </c>
      <c r="CJ748">
        <v>2216</v>
      </c>
      <c r="CM748">
        <v>0</v>
      </c>
      <c r="CN748">
        <v>0</v>
      </c>
    </row>
    <row r="749" spans="1:92" x14ac:dyDescent="0.3">
      <c r="A749" s="4">
        <v>44285</v>
      </c>
      <c r="B749" s="2" t="s">
        <v>199</v>
      </c>
      <c r="C749" s="11" t="s">
        <v>200</v>
      </c>
      <c r="D749" s="11" t="s">
        <v>1473</v>
      </c>
      <c r="E749" s="3" t="s">
        <v>919</v>
      </c>
      <c r="F749" s="1"/>
      <c r="G749" s="7"/>
      <c r="H749" s="7"/>
      <c r="I749" s="7"/>
      <c r="J749" s="7"/>
      <c r="K749" s="7"/>
      <c r="L749" s="7"/>
      <c r="M749" s="5"/>
      <c r="N749" s="7"/>
      <c r="O749" s="7"/>
      <c r="P749" s="7"/>
      <c r="Q749" s="7"/>
      <c r="R749" s="7"/>
      <c r="S749" s="7"/>
      <c r="T749" s="7"/>
      <c r="U749" s="7"/>
      <c r="V749" s="6"/>
      <c r="W749" s="10"/>
      <c r="X749" s="8"/>
      <c r="Y749" s="9">
        <v>0</v>
      </c>
      <c r="Z749" s="9">
        <v>0</v>
      </c>
      <c r="AA749" s="9">
        <v>0</v>
      </c>
      <c r="AB749" s="9">
        <v>0</v>
      </c>
      <c r="AC749" s="9">
        <v>0</v>
      </c>
      <c r="AD749" s="9">
        <v>0</v>
      </c>
      <c r="AE749" s="9">
        <v>0</v>
      </c>
      <c r="AF749" s="9">
        <v>0</v>
      </c>
      <c r="AG749" s="9">
        <v>0</v>
      </c>
      <c r="AH749" s="9">
        <v>0</v>
      </c>
      <c r="AI749" s="9">
        <v>0</v>
      </c>
      <c r="AJ749">
        <v>0</v>
      </c>
      <c r="AK749">
        <v>0</v>
      </c>
      <c r="AU749" t="s">
        <v>2369</v>
      </c>
      <c r="AW749">
        <v>0</v>
      </c>
      <c r="AY749">
        <v>0</v>
      </c>
      <c r="BA749">
        <v>0</v>
      </c>
      <c r="BC749">
        <v>0</v>
      </c>
      <c r="BE749">
        <v>0</v>
      </c>
      <c r="BG749">
        <v>0</v>
      </c>
      <c r="BI749">
        <v>0</v>
      </c>
      <c r="BK749">
        <v>0</v>
      </c>
      <c r="BM749">
        <v>0</v>
      </c>
      <c r="BO749">
        <v>0</v>
      </c>
      <c r="BQ749">
        <v>0</v>
      </c>
      <c r="BR749">
        <v>0</v>
      </c>
      <c r="BT749">
        <v>0</v>
      </c>
      <c r="BV749">
        <v>0</v>
      </c>
      <c r="BX749">
        <v>0</v>
      </c>
      <c r="BZ749">
        <v>0</v>
      </c>
      <c r="CB749">
        <v>0</v>
      </c>
      <c r="CF749">
        <v>0</v>
      </c>
      <c r="CJ749">
        <v>2217</v>
      </c>
      <c r="CM749">
        <v>0</v>
      </c>
      <c r="CN749">
        <v>0</v>
      </c>
    </row>
    <row r="750" spans="1:92" x14ac:dyDescent="0.3">
      <c r="A750" s="4">
        <v>44360</v>
      </c>
      <c r="B750" s="2" t="s">
        <v>26</v>
      </c>
      <c r="C750" s="11" t="s">
        <v>129</v>
      </c>
      <c r="D750" s="11" t="s">
        <v>11</v>
      </c>
      <c r="E750" s="3" t="s">
        <v>1411</v>
      </c>
      <c r="F750" s="1"/>
      <c r="G750" s="7"/>
      <c r="H750" s="7"/>
      <c r="I750" s="7"/>
      <c r="J750" s="7">
        <v>52</v>
      </c>
      <c r="K750" s="7">
        <v>13</v>
      </c>
      <c r="L750" s="7"/>
      <c r="M750" s="5">
        <v>13</v>
      </c>
      <c r="N750" s="7"/>
      <c r="O750" s="7"/>
      <c r="P750" s="7"/>
      <c r="Q750" s="7"/>
      <c r="R750" s="7"/>
      <c r="S750" s="7"/>
      <c r="T750" s="7"/>
      <c r="U750" s="7"/>
      <c r="V750" s="6"/>
      <c r="W750" s="10"/>
      <c r="X750" s="8"/>
      <c r="Y750" s="9">
        <v>0</v>
      </c>
      <c r="Z750" s="9">
        <v>0</v>
      </c>
      <c r="AA750" s="9">
        <v>0</v>
      </c>
      <c r="AB750" s="9">
        <v>0</v>
      </c>
      <c r="AC750" s="9">
        <v>0</v>
      </c>
      <c r="AD750" s="9">
        <v>0</v>
      </c>
      <c r="AE750" s="9">
        <v>0</v>
      </c>
      <c r="AF750" s="9">
        <v>0</v>
      </c>
      <c r="AG750" s="9">
        <v>0</v>
      </c>
      <c r="AH750" s="9">
        <v>0</v>
      </c>
      <c r="AI750" s="9">
        <v>0</v>
      </c>
      <c r="AJ750">
        <v>0</v>
      </c>
      <c r="AK750">
        <v>0</v>
      </c>
      <c r="AU750" t="s">
        <v>2370</v>
      </c>
      <c r="AW750">
        <v>0</v>
      </c>
      <c r="AY750">
        <v>0</v>
      </c>
      <c r="BA750">
        <v>0</v>
      </c>
      <c r="BC750">
        <v>0</v>
      </c>
      <c r="BE750">
        <v>0</v>
      </c>
      <c r="BG750">
        <v>0</v>
      </c>
      <c r="BI750">
        <v>0</v>
      </c>
      <c r="BK750">
        <v>0</v>
      </c>
      <c r="BM750">
        <v>0</v>
      </c>
      <c r="BO750">
        <v>0</v>
      </c>
      <c r="BQ750">
        <v>0</v>
      </c>
      <c r="BR750">
        <v>0</v>
      </c>
      <c r="BT750">
        <v>0</v>
      </c>
      <c r="BV750">
        <v>0</v>
      </c>
      <c r="BX750">
        <v>0</v>
      </c>
      <c r="BZ750">
        <v>0</v>
      </c>
      <c r="CB750">
        <v>0</v>
      </c>
      <c r="CF750">
        <v>0</v>
      </c>
      <c r="CJ750">
        <v>2218</v>
      </c>
      <c r="CM750">
        <v>0</v>
      </c>
      <c r="CN750">
        <v>0</v>
      </c>
    </row>
    <row r="751" spans="1:92" x14ac:dyDescent="0.3">
      <c r="A751" s="4">
        <v>44355</v>
      </c>
      <c r="B751" s="2" t="s">
        <v>26</v>
      </c>
      <c r="C751" s="11" t="s">
        <v>608</v>
      </c>
      <c r="D751" s="11" t="s">
        <v>11</v>
      </c>
      <c r="E751" s="3" t="s">
        <v>1673</v>
      </c>
      <c r="F751" s="1"/>
      <c r="G751" s="7"/>
      <c r="H751" s="7"/>
      <c r="I751" s="7"/>
      <c r="J751" s="7">
        <v>68</v>
      </c>
      <c r="K751" s="7">
        <v>13</v>
      </c>
      <c r="L751" s="7"/>
      <c r="M751" s="5">
        <v>13</v>
      </c>
      <c r="N751" s="7"/>
      <c r="O751" s="7"/>
      <c r="P751" s="7"/>
      <c r="Q751" s="7"/>
      <c r="R751" s="7"/>
      <c r="S751" s="7"/>
      <c r="T751" s="7"/>
      <c r="U751" s="7"/>
      <c r="V751" s="6"/>
      <c r="W751" s="10" t="s">
        <v>2371</v>
      </c>
      <c r="X751" s="8"/>
      <c r="Y751" s="9">
        <v>0</v>
      </c>
      <c r="Z751" s="9">
        <v>0</v>
      </c>
      <c r="AA751" s="9">
        <v>0</v>
      </c>
      <c r="AB751" s="9">
        <v>0</v>
      </c>
      <c r="AC751" s="9">
        <v>0</v>
      </c>
      <c r="AD751" s="9">
        <v>0</v>
      </c>
      <c r="AE751" s="9">
        <v>0</v>
      </c>
      <c r="AF751" s="9">
        <v>0</v>
      </c>
      <c r="AG751" s="9">
        <v>0</v>
      </c>
      <c r="AH751" s="9">
        <v>0</v>
      </c>
      <c r="AI751" s="9">
        <v>0</v>
      </c>
      <c r="AJ751">
        <v>0</v>
      </c>
      <c r="AK751">
        <v>0</v>
      </c>
      <c r="AU751" t="s">
        <v>2372</v>
      </c>
      <c r="AW751">
        <v>0</v>
      </c>
      <c r="AY751">
        <v>0</v>
      </c>
      <c r="BA751">
        <v>0</v>
      </c>
      <c r="BC751">
        <v>0</v>
      </c>
      <c r="BE751">
        <v>0</v>
      </c>
      <c r="BG751">
        <v>0</v>
      </c>
      <c r="BI751">
        <v>0</v>
      </c>
      <c r="BK751">
        <v>0</v>
      </c>
      <c r="BM751">
        <v>0</v>
      </c>
      <c r="BO751">
        <v>0</v>
      </c>
      <c r="BQ751">
        <v>0</v>
      </c>
      <c r="BR751">
        <v>0</v>
      </c>
      <c r="BT751">
        <v>0</v>
      </c>
      <c r="BV751">
        <v>0</v>
      </c>
      <c r="BX751">
        <v>0</v>
      </c>
      <c r="BZ751">
        <v>0</v>
      </c>
      <c r="CB751">
        <v>0</v>
      </c>
      <c r="CF751">
        <v>0</v>
      </c>
      <c r="CJ751">
        <v>2219</v>
      </c>
      <c r="CM751">
        <v>0</v>
      </c>
      <c r="CN751">
        <v>0</v>
      </c>
    </row>
    <row r="752" spans="1:92" x14ac:dyDescent="0.3">
      <c r="A752" s="4">
        <v>44379</v>
      </c>
      <c r="B752" s="2" t="s">
        <v>92</v>
      </c>
      <c r="C752" s="11" t="s">
        <v>570</v>
      </c>
      <c r="D752" s="11" t="s">
        <v>11</v>
      </c>
      <c r="E752" s="3" t="s">
        <v>942</v>
      </c>
      <c r="F752" s="1"/>
      <c r="G752" s="7"/>
      <c r="H752" s="7"/>
      <c r="I752" s="7"/>
      <c r="J752" s="7">
        <v>345</v>
      </c>
      <c r="K752" s="7">
        <v>115</v>
      </c>
      <c r="L752" s="7"/>
      <c r="M752" s="5">
        <v>115</v>
      </c>
      <c r="N752" s="7"/>
      <c r="O752" s="7"/>
      <c r="P752" s="7"/>
      <c r="Q752" s="7"/>
      <c r="R752" s="7"/>
      <c r="S752" s="7"/>
      <c r="T752" s="7"/>
      <c r="U752" s="7"/>
      <c r="V752" s="6"/>
      <c r="W752" s="10"/>
      <c r="X752" s="8"/>
      <c r="Y752" s="9">
        <v>0</v>
      </c>
      <c r="Z752" s="9">
        <v>0</v>
      </c>
      <c r="AA752" s="9">
        <v>0</v>
      </c>
      <c r="AB752" s="9">
        <v>0</v>
      </c>
      <c r="AC752" s="9">
        <v>0</v>
      </c>
      <c r="AD752" s="9">
        <v>0</v>
      </c>
      <c r="AE752" s="9">
        <v>0</v>
      </c>
      <c r="AF752" s="9">
        <v>0</v>
      </c>
      <c r="AG752" s="9">
        <v>0</v>
      </c>
      <c r="AH752" s="9">
        <v>0</v>
      </c>
      <c r="AI752" s="9">
        <v>0</v>
      </c>
      <c r="AJ752">
        <v>0</v>
      </c>
      <c r="AK752">
        <v>0</v>
      </c>
      <c r="AU752" t="s">
        <v>2373</v>
      </c>
      <c r="AW752">
        <v>0</v>
      </c>
      <c r="AY752">
        <v>0</v>
      </c>
      <c r="BA752">
        <v>0</v>
      </c>
      <c r="BC752">
        <v>0</v>
      </c>
      <c r="BE752">
        <v>0</v>
      </c>
      <c r="BG752">
        <v>0</v>
      </c>
      <c r="BI752">
        <v>0</v>
      </c>
      <c r="BK752">
        <v>0</v>
      </c>
      <c r="BM752">
        <v>0</v>
      </c>
      <c r="BO752">
        <v>0</v>
      </c>
      <c r="BQ752">
        <v>0</v>
      </c>
      <c r="BR752">
        <v>0</v>
      </c>
      <c r="BT752">
        <v>0</v>
      </c>
      <c r="BV752">
        <v>0</v>
      </c>
      <c r="BX752">
        <v>0</v>
      </c>
      <c r="BZ752">
        <v>0</v>
      </c>
      <c r="CB752">
        <v>0</v>
      </c>
      <c r="CF752">
        <v>0</v>
      </c>
      <c r="CJ752">
        <v>2220</v>
      </c>
      <c r="CM752">
        <v>0</v>
      </c>
      <c r="CN752">
        <v>0</v>
      </c>
    </row>
    <row r="753" spans="1:92" x14ac:dyDescent="0.3">
      <c r="A753" s="4">
        <v>44380</v>
      </c>
      <c r="B753" s="2" t="s">
        <v>32</v>
      </c>
      <c r="C753" s="11" t="s">
        <v>468</v>
      </c>
      <c r="D753" s="11" t="s">
        <v>1690</v>
      </c>
      <c r="E753" s="3" t="s">
        <v>1241</v>
      </c>
      <c r="F753" s="1"/>
      <c r="G753" s="7"/>
      <c r="H753" s="7"/>
      <c r="I753" s="7"/>
      <c r="J753" s="7"/>
      <c r="K753" s="7"/>
      <c r="L753" s="7"/>
      <c r="M753" s="5"/>
      <c r="N753" s="7">
        <v>1</v>
      </c>
      <c r="O753" s="7"/>
      <c r="P753" s="7"/>
      <c r="Q753" s="7"/>
      <c r="R753" s="7"/>
      <c r="S753" s="7"/>
      <c r="T753" s="7"/>
      <c r="U753" s="7"/>
      <c r="V753" s="6"/>
      <c r="W753" s="10"/>
      <c r="X753" s="8"/>
      <c r="Y753" s="9">
        <v>0</v>
      </c>
      <c r="Z753" s="9">
        <v>0</v>
      </c>
      <c r="AA753" s="9">
        <v>0</v>
      </c>
      <c r="AB753" s="9">
        <v>0</v>
      </c>
      <c r="AC753" s="9">
        <v>0</v>
      </c>
      <c r="AD753" s="9">
        <v>0</v>
      </c>
      <c r="AE753" s="9">
        <v>0</v>
      </c>
      <c r="AF753" s="9">
        <v>0</v>
      </c>
      <c r="AG753" s="9">
        <v>0</v>
      </c>
      <c r="AH753" s="9">
        <v>0</v>
      </c>
      <c r="AI753" s="9">
        <v>0</v>
      </c>
      <c r="AJ753">
        <v>0</v>
      </c>
      <c r="AK753">
        <v>0</v>
      </c>
      <c r="AU753" t="s">
        <v>2374</v>
      </c>
      <c r="AW753">
        <v>0</v>
      </c>
      <c r="AY753">
        <v>0</v>
      </c>
      <c r="BA753">
        <v>0</v>
      </c>
      <c r="BC753">
        <v>0</v>
      </c>
      <c r="BE753">
        <v>0</v>
      </c>
      <c r="BG753">
        <v>0</v>
      </c>
      <c r="BI753">
        <v>0</v>
      </c>
      <c r="BK753">
        <v>0</v>
      </c>
      <c r="BM753">
        <v>0</v>
      </c>
      <c r="BO753">
        <v>0</v>
      </c>
      <c r="BQ753">
        <v>0</v>
      </c>
      <c r="BR753">
        <v>0</v>
      </c>
      <c r="BT753">
        <v>0</v>
      </c>
      <c r="BV753">
        <v>0</v>
      </c>
      <c r="BX753">
        <v>0</v>
      </c>
      <c r="BZ753">
        <v>0</v>
      </c>
      <c r="CB753">
        <v>0</v>
      </c>
      <c r="CF753">
        <v>0</v>
      </c>
      <c r="CJ753">
        <v>2221</v>
      </c>
      <c r="CM753">
        <v>0</v>
      </c>
      <c r="CN753">
        <v>0</v>
      </c>
    </row>
    <row r="754" spans="1:92" x14ac:dyDescent="0.3">
      <c r="A754" s="4">
        <v>44378</v>
      </c>
      <c r="B754" s="2" t="s">
        <v>57</v>
      </c>
      <c r="C754" s="11" t="s">
        <v>695</v>
      </c>
      <c r="D754" s="11" t="s">
        <v>1566</v>
      </c>
      <c r="E754" s="3" t="s">
        <v>1081</v>
      </c>
      <c r="F754" s="1"/>
      <c r="G754" s="7">
        <v>2</v>
      </c>
      <c r="H754" s="7"/>
      <c r="I754" s="7"/>
      <c r="J754" s="7"/>
      <c r="K754" s="7">
        <v>2</v>
      </c>
      <c r="L754" s="7"/>
      <c r="M754" s="5"/>
      <c r="N754" s="7"/>
      <c r="O754" s="7"/>
      <c r="P754" s="7"/>
      <c r="Q754" s="7"/>
      <c r="R754" s="7"/>
      <c r="S754" s="7"/>
      <c r="T754" s="7"/>
      <c r="U754" s="7"/>
      <c r="V754" s="6"/>
      <c r="W754" s="10"/>
      <c r="X754" s="8"/>
      <c r="Y754" s="9">
        <v>0</v>
      </c>
      <c r="Z754" s="9">
        <v>0</v>
      </c>
      <c r="AA754" s="9">
        <v>0</v>
      </c>
      <c r="AB754" s="9">
        <v>0</v>
      </c>
      <c r="AC754" s="9">
        <v>0</v>
      </c>
      <c r="AD754" s="9">
        <v>0</v>
      </c>
      <c r="AE754" s="9">
        <v>0</v>
      </c>
      <c r="AF754" s="9">
        <v>0</v>
      </c>
      <c r="AG754" s="9">
        <v>0</v>
      </c>
      <c r="AH754" s="9">
        <v>0</v>
      </c>
      <c r="AI754" s="9">
        <v>0</v>
      </c>
      <c r="AJ754">
        <v>0</v>
      </c>
      <c r="AK754">
        <v>0</v>
      </c>
      <c r="AU754" t="s">
        <v>2375</v>
      </c>
      <c r="AW754">
        <v>0</v>
      </c>
      <c r="AY754">
        <v>0</v>
      </c>
      <c r="BA754">
        <v>0</v>
      </c>
      <c r="BC754">
        <v>0</v>
      </c>
      <c r="BE754">
        <v>0</v>
      </c>
      <c r="BG754">
        <v>0</v>
      </c>
      <c r="BI754">
        <v>0</v>
      </c>
      <c r="BK754">
        <v>0</v>
      </c>
      <c r="BM754">
        <v>0</v>
      </c>
      <c r="BO754">
        <v>0</v>
      </c>
      <c r="BQ754">
        <v>0</v>
      </c>
      <c r="BR754">
        <v>0</v>
      </c>
      <c r="BT754">
        <v>0</v>
      </c>
      <c r="BV754">
        <v>0</v>
      </c>
      <c r="BX754">
        <v>0</v>
      </c>
      <c r="BZ754">
        <v>0</v>
      </c>
      <c r="CB754">
        <v>0</v>
      </c>
      <c r="CF754">
        <v>0</v>
      </c>
      <c r="CJ754">
        <v>2222</v>
      </c>
      <c r="CM754">
        <v>0</v>
      </c>
      <c r="CN754">
        <v>0</v>
      </c>
    </row>
    <row r="755" spans="1:92" x14ac:dyDescent="0.3">
      <c r="A755" s="4">
        <v>44367</v>
      </c>
      <c r="B755" s="2" t="s">
        <v>26</v>
      </c>
      <c r="C755" s="11" t="s">
        <v>1059</v>
      </c>
      <c r="D755" s="11" t="s">
        <v>31</v>
      </c>
      <c r="E755" s="3" t="s">
        <v>1060</v>
      </c>
      <c r="F755" s="1"/>
      <c r="G755" s="7"/>
      <c r="H755" s="7"/>
      <c r="I755" s="7"/>
      <c r="J755" s="7"/>
      <c r="K755" s="7"/>
      <c r="L755" s="7"/>
      <c r="M755" s="5"/>
      <c r="N755" s="7"/>
      <c r="O755" s="7"/>
      <c r="P755" s="7"/>
      <c r="Q755" s="7"/>
      <c r="R755" s="7"/>
      <c r="S755" s="7"/>
      <c r="T755" s="7"/>
      <c r="U755" s="7"/>
      <c r="V755" s="6"/>
      <c r="W755" s="10" t="s">
        <v>2376</v>
      </c>
      <c r="X755" s="8"/>
      <c r="Y755" s="9">
        <v>0</v>
      </c>
      <c r="Z755" s="9">
        <v>0</v>
      </c>
      <c r="AA755" s="9">
        <v>0</v>
      </c>
      <c r="AB755" s="9">
        <v>0</v>
      </c>
      <c r="AC755" s="9">
        <v>0</v>
      </c>
      <c r="AD755" s="9">
        <v>0</v>
      </c>
      <c r="AE755" s="9">
        <v>0</v>
      </c>
      <c r="AF755" s="9">
        <v>0</v>
      </c>
      <c r="AG755" s="9">
        <v>0</v>
      </c>
      <c r="AH755" s="9">
        <v>0</v>
      </c>
      <c r="AI755" s="9">
        <v>0</v>
      </c>
      <c r="AJ755">
        <v>0</v>
      </c>
      <c r="AK755">
        <v>0</v>
      </c>
      <c r="AU755" t="s">
        <v>2377</v>
      </c>
      <c r="AW755">
        <v>0</v>
      </c>
      <c r="AY755">
        <v>0</v>
      </c>
      <c r="BA755">
        <v>0</v>
      </c>
      <c r="BC755">
        <v>0</v>
      </c>
      <c r="BE755">
        <v>0</v>
      </c>
      <c r="BG755">
        <v>0</v>
      </c>
      <c r="BI755">
        <v>0</v>
      </c>
      <c r="BK755">
        <v>0</v>
      </c>
      <c r="BM755">
        <v>0</v>
      </c>
      <c r="BO755">
        <v>0</v>
      </c>
      <c r="BQ755">
        <v>0</v>
      </c>
      <c r="BR755">
        <v>0</v>
      </c>
      <c r="BT755">
        <v>0</v>
      </c>
      <c r="BV755">
        <v>0</v>
      </c>
      <c r="BX755">
        <v>0</v>
      </c>
      <c r="BZ755">
        <v>0</v>
      </c>
      <c r="CB755">
        <v>0</v>
      </c>
      <c r="CF755">
        <v>0</v>
      </c>
      <c r="CJ755">
        <v>2223</v>
      </c>
      <c r="CM755">
        <v>0</v>
      </c>
      <c r="CN755">
        <v>0</v>
      </c>
    </row>
    <row r="756" spans="1:92" x14ac:dyDescent="0.3">
      <c r="A756" s="4">
        <v>44359</v>
      </c>
      <c r="B756" s="2" t="s">
        <v>26</v>
      </c>
      <c r="C756" s="11" t="s">
        <v>429</v>
      </c>
      <c r="D756" s="11" t="s">
        <v>11</v>
      </c>
      <c r="E756" s="3" t="s">
        <v>1061</v>
      </c>
      <c r="F756" s="1"/>
      <c r="G756" s="7"/>
      <c r="H756" s="7"/>
      <c r="I756" s="7"/>
      <c r="J756" s="7">
        <v>260</v>
      </c>
      <c r="K756" s="7">
        <v>65</v>
      </c>
      <c r="L756" s="7"/>
      <c r="M756" s="5">
        <v>65</v>
      </c>
      <c r="N756" s="7"/>
      <c r="O756" s="7"/>
      <c r="P756" s="7"/>
      <c r="Q756" s="7"/>
      <c r="R756" s="7"/>
      <c r="S756" s="7"/>
      <c r="T756" s="7"/>
      <c r="U756" s="7"/>
      <c r="V756" s="6"/>
      <c r="W756" s="10"/>
      <c r="X756" s="8"/>
      <c r="Y756" s="9">
        <v>0</v>
      </c>
      <c r="Z756" s="9">
        <v>0</v>
      </c>
      <c r="AA756" s="9">
        <v>0</v>
      </c>
      <c r="AB756" s="9">
        <v>0</v>
      </c>
      <c r="AC756" s="9">
        <v>0</v>
      </c>
      <c r="AD756" s="9">
        <v>0</v>
      </c>
      <c r="AE756" s="9">
        <v>0</v>
      </c>
      <c r="AF756" s="9">
        <v>0</v>
      </c>
      <c r="AG756" s="9">
        <v>0</v>
      </c>
      <c r="AH756" s="9">
        <v>0</v>
      </c>
      <c r="AI756" s="9">
        <v>0</v>
      </c>
      <c r="AJ756">
        <v>0</v>
      </c>
      <c r="AK756">
        <v>0</v>
      </c>
      <c r="AU756" t="s">
        <v>2378</v>
      </c>
      <c r="AW756">
        <v>0</v>
      </c>
      <c r="AY756">
        <v>0</v>
      </c>
      <c r="BA756">
        <v>0</v>
      </c>
      <c r="BC756">
        <v>0</v>
      </c>
      <c r="BE756">
        <v>0</v>
      </c>
      <c r="BG756">
        <v>0</v>
      </c>
      <c r="BI756">
        <v>0</v>
      </c>
      <c r="BK756">
        <v>0</v>
      </c>
      <c r="BM756">
        <v>0</v>
      </c>
      <c r="BO756">
        <v>0</v>
      </c>
      <c r="BQ756">
        <v>0</v>
      </c>
      <c r="BR756">
        <v>0</v>
      </c>
      <c r="BT756">
        <v>0</v>
      </c>
      <c r="BV756">
        <v>0</v>
      </c>
      <c r="BX756">
        <v>0</v>
      </c>
      <c r="BZ756">
        <v>0</v>
      </c>
      <c r="CB756">
        <v>0</v>
      </c>
      <c r="CF756">
        <v>0</v>
      </c>
      <c r="CJ756">
        <v>2224</v>
      </c>
      <c r="CM756">
        <v>0</v>
      </c>
      <c r="CN756">
        <v>0</v>
      </c>
    </row>
    <row r="757" spans="1:92" x14ac:dyDescent="0.3">
      <c r="A757" s="4">
        <v>44358</v>
      </c>
      <c r="B757" s="2" t="s">
        <v>26</v>
      </c>
      <c r="C757" s="11" t="s">
        <v>765</v>
      </c>
      <c r="D757" s="11" t="s">
        <v>11</v>
      </c>
      <c r="E757" s="3" t="s">
        <v>1645</v>
      </c>
      <c r="F757" s="1"/>
      <c r="G757" s="7"/>
      <c r="H757" s="7"/>
      <c r="I757" s="7"/>
      <c r="J757" s="7"/>
      <c r="K757" s="7"/>
      <c r="L757" s="7"/>
      <c r="M757" s="5"/>
      <c r="N757" s="7">
        <v>1</v>
      </c>
      <c r="O757" s="7">
        <v>1</v>
      </c>
      <c r="P757" s="7"/>
      <c r="Q757" s="7">
        <v>2</v>
      </c>
      <c r="R757" s="7"/>
      <c r="S757" s="7"/>
      <c r="T757" s="7"/>
      <c r="U757" s="7"/>
      <c r="V757" s="6"/>
      <c r="W757" s="10"/>
      <c r="X757" s="8"/>
      <c r="Y757" s="9">
        <v>0</v>
      </c>
      <c r="Z757" s="9">
        <v>0</v>
      </c>
      <c r="AA757" s="9">
        <v>0</v>
      </c>
      <c r="AB757" s="9">
        <v>0</v>
      </c>
      <c r="AC757" s="9">
        <v>0</v>
      </c>
      <c r="AD757" s="9">
        <v>0</v>
      </c>
      <c r="AE757" s="9">
        <v>0</v>
      </c>
      <c r="AF757" s="9">
        <v>0</v>
      </c>
      <c r="AG757" s="9">
        <v>0</v>
      </c>
      <c r="AH757" s="9">
        <v>0</v>
      </c>
      <c r="AI757" s="9">
        <v>0</v>
      </c>
      <c r="AJ757">
        <v>0</v>
      </c>
      <c r="AK757">
        <v>0</v>
      </c>
      <c r="AU757" t="s">
        <v>2379</v>
      </c>
      <c r="AW757">
        <v>0</v>
      </c>
      <c r="AY757">
        <v>0</v>
      </c>
      <c r="BA757">
        <v>0</v>
      </c>
      <c r="BC757">
        <v>0</v>
      </c>
      <c r="BE757">
        <v>0</v>
      </c>
      <c r="BG757">
        <v>0</v>
      </c>
      <c r="BI757">
        <v>0</v>
      </c>
      <c r="BK757">
        <v>0</v>
      </c>
      <c r="BM757">
        <v>0</v>
      </c>
      <c r="BO757">
        <v>0</v>
      </c>
      <c r="BQ757">
        <v>0</v>
      </c>
      <c r="BR757">
        <v>0</v>
      </c>
      <c r="BT757">
        <v>0</v>
      </c>
      <c r="BV757">
        <v>0</v>
      </c>
      <c r="BX757">
        <v>0</v>
      </c>
      <c r="BZ757">
        <v>0</v>
      </c>
      <c r="CB757">
        <v>0</v>
      </c>
      <c r="CF757">
        <v>0</v>
      </c>
      <c r="CJ757">
        <v>2225</v>
      </c>
      <c r="CM757">
        <v>0</v>
      </c>
      <c r="CN757">
        <v>0</v>
      </c>
    </row>
    <row r="758" spans="1:92" x14ac:dyDescent="0.3">
      <c r="A758" s="4">
        <v>44367</v>
      </c>
      <c r="B758" s="2" t="s">
        <v>26</v>
      </c>
      <c r="C758" s="11" t="s">
        <v>658</v>
      </c>
      <c r="D758" s="11" t="s">
        <v>31</v>
      </c>
      <c r="E758" s="3" t="s">
        <v>1375</v>
      </c>
      <c r="F758" s="1"/>
      <c r="G758" s="7"/>
      <c r="H758" s="7"/>
      <c r="I758" s="7"/>
      <c r="J758" s="7">
        <v>12</v>
      </c>
      <c r="K758" s="7">
        <v>3</v>
      </c>
      <c r="L758" s="7"/>
      <c r="M758" s="5">
        <v>3</v>
      </c>
      <c r="N758" s="7"/>
      <c r="O758" s="7"/>
      <c r="P758" s="7"/>
      <c r="Q758" s="7"/>
      <c r="R758" s="7"/>
      <c r="S758" s="7"/>
      <c r="T758" s="7"/>
      <c r="U758" s="7"/>
      <c r="V758" s="6"/>
      <c r="W758" s="10"/>
      <c r="X758" s="8"/>
      <c r="Y758" s="9">
        <v>0</v>
      </c>
      <c r="Z758" s="9">
        <v>0</v>
      </c>
      <c r="AA758" s="9">
        <v>0</v>
      </c>
      <c r="AB758" s="9">
        <v>0</v>
      </c>
      <c r="AC758" s="9">
        <v>0</v>
      </c>
      <c r="AD758" s="9">
        <v>0</v>
      </c>
      <c r="AE758" s="9">
        <v>0</v>
      </c>
      <c r="AF758" s="9">
        <v>0</v>
      </c>
      <c r="AG758" s="9">
        <v>0</v>
      </c>
      <c r="AH758" s="9">
        <v>0</v>
      </c>
      <c r="AI758" s="9">
        <v>0</v>
      </c>
      <c r="AJ758">
        <v>0</v>
      </c>
      <c r="AK758">
        <v>0</v>
      </c>
      <c r="AU758" t="s">
        <v>2380</v>
      </c>
      <c r="AW758">
        <v>0</v>
      </c>
      <c r="AY758">
        <v>0</v>
      </c>
      <c r="BA758">
        <v>0</v>
      </c>
      <c r="BC758">
        <v>0</v>
      </c>
      <c r="BE758">
        <v>0</v>
      </c>
      <c r="BG758">
        <v>0</v>
      </c>
      <c r="BI758">
        <v>0</v>
      </c>
      <c r="BK758">
        <v>0</v>
      </c>
      <c r="BM758">
        <v>0</v>
      </c>
      <c r="BO758">
        <v>0</v>
      </c>
      <c r="BQ758">
        <v>0</v>
      </c>
      <c r="BR758">
        <v>0</v>
      </c>
      <c r="BT758">
        <v>0</v>
      </c>
      <c r="BV758">
        <v>0</v>
      </c>
      <c r="BX758">
        <v>0</v>
      </c>
      <c r="BZ758">
        <v>0</v>
      </c>
      <c r="CB758">
        <v>0</v>
      </c>
      <c r="CF758">
        <v>0</v>
      </c>
      <c r="CJ758">
        <v>2226</v>
      </c>
      <c r="CM758">
        <v>0</v>
      </c>
      <c r="CN758">
        <v>0</v>
      </c>
    </row>
    <row r="759" spans="1:92" x14ac:dyDescent="0.3">
      <c r="A759" s="4">
        <v>44369</v>
      </c>
      <c r="B759" s="2" t="s">
        <v>26</v>
      </c>
      <c r="C759" s="11" t="s">
        <v>255</v>
      </c>
      <c r="D759" s="11" t="s">
        <v>11</v>
      </c>
      <c r="E759" s="3" t="s">
        <v>1391</v>
      </c>
      <c r="F759" s="1"/>
      <c r="G759" s="7"/>
      <c r="H759" s="7"/>
      <c r="I759" s="7"/>
      <c r="J759" s="7">
        <v>200</v>
      </c>
      <c r="K759" s="7">
        <v>50</v>
      </c>
      <c r="L759" s="7"/>
      <c r="M759" s="5">
        <v>50</v>
      </c>
      <c r="N759" s="7"/>
      <c r="O759" s="7"/>
      <c r="P759" s="7"/>
      <c r="Q759" s="7"/>
      <c r="R759" s="7"/>
      <c r="S759" s="7"/>
      <c r="T759" s="7"/>
      <c r="U759" s="7">
        <v>2</v>
      </c>
      <c r="V759" s="6"/>
      <c r="W759" s="10"/>
      <c r="X759" s="8"/>
      <c r="Y759" s="9">
        <v>0</v>
      </c>
      <c r="Z759" s="9">
        <v>0</v>
      </c>
      <c r="AA759" s="9">
        <v>0</v>
      </c>
      <c r="AB759" s="9">
        <v>0</v>
      </c>
      <c r="AC759" s="9">
        <v>0</v>
      </c>
      <c r="AD759" s="9">
        <v>0</v>
      </c>
      <c r="AE759" s="9">
        <v>0</v>
      </c>
      <c r="AF759" s="9">
        <v>0</v>
      </c>
      <c r="AG759" s="9">
        <v>0</v>
      </c>
      <c r="AH759" s="9">
        <v>0</v>
      </c>
      <c r="AI759" s="9">
        <v>0</v>
      </c>
      <c r="AJ759">
        <v>0</v>
      </c>
      <c r="AK759">
        <v>0</v>
      </c>
      <c r="AU759" t="s">
        <v>2381</v>
      </c>
      <c r="AW759">
        <v>0</v>
      </c>
      <c r="AY759">
        <v>0</v>
      </c>
      <c r="BA759">
        <v>0</v>
      </c>
      <c r="BC759">
        <v>0</v>
      </c>
      <c r="BE759">
        <v>0</v>
      </c>
      <c r="BG759">
        <v>0</v>
      </c>
      <c r="BI759">
        <v>0</v>
      </c>
      <c r="BK759">
        <v>0</v>
      </c>
      <c r="BM759">
        <v>0</v>
      </c>
      <c r="BO759">
        <v>0</v>
      </c>
      <c r="BQ759">
        <v>0</v>
      </c>
      <c r="BR759">
        <v>0</v>
      </c>
      <c r="BT759">
        <v>0</v>
      </c>
      <c r="BV759">
        <v>0</v>
      </c>
      <c r="BX759">
        <v>0</v>
      </c>
      <c r="BZ759">
        <v>0</v>
      </c>
      <c r="CB759">
        <v>0</v>
      </c>
      <c r="CF759">
        <v>0</v>
      </c>
      <c r="CJ759">
        <v>2227</v>
      </c>
      <c r="CM759">
        <v>0</v>
      </c>
      <c r="CN759">
        <v>0</v>
      </c>
    </row>
    <row r="760" spans="1:92" x14ac:dyDescent="0.3">
      <c r="A760" s="4">
        <v>44358</v>
      </c>
      <c r="B760" s="2" t="s">
        <v>26</v>
      </c>
      <c r="C760" s="11" t="s">
        <v>772</v>
      </c>
      <c r="D760" s="11" t="s">
        <v>1690</v>
      </c>
      <c r="E760" s="3" t="s">
        <v>1488</v>
      </c>
      <c r="F760" s="1"/>
      <c r="G760" s="7"/>
      <c r="H760" s="7"/>
      <c r="I760" s="7"/>
      <c r="J760" s="7"/>
      <c r="K760" s="7"/>
      <c r="L760" s="7"/>
      <c r="M760" s="5"/>
      <c r="N760" s="7">
        <v>1</v>
      </c>
      <c r="O760" s="7"/>
      <c r="P760" s="7"/>
      <c r="Q760" s="7"/>
      <c r="R760" s="7"/>
      <c r="S760" s="7"/>
      <c r="T760" s="7"/>
      <c r="U760" s="7"/>
      <c r="V760" s="6"/>
      <c r="W760" s="10"/>
      <c r="X760" s="8"/>
      <c r="Y760" s="9">
        <v>0</v>
      </c>
      <c r="Z760" s="9">
        <v>0</v>
      </c>
      <c r="AA760" s="9">
        <v>0</v>
      </c>
      <c r="AB760" s="9">
        <v>0</v>
      </c>
      <c r="AC760" s="9">
        <v>0</v>
      </c>
      <c r="AD760" s="9">
        <v>0</v>
      </c>
      <c r="AE760" s="9">
        <v>0</v>
      </c>
      <c r="AF760" s="9">
        <v>0</v>
      </c>
      <c r="AG760" s="9">
        <v>0</v>
      </c>
      <c r="AH760" s="9">
        <v>0</v>
      </c>
      <c r="AI760" s="9">
        <v>0</v>
      </c>
      <c r="AJ760">
        <v>0</v>
      </c>
      <c r="AK760">
        <v>0</v>
      </c>
      <c r="AU760" t="s">
        <v>2382</v>
      </c>
      <c r="AW760">
        <v>0</v>
      </c>
      <c r="AY760">
        <v>0</v>
      </c>
      <c r="BA760">
        <v>0</v>
      </c>
      <c r="BC760">
        <v>0</v>
      </c>
      <c r="BE760">
        <v>0</v>
      </c>
      <c r="BG760">
        <v>0</v>
      </c>
      <c r="BI760">
        <v>0</v>
      </c>
      <c r="BK760">
        <v>0</v>
      </c>
      <c r="BM760">
        <v>0</v>
      </c>
      <c r="BO760">
        <v>0</v>
      </c>
      <c r="BQ760">
        <v>0</v>
      </c>
      <c r="BR760">
        <v>0</v>
      </c>
      <c r="BT760">
        <v>0</v>
      </c>
      <c r="BV760">
        <v>0</v>
      </c>
      <c r="BX760">
        <v>0</v>
      </c>
      <c r="BZ760">
        <v>0</v>
      </c>
      <c r="CB760">
        <v>0</v>
      </c>
      <c r="CF760">
        <v>0</v>
      </c>
      <c r="CJ760">
        <v>2228</v>
      </c>
      <c r="CM760">
        <v>0</v>
      </c>
      <c r="CN760">
        <v>0</v>
      </c>
    </row>
    <row r="761" spans="1:92" x14ac:dyDescent="0.3">
      <c r="A761" s="4">
        <v>44380</v>
      </c>
      <c r="B761" s="2" t="s">
        <v>12</v>
      </c>
      <c r="C761" s="11" t="s">
        <v>389</v>
      </c>
      <c r="D761" s="11" t="s">
        <v>11</v>
      </c>
      <c r="E761" s="3" t="s">
        <v>1209</v>
      </c>
      <c r="F761" s="1"/>
      <c r="G761" s="7"/>
      <c r="H761" s="7"/>
      <c r="I761" s="7"/>
      <c r="J761" s="7">
        <v>32</v>
      </c>
      <c r="K761" s="7">
        <v>8</v>
      </c>
      <c r="L761" s="7"/>
      <c r="M761" s="5">
        <v>8</v>
      </c>
      <c r="N761" s="7"/>
      <c r="O761" s="7"/>
      <c r="P761" s="7"/>
      <c r="Q761" s="7"/>
      <c r="R761" s="7"/>
      <c r="S761" s="7"/>
      <c r="T761" s="7"/>
      <c r="U761" s="7"/>
      <c r="V761" s="6"/>
      <c r="W761" s="10"/>
      <c r="X761" s="8"/>
      <c r="Y761" s="9">
        <v>0</v>
      </c>
      <c r="Z761" s="9">
        <v>0</v>
      </c>
      <c r="AA761" s="9">
        <v>0</v>
      </c>
      <c r="AB761" s="9">
        <v>0</v>
      </c>
      <c r="AC761" s="9">
        <v>0</v>
      </c>
      <c r="AD761" s="9">
        <v>0</v>
      </c>
      <c r="AE761" s="9">
        <v>0</v>
      </c>
      <c r="AF761" s="9">
        <v>0</v>
      </c>
      <c r="AG761" s="9">
        <v>0</v>
      </c>
      <c r="AH761" s="9">
        <v>0</v>
      </c>
      <c r="AI761" s="9">
        <v>0</v>
      </c>
      <c r="AJ761">
        <v>0</v>
      </c>
      <c r="AK761">
        <v>0</v>
      </c>
      <c r="AU761" t="s">
        <v>2383</v>
      </c>
      <c r="AW761">
        <v>0</v>
      </c>
      <c r="AY761">
        <v>0</v>
      </c>
      <c r="BA761">
        <v>0</v>
      </c>
      <c r="BC761">
        <v>0</v>
      </c>
      <c r="BE761">
        <v>0</v>
      </c>
      <c r="BG761">
        <v>0</v>
      </c>
      <c r="BI761">
        <v>0</v>
      </c>
      <c r="BK761">
        <v>0</v>
      </c>
      <c r="BM761">
        <v>0</v>
      </c>
      <c r="BO761">
        <v>0</v>
      </c>
      <c r="BQ761">
        <v>0</v>
      </c>
      <c r="BR761">
        <v>0</v>
      </c>
      <c r="BT761">
        <v>0</v>
      </c>
      <c r="BV761">
        <v>0</v>
      </c>
      <c r="BX761">
        <v>0</v>
      </c>
      <c r="BZ761">
        <v>0</v>
      </c>
      <c r="CB761">
        <v>0</v>
      </c>
      <c r="CF761">
        <v>0</v>
      </c>
      <c r="CJ761">
        <v>2229</v>
      </c>
      <c r="CM761">
        <v>0</v>
      </c>
      <c r="CN761">
        <v>0</v>
      </c>
    </row>
    <row r="762" spans="1:92" x14ac:dyDescent="0.3">
      <c r="A762" s="4">
        <v>44380</v>
      </c>
      <c r="B762" s="2" t="s">
        <v>12</v>
      </c>
      <c r="C762" s="11" t="s">
        <v>171</v>
      </c>
      <c r="D762" s="11" t="s">
        <v>1690</v>
      </c>
      <c r="E762" s="3" t="s">
        <v>839</v>
      </c>
      <c r="F762" s="1"/>
      <c r="G762" s="7"/>
      <c r="H762" s="7"/>
      <c r="I762" s="7"/>
      <c r="J762" s="7">
        <v>4</v>
      </c>
      <c r="K762" s="7">
        <v>1</v>
      </c>
      <c r="L762" s="7"/>
      <c r="M762" s="5">
        <v>1</v>
      </c>
      <c r="N762" s="7"/>
      <c r="O762" s="7"/>
      <c r="P762" s="7"/>
      <c r="Q762" s="7"/>
      <c r="R762" s="7"/>
      <c r="S762" s="7"/>
      <c r="T762" s="7"/>
      <c r="U762" s="7"/>
      <c r="V762" s="6"/>
      <c r="W762" s="10"/>
      <c r="X762" s="8"/>
      <c r="Y762" s="9">
        <v>0</v>
      </c>
      <c r="Z762" s="9">
        <v>0</v>
      </c>
      <c r="AA762" s="9">
        <v>0</v>
      </c>
      <c r="AB762" s="9">
        <v>0</v>
      </c>
      <c r="AC762" s="9">
        <v>0</v>
      </c>
      <c r="AD762" s="9">
        <v>0</v>
      </c>
      <c r="AE762" s="9">
        <v>0</v>
      </c>
      <c r="AF762" s="9">
        <v>0</v>
      </c>
      <c r="AG762" s="9">
        <v>0</v>
      </c>
      <c r="AH762" s="9">
        <v>0</v>
      </c>
      <c r="AI762" s="9">
        <v>0</v>
      </c>
      <c r="AJ762">
        <v>0</v>
      </c>
      <c r="AK762">
        <v>0</v>
      </c>
      <c r="AU762" t="s">
        <v>2384</v>
      </c>
      <c r="AW762">
        <v>0</v>
      </c>
      <c r="AY762">
        <v>0</v>
      </c>
      <c r="BA762">
        <v>0</v>
      </c>
      <c r="BC762">
        <v>0</v>
      </c>
      <c r="BE762">
        <v>0</v>
      </c>
      <c r="BG762">
        <v>0</v>
      </c>
      <c r="BI762">
        <v>0</v>
      </c>
      <c r="BK762">
        <v>0</v>
      </c>
      <c r="BM762">
        <v>0</v>
      </c>
      <c r="BO762">
        <v>0</v>
      </c>
      <c r="BQ762">
        <v>0</v>
      </c>
      <c r="BR762">
        <v>0</v>
      </c>
      <c r="BT762">
        <v>0</v>
      </c>
      <c r="BV762">
        <v>0</v>
      </c>
      <c r="BX762">
        <v>0</v>
      </c>
      <c r="BZ762">
        <v>0</v>
      </c>
      <c r="CB762">
        <v>0</v>
      </c>
      <c r="CF762">
        <v>0</v>
      </c>
      <c r="CJ762">
        <v>2230</v>
      </c>
      <c r="CM762">
        <v>0</v>
      </c>
      <c r="CN762">
        <v>0</v>
      </c>
    </row>
    <row r="763" spans="1:92" x14ac:dyDescent="0.3">
      <c r="A763" s="4">
        <v>44380</v>
      </c>
      <c r="B763" s="2" t="s">
        <v>8</v>
      </c>
      <c r="C763" s="11" t="s">
        <v>524</v>
      </c>
      <c r="D763" s="11" t="s">
        <v>404</v>
      </c>
      <c r="E763" s="3" t="s">
        <v>1248</v>
      </c>
      <c r="F763" s="1"/>
      <c r="G763" s="7"/>
      <c r="H763" s="7"/>
      <c r="I763" s="7"/>
      <c r="J763" s="7">
        <v>4</v>
      </c>
      <c r="K763" s="7">
        <v>1</v>
      </c>
      <c r="L763" s="7">
        <v>1</v>
      </c>
      <c r="M763" s="5"/>
      <c r="N763" s="7"/>
      <c r="O763" s="7"/>
      <c r="P763" s="7"/>
      <c r="Q763" s="7"/>
      <c r="R763" s="7"/>
      <c r="S763" s="7"/>
      <c r="T763" s="7"/>
      <c r="U763" s="7"/>
      <c r="V763" s="6"/>
      <c r="W763" s="10"/>
      <c r="X763" s="8"/>
      <c r="Y763" s="9">
        <v>0</v>
      </c>
      <c r="Z763" s="9">
        <v>0</v>
      </c>
      <c r="AA763" s="9">
        <v>0</v>
      </c>
      <c r="AB763" s="9">
        <v>0</v>
      </c>
      <c r="AC763" s="9">
        <v>0</v>
      </c>
      <c r="AD763" s="9">
        <v>0</v>
      </c>
      <c r="AE763" s="9">
        <v>0</v>
      </c>
      <c r="AF763" s="9">
        <v>0</v>
      </c>
      <c r="AG763" s="9">
        <v>0</v>
      </c>
      <c r="AH763" s="9">
        <v>0</v>
      </c>
      <c r="AI763" s="9">
        <v>0</v>
      </c>
      <c r="AJ763">
        <v>0</v>
      </c>
      <c r="AK763">
        <v>0</v>
      </c>
      <c r="AU763" t="s">
        <v>2385</v>
      </c>
      <c r="AW763">
        <v>0</v>
      </c>
      <c r="AY763">
        <v>0</v>
      </c>
      <c r="BA763">
        <v>0</v>
      </c>
      <c r="BC763">
        <v>0</v>
      </c>
      <c r="BE763">
        <v>0</v>
      </c>
      <c r="BG763">
        <v>0</v>
      </c>
      <c r="BI763">
        <v>0</v>
      </c>
      <c r="BK763">
        <v>0</v>
      </c>
      <c r="BM763">
        <v>0</v>
      </c>
      <c r="BO763">
        <v>0</v>
      </c>
      <c r="BQ763">
        <v>0</v>
      </c>
      <c r="BR763">
        <v>0</v>
      </c>
      <c r="BT763">
        <v>0</v>
      </c>
      <c r="BV763">
        <v>0</v>
      </c>
      <c r="BX763">
        <v>0</v>
      </c>
      <c r="BZ763">
        <v>0</v>
      </c>
      <c r="CB763">
        <v>0</v>
      </c>
      <c r="CF763">
        <v>0</v>
      </c>
      <c r="CJ763">
        <v>2231</v>
      </c>
      <c r="CM763">
        <v>0</v>
      </c>
      <c r="CN763">
        <v>0</v>
      </c>
    </row>
    <row r="764" spans="1:92" x14ac:dyDescent="0.3">
      <c r="A764" s="4">
        <v>44380</v>
      </c>
      <c r="B764" s="2" t="s">
        <v>26</v>
      </c>
      <c r="C764" s="11" t="s">
        <v>542</v>
      </c>
      <c r="D764" s="11" t="s">
        <v>7</v>
      </c>
      <c r="E764" s="3" t="s">
        <v>1380</v>
      </c>
      <c r="F764" s="1"/>
      <c r="G764" s="7"/>
      <c r="H764" s="7"/>
      <c r="I764" s="7"/>
      <c r="J764" s="7"/>
      <c r="K764" s="7"/>
      <c r="L764" s="7"/>
      <c r="M764" s="5"/>
      <c r="N764" s="7"/>
      <c r="O764" s="7"/>
      <c r="P764" s="7"/>
      <c r="Q764" s="7"/>
      <c r="R764" s="7"/>
      <c r="S764" s="7"/>
      <c r="T764" s="7">
        <v>1</v>
      </c>
      <c r="U764" s="7"/>
      <c r="V764" s="6"/>
      <c r="W764" s="10"/>
      <c r="X764" s="8"/>
      <c r="Y764" s="9">
        <v>0</v>
      </c>
      <c r="Z764" s="9">
        <v>0</v>
      </c>
      <c r="AA764" s="9">
        <v>0</v>
      </c>
      <c r="AB764" s="9">
        <v>0</v>
      </c>
      <c r="AC764" s="9">
        <v>0</v>
      </c>
      <c r="AD764" s="9">
        <v>0</v>
      </c>
      <c r="AE764" s="9">
        <v>0</v>
      </c>
      <c r="AF764" s="9">
        <v>0</v>
      </c>
      <c r="AG764" s="9">
        <v>0</v>
      </c>
      <c r="AH764" s="9">
        <v>0</v>
      </c>
      <c r="AI764" s="9">
        <v>0</v>
      </c>
      <c r="AJ764">
        <v>0</v>
      </c>
      <c r="AK764">
        <v>0</v>
      </c>
      <c r="AU764" t="s">
        <v>2386</v>
      </c>
      <c r="AW764">
        <v>0</v>
      </c>
      <c r="AY764">
        <v>0</v>
      </c>
      <c r="BA764">
        <v>0</v>
      </c>
      <c r="BC764">
        <v>0</v>
      </c>
      <c r="BE764">
        <v>0</v>
      </c>
      <c r="BG764">
        <v>0</v>
      </c>
      <c r="BI764">
        <v>0</v>
      </c>
      <c r="BK764">
        <v>0</v>
      </c>
      <c r="BM764">
        <v>0</v>
      </c>
      <c r="BO764">
        <v>0</v>
      </c>
      <c r="BQ764">
        <v>0</v>
      </c>
      <c r="BR764">
        <v>0</v>
      </c>
      <c r="BT764">
        <v>0</v>
      </c>
      <c r="BV764">
        <v>0</v>
      </c>
      <c r="BX764">
        <v>0</v>
      </c>
      <c r="BZ764">
        <v>0</v>
      </c>
      <c r="CB764">
        <v>0</v>
      </c>
      <c r="CF764">
        <v>0</v>
      </c>
      <c r="CJ764">
        <v>2232</v>
      </c>
      <c r="CM764">
        <v>0</v>
      </c>
      <c r="CN764">
        <v>0</v>
      </c>
    </row>
    <row r="765" spans="1:92" x14ac:dyDescent="0.3">
      <c r="A765" s="4">
        <v>44359</v>
      </c>
      <c r="B765" s="2" t="s">
        <v>26</v>
      </c>
      <c r="C765" s="11" t="s">
        <v>219</v>
      </c>
      <c r="D765" s="11" t="s">
        <v>31</v>
      </c>
      <c r="E765" s="3" t="s">
        <v>1486</v>
      </c>
      <c r="F765" s="1"/>
      <c r="G765" s="7"/>
      <c r="H765" s="7"/>
      <c r="I765" s="7"/>
      <c r="J765" s="7">
        <v>4</v>
      </c>
      <c r="K765" s="7">
        <v>1</v>
      </c>
      <c r="L765" s="7"/>
      <c r="M765" s="5">
        <v>1</v>
      </c>
      <c r="N765" s="7"/>
      <c r="O765" s="7"/>
      <c r="P765" s="7"/>
      <c r="Q765" s="7"/>
      <c r="R765" s="7"/>
      <c r="S765" s="7"/>
      <c r="T765" s="7"/>
      <c r="U765" s="7"/>
      <c r="V765" s="6"/>
      <c r="W765" s="10"/>
      <c r="X765" s="8"/>
      <c r="Y765" s="9">
        <v>0</v>
      </c>
      <c r="Z765" s="9">
        <v>0</v>
      </c>
      <c r="AA765" s="9">
        <v>0</v>
      </c>
      <c r="AB765" s="9">
        <v>0</v>
      </c>
      <c r="AC765" s="9">
        <v>0</v>
      </c>
      <c r="AD765" s="9">
        <v>0</v>
      </c>
      <c r="AE765" s="9">
        <v>0</v>
      </c>
      <c r="AF765" s="9">
        <v>0</v>
      </c>
      <c r="AG765" s="9">
        <v>0</v>
      </c>
      <c r="AH765" s="9">
        <v>0</v>
      </c>
      <c r="AI765" s="9">
        <v>0</v>
      </c>
      <c r="AJ765">
        <v>0</v>
      </c>
      <c r="AK765">
        <v>0</v>
      </c>
      <c r="AU765" t="s">
        <v>2387</v>
      </c>
      <c r="AW765">
        <v>0</v>
      </c>
      <c r="AY765">
        <v>0</v>
      </c>
      <c r="BA765">
        <v>0</v>
      </c>
      <c r="BC765">
        <v>0</v>
      </c>
      <c r="BE765">
        <v>0</v>
      </c>
      <c r="BG765">
        <v>0</v>
      </c>
      <c r="BI765">
        <v>0</v>
      </c>
      <c r="BK765">
        <v>0</v>
      </c>
      <c r="BM765">
        <v>0</v>
      </c>
      <c r="BO765">
        <v>0</v>
      </c>
      <c r="BQ765">
        <v>0</v>
      </c>
      <c r="BR765">
        <v>0</v>
      </c>
      <c r="BT765">
        <v>0</v>
      </c>
      <c r="BV765">
        <v>0</v>
      </c>
      <c r="BX765">
        <v>0</v>
      </c>
      <c r="BZ765">
        <v>0</v>
      </c>
      <c r="CB765">
        <v>0</v>
      </c>
      <c r="CF765">
        <v>0</v>
      </c>
      <c r="CJ765">
        <v>2233</v>
      </c>
      <c r="CM765">
        <v>0</v>
      </c>
      <c r="CN765">
        <v>0</v>
      </c>
    </row>
    <row r="766" spans="1:92" x14ac:dyDescent="0.3">
      <c r="A766" s="4">
        <v>44380</v>
      </c>
      <c r="B766" s="2" t="s">
        <v>115</v>
      </c>
      <c r="C766" s="11" t="s">
        <v>588</v>
      </c>
      <c r="D766" s="11" t="s">
        <v>11</v>
      </c>
      <c r="E766" s="3" t="s">
        <v>1266</v>
      </c>
      <c r="F766" s="1"/>
      <c r="G766" s="7"/>
      <c r="H766" s="7"/>
      <c r="I766" s="7"/>
      <c r="J766" s="7"/>
      <c r="K766" s="7"/>
      <c r="L766" s="7"/>
      <c r="M766" s="5"/>
      <c r="N766" s="7"/>
      <c r="O766" s="7"/>
      <c r="P766" s="7"/>
      <c r="Q766" s="7"/>
      <c r="R766" s="7"/>
      <c r="S766" s="7"/>
      <c r="T766" s="7"/>
      <c r="U766" s="7"/>
      <c r="V766" s="6"/>
      <c r="W766" s="10"/>
      <c r="X766" s="8"/>
      <c r="Y766" s="9">
        <v>0</v>
      </c>
      <c r="Z766" s="9">
        <v>0</v>
      </c>
      <c r="AA766" s="9">
        <v>0</v>
      </c>
      <c r="AB766" s="9">
        <v>0</v>
      </c>
      <c r="AC766" s="9">
        <v>0</v>
      </c>
      <c r="AD766" s="9">
        <v>0</v>
      </c>
      <c r="AE766" s="9">
        <v>0</v>
      </c>
      <c r="AF766" s="9">
        <v>2407179968.0099998</v>
      </c>
      <c r="AG766" s="9">
        <v>0</v>
      </c>
      <c r="AH766" s="9">
        <v>0</v>
      </c>
      <c r="AI766" s="9">
        <v>0</v>
      </c>
      <c r="AJ766">
        <v>2407179968.0099998</v>
      </c>
      <c r="AK766">
        <v>0</v>
      </c>
      <c r="AL766">
        <v>89</v>
      </c>
      <c r="AM766">
        <v>44287</v>
      </c>
      <c r="AN766">
        <v>44561</v>
      </c>
      <c r="AU766" t="s">
        <v>2388</v>
      </c>
      <c r="AW766">
        <v>0</v>
      </c>
      <c r="AY766">
        <v>0</v>
      </c>
      <c r="BA766">
        <v>0</v>
      </c>
      <c r="BC766">
        <v>0</v>
      </c>
      <c r="BE766">
        <v>0</v>
      </c>
      <c r="BG766">
        <v>0</v>
      </c>
      <c r="BI766">
        <v>0</v>
      </c>
      <c r="BK766">
        <v>0</v>
      </c>
      <c r="BM766">
        <v>0</v>
      </c>
      <c r="BO766">
        <v>0</v>
      </c>
      <c r="BQ766">
        <v>0</v>
      </c>
      <c r="BR766">
        <v>0</v>
      </c>
      <c r="BT766">
        <v>0</v>
      </c>
      <c r="BV766">
        <v>0</v>
      </c>
      <c r="BX766">
        <v>0</v>
      </c>
      <c r="BZ766">
        <v>0</v>
      </c>
      <c r="CB766">
        <v>0</v>
      </c>
      <c r="CF766">
        <v>0</v>
      </c>
      <c r="CJ766">
        <v>2234</v>
      </c>
      <c r="CM766">
        <v>0</v>
      </c>
      <c r="CN766">
        <v>2407179968.0099998</v>
      </c>
    </row>
    <row r="767" spans="1:92" x14ac:dyDescent="0.3">
      <c r="A767" s="4">
        <v>44356</v>
      </c>
      <c r="B767" s="2" t="s">
        <v>26</v>
      </c>
      <c r="C767" s="11" t="s">
        <v>435</v>
      </c>
      <c r="D767" s="11" t="s">
        <v>1473</v>
      </c>
      <c r="E767" s="3" t="s">
        <v>1376</v>
      </c>
      <c r="F767" s="1"/>
      <c r="G767" s="7"/>
      <c r="H767" s="7"/>
      <c r="I767" s="7"/>
      <c r="J767" s="7">
        <v>213</v>
      </c>
      <c r="K767" s="7">
        <v>71</v>
      </c>
      <c r="L767" s="7"/>
      <c r="M767" s="5">
        <v>71</v>
      </c>
      <c r="N767" s="7"/>
      <c r="O767" s="7"/>
      <c r="P767" s="7"/>
      <c r="Q767" s="7"/>
      <c r="R767" s="7"/>
      <c r="S767" s="7"/>
      <c r="T767" s="7"/>
      <c r="U767" s="7"/>
      <c r="V767" s="6"/>
      <c r="W767" s="10"/>
      <c r="X767" s="8"/>
      <c r="Y767" s="9">
        <v>0</v>
      </c>
      <c r="Z767" s="9">
        <v>0</v>
      </c>
      <c r="AA767" s="9">
        <v>0</v>
      </c>
      <c r="AB767" s="9">
        <v>0</v>
      </c>
      <c r="AC767" s="9">
        <v>0</v>
      </c>
      <c r="AD767" s="9">
        <v>0</v>
      </c>
      <c r="AE767" s="9">
        <v>0</v>
      </c>
      <c r="AF767" s="9">
        <v>0</v>
      </c>
      <c r="AG767" s="9">
        <v>0</v>
      </c>
      <c r="AH767" s="9">
        <v>0</v>
      </c>
      <c r="AI767" s="9">
        <v>0</v>
      </c>
      <c r="AJ767">
        <v>0</v>
      </c>
      <c r="AK767">
        <v>0</v>
      </c>
      <c r="AU767" t="s">
        <v>2389</v>
      </c>
      <c r="AW767">
        <v>0</v>
      </c>
      <c r="AY767">
        <v>0</v>
      </c>
      <c r="BA767">
        <v>0</v>
      </c>
      <c r="BC767">
        <v>0</v>
      </c>
      <c r="BE767">
        <v>0</v>
      </c>
      <c r="BG767">
        <v>0</v>
      </c>
      <c r="BI767">
        <v>0</v>
      </c>
      <c r="BK767">
        <v>0</v>
      </c>
      <c r="BM767">
        <v>0</v>
      </c>
      <c r="BO767">
        <v>0</v>
      </c>
      <c r="BQ767">
        <v>0</v>
      </c>
      <c r="BR767">
        <v>0</v>
      </c>
      <c r="BT767">
        <v>0</v>
      </c>
      <c r="BV767">
        <v>0</v>
      </c>
      <c r="BX767">
        <v>0</v>
      </c>
      <c r="BZ767">
        <v>0</v>
      </c>
      <c r="CB767">
        <v>0</v>
      </c>
      <c r="CF767">
        <v>0</v>
      </c>
      <c r="CJ767">
        <v>2235</v>
      </c>
      <c r="CM767">
        <v>0</v>
      </c>
      <c r="CN767">
        <v>0</v>
      </c>
    </row>
    <row r="768" spans="1:92" x14ac:dyDescent="0.3">
      <c r="A768" s="4">
        <v>44381</v>
      </c>
      <c r="B768" s="2" t="s">
        <v>40</v>
      </c>
      <c r="C768" s="11" t="s">
        <v>487</v>
      </c>
      <c r="D768" s="11" t="s">
        <v>1699</v>
      </c>
      <c r="E768" s="3" t="s">
        <v>968</v>
      </c>
      <c r="F768" s="1"/>
      <c r="G768" s="7"/>
      <c r="H768" s="7"/>
      <c r="I768" s="7"/>
      <c r="J768" s="7"/>
      <c r="K768" s="7"/>
      <c r="L768" s="7"/>
      <c r="M768" s="5"/>
      <c r="N768" s="7"/>
      <c r="O768" s="7"/>
      <c r="P768" s="7"/>
      <c r="Q768" s="7"/>
      <c r="R768" s="7"/>
      <c r="S768" s="7"/>
      <c r="T768" s="7"/>
      <c r="U768" s="7"/>
      <c r="V768" s="6">
        <v>20</v>
      </c>
      <c r="W768" s="10"/>
      <c r="X768" s="8"/>
      <c r="Y768" s="9">
        <v>0</v>
      </c>
      <c r="Z768" s="9">
        <v>0</v>
      </c>
      <c r="AA768" s="9">
        <v>0</v>
      </c>
      <c r="AB768" s="9">
        <v>0</v>
      </c>
      <c r="AC768" s="9">
        <v>0</v>
      </c>
      <c r="AD768" s="9">
        <v>0</v>
      </c>
      <c r="AE768" s="9">
        <v>0</v>
      </c>
      <c r="AF768" s="9">
        <v>0</v>
      </c>
      <c r="AG768" s="9">
        <v>0</v>
      </c>
      <c r="AH768" s="9">
        <v>0</v>
      </c>
      <c r="AI768" s="9">
        <v>0</v>
      </c>
      <c r="AJ768">
        <v>0</v>
      </c>
      <c r="AK768">
        <v>0</v>
      </c>
      <c r="AU768" t="s">
        <v>2390</v>
      </c>
      <c r="AW768">
        <v>0</v>
      </c>
      <c r="AY768">
        <v>0</v>
      </c>
      <c r="BA768">
        <v>0</v>
      </c>
      <c r="BC768">
        <v>0</v>
      </c>
      <c r="BE768">
        <v>0</v>
      </c>
      <c r="BG768">
        <v>0</v>
      </c>
      <c r="BI768">
        <v>0</v>
      </c>
      <c r="BK768">
        <v>0</v>
      </c>
      <c r="BM768">
        <v>0</v>
      </c>
      <c r="BO768">
        <v>0</v>
      </c>
      <c r="BQ768">
        <v>0</v>
      </c>
      <c r="BR768">
        <v>0</v>
      </c>
      <c r="BT768">
        <v>0</v>
      </c>
      <c r="BV768">
        <v>0</v>
      </c>
      <c r="BX768">
        <v>0</v>
      </c>
      <c r="BZ768">
        <v>0</v>
      </c>
      <c r="CB768">
        <v>0</v>
      </c>
      <c r="CF768">
        <v>0</v>
      </c>
      <c r="CJ768">
        <v>2236</v>
      </c>
      <c r="CM768">
        <v>0</v>
      </c>
      <c r="CN768">
        <v>0</v>
      </c>
    </row>
    <row r="769" spans="1:92" x14ac:dyDescent="0.3">
      <c r="A769" s="4">
        <v>44380</v>
      </c>
      <c r="B769" s="2" t="s">
        <v>1160</v>
      </c>
      <c r="C769" s="11" t="s">
        <v>455</v>
      </c>
      <c r="D769" s="11" t="s">
        <v>11</v>
      </c>
      <c r="E769" s="3" t="s">
        <v>1443</v>
      </c>
      <c r="F769" s="1"/>
      <c r="G769" s="7"/>
      <c r="H769" s="7"/>
      <c r="I769" s="7"/>
      <c r="J769" s="7">
        <v>12</v>
      </c>
      <c r="K769" s="7">
        <v>3</v>
      </c>
      <c r="L769" s="7"/>
      <c r="M769" s="5">
        <v>3</v>
      </c>
      <c r="N769" s="7"/>
      <c r="O769" s="7"/>
      <c r="P769" s="7"/>
      <c r="Q769" s="7"/>
      <c r="R769" s="7"/>
      <c r="S769" s="7"/>
      <c r="T769" s="7"/>
      <c r="U769" s="7"/>
      <c r="V769" s="6"/>
      <c r="W769" s="10"/>
      <c r="X769" s="8"/>
      <c r="Y769" s="9">
        <v>0</v>
      </c>
      <c r="Z769" s="9">
        <v>0</v>
      </c>
      <c r="AA769" s="9">
        <v>0</v>
      </c>
      <c r="AB769" s="9">
        <v>0</v>
      </c>
      <c r="AC769" s="9">
        <v>0</v>
      </c>
      <c r="AD769" s="9">
        <v>0</v>
      </c>
      <c r="AE769" s="9">
        <v>0</v>
      </c>
      <c r="AF769" s="9">
        <v>0</v>
      </c>
      <c r="AG769" s="9">
        <v>0</v>
      </c>
      <c r="AH769" s="9">
        <v>0</v>
      </c>
      <c r="AI769" s="9">
        <v>0</v>
      </c>
      <c r="AJ769">
        <v>0</v>
      </c>
      <c r="AK769">
        <v>0</v>
      </c>
      <c r="AU769" t="s">
        <v>2391</v>
      </c>
      <c r="AW769">
        <v>0</v>
      </c>
      <c r="AY769">
        <v>0</v>
      </c>
      <c r="BA769">
        <v>0</v>
      </c>
      <c r="BC769">
        <v>0</v>
      </c>
      <c r="BE769">
        <v>0</v>
      </c>
      <c r="BG769">
        <v>0</v>
      </c>
      <c r="BI769">
        <v>0</v>
      </c>
      <c r="BK769">
        <v>0</v>
      </c>
      <c r="BM769">
        <v>0</v>
      </c>
      <c r="BO769">
        <v>0</v>
      </c>
      <c r="BQ769">
        <v>0</v>
      </c>
      <c r="BR769">
        <v>0</v>
      </c>
      <c r="BT769">
        <v>0</v>
      </c>
      <c r="BV769">
        <v>0</v>
      </c>
      <c r="BX769">
        <v>0</v>
      </c>
      <c r="BZ769">
        <v>0</v>
      </c>
      <c r="CB769">
        <v>0</v>
      </c>
      <c r="CF769">
        <v>0</v>
      </c>
      <c r="CJ769">
        <v>2237</v>
      </c>
      <c r="CM769">
        <v>0</v>
      </c>
      <c r="CN769">
        <v>0</v>
      </c>
    </row>
    <row r="770" spans="1:92" x14ac:dyDescent="0.3">
      <c r="A770" s="4">
        <v>44380</v>
      </c>
      <c r="B770" s="2" t="s">
        <v>1160</v>
      </c>
      <c r="C770" s="11" t="s">
        <v>455</v>
      </c>
      <c r="D770" s="11" t="s">
        <v>11</v>
      </c>
      <c r="E770" s="3" t="s">
        <v>1443</v>
      </c>
      <c r="F770" s="1"/>
      <c r="G770" s="7"/>
      <c r="H770" s="7"/>
      <c r="I770" s="7"/>
      <c r="J770" s="7">
        <v>4</v>
      </c>
      <c r="K770" s="7">
        <v>1</v>
      </c>
      <c r="L770" s="7"/>
      <c r="M770" s="5">
        <v>1</v>
      </c>
      <c r="N770" s="7"/>
      <c r="O770" s="7"/>
      <c r="P770" s="7"/>
      <c r="Q770" s="7"/>
      <c r="R770" s="7"/>
      <c r="S770" s="7"/>
      <c r="T770" s="7"/>
      <c r="U770" s="7"/>
      <c r="V770" s="6"/>
      <c r="W770" s="10"/>
      <c r="X770" s="8"/>
      <c r="Y770" s="9">
        <v>0</v>
      </c>
      <c r="Z770" s="9">
        <v>0</v>
      </c>
      <c r="AA770" s="9">
        <v>0</v>
      </c>
      <c r="AB770" s="9">
        <v>0</v>
      </c>
      <c r="AC770" s="9">
        <v>0</v>
      </c>
      <c r="AD770" s="9">
        <v>0</v>
      </c>
      <c r="AE770" s="9">
        <v>0</v>
      </c>
      <c r="AF770" s="9">
        <v>0</v>
      </c>
      <c r="AG770" s="9">
        <v>0</v>
      </c>
      <c r="AH770" s="9">
        <v>0</v>
      </c>
      <c r="AI770" s="9">
        <v>0</v>
      </c>
      <c r="AJ770">
        <v>0</v>
      </c>
      <c r="AK770">
        <v>0</v>
      </c>
      <c r="AU770" t="s">
        <v>2392</v>
      </c>
      <c r="AW770">
        <v>0</v>
      </c>
      <c r="AY770">
        <v>0</v>
      </c>
      <c r="BA770">
        <v>0</v>
      </c>
      <c r="BC770">
        <v>0</v>
      </c>
      <c r="BE770">
        <v>0</v>
      </c>
      <c r="BG770">
        <v>0</v>
      </c>
      <c r="BI770">
        <v>0</v>
      </c>
      <c r="BK770">
        <v>0</v>
      </c>
      <c r="BM770">
        <v>0</v>
      </c>
      <c r="BO770">
        <v>0</v>
      </c>
      <c r="BQ770">
        <v>0</v>
      </c>
      <c r="BR770">
        <v>0</v>
      </c>
      <c r="BT770">
        <v>0</v>
      </c>
      <c r="BV770">
        <v>0</v>
      </c>
      <c r="BX770">
        <v>0</v>
      </c>
      <c r="BZ770">
        <v>0</v>
      </c>
      <c r="CB770">
        <v>0</v>
      </c>
      <c r="CF770">
        <v>0</v>
      </c>
      <c r="CJ770">
        <v>2238</v>
      </c>
      <c r="CM770">
        <v>0</v>
      </c>
      <c r="CN770">
        <v>0</v>
      </c>
    </row>
    <row r="771" spans="1:92" x14ac:dyDescent="0.3">
      <c r="A771" s="4">
        <v>44380</v>
      </c>
      <c r="B771" s="2" t="s">
        <v>39</v>
      </c>
      <c r="C771" s="11" t="s">
        <v>399</v>
      </c>
      <c r="D771" s="11" t="s">
        <v>1713</v>
      </c>
      <c r="E771" s="3" t="s">
        <v>1022</v>
      </c>
      <c r="F771" s="1"/>
      <c r="G771" s="7"/>
      <c r="H771" s="7"/>
      <c r="I771" s="7"/>
      <c r="J771" s="7">
        <v>86</v>
      </c>
      <c r="K771" s="7">
        <v>21</v>
      </c>
      <c r="L771" s="7">
        <v>1</v>
      </c>
      <c r="M771" s="5">
        <v>20</v>
      </c>
      <c r="N771" s="7"/>
      <c r="O771" s="7"/>
      <c r="P771" s="7"/>
      <c r="Q771" s="7"/>
      <c r="R771" s="7"/>
      <c r="S771" s="7"/>
      <c r="T771" s="7"/>
      <c r="U771" s="7"/>
      <c r="V771" s="6"/>
      <c r="W771" s="10"/>
      <c r="X771" s="8"/>
      <c r="Y771" s="9">
        <v>0</v>
      </c>
      <c r="Z771" s="9">
        <v>0</v>
      </c>
      <c r="AA771" s="9">
        <v>0</v>
      </c>
      <c r="AB771" s="9">
        <v>0</v>
      </c>
      <c r="AC771" s="9">
        <v>0</v>
      </c>
      <c r="AD771" s="9">
        <v>0</v>
      </c>
      <c r="AE771" s="9">
        <v>0</v>
      </c>
      <c r="AF771" s="9">
        <v>0</v>
      </c>
      <c r="AG771" s="9">
        <v>0</v>
      </c>
      <c r="AH771" s="9">
        <v>0</v>
      </c>
      <c r="AI771" s="9">
        <v>0</v>
      </c>
      <c r="AJ771">
        <v>0</v>
      </c>
      <c r="AK771">
        <v>0</v>
      </c>
      <c r="AU771" t="s">
        <v>2393</v>
      </c>
      <c r="AW771">
        <v>0</v>
      </c>
      <c r="AY771">
        <v>0</v>
      </c>
      <c r="BA771">
        <v>0</v>
      </c>
      <c r="BC771">
        <v>0</v>
      </c>
      <c r="BE771">
        <v>0</v>
      </c>
      <c r="BG771">
        <v>0</v>
      </c>
      <c r="BI771">
        <v>0</v>
      </c>
      <c r="BK771">
        <v>0</v>
      </c>
      <c r="BM771">
        <v>0</v>
      </c>
      <c r="BO771">
        <v>0</v>
      </c>
      <c r="BQ771">
        <v>0</v>
      </c>
      <c r="BR771">
        <v>0</v>
      </c>
      <c r="BT771">
        <v>0</v>
      </c>
      <c r="BV771">
        <v>0</v>
      </c>
      <c r="BX771">
        <v>0</v>
      </c>
      <c r="BZ771">
        <v>0</v>
      </c>
      <c r="CB771">
        <v>0</v>
      </c>
      <c r="CF771">
        <v>0</v>
      </c>
      <c r="CJ771">
        <v>2239</v>
      </c>
      <c r="CM771">
        <v>0</v>
      </c>
      <c r="CN771">
        <v>0</v>
      </c>
    </row>
    <row r="772" spans="1:92" x14ac:dyDescent="0.3">
      <c r="A772" s="4">
        <v>44378</v>
      </c>
      <c r="B772" s="2" t="s">
        <v>39</v>
      </c>
      <c r="C772" s="11" t="s">
        <v>375</v>
      </c>
      <c r="D772" s="11" t="s">
        <v>11</v>
      </c>
      <c r="E772" s="3" t="s">
        <v>1002</v>
      </c>
      <c r="F772" s="1"/>
      <c r="G772" s="7"/>
      <c r="H772" s="7"/>
      <c r="I772" s="7"/>
      <c r="J772" s="7">
        <v>810</v>
      </c>
      <c r="K772" s="7">
        <v>261</v>
      </c>
      <c r="L772" s="7"/>
      <c r="M772" s="5">
        <v>261</v>
      </c>
      <c r="N772" s="7"/>
      <c r="O772" s="7"/>
      <c r="P772" s="7"/>
      <c r="Q772" s="7"/>
      <c r="R772" s="7"/>
      <c r="S772" s="7"/>
      <c r="T772" s="7"/>
      <c r="U772" s="7"/>
      <c r="V772" s="6"/>
      <c r="W772" s="10"/>
      <c r="X772" s="8"/>
      <c r="Y772" s="9">
        <v>0</v>
      </c>
      <c r="Z772" s="9">
        <v>0</v>
      </c>
      <c r="AA772" s="9">
        <v>0</v>
      </c>
      <c r="AB772" s="9">
        <v>0</v>
      </c>
      <c r="AC772" s="9">
        <v>0</v>
      </c>
      <c r="AD772" s="9">
        <v>0</v>
      </c>
      <c r="AE772" s="9">
        <v>0</v>
      </c>
      <c r="AF772" s="9">
        <v>0</v>
      </c>
      <c r="AG772" s="9">
        <v>0</v>
      </c>
      <c r="AH772" s="9">
        <v>0</v>
      </c>
      <c r="AI772" s="9">
        <v>0</v>
      </c>
      <c r="AJ772">
        <v>0</v>
      </c>
      <c r="AK772">
        <v>0</v>
      </c>
      <c r="AU772" t="s">
        <v>2394</v>
      </c>
      <c r="AW772">
        <v>0</v>
      </c>
      <c r="AY772">
        <v>0</v>
      </c>
      <c r="BA772">
        <v>0</v>
      </c>
      <c r="BC772">
        <v>0</v>
      </c>
      <c r="BE772">
        <v>0</v>
      </c>
      <c r="BG772">
        <v>0</v>
      </c>
      <c r="BI772">
        <v>0</v>
      </c>
      <c r="BK772">
        <v>0</v>
      </c>
      <c r="BM772">
        <v>0</v>
      </c>
      <c r="BO772">
        <v>0</v>
      </c>
      <c r="BQ772">
        <v>0</v>
      </c>
      <c r="BR772">
        <v>0</v>
      </c>
      <c r="BT772">
        <v>0</v>
      </c>
      <c r="BV772">
        <v>0</v>
      </c>
      <c r="BX772">
        <v>0</v>
      </c>
      <c r="BZ772">
        <v>0</v>
      </c>
      <c r="CB772">
        <v>0</v>
      </c>
      <c r="CF772">
        <v>0</v>
      </c>
      <c r="CJ772">
        <v>2240</v>
      </c>
      <c r="CM772">
        <v>0</v>
      </c>
      <c r="CN772">
        <v>0</v>
      </c>
    </row>
    <row r="773" spans="1:92" x14ac:dyDescent="0.3">
      <c r="A773" s="4">
        <v>44381</v>
      </c>
      <c r="B773" s="2" t="s">
        <v>78</v>
      </c>
      <c r="C773" s="11" t="s">
        <v>197</v>
      </c>
      <c r="D773" s="11" t="s">
        <v>31</v>
      </c>
      <c r="E773" s="3" t="s">
        <v>1225</v>
      </c>
      <c r="F773" s="1"/>
      <c r="G773" s="7"/>
      <c r="H773" s="7"/>
      <c r="I773" s="7"/>
      <c r="J773" s="7">
        <v>76</v>
      </c>
      <c r="K773" s="7">
        <v>19</v>
      </c>
      <c r="L773" s="7"/>
      <c r="M773" s="5">
        <v>19</v>
      </c>
      <c r="N773" s="7"/>
      <c r="O773" s="7"/>
      <c r="P773" s="7"/>
      <c r="Q773" s="7"/>
      <c r="R773" s="7"/>
      <c r="S773" s="7"/>
      <c r="T773" s="7"/>
      <c r="U773" s="7"/>
      <c r="V773" s="6"/>
      <c r="W773" s="10"/>
      <c r="X773" s="8"/>
      <c r="Y773" s="9">
        <v>0</v>
      </c>
      <c r="Z773" s="9">
        <v>0</v>
      </c>
      <c r="AA773" s="9">
        <v>0</v>
      </c>
      <c r="AB773" s="9">
        <v>0</v>
      </c>
      <c r="AC773" s="9">
        <v>0</v>
      </c>
      <c r="AD773" s="9">
        <v>0</v>
      </c>
      <c r="AE773" s="9">
        <v>0</v>
      </c>
      <c r="AF773" s="9">
        <v>0</v>
      </c>
      <c r="AG773" s="9">
        <v>0</v>
      </c>
      <c r="AH773" s="9">
        <v>0</v>
      </c>
      <c r="AI773" s="9">
        <v>0</v>
      </c>
      <c r="AJ773">
        <v>0</v>
      </c>
      <c r="AK773">
        <v>0</v>
      </c>
      <c r="AU773" t="s">
        <v>2395</v>
      </c>
      <c r="AW773">
        <v>0</v>
      </c>
      <c r="AY773">
        <v>0</v>
      </c>
      <c r="BA773">
        <v>0</v>
      </c>
      <c r="BC773">
        <v>0</v>
      </c>
      <c r="BE773">
        <v>0</v>
      </c>
      <c r="BG773">
        <v>0</v>
      </c>
      <c r="BI773">
        <v>0</v>
      </c>
      <c r="BK773">
        <v>0</v>
      </c>
      <c r="BM773">
        <v>0</v>
      </c>
      <c r="BO773">
        <v>0</v>
      </c>
      <c r="BQ773">
        <v>0</v>
      </c>
      <c r="BR773">
        <v>0</v>
      </c>
      <c r="BT773">
        <v>0</v>
      </c>
      <c r="BV773">
        <v>0</v>
      </c>
      <c r="BX773">
        <v>0</v>
      </c>
      <c r="BZ773">
        <v>0</v>
      </c>
      <c r="CB773">
        <v>0</v>
      </c>
      <c r="CF773">
        <v>0</v>
      </c>
      <c r="CJ773">
        <v>2241</v>
      </c>
      <c r="CM773">
        <v>0</v>
      </c>
      <c r="CN773">
        <v>0</v>
      </c>
    </row>
    <row r="774" spans="1:92" x14ac:dyDescent="0.3">
      <c r="A774" s="4">
        <v>44380</v>
      </c>
      <c r="B774" s="2" t="s">
        <v>78</v>
      </c>
      <c r="C774" s="11" t="s">
        <v>797</v>
      </c>
      <c r="D774" s="11" t="s">
        <v>31</v>
      </c>
      <c r="E774" s="3" t="s">
        <v>1398</v>
      </c>
      <c r="F774" s="1"/>
      <c r="G774" s="7"/>
      <c r="H774" s="7"/>
      <c r="I774" s="7"/>
      <c r="J774" s="7">
        <v>112</v>
      </c>
      <c r="K774" s="7">
        <v>28</v>
      </c>
      <c r="L774" s="7"/>
      <c r="M774" s="5">
        <v>28</v>
      </c>
      <c r="N774" s="7"/>
      <c r="O774" s="7"/>
      <c r="P774" s="7"/>
      <c r="Q774" s="7"/>
      <c r="R774" s="7"/>
      <c r="S774" s="7"/>
      <c r="T774" s="7"/>
      <c r="U774" s="7"/>
      <c r="V774" s="6"/>
      <c r="W774" s="10"/>
      <c r="X774" s="8"/>
      <c r="Y774" s="9">
        <v>0</v>
      </c>
      <c r="Z774" s="9">
        <v>0</v>
      </c>
      <c r="AA774" s="9">
        <v>0</v>
      </c>
      <c r="AB774" s="9">
        <v>0</v>
      </c>
      <c r="AC774" s="9">
        <v>0</v>
      </c>
      <c r="AD774" s="9">
        <v>0</v>
      </c>
      <c r="AE774" s="9">
        <v>0</v>
      </c>
      <c r="AF774" s="9">
        <v>0</v>
      </c>
      <c r="AG774" s="9">
        <v>0</v>
      </c>
      <c r="AH774" s="9">
        <v>0</v>
      </c>
      <c r="AI774" s="9">
        <v>0</v>
      </c>
      <c r="AJ774">
        <v>0</v>
      </c>
      <c r="AK774">
        <v>0</v>
      </c>
      <c r="AU774" t="s">
        <v>2396</v>
      </c>
      <c r="AW774">
        <v>0</v>
      </c>
      <c r="AY774">
        <v>0</v>
      </c>
      <c r="BA774">
        <v>0</v>
      </c>
      <c r="BC774">
        <v>0</v>
      </c>
      <c r="BE774">
        <v>0</v>
      </c>
      <c r="BG774">
        <v>0</v>
      </c>
      <c r="BI774">
        <v>0</v>
      </c>
      <c r="BK774">
        <v>0</v>
      </c>
      <c r="BM774">
        <v>0</v>
      </c>
      <c r="BO774">
        <v>0</v>
      </c>
      <c r="BQ774">
        <v>0</v>
      </c>
      <c r="BR774">
        <v>0</v>
      </c>
      <c r="BT774">
        <v>0</v>
      </c>
      <c r="BV774">
        <v>0</v>
      </c>
      <c r="BX774">
        <v>0</v>
      </c>
      <c r="BZ774">
        <v>0</v>
      </c>
      <c r="CB774">
        <v>0</v>
      </c>
      <c r="CF774">
        <v>0</v>
      </c>
      <c r="CJ774">
        <v>2242</v>
      </c>
      <c r="CM774">
        <v>0</v>
      </c>
      <c r="CN774">
        <v>0</v>
      </c>
    </row>
    <row r="775" spans="1:92" x14ac:dyDescent="0.3">
      <c r="A775" s="4">
        <v>44381</v>
      </c>
      <c r="B775" s="2" t="s">
        <v>39</v>
      </c>
      <c r="C775" s="11" t="s">
        <v>490</v>
      </c>
      <c r="D775" s="11" t="s">
        <v>11</v>
      </c>
      <c r="E775" s="3" t="s">
        <v>923</v>
      </c>
      <c r="F775" s="1"/>
      <c r="G775" s="7"/>
      <c r="H775" s="7"/>
      <c r="I775" s="7"/>
      <c r="J775" s="7">
        <v>180</v>
      </c>
      <c r="K775" s="7">
        <v>45</v>
      </c>
      <c r="L775" s="7"/>
      <c r="M775" s="5"/>
      <c r="N775" s="7"/>
      <c r="O775" s="7"/>
      <c r="P775" s="7"/>
      <c r="Q775" s="7"/>
      <c r="R775" s="7"/>
      <c r="S775" s="7"/>
      <c r="T775" s="7"/>
      <c r="U775" s="7"/>
      <c r="V775" s="6"/>
      <c r="W775" s="10" t="s">
        <v>2397</v>
      </c>
      <c r="X775" s="8"/>
      <c r="Y775" s="9">
        <v>0</v>
      </c>
      <c r="Z775" s="9">
        <v>273500000</v>
      </c>
      <c r="AA775" s="9">
        <v>234000000</v>
      </c>
      <c r="AB775" s="9">
        <v>0</v>
      </c>
      <c r="AC775" s="9">
        <v>170000000</v>
      </c>
      <c r="AD775" s="9">
        <v>0</v>
      </c>
      <c r="AE775" s="9">
        <v>0</v>
      </c>
      <c r="AF775" s="9">
        <v>0</v>
      </c>
      <c r="AG775" s="9">
        <v>0</v>
      </c>
      <c r="AH775" s="9">
        <v>0</v>
      </c>
      <c r="AI775" s="9">
        <v>0</v>
      </c>
      <c r="AJ775">
        <v>677500000</v>
      </c>
      <c r="AK775">
        <v>0</v>
      </c>
      <c r="AL775" t="s">
        <v>2398</v>
      </c>
      <c r="AM775" t="s">
        <v>2399</v>
      </c>
      <c r="AN775" t="s">
        <v>2400</v>
      </c>
      <c r="AU775" t="s">
        <v>2401</v>
      </c>
      <c r="AV775">
        <v>2000</v>
      </c>
      <c r="AW775">
        <v>234000000</v>
      </c>
      <c r="AY775">
        <v>0</v>
      </c>
      <c r="AZ775">
        <v>2000</v>
      </c>
      <c r="BA775">
        <v>101200000</v>
      </c>
      <c r="BB775">
        <v>1000</v>
      </c>
      <c r="BC775">
        <v>53800000</v>
      </c>
      <c r="BD775">
        <v>500</v>
      </c>
      <c r="BE775">
        <v>46000000</v>
      </c>
      <c r="BF775">
        <v>1000</v>
      </c>
      <c r="BG775">
        <v>28600000</v>
      </c>
      <c r="BI775">
        <v>0</v>
      </c>
      <c r="BJ775">
        <v>500</v>
      </c>
      <c r="BK775">
        <v>17500000</v>
      </c>
      <c r="BL775">
        <v>1000</v>
      </c>
      <c r="BM775">
        <v>26400000</v>
      </c>
      <c r="BO775">
        <v>0</v>
      </c>
      <c r="BQ775">
        <v>0</v>
      </c>
      <c r="BR775">
        <v>273500000</v>
      </c>
      <c r="BT775">
        <v>0</v>
      </c>
      <c r="BU775">
        <v>100000</v>
      </c>
      <c r="BV775">
        <v>170000000</v>
      </c>
      <c r="BX775">
        <v>0</v>
      </c>
      <c r="BZ775">
        <v>0</v>
      </c>
      <c r="CB775">
        <v>0</v>
      </c>
      <c r="CF775">
        <v>0</v>
      </c>
      <c r="CJ775">
        <v>2243</v>
      </c>
      <c r="CM775">
        <v>0</v>
      </c>
      <c r="CN775">
        <v>677500000</v>
      </c>
    </row>
    <row r="776" spans="1:92" x14ac:dyDescent="0.3">
      <c r="A776" s="4">
        <v>44380</v>
      </c>
      <c r="B776" s="2" t="s">
        <v>78</v>
      </c>
      <c r="C776" s="11" t="s">
        <v>238</v>
      </c>
      <c r="D776" s="11" t="s">
        <v>31</v>
      </c>
      <c r="E776" s="3" t="s">
        <v>1425</v>
      </c>
      <c r="F776" s="1"/>
      <c r="G776" s="7"/>
      <c r="H776" s="7"/>
      <c r="I776" s="7"/>
      <c r="J776" s="7">
        <v>56</v>
      </c>
      <c r="K776" s="7">
        <v>14</v>
      </c>
      <c r="L776" s="7"/>
      <c r="M776" s="5">
        <v>14</v>
      </c>
      <c r="N776" s="7"/>
      <c r="O776" s="7"/>
      <c r="P776" s="7"/>
      <c r="Q776" s="7"/>
      <c r="R776" s="7"/>
      <c r="S776" s="7"/>
      <c r="T776" s="7"/>
      <c r="U776" s="7"/>
      <c r="V776" s="6"/>
      <c r="W776" s="10"/>
      <c r="X776" s="8"/>
      <c r="Y776" s="9">
        <v>0</v>
      </c>
      <c r="Z776" s="9">
        <v>0</v>
      </c>
      <c r="AA776" s="9">
        <v>0</v>
      </c>
      <c r="AB776" s="9">
        <v>0</v>
      </c>
      <c r="AC776" s="9">
        <v>0</v>
      </c>
      <c r="AD776" s="9">
        <v>0</v>
      </c>
      <c r="AE776" s="9">
        <v>0</v>
      </c>
      <c r="AF776" s="9">
        <v>0</v>
      </c>
      <c r="AG776" s="9">
        <v>0</v>
      </c>
      <c r="AH776" s="9">
        <v>0</v>
      </c>
      <c r="AI776" s="9">
        <v>0</v>
      </c>
      <c r="AJ776">
        <v>0</v>
      </c>
      <c r="AK776">
        <v>0</v>
      </c>
      <c r="AU776" t="s">
        <v>2402</v>
      </c>
      <c r="AW776">
        <v>0</v>
      </c>
      <c r="AY776">
        <v>0</v>
      </c>
      <c r="BA776">
        <v>0</v>
      </c>
      <c r="BC776">
        <v>0</v>
      </c>
      <c r="BE776">
        <v>0</v>
      </c>
      <c r="BG776">
        <v>0</v>
      </c>
      <c r="BI776">
        <v>0</v>
      </c>
      <c r="BK776">
        <v>0</v>
      </c>
      <c r="BM776">
        <v>0</v>
      </c>
      <c r="BO776">
        <v>0</v>
      </c>
      <c r="BQ776">
        <v>0</v>
      </c>
      <c r="BR776">
        <v>0</v>
      </c>
      <c r="BT776">
        <v>0</v>
      </c>
      <c r="BV776">
        <v>0</v>
      </c>
      <c r="BX776">
        <v>0</v>
      </c>
      <c r="BZ776">
        <v>0</v>
      </c>
      <c r="CB776">
        <v>0</v>
      </c>
      <c r="CF776">
        <v>0</v>
      </c>
      <c r="CJ776">
        <v>2244</v>
      </c>
      <c r="CM776">
        <v>0</v>
      </c>
      <c r="CN776">
        <v>0</v>
      </c>
    </row>
    <row r="777" spans="1:92" x14ac:dyDescent="0.3">
      <c r="A777" s="4">
        <v>44380</v>
      </c>
      <c r="B777" s="2" t="s">
        <v>78</v>
      </c>
      <c r="C777" s="11" t="s">
        <v>363</v>
      </c>
      <c r="D777" s="11" t="s">
        <v>31</v>
      </c>
      <c r="E777" s="3" t="s">
        <v>1414</v>
      </c>
      <c r="F777" s="1"/>
      <c r="G777" s="7"/>
      <c r="H777" s="7"/>
      <c r="I777" s="7"/>
      <c r="J777" s="7">
        <v>188</v>
      </c>
      <c r="K777" s="7">
        <v>47</v>
      </c>
      <c r="L777" s="7"/>
      <c r="M777" s="5">
        <v>47</v>
      </c>
      <c r="N777" s="7"/>
      <c r="O777" s="7"/>
      <c r="P777" s="7"/>
      <c r="Q777" s="7"/>
      <c r="R777" s="7"/>
      <c r="S777" s="7"/>
      <c r="T777" s="7"/>
      <c r="U777" s="7"/>
      <c r="V777" s="6"/>
      <c r="W777" s="10"/>
      <c r="X777" s="8"/>
      <c r="Y777" s="9">
        <v>0</v>
      </c>
      <c r="Z777" s="9">
        <v>0</v>
      </c>
      <c r="AA777" s="9">
        <v>0</v>
      </c>
      <c r="AB777" s="9">
        <v>0</v>
      </c>
      <c r="AC777" s="9">
        <v>0</v>
      </c>
      <c r="AD777" s="9">
        <v>0</v>
      </c>
      <c r="AE777" s="9">
        <v>0</v>
      </c>
      <c r="AF777" s="9">
        <v>0</v>
      </c>
      <c r="AG777" s="9">
        <v>0</v>
      </c>
      <c r="AH777" s="9">
        <v>0</v>
      </c>
      <c r="AI777" s="9">
        <v>0</v>
      </c>
      <c r="AJ777">
        <v>0</v>
      </c>
      <c r="AK777">
        <v>0</v>
      </c>
      <c r="AU777" t="s">
        <v>2403</v>
      </c>
      <c r="AW777">
        <v>0</v>
      </c>
      <c r="AY777">
        <v>0</v>
      </c>
      <c r="BA777">
        <v>0</v>
      </c>
      <c r="BC777">
        <v>0</v>
      </c>
      <c r="BE777">
        <v>0</v>
      </c>
      <c r="BG777">
        <v>0</v>
      </c>
      <c r="BI777">
        <v>0</v>
      </c>
      <c r="BK777">
        <v>0</v>
      </c>
      <c r="BM777">
        <v>0</v>
      </c>
      <c r="BO777">
        <v>0</v>
      </c>
      <c r="BQ777">
        <v>0</v>
      </c>
      <c r="BR777">
        <v>0</v>
      </c>
      <c r="BT777">
        <v>0</v>
      </c>
      <c r="BV777">
        <v>0</v>
      </c>
      <c r="BX777">
        <v>0</v>
      </c>
      <c r="BZ777">
        <v>0</v>
      </c>
      <c r="CB777">
        <v>0</v>
      </c>
      <c r="CF777">
        <v>0</v>
      </c>
      <c r="CJ777">
        <v>2245</v>
      </c>
      <c r="CM777">
        <v>0</v>
      </c>
      <c r="CN777">
        <v>0</v>
      </c>
    </row>
    <row r="778" spans="1:92" x14ac:dyDescent="0.3">
      <c r="A778" s="4">
        <v>44380</v>
      </c>
      <c r="B778" s="2" t="s">
        <v>78</v>
      </c>
      <c r="C778" s="11" t="s">
        <v>79</v>
      </c>
      <c r="D778" s="11" t="s">
        <v>31</v>
      </c>
      <c r="E778" s="3" t="s">
        <v>1424</v>
      </c>
      <c r="F778" s="1"/>
      <c r="G778" s="7"/>
      <c r="H778" s="7"/>
      <c r="I778" s="7"/>
      <c r="J778" s="7">
        <v>80</v>
      </c>
      <c r="K778" s="7">
        <v>20</v>
      </c>
      <c r="L778" s="7"/>
      <c r="M778" s="5">
        <v>20</v>
      </c>
      <c r="N778" s="7"/>
      <c r="O778" s="7"/>
      <c r="P778" s="7"/>
      <c r="Q778" s="7"/>
      <c r="R778" s="7"/>
      <c r="S778" s="7"/>
      <c r="T778" s="7"/>
      <c r="U778" s="7"/>
      <c r="V778" s="6"/>
      <c r="W778" s="10"/>
      <c r="X778" s="8"/>
      <c r="Y778" s="9">
        <v>0</v>
      </c>
      <c r="Z778" s="9">
        <v>0</v>
      </c>
      <c r="AA778" s="9">
        <v>0</v>
      </c>
      <c r="AB778" s="9">
        <v>0</v>
      </c>
      <c r="AC778" s="9">
        <v>0</v>
      </c>
      <c r="AD778" s="9">
        <v>0</v>
      </c>
      <c r="AE778" s="9">
        <v>0</v>
      </c>
      <c r="AF778" s="9">
        <v>320723118.24000001</v>
      </c>
      <c r="AG778" s="9">
        <v>0</v>
      </c>
      <c r="AH778" s="9">
        <v>0</v>
      </c>
      <c r="AI778" s="9">
        <v>0</v>
      </c>
      <c r="AJ778">
        <v>320723118.24000001</v>
      </c>
      <c r="AK778">
        <v>0</v>
      </c>
      <c r="AL778">
        <v>61</v>
      </c>
      <c r="AM778">
        <v>44355</v>
      </c>
      <c r="AU778" t="s">
        <v>2404</v>
      </c>
      <c r="AW778">
        <v>0</v>
      </c>
      <c r="AY778">
        <v>0</v>
      </c>
      <c r="BA778">
        <v>0</v>
      </c>
      <c r="BC778">
        <v>0</v>
      </c>
      <c r="BE778">
        <v>0</v>
      </c>
      <c r="BG778">
        <v>0</v>
      </c>
      <c r="BI778">
        <v>0</v>
      </c>
      <c r="BK778">
        <v>0</v>
      </c>
      <c r="BM778">
        <v>0</v>
      </c>
      <c r="BO778">
        <v>0</v>
      </c>
      <c r="BQ778">
        <v>0</v>
      </c>
      <c r="BR778">
        <v>0</v>
      </c>
      <c r="BT778">
        <v>0</v>
      </c>
      <c r="BV778">
        <v>0</v>
      </c>
      <c r="BX778">
        <v>0</v>
      </c>
      <c r="BZ778">
        <v>0</v>
      </c>
      <c r="CB778">
        <v>0</v>
      </c>
      <c r="CF778">
        <v>0</v>
      </c>
      <c r="CJ778">
        <v>2246</v>
      </c>
      <c r="CM778">
        <v>0</v>
      </c>
      <c r="CN778">
        <v>320723118.24000001</v>
      </c>
    </row>
    <row r="779" spans="1:92" x14ac:dyDescent="0.3">
      <c r="A779" s="4">
        <v>44382</v>
      </c>
      <c r="B779" s="2" t="s">
        <v>12</v>
      </c>
      <c r="C779" s="11" t="s">
        <v>389</v>
      </c>
      <c r="D779" s="11" t="s">
        <v>512</v>
      </c>
      <c r="E779" s="3" t="s">
        <v>1209</v>
      </c>
      <c r="F779" s="1"/>
      <c r="G779" s="7"/>
      <c r="H779" s="7"/>
      <c r="I779" s="7"/>
      <c r="J779" s="7"/>
      <c r="K779" s="7"/>
      <c r="L779" s="7"/>
      <c r="M779" s="5"/>
      <c r="N779" s="7"/>
      <c r="O779" s="7"/>
      <c r="P779" s="7"/>
      <c r="Q779" s="7"/>
      <c r="R779" s="7"/>
      <c r="S779" s="7"/>
      <c r="T779" s="7"/>
      <c r="U779" s="7"/>
      <c r="V779" s="6"/>
      <c r="W779" s="10"/>
      <c r="X779" s="8"/>
      <c r="Y779" s="9">
        <v>0</v>
      </c>
      <c r="Z779" s="9">
        <v>0</v>
      </c>
      <c r="AA779" s="9">
        <v>0</v>
      </c>
      <c r="AB779" s="9">
        <v>0</v>
      </c>
      <c r="AC779" s="9">
        <v>0</v>
      </c>
      <c r="AD779" s="9">
        <v>0</v>
      </c>
      <c r="AE779" s="9">
        <v>0</v>
      </c>
      <c r="AF779" s="9">
        <v>0</v>
      </c>
      <c r="AG779" s="9">
        <v>0</v>
      </c>
      <c r="AH779" s="9">
        <v>0</v>
      </c>
      <c r="AI779" s="9">
        <v>0</v>
      </c>
      <c r="AJ779">
        <v>0</v>
      </c>
      <c r="AK779">
        <v>0</v>
      </c>
      <c r="AU779" t="s">
        <v>2405</v>
      </c>
      <c r="AW779">
        <v>0</v>
      </c>
      <c r="AY779">
        <v>0</v>
      </c>
      <c r="BA779">
        <v>0</v>
      </c>
      <c r="BC779">
        <v>0</v>
      </c>
      <c r="BE779">
        <v>0</v>
      </c>
      <c r="BG779">
        <v>0</v>
      </c>
      <c r="BI779">
        <v>0</v>
      </c>
      <c r="BK779">
        <v>0</v>
      </c>
      <c r="BM779">
        <v>0</v>
      </c>
      <c r="BO779">
        <v>0</v>
      </c>
      <c r="BQ779">
        <v>0</v>
      </c>
      <c r="BR779">
        <v>0</v>
      </c>
      <c r="BT779">
        <v>0</v>
      </c>
      <c r="BV779">
        <v>0</v>
      </c>
      <c r="BX779">
        <v>0</v>
      </c>
      <c r="BZ779">
        <v>0</v>
      </c>
      <c r="CB779">
        <v>0</v>
      </c>
      <c r="CF779">
        <v>0</v>
      </c>
      <c r="CJ779">
        <v>2247</v>
      </c>
      <c r="CM779">
        <v>0</v>
      </c>
      <c r="CN779">
        <v>0</v>
      </c>
    </row>
    <row r="780" spans="1:92" x14ac:dyDescent="0.3">
      <c r="A780" s="4">
        <v>44382</v>
      </c>
      <c r="B780" s="2" t="s">
        <v>12</v>
      </c>
      <c r="C780" s="11" t="s">
        <v>630</v>
      </c>
      <c r="D780" s="11" t="s">
        <v>1690</v>
      </c>
      <c r="E780" s="3" t="s">
        <v>1387</v>
      </c>
      <c r="F780" s="1"/>
      <c r="G780" s="7"/>
      <c r="H780" s="7"/>
      <c r="I780" s="7"/>
      <c r="J780" s="7"/>
      <c r="K780" s="7"/>
      <c r="L780" s="7"/>
      <c r="M780" s="5"/>
      <c r="N780" s="7">
        <v>1</v>
      </c>
      <c r="O780" s="7"/>
      <c r="P780" s="7"/>
      <c r="Q780" s="7"/>
      <c r="R780" s="7"/>
      <c r="S780" s="7"/>
      <c r="T780" s="7"/>
      <c r="U780" s="7"/>
      <c r="V780" s="6"/>
      <c r="W780" s="10" t="s">
        <v>2406</v>
      </c>
      <c r="X780" s="8"/>
      <c r="Y780" s="9">
        <v>0</v>
      </c>
      <c r="Z780" s="9">
        <v>0</v>
      </c>
      <c r="AA780" s="9">
        <v>0</v>
      </c>
      <c r="AB780" s="9">
        <v>0</v>
      </c>
      <c r="AC780" s="9">
        <v>0</v>
      </c>
      <c r="AD780" s="9">
        <v>0</v>
      </c>
      <c r="AE780" s="9">
        <v>0</v>
      </c>
      <c r="AF780" s="9">
        <v>0</v>
      </c>
      <c r="AG780" s="9">
        <v>0</v>
      </c>
      <c r="AH780" s="9">
        <v>0</v>
      </c>
      <c r="AI780" s="9">
        <v>0</v>
      </c>
      <c r="AJ780">
        <v>0</v>
      </c>
      <c r="AK780">
        <v>0</v>
      </c>
      <c r="AU780" t="s">
        <v>2407</v>
      </c>
      <c r="AW780">
        <v>0</v>
      </c>
      <c r="AY780">
        <v>0</v>
      </c>
      <c r="BA780">
        <v>0</v>
      </c>
      <c r="BC780">
        <v>0</v>
      </c>
      <c r="BE780">
        <v>0</v>
      </c>
      <c r="BG780">
        <v>0</v>
      </c>
      <c r="BI780">
        <v>0</v>
      </c>
      <c r="BK780">
        <v>0</v>
      </c>
      <c r="BM780">
        <v>0</v>
      </c>
      <c r="BO780">
        <v>0</v>
      </c>
      <c r="BQ780">
        <v>0</v>
      </c>
      <c r="BR780">
        <v>0</v>
      </c>
      <c r="BT780">
        <v>0</v>
      </c>
      <c r="BV780">
        <v>0</v>
      </c>
      <c r="BX780">
        <v>0</v>
      </c>
      <c r="BZ780">
        <v>0</v>
      </c>
      <c r="CB780">
        <v>0</v>
      </c>
      <c r="CF780">
        <v>0</v>
      </c>
      <c r="CJ780">
        <v>2248</v>
      </c>
      <c r="CM780">
        <v>0</v>
      </c>
      <c r="CN780">
        <v>0</v>
      </c>
    </row>
    <row r="781" spans="1:92" x14ac:dyDescent="0.3">
      <c r="A781" s="4">
        <v>44382</v>
      </c>
      <c r="B781" s="2" t="s">
        <v>12</v>
      </c>
      <c r="C781" s="11" t="s">
        <v>630</v>
      </c>
      <c r="D781" s="11" t="s">
        <v>1690</v>
      </c>
      <c r="E781" s="3" t="s">
        <v>1387</v>
      </c>
      <c r="F781" s="1"/>
      <c r="G781" s="7"/>
      <c r="H781" s="7"/>
      <c r="I781" s="7"/>
      <c r="J781" s="7"/>
      <c r="K781" s="7"/>
      <c r="L781" s="7"/>
      <c r="M781" s="5"/>
      <c r="N781" s="7">
        <v>1</v>
      </c>
      <c r="O781" s="7"/>
      <c r="P781" s="7"/>
      <c r="Q781" s="7"/>
      <c r="R781" s="7"/>
      <c r="S781" s="7"/>
      <c r="T781" s="7"/>
      <c r="U781" s="7"/>
      <c r="V781" s="6"/>
      <c r="W781" s="10"/>
      <c r="X781" s="8"/>
      <c r="Y781" s="9">
        <v>0</v>
      </c>
      <c r="Z781" s="9">
        <v>0</v>
      </c>
      <c r="AA781" s="9">
        <v>0</v>
      </c>
      <c r="AB781" s="9">
        <v>0</v>
      </c>
      <c r="AC781" s="9">
        <v>0</v>
      </c>
      <c r="AD781" s="9">
        <v>0</v>
      </c>
      <c r="AE781" s="9">
        <v>0</v>
      </c>
      <c r="AF781" s="9">
        <v>0</v>
      </c>
      <c r="AG781" s="9">
        <v>0</v>
      </c>
      <c r="AH781" s="9">
        <v>0</v>
      </c>
      <c r="AI781" s="9">
        <v>0</v>
      </c>
      <c r="AJ781">
        <v>0</v>
      </c>
      <c r="AK781">
        <v>0</v>
      </c>
      <c r="AU781" t="s">
        <v>2408</v>
      </c>
      <c r="AW781">
        <v>0</v>
      </c>
      <c r="AY781">
        <v>0</v>
      </c>
      <c r="BA781">
        <v>0</v>
      </c>
      <c r="BC781">
        <v>0</v>
      </c>
      <c r="BE781">
        <v>0</v>
      </c>
      <c r="BG781">
        <v>0</v>
      </c>
      <c r="BI781">
        <v>0</v>
      </c>
      <c r="BK781">
        <v>0</v>
      </c>
      <c r="BM781">
        <v>0</v>
      </c>
      <c r="BO781">
        <v>0</v>
      </c>
      <c r="BQ781">
        <v>0</v>
      </c>
      <c r="BR781">
        <v>0</v>
      </c>
      <c r="BT781">
        <v>0</v>
      </c>
      <c r="BV781">
        <v>0</v>
      </c>
      <c r="BX781">
        <v>0</v>
      </c>
      <c r="BZ781">
        <v>0</v>
      </c>
      <c r="CB781">
        <v>0</v>
      </c>
      <c r="CF781">
        <v>0</v>
      </c>
      <c r="CJ781">
        <v>2249</v>
      </c>
      <c r="CM781">
        <v>0</v>
      </c>
      <c r="CN781">
        <v>0</v>
      </c>
    </row>
    <row r="782" spans="1:92" x14ac:dyDescent="0.3">
      <c r="A782" s="4">
        <v>44380</v>
      </c>
      <c r="B782" s="2" t="s">
        <v>19</v>
      </c>
      <c r="C782" s="11" t="s">
        <v>240</v>
      </c>
      <c r="D782" s="11" t="s">
        <v>11</v>
      </c>
      <c r="E782" s="3" t="s">
        <v>1592</v>
      </c>
      <c r="F782" s="1"/>
      <c r="G782" s="7"/>
      <c r="H782" s="7"/>
      <c r="I782" s="7"/>
      <c r="J782" s="7"/>
      <c r="K782" s="7">
        <v>329</v>
      </c>
      <c r="L782" s="7"/>
      <c r="M782" s="5"/>
      <c r="N782" s="7"/>
      <c r="O782" s="7"/>
      <c r="P782" s="7"/>
      <c r="Q782" s="7"/>
      <c r="R782" s="7"/>
      <c r="S782" s="7"/>
      <c r="T782" s="7"/>
      <c r="U782" s="7"/>
      <c r="V782" s="6">
        <v>10</v>
      </c>
      <c r="W782" s="10"/>
      <c r="X782" s="8"/>
      <c r="Y782" s="9">
        <v>0</v>
      </c>
      <c r="Z782" s="9">
        <v>0</v>
      </c>
      <c r="AA782" s="9">
        <v>0</v>
      </c>
      <c r="AB782" s="9">
        <v>0</v>
      </c>
      <c r="AC782" s="9">
        <v>0</v>
      </c>
      <c r="AD782" s="9">
        <v>0</v>
      </c>
      <c r="AE782" s="9">
        <v>0</v>
      </c>
      <c r="AF782" s="9">
        <v>0</v>
      </c>
      <c r="AG782" s="9">
        <v>0</v>
      </c>
      <c r="AH782" s="9">
        <v>0</v>
      </c>
      <c r="AI782" s="9">
        <v>0</v>
      </c>
      <c r="AJ782">
        <v>0</v>
      </c>
      <c r="AK782">
        <v>0</v>
      </c>
      <c r="AU782" t="s">
        <v>2409</v>
      </c>
      <c r="AW782">
        <v>0</v>
      </c>
      <c r="AY782">
        <v>0</v>
      </c>
      <c r="BA782">
        <v>0</v>
      </c>
      <c r="BC782">
        <v>0</v>
      </c>
      <c r="BE782">
        <v>0</v>
      </c>
      <c r="BG782">
        <v>0</v>
      </c>
      <c r="BI782">
        <v>0</v>
      </c>
      <c r="BK782">
        <v>0</v>
      </c>
      <c r="BM782">
        <v>0</v>
      </c>
      <c r="BO782">
        <v>0</v>
      </c>
      <c r="BQ782">
        <v>0</v>
      </c>
      <c r="BR782">
        <v>0</v>
      </c>
      <c r="BT782">
        <v>0</v>
      </c>
      <c r="BV782">
        <v>0</v>
      </c>
      <c r="BX782">
        <v>0</v>
      </c>
      <c r="BZ782">
        <v>0</v>
      </c>
      <c r="CB782">
        <v>0</v>
      </c>
      <c r="CF782">
        <v>0</v>
      </c>
      <c r="CJ782">
        <v>2250</v>
      </c>
      <c r="CM782">
        <v>0</v>
      </c>
      <c r="CN782">
        <v>0</v>
      </c>
    </row>
    <row r="783" spans="1:92" x14ac:dyDescent="0.3">
      <c r="A783" s="4">
        <v>44381</v>
      </c>
      <c r="B783" s="2" t="s">
        <v>26</v>
      </c>
      <c r="C783" s="11" t="s">
        <v>417</v>
      </c>
      <c r="D783" s="11" t="s">
        <v>7</v>
      </c>
      <c r="E783" s="3" t="s">
        <v>1589</v>
      </c>
      <c r="F783" s="1"/>
      <c r="G783" s="7"/>
      <c r="H783" s="7"/>
      <c r="I783" s="7"/>
      <c r="J783" s="7">
        <v>10</v>
      </c>
      <c r="K783" s="7">
        <v>2</v>
      </c>
      <c r="L783" s="7"/>
      <c r="M783" s="5">
        <v>2</v>
      </c>
      <c r="N783" s="7"/>
      <c r="O783" s="7"/>
      <c r="P783" s="7"/>
      <c r="Q783" s="7"/>
      <c r="R783" s="7"/>
      <c r="S783" s="7"/>
      <c r="T783" s="7"/>
      <c r="U783" s="7"/>
      <c r="V783" s="6"/>
      <c r="W783" s="10"/>
      <c r="X783" s="8"/>
      <c r="Y783" s="9">
        <v>0</v>
      </c>
      <c r="Z783" s="9">
        <v>0</v>
      </c>
      <c r="AA783" s="9">
        <v>0</v>
      </c>
      <c r="AB783" s="9">
        <v>0</v>
      </c>
      <c r="AC783" s="9">
        <v>0</v>
      </c>
      <c r="AD783" s="9">
        <v>0</v>
      </c>
      <c r="AE783" s="9">
        <v>0</v>
      </c>
      <c r="AF783" s="9">
        <v>0</v>
      </c>
      <c r="AG783" s="9">
        <v>0</v>
      </c>
      <c r="AH783" s="9">
        <v>0</v>
      </c>
      <c r="AI783" s="9">
        <v>0</v>
      </c>
      <c r="AJ783">
        <v>0</v>
      </c>
      <c r="AK783">
        <v>0</v>
      </c>
      <c r="AU783" t="s">
        <v>2410</v>
      </c>
      <c r="AW783">
        <v>0</v>
      </c>
      <c r="AY783">
        <v>0</v>
      </c>
      <c r="BA783">
        <v>0</v>
      </c>
      <c r="BC783">
        <v>0</v>
      </c>
      <c r="BE783">
        <v>0</v>
      </c>
      <c r="BG783">
        <v>0</v>
      </c>
      <c r="BI783">
        <v>0</v>
      </c>
      <c r="BK783">
        <v>0</v>
      </c>
      <c r="BM783">
        <v>0</v>
      </c>
      <c r="BO783">
        <v>0</v>
      </c>
      <c r="BQ783">
        <v>0</v>
      </c>
      <c r="BR783">
        <v>0</v>
      </c>
      <c r="BT783">
        <v>0</v>
      </c>
      <c r="BV783">
        <v>0</v>
      </c>
      <c r="BX783">
        <v>0</v>
      </c>
      <c r="BZ783">
        <v>0</v>
      </c>
      <c r="CB783">
        <v>0</v>
      </c>
      <c r="CF783">
        <v>0</v>
      </c>
      <c r="CJ783">
        <v>2251</v>
      </c>
      <c r="CM783">
        <v>0</v>
      </c>
      <c r="CN783">
        <v>0</v>
      </c>
    </row>
    <row r="784" spans="1:92" x14ac:dyDescent="0.3">
      <c r="A784" s="4">
        <v>44378</v>
      </c>
      <c r="B784" s="2" t="s">
        <v>26</v>
      </c>
      <c r="C784" s="11" t="s">
        <v>74</v>
      </c>
      <c r="D784" s="11" t="s">
        <v>584</v>
      </c>
      <c r="E784" s="3" t="s">
        <v>1224</v>
      </c>
      <c r="F784" s="1"/>
      <c r="G784" s="7"/>
      <c r="H784" s="7"/>
      <c r="I784" s="7"/>
      <c r="J784" s="7"/>
      <c r="K784" s="7"/>
      <c r="L784" s="7"/>
      <c r="M784" s="5"/>
      <c r="N784" s="7">
        <v>1</v>
      </c>
      <c r="O784" s="7"/>
      <c r="P784" s="7"/>
      <c r="Q784" s="7"/>
      <c r="R784" s="7"/>
      <c r="S784" s="7"/>
      <c r="T784" s="7"/>
      <c r="U784" s="7"/>
      <c r="V784" s="6"/>
      <c r="W784" s="10" t="s">
        <v>2411</v>
      </c>
      <c r="X784" s="8"/>
      <c r="Y784" s="9">
        <v>0</v>
      </c>
      <c r="Z784" s="9">
        <v>0</v>
      </c>
      <c r="AA784" s="9">
        <v>0</v>
      </c>
      <c r="AB784" s="9">
        <v>0</v>
      </c>
      <c r="AC784" s="9">
        <v>0</v>
      </c>
      <c r="AD784" s="9">
        <v>0</v>
      </c>
      <c r="AE784" s="9">
        <v>0</v>
      </c>
      <c r="AF784" s="9">
        <v>0</v>
      </c>
      <c r="AG784" s="9">
        <v>0</v>
      </c>
      <c r="AH784" s="9">
        <v>0</v>
      </c>
      <c r="AI784" s="9">
        <v>0</v>
      </c>
      <c r="AJ784">
        <v>0</v>
      </c>
      <c r="AK784">
        <v>0</v>
      </c>
      <c r="AU784" t="s">
        <v>2412</v>
      </c>
      <c r="AW784">
        <v>0</v>
      </c>
      <c r="AY784">
        <v>0</v>
      </c>
      <c r="BA784">
        <v>0</v>
      </c>
      <c r="BC784">
        <v>0</v>
      </c>
      <c r="BE784">
        <v>0</v>
      </c>
      <c r="BG784">
        <v>0</v>
      </c>
      <c r="BI784">
        <v>0</v>
      </c>
      <c r="BK784">
        <v>0</v>
      </c>
      <c r="BM784">
        <v>0</v>
      </c>
      <c r="BO784">
        <v>0</v>
      </c>
      <c r="BQ784">
        <v>0</v>
      </c>
      <c r="BR784">
        <v>0</v>
      </c>
      <c r="BT784">
        <v>0</v>
      </c>
      <c r="BV784">
        <v>0</v>
      </c>
      <c r="BX784">
        <v>0</v>
      </c>
      <c r="BZ784">
        <v>0</v>
      </c>
      <c r="CB784">
        <v>0</v>
      </c>
      <c r="CF784">
        <v>0</v>
      </c>
      <c r="CJ784">
        <v>2252</v>
      </c>
      <c r="CM784">
        <v>0</v>
      </c>
      <c r="CN784">
        <v>0</v>
      </c>
    </row>
    <row r="785" spans="1:92" x14ac:dyDescent="0.3">
      <c r="A785" s="4">
        <v>44380</v>
      </c>
      <c r="B785" s="2" t="s">
        <v>26</v>
      </c>
      <c r="C785" s="11" t="s">
        <v>744</v>
      </c>
      <c r="D785" s="11" t="s">
        <v>1690</v>
      </c>
      <c r="E785" s="3" t="s">
        <v>1407</v>
      </c>
      <c r="F785" s="1"/>
      <c r="G785" s="7"/>
      <c r="H785" s="7"/>
      <c r="I785" s="7"/>
      <c r="J785" s="7"/>
      <c r="K785" s="7"/>
      <c r="L785" s="7"/>
      <c r="M785" s="5"/>
      <c r="N785" s="7">
        <v>2</v>
      </c>
      <c r="O785" s="7"/>
      <c r="P785" s="7"/>
      <c r="Q785" s="7"/>
      <c r="R785" s="7"/>
      <c r="S785" s="7"/>
      <c r="T785" s="7"/>
      <c r="U785" s="7"/>
      <c r="V785" s="6"/>
      <c r="W785" s="10"/>
      <c r="X785" s="8"/>
      <c r="Y785" s="9">
        <v>0</v>
      </c>
      <c r="Z785" s="9">
        <v>0</v>
      </c>
      <c r="AA785" s="9">
        <v>0</v>
      </c>
      <c r="AB785" s="9">
        <v>0</v>
      </c>
      <c r="AC785" s="9">
        <v>0</v>
      </c>
      <c r="AD785" s="9">
        <v>0</v>
      </c>
      <c r="AE785" s="9">
        <v>0</v>
      </c>
      <c r="AF785" s="9">
        <v>0</v>
      </c>
      <c r="AG785" s="9">
        <v>0</v>
      </c>
      <c r="AH785" s="9">
        <v>0</v>
      </c>
      <c r="AI785" s="9">
        <v>0</v>
      </c>
      <c r="AJ785">
        <v>0</v>
      </c>
      <c r="AK785">
        <v>0</v>
      </c>
      <c r="AU785" t="s">
        <v>2413</v>
      </c>
      <c r="AW785">
        <v>0</v>
      </c>
      <c r="AY785">
        <v>0</v>
      </c>
      <c r="BA785">
        <v>0</v>
      </c>
      <c r="BC785">
        <v>0</v>
      </c>
      <c r="BE785">
        <v>0</v>
      </c>
      <c r="BG785">
        <v>0</v>
      </c>
      <c r="BI785">
        <v>0</v>
      </c>
      <c r="BK785">
        <v>0</v>
      </c>
      <c r="BM785">
        <v>0</v>
      </c>
      <c r="BO785">
        <v>0</v>
      </c>
      <c r="BQ785">
        <v>0</v>
      </c>
      <c r="BR785">
        <v>0</v>
      </c>
      <c r="BT785">
        <v>0</v>
      </c>
      <c r="BV785">
        <v>0</v>
      </c>
      <c r="BX785">
        <v>0</v>
      </c>
      <c r="BZ785">
        <v>0</v>
      </c>
      <c r="CB785">
        <v>0</v>
      </c>
      <c r="CF785">
        <v>0</v>
      </c>
      <c r="CJ785">
        <v>2253</v>
      </c>
      <c r="CM785">
        <v>0</v>
      </c>
      <c r="CN785">
        <v>0</v>
      </c>
    </row>
    <row r="786" spans="1:92" x14ac:dyDescent="0.3">
      <c r="A786" s="4">
        <v>44381</v>
      </c>
      <c r="B786" s="2" t="s">
        <v>9</v>
      </c>
      <c r="C786" s="11" t="s">
        <v>92</v>
      </c>
      <c r="D786" s="11" t="s">
        <v>31</v>
      </c>
      <c r="E786" s="3" t="s">
        <v>1192</v>
      </c>
      <c r="F786" s="1"/>
      <c r="G786" s="7"/>
      <c r="H786" s="7"/>
      <c r="I786" s="7"/>
      <c r="J786" s="7">
        <v>4</v>
      </c>
      <c r="K786" s="7">
        <v>1</v>
      </c>
      <c r="L786" s="7"/>
      <c r="M786" s="5">
        <v>1</v>
      </c>
      <c r="N786" s="7"/>
      <c r="O786" s="7"/>
      <c r="P786" s="7"/>
      <c r="Q786" s="7"/>
      <c r="R786" s="7"/>
      <c r="S786" s="7"/>
      <c r="T786" s="7"/>
      <c r="U786" s="7"/>
      <c r="V786" s="6"/>
      <c r="W786" s="10"/>
      <c r="X786" s="8"/>
      <c r="Y786" s="9">
        <v>0</v>
      </c>
      <c r="Z786" s="9">
        <v>0</v>
      </c>
      <c r="AA786" s="9">
        <v>0</v>
      </c>
      <c r="AB786" s="9">
        <v>0</v>
      </c>
      <c r="AC786" s="9">
        <v>0</v>
      </c>
      <c r="AD786" s="9">
        <v>0</v>
      </c>
      <c r="AE786" s="9">
        <v>0</v>
      </c>
      <c r="AF786" s="9">
        <v>0</v>
      </c>
      <c r="AG786" s="9">
        <v>0</v>
      </c>
      <c r="AH786" s="9">
        <v>0</v>
      </c>
      <c r="AI786" s="9">
        <v>0</v>
      </c>
      <c r="AJ786">
        <v>0</v>
      </c>
      <c r="AK786">
        <v>0</v>
      </c>
      <c r="AU786" t="s">
        <v>2414</v>
      </c>
      <c r="AW786">
        <v>0</v>
      </c>
      <c r="AY786">
        <v>0</v>
      </c>
      <c r="BA786">
        <v>0</v>
      </c>
      <c r="BC786">
        <v>0</v>
      </c>
      <c r="BE786">
        <v>0</v>
      </c>
      <c r="BG786">
        <v>0</v>
      </c>
      <c r="BI786">
        <v>0</v>
      </c>
      <c r="BK786">
        <v>0</v>
      </c>
      <c r="BM786">
        <v>0</v>
      </c>
      <c r="BO786">
        <v>0</v>
      </c>
      <c r="BQ786">
        <v>0</v>
      </c>
      <c r="BR786">
        <v>0</v>
      </c>
      <c r="BT786">
        <v>0</v>
      </c>
      <c r="BV786">
        <v>0</v>
      </c>
      <c r="BX786">
        <v>0</v>
      </c>
      <c r="BZ786">
        <v>0</v>
      </c>
      <c r="CB786">
        <v>0</v>
      </c>
      <c r="CF786">
        <v>0</v>
      </c>
      <c r="CJ786">
        <v>2254</v>
      </c>
      <c r="CM786">
        <v>0</v>
      </c>
      <c r="CN786">
        <v>0</v>
      </c>
    </row>
    <row r="787" spans="1:92" x14ac:dyDescent="0.3">
      <c r="A787" s="4">
        <v>44346</v>
      </c>
      <c r="B787" s="2" t="s">
        <v>5</v>
      </c>
      <c r="C787" s="11" t="s">
        <v>419</v>
      </c>
      <c r="D787" s="11" t="s">
        <v>1473</v>
      </c>
      <c r="E787" s="3" t="s">
        <v>997</v>
      </c>
      <c r="F787" s="1"/>
      <c r="G787" s="7"/>
      <c r="H787" s="7"/>
      <c r="I787" s="7"/>
      <c r="J787" s="7"/>
      <c r="K787" s="7"/>
      <c r="L787" s="7"/>
      <c r="M787" s="5"/>
      <c r="N787" s="7"/>
      <c r="O787" s="7"/>
      <c r="P787" s="7"/>
      <c r="Q787" s="7"/>
      <c r="R787" s="7"/>
      <c r="S787" s="7"/>
      <c r="T787" s="7"/>
      <c r="U787" s="7"/>
      <c r="V787" s="6"/>
      <c r="W787" s="10"/>
      <c r="X787" s="8"/>
      <c r="Y787" s="9">
        <v>0</v>
      </c>
      <c r="Z787" s="9">
        <v>0</v>
      </c>
      <c r="AA787" s="9">
        <v>0</v>
      </c>
      <c r="AB787" s="9">
        <v>0</v>
      </c>
      <c r="AC787" s="9">
        <v>0</v>
      </c>
      <c r="AD787" s="9">
        <v>0</v>
      </c>
      <c r="AE787" s="9">
        <v>0</v>
      </c>
      <c r="AF787" s="9">
        <v>0</v>
      </c>
      <c r="AG787" s="9">
        <v>0</v>
      </c>
      <c r="AH787" s="9">
        <v>0</v>
      </c>
      <c r="AI787" s="9">
        <v>0</v>
      </c>
      <c r="AJ787">
        <v>0</v>
      </c>
      <c r="AK787">
        <v>0</v>
      </c>
      <c r="AU787" t="s">
        <v>2415</v>
      </c>
      <c r="AW787">
        <v>0</v>
      </c>
      <c r="AY787">
        <v>0</v>
      </c>
      <c r="BA787">
        <v>0</v>
      </c>
      <c r="BC787">
        <v>0</v>
      </c>
      <c r="BE787">
        <v>0</v>
      </c>
      <c r="BG787">
        <v>0</v>
      </c>
      <c r="BI787">
        <v>0</v>
      </c>
      <c r="BK787">
        <v>0</v>
      </c>
      <c r="BM787">
        <v>0</v>
      </c>
      <c r="BO787">
        <v>0</v>
      </c>
      <c r="BQ787">
        <v>0</v>
      </c>
      <c r="BR787">
        <v>0</v>
      </c>
      <c r="BT787">
        <v>0</v>
      </c>
      <c r="BV787">
        <v>0</v>
      </c>
      <c r="BX787">
        <v>0</v>
      </c>
      <c r="BZ787">
        <v>0</v>
      </c>
      <c r="CB787">
        <v>0</v>
      </c>
      <c r="CF787">
        <v>0</v>
      </c>
      <c r="CJ787">
        <v>2255</v>
      </c>
      <c r="CM787">
        <v>0</v>
      </c>
      <c r="CN787">
        <v>0</v>
      </c>
    </row>
    <row r="788" spans="1:92" x14ac:dyDescent="0.3">
      <c r="A788" s="4">
        <v>44369</v>
      </c>
      <c r="B788" s="2" t="s">
        <v>9</v>
      </c>
      <c r="C788" s="11" t="s">
        <v>92</v>
      </c>
      <c r="D788" s="11" t="s">
        <v>1690</v>
      </c>
      <c r="E788" s="3" t="s">
        <v>1192</v>
      </c>
      <c r="F788" s="1"/>
      <c r="G788" s="7"/>
      <c r="H788" s="7"/>
      <c r="I788" s="7"/>
      <c r="J788" s="7">
        <v>12</v>
      </c>
      <c r="K788" s="7">
        <v>3</v>
      </c>
      <c r="L788" s="7"/>
      <c r="M788" s="5"/>
      <c r="N788" s="7"/>
      <c r="O788" s="7"/>
      <c r="P788" s="7"/>
      <c r="Q788" s="7"/>
      <c r="R788" s="7"/>
      <c r="S788" s="7"/>
      <c r="T788" s="7"/>
      <c r="U788" s="7"/>
      <c r="V788" s="6"/>
      <c r="W788" s="10"/>
      <c r="X788" s="8"/>
      <c r="Y788" s="9">
        <v>0</v>
      </c>
      <c r="Z788" s="9">
        <v>0</v>
      </c>
      <c r="AA788" s="9">
        <v>0</v>
      </c>
      <c r="AB788" s="9">
        <v>0</v>
      </c>
      <c r="AC788" s="9">
        <v>0</v>
      </c>
      <c r="AD788" s="9">
        <v>0</v>
      </c>
      <c r="AE788" s="9">
        <v>0</v>
      </c>
      <c r="AF788" s="9">
        <v>0</v>
      </c>
      <c r="AG788" s="9">
        <v>0</v>
      </c>
      <c r="AH788" s="9">
        <v>0</v>
      </c>
      <c r="AI788" s="9">
        <v>0</v>
      </c>
      <c r="AJ788">
        <v>0</v>
      </c>
      <c r="AK788">
        <v>0</v>
      </c>
      <c r="AU788" t="s">
        <v>2416</v>
      </c>
      <c r="AW788">
        <v>0</v>
      </c>
      <c r="AY788">
        <v>0</v>
      </c>
      <c r="BA788">
        <v>0</v>
      </c>
      <c r="BC788">
        <v>0</v>
      </c>
      <c r="BE788">
        <v>0</v>
      </c>
      <c r="BG788">
        <v>0</v>
      </c>
      <c r="BI788">
        <v>0</v>
      </c>
      <c r="BK788">
        <v>0</v>
      </c>
      <c r="BM788">
        <v>0</v>
      </c>
      <c r="BO788">
        <v>0</v>
      </c>
      <c r="BQ788">
        <v>0</v>
      </c>
      <c r="BR788">
        <v>0</v>
      </c>
      <c r="BT788">
        <v>0</v>
      </c>
      <c r="BV788">
        <v>0</v>
      </c>
      <c r="BX788">
        <v>0</v>
      </c>
      <c r="BZ788">
        <v>0</v>
      </c>
      <c r="CB788">
        <v>0</v>
      </c>
      <c r="CF788">
        <v>0</v>
      </c>
      <c r="CJ788">
        <v>2256</v>
      </c>
      <c r="CM788">
        <v>0</v>
      </c>
      <c r="CN788">
        <v>0</v>
      </c>
    </row>
    <row r="789" spans="1:92" x14ac:dyDescent="0.3">
      <c r="A789" s="4">
        <v>44383</v>
      </c>
      <c r="B789" s="2" t="s">
        <v>40</v>
      </c>
      <c r="C789" s="11" t="s">
        <v>782</v>
      </c>
      <c r="D789" s="11" t="s">
        <v>1699</v>
      </c>
      <c r="E789" s="3" t="s">
        <v>1474</v>
      </c>
      <c r="F789" s="1"/>
      <c r="G789" s="7"/>
      <c r="H789" s="7"/>
      <c r="I789" s="7"/>
      <c r="J789" s="7"/>
      <c r="K789" s="7"/>
      <c r="L789" s="7"/>
      <c r="M789" s="5"/>
      <c r="N789" s="7"/>
      <c r="O789" s="7"/>
      <c r="P789" s="7"/>
      <c r="Q789" s="7"/>
      <c r="R789" s="7"/>
      <c r="S789" s="7"/>
      <c r="T789" s="7"/>
      <c r="U789" s="7"/>
      <c r="V789" s="6">
        <v>1</v>
      </c>
      <c r="W789" s="10"/>
      <c r="X789" s="8"/>
      <c r="Y789" s="9">
        <v>0</v>
      </c>
      <c r="Z789" s="9">
        <v>0</v>
      </c>
      <c r="AA789" s="9">
        <v>0</v>
      </c>
      <c r="AB789" s="9">
        <v>0</v>
      </c>
      <c r="AC789" s="9">
        <v>0</v>
      </c>
      <c r="AD789" s="9">
        <v>0</v>
      </c>
      <c r="AE789" s="9">
        <v>0</v>
      </c>
      <c r="AF789" s="9">
        <v>0</v>
      </c>
      <c r="AG789" s="9">
        <v>0</v>
      </c>
      <c r="AH789" s="9">
        <v>0</v>
      </c>
      <c r="AI789" s="9">
        <v>0</v>
      </c>
      <c r="AJ789">
        <v>0</v>
      </c>
      <c r="AK789">
        <v>0</v>
      </c>
      <c r="AU789" t="s">
        <v>2417</v>
      </c>
      <c r="AW789">
        <v>0</v>
      </c>
      <c r="AY789">
        <v>0</v>
      </c>
      <c r="BA789">
        <v>0</v>
      </c>
      <c r="BC789">
        <v>0</v>
      </c>
      <c r="BE789">
        <v>0</v>
      </c>
      <c r="BG789">
        <v>0</v>
      </c>
      <c r="BI789">
        <v>0</v>
      </c>
      <c r="BK789">
        <v>0</v>
      </c>
      <c r="BM789">
        <v>0</v>
      </c>
      <c r="BO789">
        <v>0</v>
      </c>
      <c r="BQ789">
        <v>0</v>
      </c>
      <c r="BR789">
        <v>0</v>
      </c>
      <c r="BT789">
        <v>0</v>
      </c>
      <c r="BV789">
        <v>0</v>
      </c>
      <c r="BX789">
        <v>0</v>
      </c>
      <c r="BZ789">
        <v>0</v>
      </c>
      <c r="CB789">
        <v>0</v>
      </c>
      <c r="CF789">
        <v>0</v>
      </c>
      <c r="CJ789">
        <v>2257</v>
      </c>
      <c r="CM789">
        <v>0</v>
      </c>
      <c r="CN789">
        <v>0</v>
      </c>
    </row>
    <row r="790" spans="1:92" x14ac:dyDescent="0.3">
      <c r="A790" s="4">
        <v>44383</v>
      </c>
      <c r="B790" s="2" t="s">
        <v>80</v>
      </c>
      <c r="C790" s="11" t="s">
        <v>162</v>
      </c>
      <c r="D790" s="11" t="s">
        <v>1699</v>
      </c>
      <c r="E790" s="3" t="s">
        <v>1274</v>
      </c>
      <c r="F790" s="1"/>
      <c r="G790" s="7"/>
      <c r="H790" s="7"/>
      <c r="I790" s="7"/>
      <c r="J790" s="7"/>
      <c r="K790" s="7"/>
      <c r="L790" s="7"/>
      <c r="M790" s="5"/>
      <c r="N790" s="7"/>
      <c r="O790" s="7"/>
      <c r="P790" s="7"/>
      <c r="Q790" s="7"/>
      <c r="R790" s="7"/>
      <c r="S790" s="7"/>
      <c r="T790" s="7"/>
      <c r="U790" s="7"/>
      <c r="V790" s="6">
        <v>10</v>
      </c>
      <c r="W790" s="10"/>
      <c r="X790" s="8"/>
      <c r="Y790" s="9">
        <v>0</v>
      </c>
      <c r="Z790" s="9">
        <v>0</v>
      </c>
      <c r="AA790" s="9">
        <v>0</v>
      </c>
      <c r="AB790" s="9">
        <v>0</v>
      </c>
      <c r="AC790" s="9">
        <v>0</v>
      </c>
      <c r="AD790" s="9">
        <v>0</v>
      </c>
      <c r="AE790" s="9">
        <v>0</v>
      </c>
      <c r="AF790" s="9">
        <v>0</v>
      </c>
      <c r="AG790" s="9">
        <v>0</v>
      </c>
      <c r="AH790" s="9">
        <v>0</v>
      </c>
      <c r="AI790" s="9">
        <v>0</v>
      </c>
      <c r="AJ790">
        <v>0</v>
      </c>
      <c r="AK790">
        <v>0</v>
      </c>
      <c r="AU790" t="s">
        <v>2418</v>
      </c>
      <c r="AW790">
        <v>0</v>
      </c>
      <c r="AY790">
        <v>0</v>
      </c>
      <c r="BA790">
        <v>0</v>
      </c>
      <c r="BC790">
        <v>0</v>
      </c>
      <c r="BE790">
        <v>0</v>
      </c>
      <c r="BG790">
        <v>0</v>
      </c>
      <c r="BI790">
        <v>0</v>
      </c>
      <c r="BK790">
        <v>0</v>
      </c>
      <c r="BM790">
        <v>0</v>
      </c>
      <c r="BO790">
        <v>0</v>
      </c>
      <c r="BQ790">
        <v>0</v>
      </c>
      <c r="BR790">
        <v>0</v>
      </c>
      <c r="BT790">
        <v>0</v>
      </c>
      <c r="BV790">
        <v>0</v>
      </c>
      <c r="BX790">
        <v>0</v>
      </c>
      <c r="BZ790">
        <v>0</v>
      </c>
      <c r="CB790">
        <v>0</v>
      </c>
      <c r="CF790">
        <v>0</v>
      </c>
      <c r="CJ790">
        <v>2258</v>
      </c>
      <c r="CM790">
        <v>0</v>
      </c>
      <c r="CN790">
        <v>0</v>
      </c>
    </row>
    <row r="791" spans="1:92" x14ac:dyDescent="0.3">
      <c r="A791" s="4">
        <v>44383</v>
      </c>
      <c r="B791" s="2" t="s">
        <v>9</v>
      </c>
      <c r="C791" s="11" t="s">
        <v>250</v>
      </c>
      <c r="D791" s="11" t="s">
        <v>7</v>
      </c>
      <c r="E791" s="3" t="s">
        <v>822</v>
      </c>
      <c r="F791" s="1"/>
      <c r="G791" s="7"/>
      <c r="H791" s="7"/>
      <c r="I791" s="7"/>
      <c r="J791" s="7">
        <v>10</v>
      </c>
      <c r="K791" s="7">
        <v>1</v>
      </c>
      <c r="L791" s="7"/>
      <c r="M791" s="5">
        <v>1</v>
      </c>
      <c r="N791" s="7"/>
      <c r="O791" s="7"/>
      <c r="P791" s="7"/>
      <c r="Q791" s="7"/>
      <c r="R791" s="7"/>
      <c r="S791" s="7"/>
      <c r="T791" s="7"/>
      <c r="U791" s="7"/>
      <c r="V791" s="6"/>
      <c r="W791" s="10"/>
      <c r="X791" s="8"/>
      <c r="Y791" s="9">
        <v>0</v>
      </c>
      <c r="Z791" s="9">
        <v>0</v>
      </c>
      <c r="AA791" s="9">
        <v>0</v>
      </c>
      <c r="AB791" s="9">
        <v>0</v>
      </c>
      <c r="AC791" s="9">
        <v>0</v>
      </c>
      <c r="AD791" s="9">
        <v>0</v>
      </c>
      <c r="AE791" s="9">
        <v>0</v>
      </c>
      <c r="AF791" s="9">
        <v>0</v>
      </c>
      <c r="AG791" s="9">
        <v>0</v>
      </c>
      <c r="AH791" s="9">
        <v>0</v>
      </c>
      <c r="AI791" s="9">
        <v>0</v>
      </c>
      <c r="AJ791">
        <v>0</v>
      </c>
      <c r="AK791">
        <v>0</v>
      </c>
      <c r="AU791" t="s">
        <v>2419</v>
      </c>
      <c r="AW791">
        <v>0</v>
      </c>
      <c r="AY791">
        <v>0</v>
      </c>
      <c r="BA791">
        <v>0</v>
      </c>
      <c r="BC791">
        <v>0</v>
      </c>
      <c r="BE791">
        <v>0</v>
      </c>
      <c r="BG791">
        <v>0</v>
      </c>
      <c r="BI791">
        <v>0</v>
      </c>
      <c r="BK791">
        <v>0</v>
      </c>
      <c r="BM791">
        <v>0</v>
      </c>
      <c r="BO791">
        <v>0</v>
      </c>
      <c r="BQ791">
        <v>0</v>
      </c>
      <c r="BR791">
        <v>0</v>
      </c>
      <c r="BT791">
        <v>0</v>
      </c>
      <c r="BV791">
        <v>0</v>
      </c>
      <c r="BX791">
        <v>0</v>
      </c>
      <c r="BZ791">
        <v>0</v>
      </c>
      <c r="CB791">
        <v>0</v>
      </c>
      <c r="CF791">
        <v>0</v>
      </c>
      <c r="CJ791">
        <v>2259</v>
      </c>
      <c r="CM791">
        <v>0</v>
      </c>
      <c r="CN791">
        <v>0</v>
      </c>
    </row>
    <row r="792" spans="1:92" x14ac:dyDescent="0.3">
      <c r="A792" s="4">
        <v>44383</v>
      </c>
      <c r="B792" s="2" t="s">
        <v>172</v>
      </c>
      <c r="C792" s="11" t="s">
        <v>249</v>
      </c>
      <c r="D792" s="11" t="s">
        <v>11</v>
      </c>
      <c r="E792" s="3" t="s">
        <v>1255</v>
      </c>
      <c r="F792" s="1"/>
      <c r="G792" s="7"/>
      <c r="H792" s="7"/>
      <c r="I792" s="7"/>
      <c r="J792" s="7"/>
      <c r="K792" s="7"/>
      <c r="L792" s="7"/>
      <c r="M792" s="5"/>
      <c r="N792" s="7"/>
      <c r="O792" s="7"/>
      <c r="P792" s="7"/>
      <c r="Q792" s="7"/>
      <c r="R792" s="7"/>
      <c r="S792" s="7"/>
      <c r="T792" s="7"/>
      <c r="U792" s="7"/>
      <c r="V792" s="6"/>
      <c r="W792" s="10"/>
      <c r="X792" s="8"/>
      <c r="Y792" s="9">
        <v>0</v>
      </c>
      <c r="Z792" s="9">
        <v>0</v>
      </c>
      <c r="AA792" s="9">
        <v>0</v>
      </c>
      <c r="AB792" s="9">
        <v>0</v>
      </c>
      <c r="AC792" s="9">
        <v>0</v>
      </c>
      <c r="AD792" s="9">
        <v>0</v>
      </c>
      <c r="AE792" s="9">
        <v>0</v>
      </c>
      <c r="AF792" s="9">
        <v>1356402506.8000002</v>
      </c>
      <c r="AG792" s="9">
        <v>0</v>
      </c>
      <c r="AH792" s="9">
        <v>0</v>
      </c>
      <c r="AI792" s="9">
        <v>0</v>
      </c>
      <c r="AJ792">
        <v>1356402506.8000002</v>
      </c>
      <c r="AK792">
        <v>0</v>
      </c>
      <c r="AL792">
        <v>46</v>
      </c>
      <c r="AM792">
        <v>44313</v>
      </c>
      <c r="AN792">
        <v>44495</v>
      </c>
      <c r="AU792" t="s">
        <v>2420</v>
      </c>
      <c r="AW792">
        <v>0</v>
      </c>
      <c r="AY792">
        <v>0</v>
      </c>
      <c r="BA792">
        <v>0</v>
      </c>
      <c r="BC792">
        <v>0</v>
      </c>
      <c r="BE792">
        <v>0</v>
      </c>
      <c r="BG792">
        <v>0</v>
      </c>
      <c r="BI792">
        <v>0</v>
      </c>
      <c r="BK792">
        <v>0</v>
      </c>
      <c r="BM792">
        <v>0</v>
      </c>
      <c r="BO792">
        <v>0</v>
      </c>
      <c r="BQ792">
        <v>0</v>
      </c>
      <c r="BR792">
        <v>0</v>
      </c>
      <c r="BT792">
        <v>0</v>
      </c>
      <c r="BV792">
        <v>0</v>
      </c>
      <c r="BX792">
        <v>0</v>
      </c>
      <c r="BZ792">
        <v>0</v>
      </c>
      <c r="CB792">
        <v>0</v>
      </c>
      <c r="CF792">
        <v>0</v>
      </c>
      <c r="CJ792">
        <v>2260</v>
      </c>
      <c r="CM792">
        <v>0</v>
      </c>
      <c r="CN792">
        <v>1356402506.8000002</v>
      </c>
    </row>
    <row r="793" spans="1:92" x14ac:dyDescent="0.3">
      <c r="A793" s="4">
        <v>44383</v>
      </c>
      <c r="B793" s="2" t="s">
        <v>29</v>
      </c>
      <c r="C793" s="11" t="s">
        <v>176</v>
      </c>
      <c r="D793" s="11" t="s">
        <v>11</v>
      </c>
      <c r="E793" s="3" t="s">
        <v>958</v>
      </c>
      <c r="F793" s="1"/>
      <c r="G793" s="7"/>
      <c r="H793" s="7"/>
      <c r="I793" s="7"/>
      <c r="J793" s="7"/>
      <c r="K793" s="7"/>
      <c r="L793" s="7"/>
      <c r="M793" s="5"/>
      <c r="N793" s="7"/>
      <c r="O793" s="7"/>
      <c r="P793" s="7"/>
      <c r="Q793" s="7"/>
      <c r="R793" s="7"/>
      <c r="S793" s="7"/>
      <c r="T793" s="7"/>
      <c r="U793" s="7"/>
      <c r="V793" s="6"/>
      <c r="W793" s="10"/>
      <c r="X793" s="8"/>
      <c r="Y793" s="9">
        <v>0</v>
      </c>
      <c r="Z793" s="9">
        <v>0</v>
      </c>
      <c r="AA793" s="9">
        <v>0</v>
      </c>
      <c r="AB793" s="9">
        <v>0</v>
      </c>
      <c r="AC793" s="9">
        <v>0</v>
      </c>
      <c r="AD793" s="9">
        <v>0</v>
      </c>
      <c r="AE793" s="9">
        <v>0</v>
      </c>
      <c r="AF793" s="9">
        <v>856194242.39999998</v>
      </c>
      <c r="AG793" s="9">
        <v>0</v>
      </c>
      <c r="AH793" s="9">
        <v>0</v>
      </c>
      <c r="AI793" s="9">
        <v>0</v>
      </c>
      <c r="AJ793">
        <v>856194242.39999998</v>
      </c>
      <c r="AK793">
        <v>0</v>
      </c>
      <c r="AL793" t="s">
        <v>2421</v>
      </c>
      <c r="AM793" t="s">
        <v>2422</v>
      </c>
      <c r="AN793">
        <v>44453</v>
      </c>
      <c r="AU793" t="s">
        <v>2423</v>
      </c>
      <c r="AW793">
        <v>0</v>
      </c>
      <c r="AY793">
        <v>0</v>
      </c>
      <c r="BA793">
        <v>0</v>
      </c>
      <c r="BC793">
        <v>0</v>
      </c>
      <c r="BE793">
        <v>0</v>
      </c>
      <c r="BG793">
        <v>0</v>
      </c>
      <c r="BI793">
        <v>0</v>
      </c>
      <c r="BK793">
        <v>0</v>
      </c>
      <c r="BM793">
        <v>0</v>
      </c>
      <c r="BO793">
        <v>0</v>
      </c>
      <c r="BQ793">
        <v>0</v>
      </c>
      <c r="BR793">
        <v>0</v>
      </c>
      <c r="BT793">
        <v>0</v>
      </c>
      <c r="BV793">
        <v>0</v>
      </c>
      <c r="BX793">
        <v>0</v>
      </c>
      <c r="BZ793">
        <v>0</v>
      </c>
      <c r="CB793">
        <v>0</v>
      </c>
      <c r="CF793">
        <v>0</v>
      </c>
      <c r="CJ793">
        <v>2261</v>
      </c>
      <c r="CM793">
        <v>0</v>
      </c>
      <c r="CN793">
        <v>856194242.39999998</v>
      </c>
    </row>
    <row r="794" spans="1:92" x14ac:dyDescent="0.3">
      <c r="A794" s="4">
        <v>44384</v>
      </c>
      <c r="B794" s="2" t="s">
        <v>12</v>
      </c>
      <c r="C794" s="11" t="s">
        <v>389</v>
      </c>
      <c r="D794" s="11" t="s">
        <v>1699</v>
      </c>
      <c r="E794" s="3" t="s">
        <v>1209</v>
      </c>
      <c r="F794" s="1"/>
      <c r="G794" s="7"/>
      <c r="H794" s="7"/>
      <c r="I794" s="7"/>
      <c r="J794" s="7"/>
      <c r="K794" s="7"/>
      <c r="L794" s="7"/>
      <c r="M794" s="5"/>
      <c r="N794" s="7"/>
      <c r="O794" s="7"/>
      <c r="P794" s="7"/>
      <c r="Q794" s="7"/>
      <c r="R794" s="7"/>
      <c r="S794" s="7"/>
      <c r="T794" s="7"/>
      <c r="U794" s="7"/>
      <c r="V794" s="6">
        <v>50</v>
      </c>
      <c r="W794" s="10"/>
      <c r="X794" s="8"/>
      <c r="Y794" s="9">
        <v>0</v>
      </c>
      <c r="Z794" s="9">
        <v>0</v>
      </c>
      <c r="AA794" s="9">
        <v>0</v>
      </c>
      <c r="AB794" s="9">
        <v>0</v>
      </c>
      <c r="AC794" s="9">
        <v>0</v>
      </c>
      <c r="AD794" s="9">
        <v>0</v>
      </c>
      <c r="AE794" s="9">
        <v>0</v>
      </c>
      <c r="AF794" s="9">
        <v>0</v>
      </c>
      <c r="AG794" s="9">
        <v>0</v>
      </c>
      <c r="AH794" s="9">
        <v>0</v>
      </c>
      <c r="AI794" s="9">
        <v>0</v>
      </c>
      <c r="AJ794">
        <v>0</v>
      </c>
      <c r="AK794">
        <v>0</v>
      </c>
      <c r="AU794" t="s">
        <v>2424</v>
      </c>
      <c r="AW794">
        <v>0</v>
      </c>
      <c r="AY794">
        <v>0</v>
      </c>
      <c r="BA794">
        <v>0</v>
      </c>
      <c r="BC794">
        <v>0</v>
      </c>
      <c r="BE794">
        <v>0</v>
      </c>
      <c r="BG794">
        <v>0</v>
      </c>
      <c r="BI794">
        <v>0</v>
      </c>
      <c r="BK794">
        <v>0</v>
      </c>
      <c r="BM794">
        <v>0</v>
      </c>
      <c r="BO794">
        <v>0</v>
      </c>
      <c r="BQ794">
        <v>0</v>
      </c>
      <c r="BR794">
        <v>0</v>
      </c>
      <c r="BT794">
        <v>0</v>
      </c>
      <c r="BV794">
        <v>0</v>
      </c>
      <c r="BX794">
        <v>0</v>
      </c>
      <c r="BZ794">
        <v>0</v>
      </c>
      <c r="CB794">
        <v>0</v>
      </c>
      <c r="CF794">
        <v>0</v>
      </c>
      <c r="CJ794">
        <v>2262</v>
      </c>
      <c r="CM794">
        <v>0</v>
      </c>
      <c r="CN794">
        <v>0</v>
      </c>
    </row>
    <row r="795" spans="1:92" x14ac:dyDescent="0.3">
      <c r="A795" s="4">
        <v>44384</v>
      </c>
      <c r="B795" s="2" t="s">
        <v>40</v>
      </c>
      <c r="C795" s="11" t="s">
        <v>370</v>
      </c>
      <c r="D795" s="11" t="s">
        <v>1699</v>
      </c>
      <c r="E795" s="3" t="s">
        <v>1498</v>
      </c>
      <c r="F795" s="1"/>
      <c r="G795" s="7"/>
      <c r="H795" s="7"/>
      <c r="I795" s="7"/>
      <c r="J795" s="7"/>
      <c r="K795" s="7"/>
      <c r="L795" s="7"/>
      <c r="M795" s="5"/>
      <c r="N795" s="7"/>
      <c r="O795" s="7"/>
      <c r="P795" s="7"/>
      <c r="Q795" s="7"/>
      <c r="R795" s="7"/>
      <c r="S795" s="7"/>
      <c r="T795" s="7"/>
      <c r="U795" s="7"/>
      <c r="V795" s="6">
        <v>1.5</v>
      </c>
      <c r="W795" s="10"/>
      <c r="X795" s="8"/>
      <c r="Y795" s="9">
        <v>0</v>
      </c>
      <c r="Z795" s="9">
        <v>0</v>
      </c>
      <c r="AA795" s="9">
        <v>0</v>
      </c>
      <c r="AB795" s="9">
        <v>0</v>
      </c>
      <c r="AC795" s="9">
        <v>0</v>
      </c>
      <c r="AD795" s="9">
        <v>0</v>
      </c>
      <c r="AE795" s="9">
        <v>0</v>
      </c>
      <c r="AF795" s="9">
        <v>0</v>
      </c>
      <c r="AG795" s="9">
        <v>0</v>
      </c>
      <c r="AH795" s="9">
        <v>0</v>
      </c>
      <c r="AI795" s="9">
        <v>0</v>
      </c>
      <c r="AJ795">
        <v>0</v>
      </c>
      <c r="AK795">
        <v>0</v>
      </c>
      <c r="AU795" t="s">
        <v>2425</v>
      </c>
      <c r="AW795">
        <v>0</v>
      </c>
      <c r="AY795">
        <v>0</v>
      </c>
      <c r="BA795">
        <v>0</v>
      </c>
      <c r="BC795">
        <v>0</v>
      </c>
      <c r="BE795">
        <v>0</v>
      </c>
      <c r="BG795">
        <v>0</v>
      </c>
      <c r="BI795">
        <v>0</v>
      </c>
      <c r="BK795">
        <v>0</v>
      </c>
      <c r="BM795">
        <v>0</v>
      </c>
      <c r="BO795">
        <v>0</v>
      </c>
      <c r="BQ795">
        <v>0</v>
      </c>
      <c r="BR795">
        <v>0</v>
      </c>
      <c r="BT795">
        <v>0</v>
      </c>
      <c r="BV795">
        <v>0</v>
      </c>
      <c r="BX795">
        <v>0</v>
      </c>
      <c r="BZ795">
        <v>0</v>
      </c>
      <c r="CB795">
        <v>0</v>
      </c>
      <c r="CF795">
        <v>0</v>
      </c>
      <c r="CJ795">
        <v>2263</v>
      </c>
      <c r="CM795">
        <v>0</v>
      </c>
      <c r="CN795">
        <v>0</v>
      </c>
    </row>
    <row r="796" spans="1:92" x14ac:dyDescent="0.3">
      <c r="A796" s="4">
        <v>44384</v>
      </c>
      <c r="B796" s="2" t="s">
        <v>53</v>
      </c>
      <c r="C796" s="11" t="s">
        <v>521</v>
      </c>
      <c r="D796" s="11" t="s">
        <v>7</v>
      </c>
      <c r="E796" s="3" t="s">
        <v>1041</v>
      </c>
      <c r="F796" s="1"/>
      <c r="G796" s="7"/>
      <c r="H796" s="7"/>
      <c r="I796" s="7"/>
      <c r="J796" s="7">
        <v>4</v>
      </c>
      <c r="K796" s="7">
        <v>1</v>
      </c>
      <c r="L796" s="7"/>
      <c r="M796" s="5">
        <v>1</v>
      </c>
      <c r="N796" s="7"/>
      <c r="O796" s="7"/>
      <c r="P796" s="7"/>
      <c r="Q796" s="7"/>
      <c r="R796" s="7"/>
      <c r="S796" s="7"/>
      <c r="T796" s="7"/>
      <c r="U796" s="7"/>
      <c r="V796" s="6"/>
      <c r="W796" s="10"/>
      <c r="X796" s="8"/>
      <c r="Y796" s="9">
        <v>0</v>
      </c>
      <c r="Z796" s="9">
        <v>0</v>
      </c>
      <c r="AA796" s="9">
        <v>0</v>
      </c>
      <c r="AB796" s="9">
        <v>0</v>
      </c>
      <c r="AC796" s="9">
        <v>0</v>
      </c>
      <c r="AD796" s="9">
        <v>0</v>
      </c>
      <c r="AE796" s="9">
        <v>0</v>
      </c>
      <c r="AF796" s="9">
        <v>0</v>
      </c>
      <c r="AG796" s="9">
        <v>0</v>
      </c>
      <c r="AH796" s="9">
        <v>0</v>
      </c>
      <c r="AI796" s="9">
        <v>0</v>
      </c>
      <c r="AJ796">
        <v>0</v>
      </c>
      <c r="AK796">
        <v>0</v>
      </c>
      <c r="AU796" t="s">
        <v>2426</v>
      </c>
      <c r="AW796">
        <v>0</v>
      </c>
      <c r="AY796">
        <v>0</v>
      </c>
      <c r="BA796">
        <v>0</v>
      </c>
      <c r="BC796">
        <v>0</v>
      </c>
      <c r="BE796">
        <v>0</v>
      </c>
      <c r="BG796">
        <v>0</v>
      </c>
      <c r="BI796">
        <v>0</v>
      </c>
      <c r="BK796">
        <v>0</v>
      </c>
      <c r="BM796">
        <v>0</v>
      </c>
      <c r="BO796">
        <v>0</v>
      </c>
      <c r="BQ796">
        <v>0</v>
      </c>
      <c r="BR796">
        <v>0</v>
      </c>
      <c r="BT796">
        <v>0</v>
      </c>
      <c r="BV796">
        <v>0</v>
      </c>
      <c r="BX796">
        <v>0</v>
      </c>
      <c r="BZ796">
        <v>0</v>
      </c>
      <c r="CB796">
        <v>0</v>
      </c>
      <c r="CF796">
        <v>0</v>
      </c>
      <c r="CJ796">
        <v>2264</v>
      </c>
      <c r="CM796">
        <v>0</v>
      </c>
      <c r="CN796">
        <v>0</v>
      </c>
    </row>
    <row r="797" spans="1:92" x14ac:dyDescent="0.3">
      <c r="A797" s="4">
        <v>44384</v>
      </c>
      <c r="B797" s="2" t="s">
        <v>57</v>
      </c>
      <c r="C797" s="11" t="s">
        <v>788</v>
      </c>
      <c r="D797" s="11" t="s">
        <v>1699</v>
      </c>
      <c r="E797" s="3" t="s">
        <v>964</v>
      </c>
      <c r="F797" s="1"/>
      <c r="G797" s="7"/>
      <c r="H797" s="7"/>
      <c r="I797" s="7"/>
      <c r="J797" s="7"/>
      <c r="K797" s="7"/>
      <c r="L797" s="7"/>
      <c r="M797" s="5"/>
      <c r="N797" s="7"/>
      <c r="O797" s="7"/>
      <c r="P797" s="7"/>
      <c r="Q797" s="7"/>
      <c r="R797" s="7"/>
      <c r="S797" s="7"/>
      <c r="T797" s="7"/>
      <c r="U797" s="7"/>
      <c r="V797" s="6">
        <v>0.5</v>
      </c>
      <c r="W797" s="10"/>
      <c r="X797" s="8"/>
      <c r="Y797" s="9">
        <v>0</v>
      </c>
      <c r="Z797" s="9">
        <v>0</v>
      </c>
      <c r="AA797" s="9">
        <v>0</v>
      </c>
      <c r="AB797" s="9">
        <v>0</v>
      </c>
      <c r="AC797" s="9">
        <v>0</v>
      </c>
      <c r="AD797" s="9">
        <v>0</v>
      </c>
      <c r="AE797" s="9">
        <v>0</v>
      </c>
      <c r="AF797" s="9">
        <v>0</v>
      </c>
      <c r="AG797" s="9">
        <v>0</v>
      </c>
      <c r="AH797" s="9">
        <v>0</v>
      </c>
      <c r="AI797" s="9">
        <v>0</v>
      </c>
      <c r="AJ797">
        <v>0</v>
      </c>
      <c r="AK797">
        <v>0</v>
      </c>
      <c r="AU797" t="s">
        <v>2427</v>
      </c>
      <c r="AW797">
        <v>0</v>
      </c>
      <c r="AY797">
        <v>0</v>
      </c>
      <c r="BA797">
        <v>0</v>
      </c>
      <c r="BC797">
        <v>0</v>
      </c>
      <c r="BE797">
        <v>0</v>
      </c>
      <c r="BG797">
        <v>0</v>
      </c>
      <c r="BI797">
        <v>0</v>
      </c>
      <c r="BK797">
        <v>0</v>
      </c>
      <c r="BM797">
        <v>0</v>
      </c>
      <c r="BO797">
        <v>0</v>
      </c>
      <c r="BQ797">
        <v>0</v>
      </c>
      <c r="BR797">
        <v>0</v>
      </c>
      <c r="BT797">
        <v>0</v>
      </c>
      <c r="BV797">
        <v>0</v>
      </c>
      <c r="BX797">
        <v>0</v>
      </c>
      <c r="BZ797">
        <v>0</v>
      </c>
      <c r="CB797">
        <v>0</v>
      </c>
      <c r="CF797">
        <v>0</v>
      </c>
      <c r="CJ797">
        <v>2265</v>
      </c>
      <c r="CM797">
        <v>0</v>
      </c>
      <c r="CN797">
        <v>0</v>
      </c>
    </row>
    <row r="798" spans="1:92" x14ac:dyDescent="0.3">
      <c r="A798" s="4">
        <v>44383</v>
      </c>
      <c r="B798" s="2" t="s">
        <v>8</v>
      </c>
      <c r="C798" s="11" t="s">
        <v>452</v>
      </c>
      <c r="D798" s="11" t="s">
        <v>1690</v>
      </c>
      <c r="E798" s="3" t="s">
        <v>1252</v>
      </c>
      <c r="F798" s="1"/>
      <c r="G798" s="7"/>
      <c r="H798" s="7"/>
      <c r="I798" s="7"/>
      <c r="J798" s="7">
        <v>64</v>
      </c>
      <c r="K798" s="7">
        <v>15</v>
      </c>
      <c r="L798" s="7"/>
      <c r="M798" s="5">
        <v>15</v>
      </c>
      <c r="N798" s="7"/>
      <c r="O798" s="7"/>
      <c r="P798" s="7"/>
      <c r="Q798" s="7"/>
      <c r="R798" s="7"/>
      <c r="S798" s="7"/>
      <c r="T798" s="7"/>
      <c r="U798" s="7"/>
      <c r="V798" s="6"/>
      <c r="W798" s="10"/>
      <c r="X798" s="8"/>
      <c r="Y798" s="9">
        <v>0</v>
      </c>
      <c r="Z798" s="9">
        <v>0</v>
      </c>
      <c r="AA798" s="9">
        <v>0</v>
      </c>
      <c r="AB798" s="9">
        <v>0</v>
      </c>
      <c r="AC798" s="9">
        <v>0</v>
      </c>
      <c r="AD798" s="9">
        <v>0</v>
      </c>
      <c r="AE798" s="9">
        <v>0</v>
      </c>
      <c r="AF798" s="9">
        <v>0</v>
      </c>
      <c r="AG798" s="9">
        <v>0</v>
      </c>
      <c r="AH798" s="9">
        <v>0</v>
      </c>
      <c r="AI798" s="9">
        <v>0</v>
      </c>
      <c r="AJ798">
        <v>0</v>
      </c>
      <c r="AK798">
        <v>0</v>
      </c>
      <c r="AU798" t="s">
        <v>2428</v>
      </c>
      <c r="AW798">
        <v>0</v>
      </c>
      <c r="AY798">
        <v>0</v>
      </c>
      <c r="BA798">
        <v>0</v>
      </c>
      <c r="BC798">
        <v>0</v>
      </c>
      <c r="BE798">
        <v>0</v>
      </c>
      <c r="BG798">
        <v>0</v>
      </c>
      <c r="BI798">
        <v>0</v>
      </c>
      <c r="BK798">
        <v>0</v>
      </c>
      <c r="BM798">
        <v>0</v>
      </c>
      <c r="BO798">
        <v>0</v>
      </c>
      <c r="BQ798">
        <v>0</v>
      </c>
      <c r="BR798">
        <v>0</v>
      </c>
      <c r="BT798">
        <v>0</v>
      </c>
      <c r="BV798">
        <v>0</v>
      </c>
      <c r="BX798">
        <v>0</v>
      </c>
      <c r="BZ798">
        <v>0</v>
      </c>
      <c r="CB798">
        <v>0</v>
      </c>
      <c r="CF798">
        <v>0</v>
      </c>
      <c r="CJ798">
        <v>2266</v>
      </c>
      <c r="CM798">
        <v>0</v>
      </c>
      <c r="CN798">
        <v>0</v>
      </c>
    </row>
    <row r="799" spans="1:92" x14ac:dyDescent="0.3">
      <c r="A799" s="4">
        <v>44384</v>
      </c>
      <c r="B799" s="2" t="s">
        <v>57</v>
      </c>
      <c r="C799" s="11" t="s">
        <v>5</v>
      </c>
      <c r="D799" s="11" t="s">
        <v>7</v>
      </c>
      <c r="E799" s="3" t="s">
        <v>1068</v>
      </c>
      <c r="F799" s="1"/>
      <c r="G799" s="7"/>
      <c r="H799" s="7">
        <v>1</v>
      </c>
      <c r="I799" s="7"/>
      <c r="J799" s="7">
        <v>4</v>
      </c>
      <c r="K799" s="7">
        <v>1</v>
      </c>
      <c r="L799" s="7"/>
      <c r="M799" s="5">
        <v>1</v>
      </c>
      <c r="N799" s="7"/>
      <c r="O799" s="7"/>
      <c r="P799" s="7"/>
      <c r="Q799" s="7"/>
      <c r="R799" s="7"/>
      <c r="S799" s="7"/>
      <c r="T799" s="7"/>
      <c r="U799" s="7"/>
      <c r="V799" s="6"/>
      <c r="W799" s="10"/>
      <c r="X799" s="8"/>
      <c r="Y799" s="9">
        <v>0</v>
      </c>
      <c r="Z799" s="9">
        <v>0</v>
      </c>
      <c r="AA799" s="9">
        <v>0</v>
      </c>
      <c r="AB799" s="9">
        <v>0</v>
      </c>
      <c r="AC799" s="9">
        <v>0</v>
      </c>
      <c r="AD799" s="9">
        <v>0</v>
      </c>
      <c r="AE799" s="9">
        <v>0</v>
      </c>
      <c r="AF799" s="9">
        <v>0</v>
      </c>
      <c r="AG799" s="9">
        <v>0</v>
      </c>
      <c r="AH799" s="9">
        <v>0</v>
      </c>
      <c r="AI799" s="9">
        <v>0</v>
      </c>
      <c r="AJ799">
        <v>0</v>
      </c>
      <c r="AK799">
        <v>0</v>
      </c>
      <c r="AU799" t="s">
        <v>2429</v>
      </c>
      <c r="AW799">
        <v>0</v>
      </c>
      <c r="AY799">
        <v>0</v>
      </c>
      <c r="BA799">
        <v>0</v>
      </c>
      <c r="BC799">
        <v>0</v>
      </c>
      <c r="BE799">
        <v>0</v>
      </c>
      <c r="BG799">
        <v>0</v>
      </c>
      <c r="BI799">
        <v>0</v>
      </c>
      <c r="BK799">
        <v>0</v>
      </c>
      <c r="BM799">
        <v>0</v>
      </c>
      <c r="BO799">
        <v>0</v>
      </c>
      <c r="BQ799">
        <v>0</v>
      </c>
      <c r="BR799">
        <v>0</v>
      </c>
      <c r="BT799">
        <v>0</v>
      </c>
      <c r="BV799">
        <v>0</v>
      </c>
      <c r="BX799">
        <v>0</v>
      </c>
      <c r="BZ799">
        <v>0</v>
      </c>
      <c r="CB799">
        <v>0</v>
      </c>
      <c r="CF799">
        <v>0</v>
      </c>
      <c r="CJ799">
        <v>2267</v>
      </c>
      <c r="CM799">
        <v>0</v>
      </c>
      <c r="CN799">
        <v>0</v>
      </c>
    </row>
    <row r="800" spans="1:92" x14ac:dyDescent="0.3">
      <c r="A800" s="4">
        <v>44384</v>
      </c>
      <c r="B800" s="2" t="s">
        <v>12</v>
      </c>
      <c r="C800" s="11" t="s">
        <v>408</v>
      </c>
      <c r="D800" s="11" t="s">
        <v>1690</v>
      </c>
      <c r="E800" s="3" t="s">
        <v>1213</v>
      </c>
      <c r="F800" s="1"/>
      <c r="G800" s="7"/>
      <c r="H800" s="7"/>
      <c r="I800" s="7"/>
      <c r="J800" s="7">
        <v>4</v>
      </c>
      <c r="K800" s="7">
        <v>1</v>
      </c>
      <c r="L800" s="7"/>
      <c r="M800" s="5">
        <v>1</v>
      </c>
      <c r="N800" s="7"/>
      <c r="O800" s="7"/>
      <c r="P800" s="7"/>
      <c r="Q800" s="7"/>
      <c r="R800" s="7"/>
      <c r="S800" s="7"/>
      <c r="T800" s="7"/>
      <c r="U800" s="7"/>
      <c r="V800" s="6"/>
      <c r="W800" s="10"/>
      <c r="X800" s="8"/>
      <c r="Y800" s="9">
        <v>0</v>
      </c>
      <c r="Z800" s="9">
        <v>0</v>
      </c>
      <c r="AA800" s="9">
        <v>0</v>
      </c>
      <c r="AB800" s="9">
        <v>0</v>
      </c>
      <c r="AC800" s="9">
        <v>0</v>
      </c>
      <c r="AD800" s="9">
        <v>0</v>
      </c>
      <c r="AE800" s="9">
        <v>0</v>
      </c>
      <c r="AF800" s="9">
        <v>0</v>
      </c>
      <c r="AG800" s="9">
        <v>0</v>
      </c>
      <c r="AH800" s="9">
        <v>0</v>
      </c>
      <c r="AI800" s="9">
        <v>0</v>
      </c>
      <c r="AJ800">
        <v>0</v>
      </c>
      <c r="AK800">
        <v>0</v>
      </c>
      <c r="AU800" t="s">
        <v>2430</v>
      </c>
      <c r="AW800">
        <v>0</v>
      </c>
      <c r="AY800">
        <v>0</v>
      </c>
      <c r="BA800">
        <v>0</v>
      </c>
      <c r="BC800">
        <v>0</v>
      </c>
      <c r="BE800">
        <v>0</v>
      </c>
      <c r="BG800">
        <v>0</v>
      </c>
      <c r="BI800">
        <v>0</v>
      </c>
      <c r="BK800">
        <v>0</v>
      </c>
      <c r="BM800">
        <v>0</v>
      </c>
      <c r="BO800">
        <v>0</v>
      </c>
      <c r="BQ800">
        <v>0</v>
      </c>
      <c r="BR800">
        <v>0</v>
      </c>
      <c r="BT800">
        <v>0</v>
      </c>
      <c r="BV800">
        <v>0</v>
      </c>
      <c r="BX800">
        <v>0</v>
      </c>
      <c r="BZ800">
        <v>0</v>
      </c>
      <c r="CB800">
        <v>0</v>
      </c>
      <c r="CF800">
        <v>0</v>
      </c>
      <c r="CJ800">
        <v>2268</v>
      </c>
      <c r="CM800">
        <v>0</v>
      </c>
      <c r="CN800">
        <v>0</v>
      </c>
    </row>
    <row r="801" spans="1:92" x14ac:dyDescent="0.3">
      <c r="A801" s="4">
        <v>44384</v>
      </c>
      <c r="B801" s="2" t="s">
        <v>12</v>
      </c>
      <c r="C801" s="11" t="s">
        <v>385</v>
      </c>
      <c r="D801" s="11" t="s">
        <v>1699</v>
      </c>
      <c r="E801" s="3" t="s">
        <v>962</v>
      </c>
      <c r="F801" s="1"/>
      <c r="G801" s="7"/>
      <c r="H801" s="7"/>
      <c r="I801" s="7"/>
      <c r="J801" s="7"/>
      <c r="K801" s="7"/>
      <c r="L801" s="7"/>
      <c r="M801" s="5"/>
      <c r="N801" s="7"/>
      <c r="O801" s="7"/>
      <c r="P801" s="7"/>
      <c r="Q801" s="7"/>
      <c r="R801" s="7"/>
      <c r="S801" s="7"/>
      <c r="T801" s="7"/>
      <c r="U801" s="7"/>
      <c r="V801" s="6">
        <v>1</v>
      </c>
      <c r="W801" s="10"/>
      <c r="X801" s="8"/>
      <c r="Y801" s="9">
        <v>0</v>
      </c>
      <c r="Z801" s="9">
        <v>0</v>
      </c>
      <c r="AA801" s="9">
        <v>0</v>
      </c>
      <c r="AB801" s="9">
        <v>0</v>
      </c>
      <c r="AC801" s="9">
        <v>0</v>
      </c>
      <c r="AD801" s="9">
        <v>0</v>
      </c>
      <c r="AE801" s="9">
        <v>0</v>
      </c>
      <c r="AF801" s="9">
        <v>0</v>
      </c>
      <c r="AG801" s="9">
        <v>0</v>
      </c>
      <c r="AH801" s="9">
        <v>0</v>
      </c>
      <c r="AI801" s="9">
        <v>0</v>
      </c>
      <c r="AJ801">
        <v>0</v>
      </c>
      <c r="AK801">
        <v>0</v>
      </c>
      <c r="AU801" t="s">
        <v>2431</v>
      </c>
      <c r="AW801">
        <v>0</v>
      </c>
      <c r="AY801">
        <v>0</v>
      </c>
      <c r="BA801">
        <v>0</v>
      </c>
      <c r="BC801">
        <v>0</v>
      </c>
      <c r="BE801">
        <v>0</v>
      </c>
      <c r="BG801">
        <v>0</v>
      </c>
      <c r="BI801">
        <v>0</v>
      </c>
      <c r="BK801">
        <v>0</v>
      </c>
      <c r="BM801">
        <v>0</v>
      </c>
      <c r="BO801">
        <v>0</v>
      </c>
      <c r="BQ801">
        <v>0</v>
      </c>
      <c r="BR801">
        <v>0</v>
      </c>
      <c r="BT801">
        <v>0</v>
      </c>
      <c r="BV801">
        <v>0</v>
      </c>
      <c r="BX801">
        <v>0</v>
      </c>
      <c r="BZ801">
        <v>0</v>
      </c>
      <c r="CB801">
        <v>0</v>
      </c>
      <c r="CF801">
        <v>0</v>
      </c>
      <c r="CJ801">
        <v>2269</v>
      </c>
      <c r="CM801">
        <v>0</v>
      </c>
      <c r="CN801">
        <v>0</v>
      </c>
    </row>
    <row r="802" spans="1:92" x14ac:dyDescent="0.3">
      <c r="A802" s="4">
        <v>44385</v>
      </c>
      <c r="B802" s="2" t="s">
        <v>80</v>
      </c>
      <c r="C802" s="11" t="s">
        <v>518</v>
      </c>
      <c r="D802" s="11" t="s">
        <v>1706</v>
      </c>
      <c r="E802" s="3" t="s">
        <v>1438</v>
      </c>
      <c r="F802" s="1"/>
      <c r="G802" s="7">
        <v>3</v>
      </c>
      <c r="H802" s="7"/>
      <c r="I802" s="7"/>
      <c r="J802" s="7">
        <v>3</v>
      </c>
      <c r="K802" s="7"/>
      <c r="L802" s="7"/>
      <c r="M802" s="5"/>
      <c r="N802" s="7"/>
      <c r="O802" s="7"/>
      <c r="P802" s="7"/>
      <c r="Q802" s="7"/>
      <c r="R802" s="7"/>
      <c r="S802" s="7"/>
      <c r="T802" s="7"/>
      <c r="U802" s="7"/>
      <c r="V802" s="6"/>
      <c r="W802" s="10"/>
      <c r="X802" s="8"/>
      <c r="Y802" s="9">
        <v>0</v>
      </c>
      <c r="Z802" s="9">
        <v>0</v>
      </c>
      <c r="AA802" s="9">
        <v>0</v>
      </c>
      <c r="AB802" s="9">
        <v>0</v>
      </c>
      <c r="AC802" s="9">
        <v>0</v>
      </c>
      <c r="AD802" s="9">
        <v>0</v>
      </c>
      <c r="AE802" s="9">
        <v>0</v>
      </c>
      <c r="AF802" s="9">
        <v>0</v>
      </c>
      <c r="AG802" s="9">
        <v>0</v>
      </c>
      <c r="AH802" s="9">
        <v>0</v>
      </c>
      <c r="AI802" s="9">
        <v>0</v>
      </c>
      <c r="AJ802">
        <v>0</v>
      </c>
      <c r="AK802">
        <v>0</v>
      </c>
      <c r="AU802" t="s">
        <v>2432</v>
      </c>
      <c r="AW802">
        <v>0</v>
      </c>
      <c r="AY802">
        <v>0</v>
      </c>
      <c r="BA802">
        <v>0</v>
      </c>
      <c r="BC802">
        <v>0</v>
      </c>
      <c r="BE802">
        <v>0</v>
      </c>
      <c r="BG802">
        <v>0</v>
      </c>
      <c r="BI802">
        <v>0</v>
      </c>
      <c r="BK802">
        <v>0</v>
      </c>
      <c r="BM802">
        <v>0</v>
      </c>
      <c r="BO802">
        <v>0</v>
      </c>
      <c r="BQ802">
        <v>0</v>
      </c>
      <c r="BR802">
        <v>0</v>
      </c>
      <c r="BT802">
        <v>0</v>
      </c>
      <c r="BV802">
        <v>0</v>
      </c>
      <c r="BX802">
        <v>0</v>
      </c>
      <c r="BZ802">
        <v>0</v>
      </c>
      <c r="CB802">
        <v>0</v>
      </c>
      <c r="CF802">
        <v>0</v>
      </c>
      <c r="CJ802">
        <v>2270</v>
      </c>
      <c r="CM802">
        <v>0</v>
      </c>
      <c r="CN802">
        <v>0</v>
      </c>
    </row>
    <row r="803" spans="1:92" x14ac:dyDescent="0.3">
      <c r="A803" s="4">
        <v>44385</v>
      </c>
      <c r="B803" s="2" t="s">
        <v>12</v>
      </c>
      <c r="C803" s="11" t="s">
        <v>792</v>
      </c>
      <c r="D803" s="11" t="s">
        <v>1690</v>
      </c>
      <c r="E803" s="3" t="s">
        <v>1211</v>
      </c>
      <c r="F803" s="1"/>
      <c r="G803" s="7"/>
      <c r="H803" s="7"/>
      <c r="I803" s="7"/>
      <c r="J803" s="7">
        <v>8</v>
      </c>
      <c r="K803" s="7">
        <v>2</v>
      </c>
      <c r="L803" s="7"/>
      <c r="M803" s="5">
        <v>2</v>
      </c>
      <c r="N803" s="7"/>
      <c r="O803" s="7"/>
      <c r="P803" s="7"/>
      <c r="Q803" s="7"/>
      <c r="R803" s="7"/>
      <c r="S803" s="7"/>
      <c r="T803" s="7"/>
      <c r="U803" s="7"/>
      <c r="V803" s="6"/>
      <c r="W803" s="10" t="s">
        <v>2433</v>
      </c>
      <c r="X803" s="8"/>
      <c r="Y803" s="9">
        <v>0</v>
      </c>
      <c r="Z803" s="9">
        <v>0</v>
      </c>
      <c r="AA803" s="9">
        <v>0</v>
      </c>
      <c r="AB803" s="9">
        <v>0</v>
      </c>
      <c r="AC803" s="9">
        <v>0</v>
      </c>
      <c r="AD803" s="9">
        <v>0</v>
      </c>
      <c r="AE803" s="9">
        <v>0</v>
      </c>
      <c r="AF803" s="9">
        <v>0</v>
      </c>
      <c r="AG803" s="9">
        <v>0</v>
      </c>
      <c r="AH803" s="9">
        <v>0</v>
      </c>
      <c r="AI803" s="9">
        <v>0</v>
      </c>
      <c r="AJ803">
        <v>0</v>
      </c>
      <c r="AK803">
        <v>0</v>
      </c>
      <c r="AU803" t="s">
        <v>2434</v>
      </c>
      <c r="AW803">
        <v>0</v>
      </c>
      <c r="AY803">
        <v>0</v>
      </c>
      <c r="BA803">
        <v>0</v>
      </c>
      <c r="BC803">
        <v>0</v>
      </c>
      <c r="BE803">
        <v>0</v>
      </c>
      <c r="BG803">
        <v>0</v>
      </c>
      <c r="BI803">
        <v>0</v>
      </c>
      <c r="BK803">
        <v>0</v>
      </c>
      <c r="BM803">
        <v>0</v>
      </c>
      <c r="BO803">
        <v>0</v>
      </c>
      <c r="BQ803">
        <v>0</v>
      </c>
      <c r="BR803">
        <v>0</v>
      </c>
      <c r="BT803">
        <v>0</v>
      </c>
      <c r="BV803">
        <v>0</v>
      </c>
      <c r="BX803">
        <v>0</v>
      </c>
      <c r="BZ803">
        <v>0</v>
      </c>
      <c r="CB803">
        <v>0</v>
      </c>
      <c r="CF803">
        <v>0</v>
      </c>
      <c r="CJ803">
        <v>2271</v>
      </c>
      <c r="CM803">
        <v>0</v>
      </c>
      <c r="CN803">
        <v>0</v>
      </c>
    </row>
    <row r="804" spans="1:92" x14ac:dyDescent="0.3">
      <c r="A804" s="4">
        <v>44385</v>
      </c>
      <c r="B804" s="2" t="s">
        <v>26</v>
      </c>
      <c r="C804" s="11" t="s">
        <v>459</v>
      </c>
      <c r="D804" s="11" t="s">
        <v>1690</v>
      </c>
      <c r="E804" s="3" t="s">
        <v>1560</v>
      </c>
      <c r="F804" s="1"/>
      <c r="G804" s="7"/>
      <c r="H804" s="7">
        <v>17</v>
      </c>
      <c r="I804" s="7"/>
      <c r="J804" s="7">
        <v>17</v>
      </c>
      <c r="K804" s="7"/>
      <c r="L804" s="7"/>
      <c r="M804" s="5"/>
      <c r="N804" s="7">
        <v>1</v>
      </c>
      <c r="O804" s="7"/>
      <c r="P804" s="7"/>
      <c r="Q804" s="7"/>
      <c r="R804" s="7"/>
      <c r="S804" s="7"/>
      <c r="T804" s="7"/>
      <c r="U804" s="7"/>
      <c r="V804" s="6"/>
      <c r="W804" s="10"/>
      <c r="X804" s="8"/>
      <c r="Y804" s="9">
        <v>0</v>
      </c>
      <c r="Z804" s="9">
        <v>0</v>
      </c>
      <c r="AA804" s="9">
        <v>0</v>
      </c>
      <c r="AB804" s="9">
        <v>0</v>
      </c>
      <c r="AC804" s="9">
        <v>0</v>
      </c>
      <c r="AD804" s="9">
        <v>0</v>
      </c>
      <c r="AE804" s="9">
        <v>0</v>
      </c>
      <c r="AF804" s="9">
        <v>0</v>
      </c>
      <c r="AG804" s="9">
        <v>0</v>
      </c>
      <c r="AH804" s="9">
        <v>0</v>
      </c>
      <c r="AI804" s="9">
        <v>0</v>
      </c>
      <c r="AJ804">
        <v>0</v>
      </c>
      <c r="AK804">
        <v>0</v>
      </c>
      <c r="AU804" t="s">
        <v>2435</v>
      </c>
      <c r="AW804">
        <v>0</v>
      </c>
      <c r="AY804">
        <v>0</v>
      </c>
      <c r="BA804">
        <v>0</v>
      </c>
      <c r="BC804">
        <v>0</v>
      </c>
      <c r="BE804">
        <v>0</v>
      </c>
      <c r="BG804">
        <v>0</v>
      </c>
      <c r="BI804">
        <v>0</v>
      </c>
      <c r="BK804">
        <v>0</v>
      </c>
      <c r="BM804">
        <v>0</v>
      </c>
      <c r="BO804">
        <v>0</v>
      </c>
      <c r="BQ804">
        <v>0</v>
      </c>
      <c r="BR804">
        <v>0</v>
      </c>
      <c r="BT804">
        <v>0</v>
      </c>
      <c r="BV804">
        <v>0</v>
      </c>
      <c r="BX804">
        <v>0</v>
      </c>
      <c r="BZ804">
        <v>0</v>
      </c>
      <c r="CB804">
        <v>0</v>
      </c>
      <c r="CF804">
        <v>0</v>
      </c>
      <c r="CJ804">
        <v>2272</v>
      </c>
      <c r="CM804">
        <v>0</v>
      </c>
      <c r="CN804">
        <v>0</v>
      </c>
    </row>
    <row r="805" spans="1:92" x14ac:dyDescent="0.3">
      <c r="A805" s="4">
        <v>44386</v>
      </c>
      <c r="B805" s="2" t="s">
        <v>12</v>
      </c>
      <c r="C805" s="11" t="s">
        <v>389</v>
      </c>
      <c r="D805" s="11" t="s">
        <v>7</v>
      </c>
      <c r="E805" s="3" t="s">
        <v>1209</v>
      </c>
      <c r="F805" s="1"/>
      <c r="G805" s="7"/>
      <c r="H805" s="7"/>
      <c r="I805" s="7"/>
      <c r="J805" s="7">
        <v>4</v>
      </c>
      <c r="K805" s="7">
        <v>1</v>
      </c>
      <c r="L805" s="7">
        <v>1</v>
      </c>
      <c r="M805" s="5"/>
      <c r="N805" s="7"/>
      <c r="O805" s="7"/>
      <c r="P805" s="7"/>
      <c r="Q805" s="7"/>
      <c r="R805" s="7"/>
      <c r="S805" s="7"/>
      <c r="T805" s="7"/>
      <c r="U805" s="7"/>
      <c r="V805" s="6"/>
      <c r="W805" s="10"/>
      <c r="X805" s="8"/>
      <c r="Y805" s="9">
        <v>0</v>
      </c>
      <c r="Z805" s="9">
        <v>0</v>
      </c>
      <c r="AA805" s="9">
        <v>0</v>
      </c>
      <c r="AB805" s="9">
        <v>0</v>
      </c>
      <c r="AC805" s="9">
        <v>0</v>
      </c>
      <c r="AD805" s="9">
        <v>0</v>
      </c>
      <c r="AE805" s="9">
        <v>0</v>
      </c>
      <c r="AF805" s="9">
        <v>0</v>
      </c>
      <c r="AG805" s="9">
        <v>0</v>
      </c>
      <c r="AH805" s="9">
        <v>0</v>
      </c>
      <c r="AI805" s="9">
        <v>0</v>
      </c>
      <c r="AJ805">
        <v>0</v>
      </c>
      <c r="AK805">
        <v>0</v>
      </c>
      <c r="AU805" t="s">
        <v>2436</v>
      </c>
      <c r="AW805">
        <v>0</v>
      </c>
      <c r="AY805">
        <v>0</v>
      </c>
      <c r="BA805">
        <v>0</v>
      </c>
      <c r="BC805">
        <v>0</v>
      </c>
      <c r="BE805">
        <v>0</v>
      </c>
      <c r="BG805">
        <v>0</v>
      </c>
      <c r="BI805">
        <v>0</v>
      </c>
      <c r="BK805">
        <v>0</v>
      </c>
      <c r="BM805">
        <v>0</v>
      </c>
      <c r="BO805">
        <v>0</v>
      </c>
      <c r="BQ805">
        <v>0</v>
      </c>
      <c r="BR805">
        <v>0</v>
      </c>
      <c r="BT805">
        <v>0</v>
      </c>
      <c r="BV805">
        <v>0</v>
      </c>
      <c r="BX805">
        <v>0</v>
      </c>
      <c r="BZ805">
        <v>0</v>
      </c>
      <c r="CB805">
        <v>0</v>
      </c>
      <c r="CF805">
        <v>0</v>
      </c>
      <c r="CJ805">
        <v>2273</v>
      </c>
      <c r="CM805">
        <v>0</v>
      </c>
      <c r="CN805">
        <v>0</v>
      </c>
    </row>
    <row r="806" spans="1:92" x14ac:dyDescent="0.3">
      <c r="A806" s="4">
        <v>44386</v>
      </c>
      <c r="B806" s="2" t="s">
        <v>80</v>
      </c>
      <c r="C806" s="11" t="s">
        <v>188</v>
      </c>
      <c r="D806" s="11" t="s">
        <v>11</v>
      </c>
      <c r="E806" s="3" t="s">
        <v>1445</v>
      </c>
      <c r="F806" s="1"/>
      <c r="G806" s="7"/>
      <c r="H806" s="7"/>
      <c r="I806" s="7"/>
      <c r="J806" s="7">
        <v>480</v>
      </c>
      <c r="K806" s="7">
        <v>96</v>
      </c>
      <c r="L806" s="7">
        <v>5</v>
      </c>
      <c r="M806" s="5">
        <v>10</v>
      </c>
      <c r="N806" s="7">
        <v>1</v>
      </c>
      <c r="O806" s="7"/>
      <c r="P806" s="7"/>
      <c r="Q806" s="7"/>
      <c r="R806" s="7"/>
      <c r="S806" s="7"/>
      <c r="T806" s="7"/>
      <c r="U806" s="7"/>
      <c r="V806" s="6">
        <v>1000</v>
      </c>
      <c r="W806" s="10" t="s">
        <v>2437</v>
      </c>
      <c r="X806" s="8"/>
      <c r="Y806" s="9">
        <v>0</v>
      </c>
      <c r="Z806" s="9">
        <v>0</v>
      </c>
      <c r="AA806" s="9">
        <v>0</v>
      </c>
      <c r="AB806" s="9">
        <v>0</v>
      </c>
      <c r="AC806" s="9">
        <v>0</v>
      </c>
      <c r="AD806" s="9">
        <v>0</v>
      </c>
      <c r="AE806" s="9">
        <v>0</v>
      </c>
      <c r="AF806" s="9">
        <v>0</v>
      </c>
      <c r="AG806" s="9">
        <v>0</v>
      </c>
      <c r="AH806" s="9">
        <v>0</v>
      </c>
      <c r="AI806" s="9">
        <v>0</v>
      </c>
      <c r="AJ806">
        <v>0</v>
      </c>
      <c r="AK806">
        <v>0</v>
      </c>
      <c r="AU806" t="s">
        <v>2438</v>
      </c>
      <c r="AW806">
        <v>0</v>
      </c>
      <c r="AY806">
        <v>0</v>
      </c>
      <c r="BA806">
        <v>0</v>
      </c>
      <c r="BC806">
        <v>0</v>
      </c>
      <c r="BE806">
        <v>0</v>
      </c>
      <c r="BG806">
        <v>0</v>
      </c>
      <c r="BI806">
        <v>0</v>
      </c>
      <c r="BK806">
        <v>0</v>
      </c>
      <c r="BM806">
        <v>0</v>
      </c>
      <c r="BO806">
        <v>0</v>
      </c>
      <c r="BQ806">
        <v>0</v>
      </c>
      <c r="BR806">
        <v>0</v>
      </c>
      <c r="BT806">
        <v>0</v>
      </c>
      <c r="BV806">
        <v>0</v>
      </c>
      <c r="BX806">
        <v>0</v>
      </c>
      <c r="BZ806">
        <v>0</v>
      </c>
      <c r="CB806">
        <v>0</v>
      </c>
      <c r="CF806">
        <v>0</v>
      </c>
      <c r="CJ806">
        <v>2274</v>
      </c>
      <c r="CM806">
        <v>0</v>
      </c>
      <c r="CN806">
        <v>0</v>
      </c>
    </row>
    <row r="807" spans="1:92" x14ac:dyDescent="0.3">
      <c r="A807" s="4">
        <v>44386</v>
      </c>
      <c r="B807" s="2" t="s">
        <v>57</v>
      </c>
      <c r="C807" s="11" t="s">
        <v>1350</v>
      </c>
      <c r="D807" s="11" t="s">
        <v>1690</v>
      </c>
      <c r="E807" s="3" t="s">
        <v>1351</v>
      </c>
      <c r="F807" s="1"/>
      <c r="G807" s="7"/>
      <c r="H807" s="7"/>
      <c r="I807" s="7"/>
      <c r="J807" s="7">
        <v>4</v>
      </c>
      <c r="K807" s="7">
        <v>1</v>
      </c>
      <c r="L807" s="7"/>
      <c r="M807" s="5">
        <v>1</v>
      </c>
      <c r="N807" s="7"/>
      <c r="O807" s="7"/>
      <c r="P807" s="7"/>
      <c r="Q807" s="7"/>
      <c r="R807" s="7"/>
      <c r="S807" s="7"/>
      <c r="T807" s="7"/>
      <c r="U807" s="7"/>
      <c r="V807" s="6"/>
      <c r="W807" s="10"/>
      <c r="X807" s="8"/>
      <c r="Y807" s="9">
        <v>0</v>
      </c>
      <c r="Z807" s="9">
        <v>0</v>
      </c>
      <c r="AA807" s="9">
        <v>0</v>
      </c>
      <c r="AB807" s="9">
        <v>0</v>
      </c>
      <c r="AC807" s="9">
        <v>0</v>
      </c>
      <c r="AD807" s="9">
        <v>0</v>
      </c>
      <c r="AE807" s="9">
        <v>0</v>
      </c>
      <c r="AF807" s="9">
        <v>0</v>
      </c>
      <c r="AG807" s="9">
        <v>0</v>
      </c>
      <c r="AH807" s="9">
        <v>0</v>
      </c>
      <c r="AI807" s="9">
        <v>0</v>
      </c>
      <c r="AJ807">
        <v>0</v>
      </c>
      <c r="AK807">
        <v>0</v>
      </c>
      <c r="AU807" t="s">
        <v>2439</v>
      </c>
      <c r="AW807">
        <v>0</v>
      </c>
      <c r="AY807">
        <v>0</v>
      </c>
      <c r="BA807">
        <v>0</v>
      </c>
      <c r="BC807">
        <v>0</v>
      </c>
      <c r="BE807">
        <v>0</v>
      </c>
      <c r="BG807">
        <v>0</v>
      </c>
      <c r="BI807">
        <v>0</v>
      </c>
      <c r="BK807">
        <v>0</v>
      </c>
      <c r="BM807">
        <v>0</v>
      </c>
      <c r="BO807">
        <v>0</v>
      </c>
      <c r="BQ807">
        <v>0</v>
      </c>
      <c r="BR807">
        <v>0</v>
      </c>
      <c r="BT807">
        <v>0</v>
      </c>
      <c r="BV807">
        <v>0</v>
      </c>
      <c r="BX807">
        <v>0</v>
      </c>
      <c r="BZ807">
        <v>0</v>
      </c>
      <c r="CB807">
        <v>0</v>
      </c>
      <c r="CF807">
        <v>0</v>
      </c>
      <c r="CJ807">
        <v>2275</v>
      </c>
      <c r="CM807">
        <v>0</v>
      </c>
      <c r="CN807">
        <v>0</v>
      </c>
    </row>
    <row r="808" spans="1:92" x14ac:dyDescent="0.3">
      <c r="A808" s="4">
        <v>44386</v>
      </c>
      <c r="B808" s="2" t="s">
        <v>32</v>
      </c>
      <c r="C808" s="11" t="s">
        <v>369</v>
      </c>
      <c r="D808" s="11" t="s">
        <v>11</v>
      </c>
      <c r="E808" s="3" t="s">
        <v>1318</v>
      </c>
      <c r="F808" s="1"/>
      <c r="G808" s="7"/>
      <c r="H808" s="7"/>
      <c r="I808" s="7"/>
      <c r="J808" s="7"/>
      <c r="K808" s="7"/>
      <c r="L808" s="7"/>
      <c r="M808" s="5"/>
      <c r="N808" s="7"/>
      <c r="O808" s="7"/>
      <c r="P808" s="7"/>
      <c r="Q808" s="7"/>
      <c r="R808" s="7"/>
      <c r="S808" s="7"/>
      <c r="T808" s="7"/>
      <c r="U808" s="7"/>
      <c r="V808" s="6"/>
      <c r="W808" s="10"/>
      <c r="X808" s="8"/>
      <c r="Y808" s="9">
        <v>0</v>
      </c>
      <c r="Z808" s="9">
        <v>0</v>
      </c>
      <c r="AA808" s="9">
        <v>0</v>
      </c>
      <c r="AB808" s="9">
        <v>0</v>
      </c>
      <c r="AC808" s="9">
        <v>0</v>
      </c>
      <c r="AD808" s="9">
        <v>0</v>
      </c>
      <c r="AE808" s="9">
        <v>0</v>
      </c>
      <c r="AF808" s="9">
        <v>0</v>
      </c>
      <c r="AG808" s="9">
        <v>0</v>
      </c>
      <c r="AH808" s="9">
        <v>0</v>
      </c>
      <c r="AI808" s="9">
        <v>0</v>
      </c>
      <c r="AJ808">
        <v>0</v>
      </c>
      <c r="AK808">
        <v>0</v>
      </c>
      <c r="AU808" t="s">
        <v>2440</v>
      </c>
      <c r="AW808">
        <v>0</v>
      </c>
      <c r="AY808">
        <v>0</v>
      </c>
      <c r="BA808">
        <v>0</v>
      </c>
      <c r="BC808">
        <v>0</v>
      </c>
      <c r="BE808">
        <v>0</v>
      </c>
      <c r="BG808">
        <v>0</v>
      </c>
      <c r="BI808">
        <v>0</v>
      </c>
      <c r="BK808">
        <v>0</v>
      </c>
      <c r="BM808">
        <v>0</v>
      </c>
      <c r="BO808">
        <v>0</v>
      </c>
      <c r="BQ808">
        <v>0</v>
      </c>
      <c r="BR808">
        <v>0</v>
      </c>
      <c r="BT808">
        <v>0</v>
      </c>
      <c r="BV808">
        <v>0</v>
      </c>
      <c r="BX808">
        <v>0</v>
      </c>
      <c r="BZ808">
        <v>0</v>
      </c>
      <c r="CB808">
        <v>0</v>
      </c>
      <c r="CF808">
        <v>0</v>
      </c>
      <c r="CJ808">
        <v>2276</v>
      </c>
      <c r="CM808">
        <v>0</v>
      </c>
      <c r="CN808">
        <v>0</v>
      </c>
    </row>
    <row r="809" spans="1:92" x14ac:dyDescent="0.3">
      <c r="A809" s="4">
        <v>44386</v>
      </c>
      <c r="B809" s="2" t="s">
        <v>148</v>
      </c>
      <c r="C809" s="11" t="s">
        <v>428</v>
      </c>
      <c r="D809" s="11" t="s">
        <v>11</v>
      </c>
      <c r="E809" s="3" t="s">
        <v>818</v>
      </c>
      <c r="F809" s="1"/>
      <c r="G809" s="7"/>
      <c r="H809" s="7">
        <v>1</v>
      </c>
      <c r="I809" s="7"/>
      <c r="J809" s="7">
        <v>240</v>
      </c>
      <c r="K809" s="7">
        <v>60</v>
      </c>
      <c r="L809" s="7"/>
      <c r="M809" s="5">
        <v>60</v>
      </c>
      <c r="N809" s="7"/>
      <c r="O809" s="7"/>
      <c r="P809" s="7"/>
      <c r="Q809" s="7"/>
      <c r="R809" s="7"/>
      <c r="S809" s="7"/>
      <c r="T809" s="7"/>
      <c r="U809" s="7"/>
      <c r="V809" s="6"/>
      <c r="W809" s="10"/>
      <c r="X809" s="8"/>
      <c r="Y809" s="9">
        <v>0</v>
      </c>
      <c r="Z809" s="9">
        <v>0</v>
      </c>
      <c r="AA809" s="9">
        <v>0</v>
      </c>
      <c r="AB809" s="9">
        <v>0</v>
      </c>
      <c r="AC809" s="9">
        <v>0</v>
      </c>
      <c r="AD809" s="9">
        <v>0</v>
      </c>
      <c r="AE809" s="9">
        <v>0</v>
      </c>
      <c r="AF809" s="9">
        <v>0</v>
      </c>
      <c r="AG809" s="9">
        <v>0</v>
      </c>
      <c r="AH809" s="9">
        <v>0</v>
      </c>
      <c r="AI809" s="9">
        <v>0</v>
      </c>
      <c r="AJ809">
        <v>0</v>
      </c>
      <c r="AK809">
        <v>0</v>
      </c>
      <c r="AU809" t="s">
        <v>2441</v>
      </c>
      <c r="AW809">
        <v>0</v>
      </c>
      <c r="AY809">
        <v>0</v>
      </c>
      <c r="BA809">
        <v>0</v>
      </c>
      <c r="BC809">
        <v>0</v>
      </c>
      <c r="BE809">
        <v>0</v>
      </c>
      <c r="BG809">
        <v>0</v>
      </c>
      <c r="BI809">
        <v>0</v>
      </c>
      <c r="BK809">
        <v>0</v>
      </c>
      <c r="BM809">
        <v>0</v>
      </c>
      <c r="BO809">
        <v>0</v>
      </c>
      <c r="BQ809">
        <v>0</v>
      </c>
      <c r="BR809">
        <v>0</v>
      </c>
      <c r="BT809">
        <v>0</v>
      </c>
      <c r="BV809">
        <v>0</v>
      </c>
      <c r="BX809">
        <v>0</v>
      </c>
      <c r="BZ809">
        <v>0</v>
      </c>
      <c r="CB809">
        <v>0</v>
      </c>
      <c r="CF809">
        <v>0</v>
      </c>
      <c r="CJ809">
        <v>2277</v>
      </c>
      <c r="CM809">
        <v>0</v>
      </c>
      <c r="CN809">
        <v>0</v>
      </c>
    </row>
    <row r="810" spans="1:92" x14ac:dyDescent="0.3">
      <c r="A810" s="4">
        <v>44386</v>
      </c>
      <c r="B810" s="2" t="s">
        <v>8</v>
      </c>
      <c r="C810" s="11" t="s">
        <v>242</v>
      </c>
      <c r="D810" s="11" t="s">
        <v>404</v>
      </c>
      <c r="E810" s="3" t="s">
        <v>1166</v>
      </c>
      <c r="F810" s="1"/>
      <c r="G810" s="7"/>
      <c r="H810" s="7"/>
      <c r="I810" s="7"/>
      <c r="J810" s="7"/>
      <c r="K810" s="7"/>
      <c r="L810" s="7"/>
      <c r="M810" s="5"/>
      <c r="N810" s="7"/>
      <c r="O810" s="7">
        <v>1</v>
      </c>
      <c r="P810" s="7"/>
      <c r="Q810" s="7"/>
      <c r="R810" s="7"/>
      <c r="S810" s="7"/>
      <c r="T810" s="7"/>
      <c r="U810" s="7"/>
      <c r="V810" s="6"/>
      <c r="W810" s="10"/>
      <c r="X810" s="8"/>
      <c r="Y810" s="9">
        <v>0</v>
      </c>
      <c r="Z810" s="9">
        <v>0</v>
      </c>
      <c r="AA810" s="9">
        <v>0</v>
      </c>
      <c r="AB810" s="9">
        <v>0</v>
      </c>
      <c r="AC810" s="9">
        <v>0</v>
      </c>
      <c r="AD810" s="9">
        <v>0</v>
      </c>
      <c r="AE810" s="9">
        <v>0</v>
      </c>
      <c r="AF810" s="9">
        <v>0</v>
      </c>
      <c r="AG810" s="9">
        <v>0</v>
      </c>
      <c r="AH810" s="9">
        <v>0</v>
      </c>
      <c r="AI810" s="9">
        <v>0</v>
      </c>
      <c r="AJ810">
        <v>0</v>
      </c>
      <c r="AK810">
        <v>0</v>
      </c>
      <c r="AU810" t="s">
        <v>2442</v>
      </c>
      <c r="AW810">
        <v>0</v>
      </c>
      <c r="AY810">
        <v>0</v>
      </c>
      <c r="BA810">
        <v>0</v>
      </c>
      <c r="BC810">
        <v>0</v>
      </c>
      <c r="BE810">
        <v>0</v>
      </c>
      <c r="BG810">
        <v>0</v>
      </c>
      <c r="BI810">
        <v>0</v>
      </c>
      <c r="BK810">
        <v>0</v>
      </c>
      <c r="BM810">
        <v>0</v>
      </c>
      <c r="BO810">
        <v>0</v>
      </c>
      <c r="BQ810">
        <v>0</v>
      </c>
      <c r="BR810">
        <v>0</v>
      </c>
      <c r="BT810">
        <v>0</v>
      </c>
      <c r="BV810">
        <v>0</v>
      </c>
      <c r="BX810">
        <v>0</v>
      </c>
      <c r="BZ810">
        <v>0</v>
      </c>
      <c r="CB810">
        <v>0</v>
      </c>
      <c r="CF810">
        <v>0</v>
      </c>
      <c r="CJ810">
        <v>2278</v>
      </c>
      <c r="CM810">
        <v>0</v>
      </c>
      <c r="CN810">
        <v>0</v>
      </c>
    </row>
    <row r="811" spans="1:92" x14ac:dyDescent="0.3">
      <c r="A811" s="4">
        <v>44387</v>
      </c>
      <c r="B811" s="2" t="s">
        <v>92</v>
      </c>
      <c r="C811" s="11" t="s">
        <v>228</v>
      </c>
      <c r="D811" s="11" t="s">
        <v>7</v>
      </c>
      <c r="E811" s="3" t="s">
        <v>1458</v>
      </c>
      <c r="F811" s="1"/>
      <c r="G811" s="7"/>
      <c r="H811" s="7"/>
      <c r="I811" s="7"/>
      <c r="J811" s="7">
        <v>4</v>
      </c>
      <c r="K811" s="7">
        <v>1</v>
      </c>
      <c r="L811" s="7"/>
      <c r="M811" s="5">
        <v>1</v>
      </c>
      <c r="N811" s="7"/>
      <c r="O811" s="7"/>
      <c r="P811" s="7"/>
      <c r="Q811" s="7"/>
      <c r="R811" s="7"/>
      <c r="S811" s="7"/>
      <c r="T811" s="7"/>
      <c r="U811" s="7"/>
      <c r="V811" s="6"/>
      <c r="W811" s="10"/>
      <c r="X811" s="8"/>
      <c r="Y811" s="9">
        <v>0</v>
      </c>
      <c r="Z811" s="9">
        <v>0</v>
      </c>
      <c r="AA811" s="9">
        <v>0</v>
      </c>
      <c r="AB811" s="9">
        <v>0</v>
      </c>
      <c r="AC811" s="9">
        <v>0</v>
      </c>
      <c r="AD811" s="9">
        <v>0</v>
      </c>
      <c r="AE811" s="9">
        <v>0</v>
      </c>
      <c r="AF811" s="9">
        <v>0</v>
      </c>
      <c r="AG811" s="9">
        <v>0</v>
      </c>
      <c r="AH811" s="9">
        <v>0</v>
      </c>
      <c r="AI811" s="9">
        <v>0</v>
      </c>
      <c r="AJ811">
        <v>0</v>
      </c>
      <c r="AK811">
        <v>0</v>
      </c>
      <c r="AU811" t="s">
        <v>2443</v>
      </c>
      <c r="AW811">
        <v>0</v>
      </c>
      <c r="AY811">
        <v>0</v>
      </c>
      <c r="BA811">
        <v>0</v>
      </c>
      <c r="BC811">
        <v>0</v>
      </c>
      <c r="BE811">
        <v>0</v>
      </c>
      <c r="BG811">
        <v>0</v>
      </c>
      <c r="BI811">
        <v>0</v>
      </c>
      <c r="BK811">
        <v>0</v>
      </c>
      <c r="BM811">
        <v>0</v>
      </c>
      <c r="BO811">
        <v>0</v>
      </c>
      <c r="BQ811">
        <v>0</v>
      </c>
      <c r="BR811">
        <v>0</v>
      </c>
      <c r="BT811">
        <v>0</v>
      </c>
      <c r="BV811">
        <v>0</v>
      </c>
      <c r="BX811">
        <v>0</v>
      </c>
      <c r="BZ811">
        <v>0</v>
      </c>
      <c r="CB811">
        <v>0</v>
      </c>
      <c r="CF811">
        <v>0</v>
      </c>
      <c r="CJ811">
        <v>2279</v>
      </c>
      <c r="CM811">
        <v>0</v>
      </c>
      <c r="CN811">
        <v>0</v>
      </c>
    </row>
    <row r="812" spans="1:92" x14ac:dyDescent="0.3">
      <c r="A812" s="4">
        <v>44386</v>
      </c>
      <c r="B812" s="2" t="s">
        <v>57</v>
      </c>
      <c r="C812" s="11" t="s">
        <v>1350</v>
      </c>
      <c r="D812" s="11" t="s">
        <v>1690</v>
      </c>
      <c r="E812" s="3" t="s">
        <v>1351</v>
      </c>
      <c r="F812" s="1"/>
      <c r="G812" s="7"/>
      <c r="H812" s="7"/>
      <c r="I812" s="7"/>
      <c r="J812" s="7">
        <v>36</v>
      </c>
      <c r="K812" s="7">
        <v>9</v>
      </c>
      <c r="L812" s="7">
        <v>3</v>
      </c>
      <c r="M812" s="5">
        <v>6</v>
      </c>
      <c r="N812" s="7"/>
      <c r="O812" s="7"/>
      <c r="P812" s="7"/>
      <c r="Q812" s="7"/>
      <c r="R812" s="7"/>
      <c r="S812" s="7"/>
      <c r="T812" s="7"/>
      <c r="U812" s="7"/>
      <c r="V812" s="6"/>
      <c r="W812" s="10"/>
      <c r="X812" s="8"/>
      <c r="Y812" s="9">
        <v>0</v>
      </c>
      <c r="Z812" s="9">
        <v>0</v>
      </c>
      <c r="AA812" s="9">
        <v>0</v>
      </c>
      <c r="AB812" s="9">
        <v>0</v>
      </c>
      <c r="AC812" s="9">
        <v>0</v>
      </c>
      <c r="AD812" s="9">
        <v>0</v>
      </c>
      <c r="AE812" s="9">
        <v>0</v>
      </c>
      <c r="AF812" s="9">
        <v>0</v>
      </c>
      <c r="AG812" s="9">
        <v>0</v>
      </c>
      <c r="AH812" s="9">
        <v>0</v>
      </c>
      <c r="AI812" s="9">
        <v>0</v>
      </c>
      <c r="AJ812">
        <v>0</v>
      </c>
      <c r="AK812">
        <v>0</v>
      </c>
      <c r="AU812" t="s">
        <v>2444</v>
      </c>
      <c r="AW812">
        <v>0</v>
      </c>
      <c r="AY812">
        <v>0</v>
      </c>
      <c r="BA812">
        <v>0</v>
      </c>
      <c r="BC812">
        <v>0</v>
      </c>
      <c r="BE812">
        <v>0</v>
      </c>
      <c r="BG812">
        <v>0</v>
      </c>
      <c r="BI812">
        <v>0</v>
      </c>
      <c r="BK812">
        <v>0</v>
      </c>
      <c r="BM812">
        <v>0</v>
      </c>
      <c r="BO812">
        <v>0</v>
      </c>
      <c r="BQ812">
        <v>0</v>
      </c>
      <c r="BR812">
        <v>0</v>
      </c>
      <c r="BT812">
        <v>0</v>
      </c>
      <c r="BV812">
        <v>0</v>
      </c>
      <c r="BX812">
        <v>0</v>
      </c>
      <c r="BZ812">
        <v>0</v>
      </c>
      <c r="CB812">
        <v>0</v>
      </c>
      <c r="CF812">
        <v>0</v>
      </c>
      <c r="CJ812">
        <v>2280</v>
      </c>
      <c r="CM812">
        <v>0</v>
      </c>
      <c r="CN812">
        <v>0</v>
      </c>
    </row>
    <row r="813" spans="1:92" x14ac:dyDescent="0.3">
      <c r="A813" s="4">
        <v>44387</v>
      </c>
      <c r="B813" s="2" t="s">
        <v>12</v>
      </c>
      <c r="C813" s="11" t="s">
        <v>408</v>
      </c>
      <c r="D813" s="11" t="s">
        <v>1690</v>
      </c>
      <c r="E813" s="3" t="s">
        <v>1213</v>
      </c>
      <c r="F813" s="1"/>
      <c r="G813" s="7"/>
      <c r="H813" s="7"/>
      <c r="I813" s="7"/>
      <c r="J813" s="7"/>
      <c r="K813" s="7"/>
      <c r="L813" s="7"/>
      <c r="M813" s="5"/>
      <c r="N813" s="7">
        <v>1</v>
      </c>
      <c r="O813" s="7"/>
      <c r="P813" s="7"/>
      <c r="Q813" s="7"/>
      <c r="R813" s="7"/>
      <c r="S813" s="7"/>
      <c r="T813" s="7"/>
      <c r="U813" s="7"/>
      <c r="V813" s="6"/>
      <c r="W813" s="10"/>
      <c r="X813" s="8"/>
      <c r="Y813" s="9">
        <v>0</v>
      </c>
      <c r="Z813" s="9">
        <v>0</v>
      </c>
      <c r="AA813" s="9">
        <v>0</v>
      </c>
      <c r="AB813" s="9">
        <v>0</v>
      </c>
      <c r="AC813" s="9">
        <v>0</v>
      </c>
      <c r="AD813" s="9">
        <v>0</v>
      </c>
      <c r="AE813" s="9">
        <v>0</v>
      </c>
      <c r="AF813" s="9">
        <v>0</v>
      </c>
      <c r="AG813" s="9">
        <v>0</v>
      </c>
      <c r="AH813" s="9">
        <v>0</v>
      </c>
      <c r="AI813" s="9">
        <v>0</v>
      </c>
      <c r="AJ813">
        <v>0</v>
      </c>
      <c r="AK813">
        <v>0</v>
      </c>
      <c r="AU813" t="s">
        <v>2445</v>
      </c>
      <c r="AW813">
        <v>0</v>
      </c>
      <c r="AY813">
        <v>0</v>
      </c>
      <c r="BA813">
        <v>0</v>
      </c>
      <c r="BC813">
        <v>0</v>
      </c>
      <c r="BE813">
        <v>0</v>
      </c>
      <c r="BG813">
        <v>0</v>
      </c>
      <c r="BI813">
        <v>0</v>
      </c>
      <c r="BK813">
        <v>0</v>
      </c>
      <c r="BM813">
        <v>0</v>
      </c>
      <c r="BO813">
        <v>0</v>
      </c>
      <c r="BQ813">
        <v>0</v>
      </c>
      <c r="BR813">
        <v>0</v>
      </c>
      <c r="BT813">
        <v>0</v>
      </c>
      <c r="BV813">
        <v>0</v>
      </c>
      <c r="BX813">
        <v>0</v>
      </c>
      <c r="BZ813">
        <v>0</v>
      </c>
      <c r="CB813">
        <v>0</v>
      </c>
      <c r="CF813">
        <v>0</v>
      </c>
      <c r="CJ813">
        <v>2281</v>
      </c>
      <c r="CM813">
        <v>0</v>
      </c>
      <c r="CN813">
        <v>0</v>
      </c>
    </row>
    <row r="814" spans="1:92" x14ac:dyDescent="0.3">
      <c r="A814" s="4">
        <v>44387</v>
      </c>
      <c r="B814" s="2" t="s">
        <v>80</v>
      </c>
      <c r="C814" s="11" t="s">
        <v>505</v>
      </c>
      <c r="D814" s="11" t="s">
        <v>11</v>
      </c>
      <c r="E814" s="3" t="s">
        <v>1556</v>
      </c>
      <c r="F814" s="1"/>
      <c r="G814" s="7"/>
      <c r="H814" s="7"/>
      <c r="I814" s="7"/>
      <c r="J814" s="7">
        <v>72</v>
      </c>
      <c r="K814" s="7">
        <v>18</v>
      </c>
      <c r="L814" s="7"/>
      <c r="M814" s="5">
        <v>18</v>
      </c>
      <c r="N814" s="7"/>
      <c r="O814" s="7"/>
      <c r="P814" s="7"/>
      <c r="Q814" s="7"/>
      <c r="R814" s="7"/>
      <c r="S814" s="7"/>
      <c r="T814" s="7"/>
      <c r="U814" s="7"/>
      <c r="V814" s="6">
        <v>250</v>
      </c>
      <c r="W814" s="10"/>
      <c r="X814" s="8"/>
      <c r="Y814" s="9">
        <v>0</v>
      </c>
      <c r="Z814" s="9">
        <v>0</v>
      </c>
      <c r="AA814" s="9">
        <v>0</v>
      </c>
      <c r="AB814" s="9">
        <v>0</v>
      </c>
      <c r="AC814" s="9">
        <v>0</v>
      </c>
      <c r="AD814" s="9">
        <v>0</v>
      </c>
      <c r="AE814" s="9">
        <v>0</v>
      </c>
      <c r="AF814" s="9">
        <v>0</v>
      </c>
      <c r="AG814" s="9">
        <v>0</v>
      </c>
      <c r="AH814" s="9">
        <v>0</v>
      </c>
      <c r="AI814" s="9">
        <v>0</v>
      </c>
      <c r="AJ814">
        <v>0</v>
      </c>
      <c r="AK814">
        <v>0</v>
      </c>
      <c r="AU814" t="s">
        <v>2446</v>
      </c>
      <c r="AW814">
        <v>0</v>
      </c>
      <c r="AY814">
        <v>0</v>
      </c>
      <c r="BA814">
        <v>0</v>
      </c>
      <c r="BC814">
        <v>0</v>
      </c>
      <c r="BE814">
        <v>0</v>
      </c>
      <c r="BG814">
        <v>0</v>
      </c>
      <c r="BI814">
        <v>0</v>
      </c>
      <c r="BK814">
        <v>0</v>
      </c>
      <c r="BM814">
        <v>0</v>
      </c>
      <c r="BO814">
        <v>0</v>
      </c>
      <c r="BQ814">
        <v>0</v>
      </c>
      <c r="BR814">
        <v>0</v>
      </c>
      <c r="BT814">
        <v>0</v>
      </c>
      <c r="BV814">
        <v>0</v>
      </c>
      <c r="BX814">
        <v>0</v>
      </c>
      <c r="BZ814">
        <v>0</v>
      </c>
      <c r="CB814">
        <v>0</v>
      </c>
      <c r="CF814">
        <v>0</v>
      </c>
      <c r="CJ814">
        <v>2282</v>
      </c>
      <c r="CM814">
        <v>0</v>
      </c>
      <c r="CN814">
        <v>0</v>
      </c>
    </row>
    <row r="815" spans="1:92" x14ac:dyDescent="0.3">
      <c r="A815" s="4">
        <v>44388</v>
      </c>
      <c r="B815" s="2" t="s">
        <v>12</v>
      </c>
      <c r="C815" s="11" t="s">
        <v>408</v>
      </c>
      <c r="D815" s="11" t="s">
        <v>1690</v>
      </c>
      <c r="E815" s="3" t="s">
        <v>1213</v>
      </c>
      <c r="F815" s="1"/>
      <c r="G815" s="7"/>
      <c r="H815" s="7"/>
      <c r="I815" s="7"/>
      <c r="J815" s="7"/>
      <c r="K815" s="7"/>
      <c r="L815" s="7"/>
      <c r="M815" s="5"/>
      <c r="N815" s="7">
        <v>1</v>
      </c>
      <c r="O815" s="7"/>
      <c r="P815" s="7"/>
      <c r="Q815" s="7"/>
      <c r="R815" s="7"/>
      <c r="S815" s="7"/>
      <c r="T815" s="7"/>
      <c r="U815" s="7"/>
      <c r="V815" s="6"/>
      <c r="W815" s="10"/>
      <c r="X815" s="8"/>
      <c r="Y815" s="9">
        <v>0</v>
      </c>
      <c r="Z815" s="9">
        <v>0</v>
      </c>
      <c r="AA815" s="9">
        <v>0</v>
      </c>
      <c r="AB815" s="9">
        <v>0</v>
      </c>
      <c r="AC815" s="9">
        <v>0</v>
      </c>
      <c r="AD815" s="9">
        <v>0</v>
      </c>
      <c r="AE815" s="9">
        <v>0</v>
      </c>
      <c r="AF815" s="9">
        <v>0</v>
      </c>
      <c r="AG815" s="9">
        <v>0</v>
      </c>
      <c r="AH815" s="9">
        <v>0</v>
      </c>
      <c r="AI815" s="9">
        <v>0</v>
      </c>
      <c r="AJ815">
        <v>0</v>
      </c>
      <c r="AK815">
        <v>0</v>
      </c>
      <c r="AU815" t="s">
        <v>2447</v>
      </c>
      <c r="AW815">
        <v>0</v>
      </c>
      <c r="AY815">
        <v>0</v>
      </c>
      <c r="BA815">
        <v>0</v>
      </c>
      <c r="BC815">
        <v>0</v>
      </c>
      <c r="BE815">
        <v>0</v>
      </c>
      <c r="BG815">
        <v>0</v>
      </c>
      <c r="BI815">
        <v>0</v>
      </c>
      <c r="BK815">
        <v>0</v>
      </c>
      <c r="BM815">
        <v>0</v>
      </c>
      <c r="BO815">
        <v>0</v>
      </c>
      <c r="BQ815">
        <v>0</v>
      </c>
      <c r="BR815">
        <v>0</v>
      </c>
      <c r="BT815">
        <v>0</v>
      </c>
      <c r="BV815">
        <v>0</v>
      </c>
      <c r="BX815">
        <v>0</v>
      </c>
      <c r="BZ815">
        <v>0</v>
      </c>
      <c r="CB815">
        <v>0</v>
      </c>
      <c r="CF815">
        <v>0</v>
      </c>
      <c r="CJ815">
        <v>2283</v>
      </c>
      <c r="CM815">
        <v>0</v>
      </c>
      <c r="CN815">
        <v>0</v>
      </c>
    </row>
    <row r="816" spans="1:92" x14ac:dyDescent="0.3">
      <c r="A816" s="4">
        <v>44386</v>
      </c>
      <c r="B816" s="2" t="s">
        <v>26</v>
      </c>
      <c r="C816" s="11" t="s">
        <v>345</v>
      </c>
      <c r="D816" s="11" t="s">
        <v>584</v>
      </c>
      <c r="E816" s="3" t="s">
        <v>1599</v>
      </c>
      <c r="F816" s="1"/>
      <c r="G816" s="7"/>
      <c r="H816" s="7"/>
      <c r="I816" s="7"/>
      <c r="J816" s="7">
        <v>24</v>
      </c>
      <c r="K816" s="7">
        <v>6</v>
      </c>
      <c r="L816" s="7">
        <v>6</v>
      </c>
      <c r="M816" s="5"/>
      <c r="N816" s="7"/>
      <c r="O816" s="7">
        <v>1</v>
      </c>
      <c r="P816" s="7"/>
      <c r="Q816" s="7"/>
      <c r="R816" s="7"/>
      <c r="S816" s="7"/>
      <c r="T816" s="7"/>
      <c r="U816" s="7"/>
      <c r="V816" s="6"/>
      <c r="W816" s="10"/>
      <c r="X816" s="8"/>
      <c r="Y816" s="9">
        <v>0</v>
      </c>
      <c r="Z816" s="9">
        <v>0</v>
      </c>
      <c r="AA816" s="9">
        <v>0</v>
      </c>
      <c r="AB816" s="9">
        <v>0</v>
      </c>
      <c r="AC816" s="9">
        <v>0</v>
      </c>
      <c r="AD816" s="9">
        <v>0</v>
      </c>
      <c r="AE816" s="9">
        <v>0</v>
      </c>
      <c r="AF816" s="9">
        <v>0</v>
      </c>
      <c r="AG816" s="9">
        <v>0</v>
      </c>
      <c r="AH816" s="9">
        <v>0</v>
      </c>
      <c r="AI816" s="9">
        <v>0</v>
      </c>
      <c r="AJ816">
        <v>0</v>
      </c>
      <c r="AK816">
        <v>0</v>
      </c>
      <c r="AU816" t="s">
        <v>2448</v>
      </c>
      <c r="AW816">
        <v>0</v>
      </c>
      <c r="AY816">
        <v>0</v>
      </c>
      <c r="BA816">
        <v>0</v>
      </c>
      <c r="BC816">
        <v>0</v>
      </c>
      <c r="BE816">
        <v>0</v>
      </c>
      <c r="BG816">
        <v>0</v>
      </c>
      <c r="BI816">
        <v>0</v>
      </c>
      <c r="BK816">
        <v>0</v>
      </c>
      <c r="BM816">
        <v>0</v>
      </c>
      <c r="BO816">
        <v>0</v>
      </c>
      <c r="BQ816">
        <v>0</v>
      </c>
      <c r="BR816">
        <v>0</v>
      </c>
      <c r="BT816">
        <v>0</v>
      </c>
      <c r="BV816">
        <v>0</v>
      </c>
      <c r="BX816">
        <v>0</v>
      </c>
      <c r="BZ816">
        <v>0</v>
      </c>
      <c r="CB816">
        <v>0</v>
      </c>
      <c r="CF816">
        <v>0</v>
      </c>
      <c r="CJ816">
        <v>2284</v>
      </c>
      <c r="CM816">
        <v>0</v>
      </c>
      <c r="CN816">
        <v>0</v>
      </c>
    </row>
    <row r="817" spans="1:92" x14ac:dyDescent="0.3">
      <c r="A817" s="4">
        <v>44388</v>
      </c>
      <c r="B817" s="2" t="s">
        <v>12</v>
      </c>
      <c r="C817" s="11" t="s">
        <v>792</v>
      </c>
      <c r="D817" s="11" t="s">
        <v>1690</v>
      </c>
      <c r="E817" s="3" t="s">
        <v>1211</v>
      </c>
      <c r="F817" s="1"/>
      <c r="G817" s="7"/>
      <c r="H817" s="7"/>
      <c r="I817" s="7"/>
      <c r="J817" s="7"/>
      <c r="K817" s="7"/>
      <c r="L817" s="7"/>
      <c r="M817" s="5"/>
      <c r="N817" s="7">
        <v>1</v>
      </c>
      <c r="O817" s="7"/>
      <c r="P817" s="7"/>
      <c r="Q817" s="7"/>
      <c r="R817" s="7"/>
      <c r="S817" s="7"/>
      <c r="T817" s="7"/>
      <c r="U817" s="7"/>
      <c r="V817" s="6"/>
      <c r="W817" s="10"/>
      <c r="X817" s="8"/>
      <c r="Y817" s="9">
        <v>0</v>
      </c>
      <c r="Z817" s="9">
        <v>0</v>
      </c>
      <c r="AA817" s="9">
        <v>0</v>
      </c>
      <c r="AB817" s="9">
        <v>0</v>
      </c>
      <c r="AC817" s="9">
        <v>0</v>
      </c>
      <c r="AD817" s="9">
        <v>0</v>
      </c>
      <c r="AE817" s="9">
        <v>0</v>
      </c>
      <c r="AF817" s="9">
        <v>0</v>
      </c>
      <c r="AG817" s="9">
        <v>0</v>
      </c>
      <c r="AH817" s="9">
        <v>0</v>
      </c>
      <c r="AI817" s="9">
        <v>0</v>
      </c>
      <c r="AJ817">
        <v>0</v>
      </c>
      <c r="AK817">
        <v>0</v>
      </c>
      <c r="AU817" t="s">
        <v>2449</v>
      </c>
      <c r="AW817">
        <v>0</v>
      </c>
      <c r="AY817">
        <v>0</v>
      </c>
      <c r="BA817">
        <v>0</v>
      </c>
      <c r="BC817">
        <v>0</v>
      </c>
      <c r="BE817">
        <v>0</v>
      </c>
      <c r="BG817">
        <v>0</v>
      </c>
      <c r="BI817">
        <v>0</v>
      </c>
      <c r="BK817">
        <v>0</v>
      </c>
      <c r="BM817">
        <v>0</v>
      </c>
      <c r="BO817">
        <v>0</v>
      </c>
      <c r="BQ817">
        <v>0</v>
      </c>
      <c r="BR817">
        <v>0</v>
      </c>
      <c r="BT817">
        <v>0</v>
      </c>
      <c r="BV817">
        <v>0</v>
      </c>
      <c r="BX817">
        <v>0</v>
      </c>
      <c r="BZ817">
        <v>0</v>
      </c>
      <c r="CB817">
        <v>0</v>
      </c>
      <c r="CF817">
        <v>0</v>
      </c>
      <c r="CJ817">
        <v>2285</v>
      </c>
      <c r="CM817">
        <v>0</v>
      </c>
      <c r="CN817">
        <v>0</v>
      </c>
    </row>
    <row r="818" spans="1:92" x14ac:dyDescent="0.3">
      <c r="A818" s="4">
        <v>44328</v>
      </c>
      <c r="B818" s="2" t="s">
        <v>199</v>
      </c>
      <c r="C818" s="11" t="s">
        <v>199</v>
      </c>
      <c r="D818" s="11" t="s">
        <v>11</v>
      </c>
      <c r="E818" s="3" t="s">
        <v>1185</v>
      </c>
      <c r="F818" s="1"/>
      <c r="G818" s="7"/>
      <c r="H818" s="7"/>
      <c r="I818" s="7"/>
      <c r="J818" s="7">
        <v>257</v>
      </c>
      <c r="K818" s="7">
        <v>93</v>
      </c>
      <c r="L818" s="7"/>
      <c r="M818" s="5"/>
      <c r="N818" s="7"/>
      <c r="O818" s="7"/>
      <c r="P818" s="7"/>
      <c r="Q818" s="7"/>
      <c r="R818" s="7"/>
      <c r="S818" s="7"/>
      <c r="T818" s="7"/>
      <c r="U818" s="7"/>
      <c r="V818" s="6"/>
      <c r="W818" s="10"/>
      <c r="X818" s="8"/>
      <c r="Y818" s="9">
        <v>0</v>
      </c>
      <c r="Z818" s="9">
        <v>0</v>
      </c>
      <c r="AA818" s="9">
        <v>0</v>
      </c>
      <c r="AB818" s="9">
        <v>0</v>
      </c>
      <c r="AC818" s="9">
        <v>0</v>
      </c>
      <c r="AD818" s="9">
        <v>0</v>
      </c>
      <c r="AE818" s="9">
        <v>0</v>
      </c>
      <c r="AF818" s="9">
        <v>0</v>
      </c>
      <c r="AG818" s="9">
        <v>0</v>
      </c>
      <c r="AH818" s="9">
        <v>0</v>
      </c>
      <c r="AI818" s="9">
        <v>0</v>
      </c>
      <c r="AJ818">
        <v>0</v>
      </c>
      <c r="AK818">
        <v>0</v>
      </c>
      <c r="AU818" t="s">
        <v>2450</v>
      </c>
      <c r="AW818">
        <v>0</v>
      </c>
      <c r="AY818">
        <v>0</v>
      </c>
      <c r="BA818">
        <v>0</v>
      </c>
      <c r="BC818">
        <v>0</v>
      </c>
      <c r="BE818">
        <v>0</v>
      </c>
      <c r="BG818">
        <v>0</v>
      </c>
      <c r="BI818">
        <v>0</v>
      </c>
      <c r="BK818">
        <v>0</v>
      </c>
      <c r="BM818">
        <v>0</v>
      </c>
      <c r="BO818">
        <v>0</v>
      </c>
      <c r="BQ818">
        <v>0</v>
      </c>
      <c r="BR818">
        <v>0</v>
      </c>
      <c r="BT818">
        <v>0</v>
      </c>
      <c r="BV818">
        <v>0</v>
      </c>
      <c r="BX818">
        <v>0</v>
      </c>
      <c r="BZ818">
        <v>0</v>
      </c>
      <c r="CB818">
        <v>0</v>
      </c>
      <c r="CF818">
        <v>0</v>
      </c>
      <c r="CJ818">
        <v>2286</v>
      </c>
      <c r="CM818">
        <v>0</v>
      </c>
      <c r="CN818">
        <v>0</v>
      </c>
    </row>
    <row r="819" spans="1:92" x14ac:dyDescent="0.3">
      <c r="A819" s="4">
        <v>44358</v>
      </c>
      <c r="B819" s="2" t="s">
        <v>199</v>
      </c>
      <c r="C819" s="11" t="s">
        <v>199</v>
      </c>
      <c r="D819" s="11" t="s">
        <v>11</v>
      </c>
      <c r="E819" s="3" t="s">
        <v>1185</v>
      </c>
      <c r="F819" s="1"/>
      <c r="G819" s="7"/>
      <c r="H819" s="7"/>
      <c r="I819" s="7"/>
      <c r="J819" s="7">
        <v>7520</v>
      </c>
      <c r="K819" s="7">
        <v>2091</v>
      </c>
      <c r="L819" s="7"/>
      <c r="M819" s="5">
        <v>2091</v>
      </c>
      <c r="N819" s="7">
        <v>4</v>
      </c>
      <c r="O819" s="7"/>
      <c r="P819" s="7"/>
      <c r="Q819" s="7"/>
      <c r="R819" s="7"/>
      <c r="S819" s="7"/>
      <c r="T819" s="7"/>
      <c r="U819" s="7"/>
      <c r="V819" s="6"/>
      <c r="W819" s="10"/>
      <c r="X819" s="8"/>
      <c r="Y819" s="9">
        <v>0</v>
      </c>
      <c r="Z819" s="9">
        <v>0</v>
      </c>
      <c r="AA819" s="9">
        <v>0</v>
      </c>
      <c r="AB819" s="9">
        <v>0</v>
      </c>
      <c r="AC819" s="9">
        <v>0</v>
      </c>
      <c r="AD819" s="9">
        <v>0</v>
      </c>
      <c r="AE819" s="9">
        <v>0</v>
      </c>
      <c r="AF819" s="9">
        <v>0</v>
      </c>
      <c r="AG819" s="9">
        <v>0</v>
      </c>
      <c r="AH819" s="9">
        <v>0</v>
      </c>
      <c r="AI819" s="9">
        <v>0</v>
      </c>
      <c r="AJ819">
        <v>0</v>
      </c>
      <c r="AK819">
        <v>0</v>
      </c>
      <c r="AU819" t="s">
        <v>2451</v>
      </c>
      <c r="AW819">
        <v>0</v>
      </c>
      <c r="AY819">
        <v>0</v>
      </c>
      <c r="BA819">
        <v>0</v>
      </c>
      <c r="BC819">
        <v>0</v>
      </c>
      <c r="BE819">
        <v>0</v>
      </c>
      <c r="BG819">
        <v>0</v>
      </c>
      <c r="BI819">
        <v>0</v>
      </c>
      <c r="BK819">
        <v>0</v>
      </c>
      <c r="BM819">
        <v>0</v>
      </c>
      <c r="BO819">
        <v>0</v>
      </c>
      <c r="BQ819">
        <v>0</v>
      </c>
      <c r="BR819">
        <v>0</v>
      </c>
      <c r="BT819">
        <v>0</v>
      </c>
      <c r="BV819">
        <v>0</v>
      </c>
      <c r="BX819">
        <v>0</v>
      </c>
      <c r="BZ819">
        <v>0</v>
      </c>
      <c r="CB819">
        <v>0</v>
      </c>
      <c r="CF819">
        <v>0</v>
      </c>
      <c r="CJ819">
        <v>2287</v>
      </c>
      <c r="CM819">
        <v>0</v>
      </c>
      <c r="CN819">
        <v>0</v>
      </c>
    </row>
    <row r="820" spans="1:92" x14ac:dyDescent="0.3">
      <c r="A820" s="4">
        <v>44384</v>
      </c>
      <c r="B820" s="2" t="s">
        <v>26</v>
      </c>
      <c r="C820" s="11" t="s">
        <v>1503</v>
      </c>
      <c r="D820" s="11" t="s">
        <v>31</v>
      </c>
      <c r="E820" s="3" t="s">
        <v>1504</v>
      </c>
      <c r="F820" s="1"/>
      <c r="G820" s="7"/>
      <c r="H820" s="7"/>
      <c r="I820" s="7"/>
      <c r="J820" s="7">
        <v>40</v>
      </c>
      <c r="K820" s="7">
        <v>15</v>
      </c>
      <c r="L820" s="7"/>
      <c r="M820" s="5">
        <v>15</v>
      </c>
      <c r="N820" s="7"/>
      <c r="O820" s="7"/>
      <c r="P820" s="7"/>
      <c r="Q820" s="7"/>
      <c r="R820" s="7"/>
      <c r="S820" s="7"/>
      <c r="T820" s="7"/>
      <c r="U820" s="7"/>
      <c r="V820" s="6"/>
      <c r="W820" s="10"/>
      <c r="X820" s="8"/>
      <c r="Y820" s="9">
        <v>0</v>
      </c>
      <c r="Z820" s="9">
        <v>0</v>
      </c>
      <c r="AA820" s="9">
        <v>0</v>
      </c>
      <c r="AB820" s="9">
        <v>0</v>
      </c>
      <c r="AC820" s="9">
        <v>0</v>
      </c>
      <c r="AD820" s="9">
        <v>0</v>
      </c>
      <c r="AE820" s="9">
        <v>0</v>
      </c>
      <c r="AF820" s="9">
        <v>0</v>
      </c>
      <c r="AG820" s="9">
        <v>0</v>
      </c>
      <c r="AH820" s="9">
        <v>0</v>
      </c>
      <c r="AI820" s="9">
        <v>0</v>
      </c>
      <c r="AJ820">
        <v>0</v>
      </c>
      <c r="AK820">
        <v>0</v>
      </c>
      <c r="AU820" t="s">
        <v>2452</v>
      </c>
      <c r="AW820">
        <v>0</v>
      </c>
      <c r="AY820">
        <v>0</v>
      </c>
      <c r="BA820">
        <v>0</v>
      </c>
      <c r="BC820">
        <v>0</v>
      </c>
      <c r="BE820">
        <v>0</v>
      </c>
      <c r="BG820">
        <v>0</v>
      </c>
      <c r="BI820">
        <v>0</v>
      </c>
      <c r="BK820">
        <v>0</v>
      </c>
      <c r="BM820">
        <v>0</v>
      </c>
      <c r="BO820">
        <v>0</v>
      </c>
      <c r="BQ820">
        <v>0</v>
      </c>
      <c r="BR820">
        <v>0</v>
      </c>
      <c r="BT820">
        <v>0</v>
      </c>
      <c r="BV820">
        <v>0</v>
      </c>
      <c r="BX820">
        <v>0</v>
      </c>
      <c r="BZ820">
        <v>0</v>
      </c>
      <c r="CB820">
        <v>0</v>
      </c>
      <c r="CF820">
        <v>0</v>
      </c>
      <c r="CJ820">
        <v>2288</v>
      </c>
      <c r="CM820">
        <v>0</v>
      </c>
      <c r="CN820">
        <v>0</v>
      </c>
    </row>
    <row r="821" spans="1:92" x14ac:dyDescent="0.3">
      <c r="A821" s="4">
        <v>44387</v>
      </c>
      <c r="B821" s="2" t="s">
        <v>26</v>
      </c>
      <c r="C821" s="11" t="s">
        <v>345</v>
      </c>
      <c r="D821" s="11" t="s">
        <v>11</v>
      </c>
      <c r="E821" s="3" t="s">
        <v>1599</v>
      </c>
      <c r="F821" s="1"/>
      <c r="G821" s="7"/>
      <c r="H821" s="7"/>
      <c r="I821" s="7"/>
      <c r="J821" s="7">
        <v>24</v>
      </c>
      <c r="K821" s="7">
        <v>6</v>
      </c>
      <c r="L821" s="7">
        <v>6</v>
      </c>
      <c r="M821" s="5"/>
      <c r="N821" s="7">
        <v>1</v>
      </c>
      <c r="O821" s="7">
        <v>1</v>
      </c>
      <c r="P821" s="7"/>
      <c r="Q821" s="7"/>
      <c r="R821" s="7"/>
      <c r="S821" s="7"/>
      <c r="T821" s="7"/>
      <c r="U821" s="7"/>
      <c r="V821" s="6"/>
      <c r="W821" s="10"/>
      <c r="X821" s="8"/>
      <c r="Y821" s="9">
        <v>0</v>
      </c>
      <c r="Z821" s="9">
        <v>0</v>
      </c>
      <c r="AA821" s="9">
        <v>0</v>
      </c>
      <c r="AB821" s="9">
        <v>0</v>
      </c>
      <c r="AC821" s="9">
        <v>0</v>
      </c>
      <c r="AD821" s="9">
        <v>0</v>
      </c>
      <c r="AE821" s="9">
        <v>0</v>
      </c>
      <c r="AF821" s="9">
        <v>0</v>
      </c>
      <c r="AG821" s="9">
        <v>0</v>
      </c>
      <c r="AH821" s="9">
        <v>0</v>
      </c>
      <c r="AI821" s="9">
        <v>0</v>
      </c>
      <c r="AJ821">
        <v>0</v>
      </c>
      <c r="AK821">
        <v>0</v>
      </c>
      <c r="AU821" t="s">
        <v>2453</v>
      </c>
      <c r="AW821">
        <v>0</v>
      </c>
      <c r="AY821">
        <v>0</v>
      </c>
      <c r="BA821">
        <v>0</v>
      </c>
      <c r="BC821">
        <v>0</v>
      </c>
      <c r="BE821">
        <v>0</v>
      </c>
      <c r="BG821">
        <v>0</v>
      </c>
      <c r="BI821">
        <v>0</v>
      </c>
      <c r="BK821">
        <v>0</v>
      </c>
      <c r="BM821">
        <v>0</v>
      </c>
      <c r="BO821">
        <v>0</v>
      </c>
      <c r="BQ821">
        <v>0</v>
      </c>
      <c r="BR821">
        <v>0</v>
      </c>
      <c r="BT821">
        <v>0</v>
      </c>
      <c r="BV821">
        <v>0</v>
      </c>
      <c r="BX821">
        <v>0</v>
      </c>
      <c r="BZ821">
        <v>0</v>
      </c>
      <c r="CB821">
        <v>0</v>
      </c>
      <c r="CF821">
        <v>0</v>
      </c>
      <c r="CJ821">
        <v>2289</v>
      </c>
      <c r="CM821">
        <v>0</v>
      </c>
      <c r="CN821">
        <v>0</v>
      </c>
    </row>
    <row r="822" spans="1:92" x14ac:dyDescent="0.3">
      <c r="A822" s="4">
        <v>44386</v>
      </c>
      <c r="B822" s="2" t="s">
        <v>26</v>
      </c>
      <c r="C822" s="11" t="s">
        <v>429</v>
      </c>
      <c r="D822" s="11" t="s">
        <v>1566</v>
      </c>
      <c r="E822" s="3" t="s">
        <v>1061</v>
      </c>
      <c r="F822" s="1"/>
      <c r="G822" s="7">
        <v>1</v>
      </c>
      <c r="H822" s="7"/>
      <c r="I822" s="7"/>
      <c r="J822" s="7">
        <v>1</v>
      </c>
      <c r="K822" s="7"/>
      <c r="L822" s="7"/>
      <c r="M822" s="5"/>
      <c r="N822" s="7"/>
      <c r="O822" s="7"/>
      <c r="P822" s="7"/>
      <c r="Q822" s="7"/>
      <c r="R822" s="7"/>
      <c r="S822" s="7"/>
      <c r="T822" s="7"/>
      <c r="U822" s="7"/>
      <c r="V822" s="6"/>
      <c r="W822" s="10"/>
      <c r="X822" s="8"/>
      <c r="Y822" s="9">
        <v>0</v>
      </c>
      <c r="Z822" s="9">
        <v>0</v>
      </c>
      <c r="AA822" s="9">
        <v>0</v>
      </c>
      <c r="AB822" s="9">
        <v>0</v>
      </c>
      <c r="AC822" s="9">
        <v>0</v>
      </c>
      <c r="AD822" s="9">
        <v>0</v>
      </c>
      <c r="AE822" s="9">
        <v>0</v>
      </c>
      <c r="AF822" s="9">
        <v>0</v>
      </c>
      <c r="AG822" s="9">
        <v>0</v>
      </c>
      <c r="AH822" s="9">
        <v>0</v>
      </c>
      <c r="AI822" s="9">
        <v>0</v>
      </c>
      <c r="AJ822">
        <v>0</v>
      </c>
      <c r="AK822">
        <v>0</v>
      </c>
      <c r="AU822" t="s">
        <v>2454</v>
      </c>
      <c r="AW822">
        <v>0</v>
      </c>
      <c r="AY822">
        <v>0</v>
      </c>
      <c r="BA822">
        <v>0</v>
      </c>
      <c r="BC822">
        <v>0</v>
      </c>
      <c r="BE822">
        <v>0</v>
      </c>
      <c r="BG822">
        <v>0</v>
      </c>
      <c r="BI822">
        <v>0</v>
      </c>
      <c r="BK822">
        <v>0</v>
      </c>
      <c r="BM822">
        <v>0</v>
      </c>
      <c r="BO822">
        <v>0</v>
      </c>
      <c r="BQ822">
        <v>0</v>
      </c>
      <c r="BR822">
        <v>0</v>
      </c>
      <c r="BT822">
        <v>0</v>
      </c>
      <c r="BV822">
        <v>0</v>
      </c>
      <c r="BX822">
        <v>0</v>
      </c>
      <c r="BZ822">
        <v>0</v>
      </c>
      <c r="CB822">
        <v>0</v>
      </c>
      <c r="CF822">
        <v>0</v>
      </c>
      <c r="CJ822">
        <v>2290</v>
      </c>
      <c r="CM822">
        <v>0</v>
      </c>
      <c r="CN822">
        <v>0</v>
      </c>
    </row>
    <row r="823" spans="1:92" x14ac:dyDescent="0.3">
      <c r="A823" s="4">
        <v>44389</v>
      </c>
      <c r="B823" s="2" t="s">
        <v>148</v>
      </c>
      <c r="C823" s="11" t="s">
        <v>428</v>
      </c>
      <c r="D823" s="11" t="s">
        <v>554</v>
      </c>
      <c r="E823" s="3" t="s">
        <v>818</v>
      </c>
      <c r="F823" s="1"/>
      <c r="G823" s="7"/>
      <c r="H823" s="7">
        <v>1</v>
      </c>
      <c r="I823" s="7"/>
      <c r="J823" s="7">
        <v>104</v>
      </c>
      <c r="K823" s="7">
        <v>25</v>
      </c>
      <c r="L823" s="7">
        <v>1</v>
      </c>
      <c r="M823" s="5">
        <v>24</v>
      </c>
      <c r="N823" s="7"/>
      <c r="O823" s="7"/>
      <c r="P823" s="7"/>
      <c r="Q823" s="7"/>
      <c r="R823" s="7"/>
      <c r="S823" s="7"/>
      <c r="T823" s="7"/>
      <c r="U823" s="7"/>
      <c r="V823" s="6"/>
      <c r="W823" s="10"/>
      <c r="X823" s="8"/>
      <c r="Y823" s="9">
        <v>0</v>
      </c>
      <c r="Z823" s="9">
        <v>0</v>
      </c>
      <c r="AA823" s="9">
        <v>0</v>
      </c>
      <c r="AB823" s="9">
        <v>0</v>
      </c>
      <c r="AC823" s="9">
        <v>0</v>
      </c>
      <c r="AD823" s="9">
        <v>0</v>
      </c>
      <c r="AE823" s="9">
        <v>0</v>
      </c>
      <c r="AF823" s="9">
        <v>0</v>
      </c>
      <c r="AG823" s="9">
        <v>0</v>
      </c>
      <c r="AH823" s="9">
        <v>0</v>
      </c>
      <c r="AI823" s="9">
        <v>0</v>
      </c>
      <c r="AJ823">
        <v>0</v>
      </c>
      <c r="AK823">
        <v>0</v>
      </c>
      <c r="AU823" t="s">
        <v>2455</v>
      </c>
      <c r="AW823">
        <v>0</v>
      </c>
      <c r="AY823">
        <v>0</v>
      </c>
      <c r="BA823">
        <v>0</v>
      </c>
      <c r="BC823">
        <v>0</v>
      </c>
      <c r="BE823">
        <v>0</v>
      </c>
      <c r="BG823">
        <v>0</v>
      </c>
      <c r="BI823">
        <v>0</v>
      </c>
      <c r="BK823">
        <v>0</v>
      </c>
      <c r="BM823">
        <v>0</v>
      </c>
      <c r="BO823">
        <v>0</v>
      </c>
      <c r="BQ823">
        <v>0</v>
      </c>
      <c r="BR823">
        <v>0</v>
      </c>
      <c r="BT823">
        <v>0</v>
      </c>
      <c r="BV823">
        <v>0</v>
      </c>
      <c r="BX823">
        <v>0</v>
      </c>
      <c r="BZ823">
        <v>0</v>
      </c>
      <c r="CB823">
        <v>0</v>
      </c>
      <c r="CF823">
        <v>0</v>
      </c>
      <c r="CJ823">
        <v>2291</v>
      </c>
      <c r="CM823">
        <v>0</v>
      </c>
      <c r="CN823">
        <v>0</v>
      </c>
    </row>
    <row r="824" spans="1:92" x14ac:dyDescent="0.3">
      <c r="A824" s="4">
        <v>44389</v>
      </c>
      <c r="B824" s="2" t="s">
        <v>12</v>
      </c>
      <c r="C824" s="11" t="s">
        <v>408</v>
      </c>
      <c r="D824" s="11" t="s">
        <v>1627</v>
      </c>
      <c r="E824" s="3" t="s">
        <v>1213</v>
      </c>
      <c r="F824" s="1"/>
      <c r="G824" s="7"/>
      <c r="H824" s="7"/>
      <c r="I824" s="7"/>
      <c r="J824" s="7">
        <v>4</v>
      </c>
      <c r="K824" s="7">
        <v>1</v>
      </c>
      <c r="L824" s="7"/>
      <c r="M824" s="5">
        <v>1</v>
      </c>
      <c r="N824" s="7"/>
      <c r="O824" s="7"/>
      <c r="P824" s="7"/>
      <c r="Q824" s="7"/>
      <c r="R824" s="7"/>
      <c r="S824" s="7"/>
      <c r="T824" s="7"/>
      <c r="U824" s="7"/>
      <c r="V824" s="6"/>
      <c r="W824" s="10"/>
      <c r="X824" s="8"/>
      <c r="Y824" s="9">
        <v>0</v>
      </c>
      <c r="Z824" s="9">
        <v>0</v>
      </c>
      <c r="AA824" s="9">
        <v>0</v>
      </c>
      <c r="AB824" s="9">
        <v>0</v>
      </c>
      <c r="AC824" s="9">
        <v>0</v>
      </c>
      <c r="AD824" s="9">
        <v>0</v>
      </c>
      <c r="AE824" s="9">
        <v>0</v>
      </c>
      <c r="AF824" s="9">
        <v>0</v>
      </c>
      <c r="AG824" s="9">
        <v>0</v>
      </c>
      <c r="AH824" s="9">
        <v>0</v>
      </c>
      <c r="AI824" s="9">
        <v>0</v>
      </c>
      <c r="AJ824">
        <v>0</v>
      </c>
      <c r="AK824">
        <v>0</v>
      </c>
      <c r="AU824" t="s">
        <v>2456</v>
      </c>
      <c r="AW824">
        <v>0</v>
      </c>
      <c r="AY824">
        <v>0</v>
      </c>
      <c r="BA824">
        <v>0</v>
      </c>
      <c r="BC824">
        <v>0</v>
      </c>
      <c r="BE824">
        <v>0</v>
      </c>
      <c r="BG824">
        <v>0</v>
      </c>
      <c r="BI824">
        <v>0</v>
      </c>
      <c r="BK824">
        <v>0</v>
      </c>
      <c r="BM824">
        <v>0</v>
      </c>
      <c r="BO824">
        <v>0</v>
      </c>
      <c r="BQ824">
        <v>0</v>
      </c>
      <c r="BR824">
        <v>0</v>
      </c>
      <c r="BT824">
        <v>0</v>
      </c>
      <c r="BV824">
        <v>0</v>
      </c>
      <c r="BX824">
        <v>0</v>
      </c>
      <c r="BZ824">
        <v>0</v>
      </c>
      <c r="CB824">
        <v>0</v>
      </c>
      <c r="CF824">
        <v>0</v>
      </c>
      <c r="CJ824">
        <v>2292</v>
      </c>
      <c r="CM824">
        <v>0</v>
      </c>
      <c r="CN824">
        <v>0</v>
      </c>
    </row>
    <row r="825" spans="1:92" x14ac:dyDescent="0.3">
      <c r="A825" s="4">
        <v>44390</v>
      </c>
      <c r="B825" s="2" t="s">
        <v>12</v>
      </c>
      <c r="C825" s="11" t="s">
        <v>792</v>
      </c>
      <c r="D825" s="11" t="s">
        <v>1690</v>
      </c>
      <c r="E825" s="3" t="s">
        <v>1211</v>
      </c>
      <c r="F825" s="1"/>
      <c r="G825" s="7"/>
      <c r="H825" s="7"/>
      <c r="I825" s="7"/>
      <c r="J825" s="7"/>
      <c r="K825" s="7"/>
      <c r="L825" s="7"/>
      <c r="M825" s="5"/>
      <c r="N825" s="7">
        <v>1</v>
      </c>
      <c r="O825" s="7"/>
      <c r="P825" s="7"/>
      <c r="Q825" s="7"/>
      <c r="R825" s="7"/>
      <c r="S825" s="7"/>
      <c r="T825" s="7"/>
      <c r="U825" s="7"/>
      <c r="V825" s="6"/>
      <c r="W825" s="10"/>
      <c r="X825" s="8"/>
      <c r="Y825" s="9">
        <v>0</v>
      </c>
      <c r="Z825" s="9">
        <v>0</v>
      </c>
      <c r="AA825" s="9">
        <v>0</v>
      </c>
      <c r="AB825" s="9">
        <v>0</v>
      </c>
      <c r="AC825" s="9">
        <v>0</v>
      </c>
      <c r="AD825" s="9">
        <v>0</v>
      </c>
      <c r="AE825" s="9">
        <v>0</v>
      </c>
      <c r="AF825" s="9">
        <v>0</v>
      </c>
      <c r="AG825" s="9">
        <v>0</v>
      </c>
      <c r="AH825" s="9">
        <v>0</v>
      </c>
      <c r="AI825" s="9">
        <v>0</v>
      </c>
      <c r="AJ825">
        <v>0</v>
      </c>
      <c r="AK825">
        <v>0</v>
      </c>
      <c r="AU825" t="s">
        <v>2457</v>
      </c>
      <c r="AW825">
        <v>0</v>
      </c>
      <c r="AY825">
        <v>0</v>
      </c>
      <c r="BA825">
        <v>0</v>
      </c>
      <c r="BC825">
        <v>0</v>
      </c>
      <c r="BE825">
        <v>0</v>
      </c>
      <c r="BG825">
        <v>0</v>
      </c>
      <c r="BI825">
        <v>0</v>
      </c>
      <c r="BK825">
        <v>0</v>
      </c>
      <c r="BM825">
        <v>0</v>
      </c>
      <c r="BO825">
        <v>0</v>
      </c>
      <c r="BQ825">
        <v>0</v>
      </c>
      <c r="BR825">
        <v>0</v>
      </c>
      <c r="BT825">
        <v>0</v>
      </c>
      <c r="BV825">
        <v>0</v>
      </c>
      <c r="BX825">
        <v>0</v>
      </c>
      <c r="BZ825">
        <v>0</v>
      </c>
      <c r="CB825">
        <v>0</v>
      </c>
      <c r="CF825">
        <v>0</v>
      </c>
      <c r="CJ825">
        <v>2293</v>
      </c>
      <c r="CM825">
        <v>0</v>
      </c>
      <c r="CN825">
        <v>0</v>
      </c>
    </row>
    <row r="826" spans="1:92" x14ac:dyDescent="0.3">
      <c r="A826" s="4">
        <v>44390</v>
      </c>
      <c r="B826" s="2" t="s">
        <v>12</v>
      </c>
      <c r="C826" s="11" t="s">
        <v>14</v>
      </c>
      <c r="D826" s="11" t="s">
        <v>31</v>
      </c>
      <c r="E826" s="3" t="s">
        <v>940</v>
      </c>
      <c r="F826" s="1"/>
      <c r="G826" s="7"/>
      <c r="H826" s="7"/>
      <c r="I826" s="7"/>
      <c r="J826" s="7"/>
      <c r="K826" s="7"/>
      <c r="L826" s="7"/>
      <c r="M826" s="5"/>
      <c r="N826" s="7"/>
      <c r="O826" s="7"/>
      <c r="P826" s="7"/>
      <c r="Q826" s="7"/>
      <c r="R826" s="7"/>
      <c r="S826" s="7"/>
      <c r="T826" s="7"/>
      <c r="U826" s="7"/>
      <c r="V826" s="6"/>
      <c r="W826" s="10" t="s">
        <v>2458</v>
      </c>
      <c r="X826" s="8"/>
      <c r="Y826" s="9">
        <v>0</v>
      </c>
      <c r="Z826" s="9">
        <v>0</v>
      </c>
      <c r="AA826" s="9">
        <v>0</v>
      </c>
      <c r="AB826" s="9">
        <v>0</v>
      </c>
      <c r="AC826" s="9">
        <v>0</v>
      </c>
      <c r="AD826" s="9">
        <v>0</v>
      </c>
      <c r="AE826" s="9">
        <v>0</v>
      </c>
      <c r="AF826" s="9">
        <v>0</v>
      </c>
      <c r="AG826" s="9">
        <v>0</v>
      </c>
      <c r="AH826" s="9">
        <v>0</v>
      </c>
      <c r="AI826" s="9">
        <v>0</v>
      </c>
      <c r="AJ826">
        <v>0</v>
      </c>
      <c r="AK826">
        <v>0</v>
      </c>
      <c r="AU826" t="s">
        <v>2459</v>
      </c>
      <c r="AW826">
        <v>0</v>
      </c>
      <c r="AY826">
        <v>0</v>
      </c>
      <c r="BA826">
        <v>0</v>
      </c>
      <c r="BC826">
        <v>0</v>
      </c>
      <c r="BE826">
        <v>0</v>
      </c>
      <c r="BG826">
        <v>0</v>
      </c>
      <c r="BI826">
        <v>0</v>
      </c>
      <c r="BK826">
        <v>0</v>
      </c>
      <c r="BM826">
        <v>0</v>
      </c>
      <c r="BO826">
        <v>0</v>
      </c>
      <c r="BQ826">
        <v>0</v>
      </c>
      <c r="BR826">
        <v>0</v>
      </c>
      <c r="BT826">
        <v>0</v>
      </c>
      <c r="BV826">
        <v>0</v>
      </c>
      <c r="BX826">
        <v>0</v>
      </c>
      <c r="BZ826">
        <v>0</v>
      </c>
      <c r="CB826">
        <v>0</v>
      </c>
      <c r="CF826">
        <v>0</v>
      </c>
      <c r="CJ826">
        <v>2294</v>
      </c>
      <c r="CM826">
        <v>0</v>
      </c>
      <c r="CN826">
        <v>0</v>
      </c>
    </row>
    <row r="827" spans="1:92" x14ac:dyDescent="0.3">
      <c r="A827" s="4">
        <v>44390</v>
      </c>
      <c r="B827" s="2" t="s">
        <v>12</v>
      </c>
      <c r="C827" s="11" t="s">
        <v>358</v>
      </c>
      <c r="D827" s="11" t="s">
        <v>31</v>
      </c>
      <c r="E827" s="3" t="s">
        <v>1116</v>
      </c>
      <c r="F827" s="1"/>
      <c r="G827" s="7"/>
      <c r="H827" s="7"/>
      <c r="I827" s="7"/>
      <c r="J827" s="7"/>
      <c r="K827" s="7"/>
      <c r="L827" s="7"/>
      <c r="M827" s="5"/>
      <c r="N827" s="7"/>
      <c r="O827" s="7"/>
      <c r="P827" s="7"/>
      <c r="Q827" s="7"/>
      <c r="R827" s="7"/>
      <c r="S827" s="7"/>
      <c r="T827" s="7"/>
      <c r="U827" s="7"/>
      <c r="V827" s="6"/>
      <c r="W827" s="10"/>
      <c r="X827" s="8"/>
      <c r="Y827" s="9">
        <v>0</v>
      </c>
      <c r="Z827" s="9">
        <v>0</v>
      </c>
      <c r="AA827" s="9">
        <v>0</v>
      </c>
      <c r="AB827" s="9">
        <v>0</v>
      </c>
      <c r="AC827" s="9">
        <v>0</v>
      </c>
      <c r="AD827" s="9">
        <v>0</v>
      </c>
      <c r="AE827" s="9">
        <v>0</v>
      </c>
      <c r="AF827" s="9">
        <v>0</v>
      </c>
      <c r="AG827" s="9">
        <v>0</v>
      </c>
      <c r="AH827" s="9">
        <v>0</v>
      </c>
      <c r="AI827" s="9">
        <v>0</v>
      </c>
      <c r="AJ827">
        <v>0</v>
      </c>
      <c r="AK827">
        <v>0</v>
      </c>
      <c r="AU827" t="s">
        <v>2460</v>
      </c>
      <c r="AW827">
        <v>0</v>
      </c>
      <c r="AY827">
        <v>0</v>
      </c>
      <c r="BA827">
        <v>0</v>
      </c>
      <c r="BC827">
        <v>0</v>
      </c>
      <c r="BE827">
        <v>0</v>
      </c>
      <c r="BG827">
        <v>0</v>
      </c>
      <c r="BI827">
        <v>0</v>
      </c>
      <c r="BK827">
        <v>0</v>
      </c>
      <c r="BM827">
        <v>0</v>
      </c>
      <c r="BO827">
        <v>0</v>
      </c>
      <c r="BQ827">
        <v>0</v>
      </c>
      <c r="BR827">
        <v>0</v>
      </c>
      <c r="BT827">
        <v>0</v>
      </c>
      <c r="BV827">
        <v>0</v>
      </c>
      <c r="BX827">
        <v>0</v>
      </c>
      <c r="BZ827">
        <v>0</v>
      </c>
      <c r="CB827">
        <v>0</v>
      </c>
      <c r="CF827">
        <v>0</v>
      </c>
      <c r="CJ827">
        <v>2295</v>
      </c>
      <c r="CM827">
        <v>0</v>
      </c>
      <c r="CN827">
        <v>0</v>
      </c>
    </row>
    <row r="828" spans="1:92" x14ac:dyDescent="0.3">
      <c r="A828" s="4">
        <v>44390</v>
      </c>
      <c r="B828" s="2" t="s">
        <v>12</v>
      </c>
      <c r="C828" s="11" t="s">
        <v>357</v>
      </c>
      <c r="D828" s="11" t="s">
        <v>1690</v>
      </c>
      <c r="E828" s="3" t="s">
        <v>1212</v>
      </c>
      <c r="F828" s="1"/>
      <c r="G828" s="7"/>
      <c r="H828" s="7"/>
      <c r="I828" s="7"/>
      <c r="J828" s="7"/>
      <c r="K828" s="7"/>
      <c r="L828" s="7"/>
      <c r="M828" s="5"/>
      <c r="N828" s="7">
        <v>1</v>
      </c>
      <c r="O828" s="7"/>
      <c r="P828" s="7">
        <v>1</v>
      </c>
      <c r="Q828" s="7">
        <v>1</v>
      </c>
      <c r="R828" s="7"/>
      <c r="S828" s="7"/>
      <c r="T828" s="7"/>
      <c r="U828" s="7"/>
      <c r="V828" s="6"/>
      <c r="W828" s="10"/>
      <c r="X828" s="8"/>
      <c r="Y828" s="9">
        <v>0</v>
      </c>
      <c r="Z828" s="9">
        <v>0</v>
      </c>
      <c r="AA828" s="9">
        <v>0</v>
      </c>
      <c r="AB828" s="9">
        <v>0</v>
      </c>
      <c r="AC828" s="9">
        <v>0</v>
      </c>
      <c r="AD828" s="9">
        <v>0</v>
      </c>
      <c r="AE828" s="9">
        <v>0</v>
      </c>
      <c r="AF828" s="9">
        <v>0</v>
      </c>
      <c r="AG828" s="9">
        <v>0</v>
      </c>
      <c r="AH828" s="9">
        <v>0</v>
      </c>
      <c r="AI828" s="9">
        <v>0</v>
      </c>
      <c r="AJ828">
        <v>0</v>
      </c>
      <c r="AK828">
        <v>0</v>
      </c>
      <c r="AU828" t="s">
        <v>2461</v>
      </c>
      <c r="AW828">
        <v>0</v>
      </c>
      <c r="AY828">
        <v>0</v>
      </c>
      <c r="BA828">
        <v>0</v>
      </c>
      <c r="BC828">
        <v>0</v>
      </c>
      <c r="BE828">
        <v>0</v>
      </c>
      <c r="BG828">
        <v>0</v>
      </c>
      <c r="BI828">
        <v>0</v>
      </c>
      <c r="BK828">
        <v>0</v>
      </c>
      <c r="BM828">
        <v>0</v>
      </c>
      <c r="BO828">
        <v>0</v>
      </c>
      <c r="BQ828">
        <v>0</v>
      </c>
      <c r="BR828">
        <v>0</v>
      </c>
      <c r="BT828">
        <v>0</v>
      </c>
      <c r="BV828">
        <v>0</v>
      </c>
      <c r="BX828">
        <v>0</v>
      </c>
      <c r="BZ828">
        <v>0</v>
      </c>
      <c r="CB828">
        <v>0</v>
      </c>
      <c r="CF828">
        <v>0</v>
      </c>
      <c r="CJ828">
        <v>2296</v>
      </c>
      <c r="CM828">
        <v>0</v>
      </c>
      <c r="CN828">
        <v>0</v>
      </c>
    </row>
    <row r="829" spans="1:92" x14ac:dyDescent="0.3">
      <c r="A829" s="4">
        <v>44389</v>
      </c>
      <c r="B829" s="2" t="s">
        <v>32</v>
      </c>
      <c r="C829" s="11" t="s">
        <v>468</v>
      </c>
      <c r="D829" s="11" t="s">
        <v>31</v>
      </c>
      <c r="E829" s="3" t="s">
        <v>1241</v>
      </c>
      <c r="F829" s="1"/>
      <c r="G829" s="7"/>
      <c r="H829" s="7"/>
      <c r="I829" s="7"/>
      <c r="J829" s="7"/>
      <c r="K829" s="7"/>
      <c r="L829" s="7"/>
      <c r="M829" s="5"/>
      <c r="N829" s="7"/>
      <c r="O829" s="7"/>
      <c r="P829" s="7"/>
      <c r="Q829" s="7"/>
      <c r="R829" s="7"/>
      <c r="S829" s="7"/>
      <c r="T829" s="7"/>
      <c r="U829" s="7"/>
      <c r="V829" s="6"/>
      <c r="W829" s="10"/>
      <c r="X829" s="8"/>
      <c r="Y829" s="9">
        <v>0</v>
      </c>
      <c r="Z829" s="9">
        <v>0</v>
      </c>
      <c r="AA829" s="9">
        <v>0</v>
      </c>
      <c r="AB829" s="9">
        <v>0</v>
      </c>
      <c r="AC829" s="9">
        <v>0</v>
      </c>
      <c r="AD829" s="9">
        <v>0</v>
      </c>
      <c r="AE829" s="9">
        <v>0</v>
      </c>
      <c r="AF829" s="9">
        <v>0</v>
      </c>
      <c r="AG829" s="9">
        <v>0</v>
      </c>
      <c r="AH829" s="9">
        <v>0</v>
      </c>
      <c r="AI829" s="9">
        <v>0</v>
      </c>
      <c r="AJ829">
        <v>0</v>
      </c>
      <c r="AK829">
        <v>0</v>
      </c>
      <c r="AU829" t="s">
        <v>2462</v>
      </c>
      <c r="AW829">
        <v>0</v>
      </c>
      <c r="AY829">
        <v>0</v>
      </c>
      <c r="BA829">
        <v>0</v>
      </c>
      <c r="BC829">
        <v>0</v>
      </c>
      <c r="BE829">
        <v>0</v>
      </c>
      <c r="BG829">
        <v>0</v>
      </c>
      <c r="BI829">
        <v>0</v>
      </c>
      <c r="BK829">
        <v>0</v>
      </c>
      <c r="BM829">
        <v>0</v>
      </c>
      <c r="BO829">
        <v>0</v>
      </c>
      <c r="BQ829">
        <v>0</v>
      </c>
      <c r="BR829">
        <v>0</v>
      </c>
      <c r="BT829">
        <v>0</v>
      </c>
      <c r="BV829">
        <v>0</v>
      </c>
      <c r="BX829">
        <v>0</v>
      </c>
      <c r="BZ829">
        <v>0</v>
      </c>
      <c r="CB829">
        <v>0</v>
      </c>
      <c r="CF829">
        <v>0</v>
      </c>
      <c r="CJ829">
        <v>2297</v>
      </c>
      <c r="CM829">
        <v>0</v>
      </c>
      <c r="CN829">
        <v>0</v>
      </c>
    </row>
    <row r="830" spans="1:92" x14ac:dyDescent="0.3">
      <c r="A830" s="4">
        <v>44389</v>
      </c>
      <c r="B830" s="2" t="s">
        <v>199</v>
      </c>
      <c r="C830" s="11" t="s">
        <v>199</v>
      </c>
      <c r="D830" s="11" t="s">
        <v>11</v>
      </c>
      <c r="E830" s="3" t="s">
        <v>1185</v>
      </c>
      <c r="F830" s="1"/>
      <c r="G830" s="7"/>
      <c r="H830" s="7"/>
      <c r="I830" s="7"/>
      <c r="J830" s="7">
        <v>7520</v>
      </c>
      <c r="K830" s="7">
        <v>2091</v>
      </c>
      <c r="L830" s="7"/>
      <c r="M830" s="5">
        <v>2091</v>
      </c>
      <c r="N830" s="7">
        <v>4</v>
      </c>
      <c r="O830" s="7"/>
      <c r="P830" s="7"/>
      <c r="Q830" s="7"/>
      <c r="R830" s="7"/>
      <c r="S830" s="7"/>
      <c r="T830" s="7"/>
      <c r="U830" s="7"/>
      <c r="V830" s="6"/>
      <c r="W830" s="10"/>
      <c r="X830" s="8"/>
      <c r="Y830" s="9">
        <v>0</v>
      </c>
      <c r="Z830" s="9">
        <v>0</v>
      </c>
      <c r="AA830" s="9">
        <v>0</v>
      </c>
      <c r="AB830" s="9">
        <v>0</v>
      </c>
      <c r="AC830" s="9">
        <v>0</v>
      </c>
      <c r="AD830" s="9">
        <v>0</v>
      </c>
      <c r="AE830" s="9">
        <v>0</v>
      </c>
      <c r="AF830" s="9">
        <v>0</v>
      </c>
      <c r="AG830" s="9">
        <v>0</v>
      </c>
      <c r="AH830" s="9">
        <v>140000000</v>
      </c>
      <c r="AI830" s="9">
        <v>0</v>
      </c>
      <c r="AJ830">
        <v>140000000</v>
      </c>
      <c r="AK830">
        <v>0</v>
      </c>
      <c r="AU830" t="s">
        <v>2463</v>
      </c>
      <c r="AW830">
        <v>0</v>
      </c>
      <c r="AY830">
        <v>0</v>
      </c>
      <c r="BA830">
        <v>0</v>
      </c>
      <c r="BC830">
        <v>0</v>
      </c>
      <c r="BE830">
        <v>0</v>
      </c>
      <c r="BG830">
        <v>0</v>
      </c>
      <c r="BI830">
        <v>0</v>
      </c>
      <c r="BK830">
        <v>0</v>
      </c>
      <c r="BM830">
        <v>0</v>
      </c>
      <c r="BO830">
        <v>0</v>
      </c>
      <c r="BQ830">
        <v>0</v>
      </c>
      <c r="BR830">
        <v>0</v>
      </c>
      <c r="BT830">
        <v>0</v>
      </c>
      <c r="BV830">
        <v>0</v>
      </c>
      <c r="BX830">
        <v>0</v>
      </c>
      <c r="BZ830">
        <v>0</v>
      </c>
      <c r="CB830">
        <v>0</v>
      </c>
      <c r="CF830">
        <v>0</v>
      </c>
      <c r="CJ830">
        <v>2298</v>
      </c>
      <c r="CM830">
        <v>0</v>
      </c>
      <c r="CN830">
        <v>140000000</v>
      </c>
    </row>
    <row r="831" spans="1:92" x14ac:dyDescent="0.3">
      <c r="A831" s="4">
        <v>44389</v>
      </c>
      <c r="B831" s="2" t="s">
        <v>148</v>
      </c>
      <c r="C831" s="11" t="s">
        <v>428</v>
      </c>
      <c r="D831" s="11" t="s">
        <v>554</v>
      </c>
      <c r="E831" s="3" t="s">
        <v>818</v>
      </c>
      <c r="F831" s="1"/>
      <c r="G831" s="7"/>
      <c r="H831" s="7"/>
      <c r="I831" s="7"/>
      <c r="J831" s="7"/>
      <c r="K831" s="7"/>
      <c r="L831" s="7"/>
      <c r="M831" s="5"/>
      <c r="N831" s="7"/>
      <c r="O831" s="7"/>
      <c r="P831" s="7"/>
      <c r="Q831" s="7"/>
      <c r="R831" s="7"/>
      <c r="S831" s="7"/>
      <c r="T831" s="7"/>
      <c r="U831" s="7"/>
      <c r="V831" s="6"/>
      <c r="W831" s="10"/>
      <c r="X831" s="8"/>
      <c r="Y831" s="9">
        <v>0</v>
      </c>
      <c r="Z831" s="9">
        <v>0</v>
      </c>
      <c r="AA831" s="9">
        <v>0</v>
      </c>
      <c r="AB831" s="9">
        <v>0</v>
      </c>
      <c r="AC831" s="9">
        <v>0</v>
      </c>
      <c r="AD831" s="9">
        <v>0</v>
      </c>
      <c r="AE831" s="9">
        <v>0</v>
      </c>
      <c r="AF831" s="9">
        <v>0</v>
      </c>
      <c r="AG831" s="9">
        <v>0</v>
      </c>
      <c r="AH831" s="9">
        <v>0</v>
      </c>
      <c r="AI831" s="9">
        <v>0</v>
      </c>
      <c r="AJ831">
        <v>0</v>
      </c>
      <c r="AK831">
        <v>0</v>
      </c>
      <c r="AU831" t="s">
        <v>2464</v>
      </c>
      <c r="AW831">
        <v>0</v>
      </c>
      <c r="AY831">
        <v>0</v>
      </c>
      <c r="BA831">
        <v>0</v>
      </c>
      <c r="BC831">
        <v>0</v>
      </c>
      <c r="BE831">
        <v>0</v>
      </c>
      <c r="BG831">
        <v>0</v>
      </c>
      <c r="BI831">
        <v>0</v>
      </c>
      <c r="BK831">
        <v>0</v>
      </c>
      <c r="BM831">
        <v>0</v>
      </c>
      <c r="BO831">
        <v>0</v>
      </c>
      <c r="BQ831">
        <v>0</v>
      </c>
      <c r="BR831">
        <v>0</v>
      </c>
      <c r="BT831">
        <v>0</v>
      </c>
      <c r="BV831">
        <v>0</v>
      </c>
      <c r="BX831">
        <v>0</v>
      </c>
      <c r="BZ831">
        <v>0</v>
      </c>
      <c r="CB831">
        <v>0</v>
      </c>
      <c r="CF831">
        <v>0</v>
      </c>
      <c r="CJ831">
        <v>2299</v>
      </c>
      <c r="CM831">
        <v>0</v>
      </c>
      <c r="CN831">
        <v>0</v>
      </c>
    </row>
    <row r="832" spans="1:92" x14ac:dyDescent="0.3">
      <c r="A832" s="4">
        <v>44389</v>
      </c>
      <c r="B832" s="2" t="s">
        <v>26</v>
      </c>
      <c r="C832" s="11" t="s">
        <v>459</v>
      </c>
      <c r="D832" s="11" t="s">
        <v>1713</v>
      </c>
      <c r="E832" s="3" t="s">
        <v>1560</v>
      </c>
      <c r="F832" s="1"/>
      <c r="G832" s="7"/>
      <c r="H832" s="7">
        <v>1</v>
      </c>
      <c r="I832" s="7"/>
      <c r="J832" s="7">
        <v>130</v>
      </c>
      <c r="K832" s="7">
        <v>26</v>
      </c>
      <c r="L832" s="7"/>
      <c r="M832" s="5">
        <v>26</v>
      </c>
      <c r="N832" s="7"/>
      <c r="O832" s="7"/>
      <c r="P832" s="7"/>
      <c r="Q832" s="7"/>
      <c r="R832" s="7"/>
      <c r="S832" s="7"/>
      <c r="T832" s="7"/>
      <c r="U832" s="7"/>
      <c r="V832" s="6"/>
      <c r="W832" s="10"/>
      <c r="X832" s="8"/>
      <c r="Y832" s="9">
        <v>0</v>
      </c>
      <c r="Z832" s="9">
        <v>0</v>
      </c>
      <c r="AA832" s="9">
        <v>0</v>
      </c>
      <c r="AB832" s="9">
        <v>0</v>
      </c>
      <c r="AC832" s="9">
        <v>0</v>
      </c>
      <c r="AD832" s="9">
        <v>0</v>
      </c>
      <c r="AE832" s="9">
        <v>0</v>
      </c>
      <c r="AF832" s="9">
        <v>0</v>
      </c>
      <c r="AG832" s="9">
        <v>0</v>
      </c>
      <c r="AH832" s="9">
        <v>0</v>
      </c>
      <c r="AI832" s="9">
        <v>0</v>
      </c>
      <c r="AJ832">
        <v>0</v>
      </c>
      <c r="AK832">
        <v>0</v>
      </c>
      <c r="AU832" t="s">
        <v>2465</v>
      </c>
      <c r="AW832">
        <v>0</v>
      </c>
      <c r="AY832">
        <v>0</v>
      </c>
      <c r="BA832">
        <v>0</v>
      </c>
      <c r="BC832">
        <v>0</v>
      </c>
      <c r="BE832">
        <v>0</v>
      </c>
      <c r="BG832">
        <v>0</v>
      </c>
      <c r="BI832">
        <v>0</v>
      </c>
      <c r="BK832">
        <v>0</v>
      </c>
      <c r="BM832">
        <v>0</v>
      </c>
      <c r="BO832">
        <v>0</v>
      </c>
      <c r="BQ832">
        <v>0</v>
      </c>
      <c r="BR832">
        <v>0</v>
      </c>
      <c r="BT832">
        <v>0</v>
      </c>
      <c r="BV832">
        <v>0</v>
      </c>
      <c r="BX832">
        <v>0</v>
      </c>
      <c r="BZ832">
        <v>0</v>
      </c>
      <c r="CB832">
        <v>0</v>
      </c>
      <c r="CF832">
        <v>0</v>
      </c>
      <c r="CJ832">
        <v>2300</v>
      </c>
      <c r="CM832">
        <v>0</v>
      </c>
      <c r="CN832">
        <v>0</v>
      </c>
    </row>
    <row r="833" spans="1:92" x14ac:dyDescent="0.3">
      <c r="A833" s="4">
        <v>44390</v>
      </c>
      <c r="B833" s="2" t="s">
        <v>12</v>
      </c>
      <c r="C833" s="11" t="s">
        <v>408</v>
      </c>
      <c r="D833" s="11" t="s">
        <v>1627</v>
      </c>
      <c r="E833" s="3" t="s">
        <v>1213</v>
      </c>
      <c r="F833" s="1"/>
      <c r="G833" s="7"/>
      <c r="H833" s="7"/>
      <c r="I833" s="7"/>
      <c r="J833" s="7"/>
      <c r="K833" s="7"/>
      <c r="L833" s="7"/>
      <c r="M833" s="5"/>
      <c r="N833" s="7">
        <v>1</v>
      </c>
      <c r="O833" s="7"/>
      <c r="P833" s="7"/>
      <c r="Q833" s="7"/>
      <c r="R833" s="7"/>
      <c r="S833" s="7"/>
      <c r="T833" s="7"/>
      <c r="U833" s="7"/>
      <c r="V833" s="6"/>
      <c r="W833" s="10"/>
      <c r="X833" s="8"/>
      <c r="Y833" s="9">
        <v>0</v>
      </c>
      <c r="Z833" s="9">
        <v>0</v>
      </c>
      <c r="AA833" s="9">
        <v>0</v>
      </c>
      <c r="AB833" s="9">
        <v>0</v>
      </c>
      <c r="AC833" s="9">
        <v>0</v>
      </c>
      <c r="AD833" s="9">
        <v>0</v>
      </c>
      <c r="AE833" s="9">
        <v>0</v>
      </c>
      <c r="AF833" s="9">
        <v>0</v>
      </c>
      <c r="AG833" s="9">
        <v>0</v>
      </c>
      <c r="AH833" s="9">
        <v>0</v>
      </c>
      <c r="AI833" s="9">
        <v>0</v>
      </c>
      <c r="AJ833">
        <v>0</v>
      </c>
      <c r="AK833">
        <v>0</v>
      </c>
      <c r="AU833" t="s">
        <v>2466</v>
      </c>
      <c r="AW833">
        <v>0</v>
      </c>
      <c r="AY833">
        <v>0</v>
      </c>
      <c r="BA833">
        <v>0</v>
      </c>
      <c r="BC833">
        <v>0</v>
      </c>
      <c r="BE833">
        <v>0</v>
      </c>
      <c r="BG833">
        <v>0</v>
      </c>
      <c r="BI833">
        <v>0</v>
      </c>
      <c r="BK833">
        <v>0</v>
      </c>
      <c r="BM833">
        <v>0</v>
      </c>
      <c r="BO833">
        <v>0</v>
      </c>
      <c r="BQ833">
        <v>0</v>
      </c>
      <c r="BR833">
        <v>0</v>
      </c>
      <c r="BT833">
        <v>0</v>
      </c>
      <c r="BV833">
        <v>0</v>
      </c>
      <c r="BX833">
        <v>0</v>
      </c>
      <c r="BZ833">
        <v>0</v>
      </c>
      <c r="CB833">
        <v>0</v>
      </c>
      <c r="CF833">
        <v>0</v>
      </c>
      <c r="CJ833">
        <v>2301</v>
      </c>
      <c r="CM833">
        <v>0</v>
      </c>
      <c r="CN833">
        <v>0</v>
      </c>
    </row>
    <row r="834" spans="1:92" x14ac:dyDescent="0.3">
      <c r="A834" s="4">
        <v>44390</v>
      </c>
      <c r="B834" s="2" t="s">
        <v>12</v>
      </c>
      <c r="C834" s="11" t="s">
        <v>34</v>
      </c>
      <c r="D834" s="11" t="s">
        <v>31</v>
      </c>
      <c r="E834" s="3" t="s">
        <v>1182</v>
      </c>
      <c r="F834" s="1"/>
      <c r="G834" s="7"/>
      <c r="H834" s="7"/>
      <c r="I834" s="7"/>
      <c r="J834" s="7">
        <v>5</v>
      </c>
      <c r="K834" s="7">
        <v>1</v>
      </c>
      <c r="L834" s="7"/>
      <c r="M834" s="5">
        <v>1</v>
      </c>
      <c r="N834" s="7"/>
      <c r="O834" s="7"/>
      <c r="P834" s="7"/>
      <c r="Q834" s="7"/>
      <c r="R834" s="7"/>
      <c r="S834" s="7"/>
      <c r="T834" s="7"/>
      <c r="U834" s="7"/>
      <c r="V834" s="6"/>
      <c r="W834" s="10"/>
      <c r="X834" s="8"/>
      <c r="Y834" s="9">
        <v>0</v>
      </c>
      <c r="Z834" s="9">
        <v>0</v>
      </c>
      <c r="AA834" s="9">
        <v>0</v>
      </c>
      <c r="AB834" s="9">
        <v>0</v>
      </c>
      <c r="AC834" s="9">
        <v>0</v>
      </c>
      <c r="AD834" s="9">
        <v>0</v>
      </c>
      <c r="AE834" s="9">
        <v>0</v>
      </c>
      <c r="AF834" s="9">
        <v>0</v>
      </c>
      <c r="AG834" s="9">
        <v>0</v>
      </c>
      <c r="AH834" s="9">
        <v>0</v>
      </c>
      <c r="AI834" s="9">
        <v>0</v>
      </c>
      <c r="AJ834">
        <v>0</v>
      </c>
      <c r="AK834">
        <v>0</v>
      </c>
      <c r="AU834" t="s">
        <v>2467</v>
      </c>
      <c r="AW834">
        <v>0</v>
      </c>
      <c r="AY834">
        <v>0</v>
      </c>
      <c r="BA834">
        <v>0</v>
      </c>
      <c r="BC834">
        <v>0</v>
      </c>
      <c r="BE834">
        <v>0</v>
      </c>
      <c r="BG834">
        <v>0</v>
      </c>
      <c r="BI834">
        <v>0</v>
      </c>
      <c r="BK834">
        <v>0</v>
      </c>
      <c r="BM834">
        <v>0</v>
      </c>
      <c r="BO834">
        <v>0</v>
      </c>
      <c r="BQ834">
        <v>0</v>
      </c>
      <c r="BR834">
        <v>0</v>
      </c>
      <c r="BT834">
        <v>0</v>
      </c>
      <c r="BV834">
        <v>0</v>
      </c>
      <c r="BX834">
        <v>0</v>
      </c>
      <c r="BZ834">
        <v>0</v>
      </c>
      <c r="CB834">
        <v>0</v>
      </c>
      <c r="CF834">
        <v>0</v>
      </c>
      <c r="CJ834">
        <v>2302</v>
      </c>
      <c r="CM834">
        <v>0</v>
      </c>
      <c r="CN834">
        <v>0</v>
      </c>
    </row>
    <row r="835" spans="1:92" x14ac:dyDescent="0.3">
      <c r="A835" s="4">
        <v>44390</v>
      </c>
      <c r="B835" s="2" t="s">
        <v>12</v>
      </c>
      <c r="C835" s="11" t="s">
        <v>498</v>
      </c>
      <c r="D835" s="11" t="s">
        <v>1627</v>
      </c>
      <c r="E835" s="3" t="s">
        <v>1369</v>
      </c>
      <c r="F835" s="1"/>
      <c r="G835" s="7"/>
      <c r="H835" s="7"/>
      <c r="I835" s="7"/>
      <c r="J835" s="7"/>
      <c r="K835" s="7"/>
      <c r="L835" s="7"/>
      <c r="M835" s="5"/>
      <c r="N835" s="7">
        <v>1</v>
      </c>
      <c r="O835" s="7"/>
      <c r="P835" s="7"/>
      <c r="Q835" s="7"/>
      <c r="R835" s="7"/>
      <c r="S835" s="7"/>
      <c r="T835" s="7"/>
      <c r="U835" s="7"/>
      <c r="V835" s="6"/>
      <c r="W835" s="10"/>
      <c r="X835" s="8"/>
      <c r="Y835" s="9">
        <v>0</v>
      </c>
      <c r="Z835" s="9">
        <v>0</v>
      </c>
      <c r="AA835" s="9">
        <v>0</v>
      </c>
      <c r="AB835" s="9">
        <v>0</v>
      </c>
      <c r="AC835" s="9">
        <v>0</v>
      </c>
      <c r="AD835" s="9">
        <v>0</v>
      </c>
      <c r="AE835" s="9">
        <v>0</v>
      </c>
      <c r="AF835" s="9">
        <v>0</v>
      </c>
      <c r="AG835" s="9">
        <v>0</v>
      </c>
      <c r="AH835" s="9">
        <v>0</v>
      </c>
      <c r="AI835" s="9">
        <v>0</v>
      </c>
      <c r="AJ835">
        <v>0</v>
      </c>
      <c r="AK835">
        <v>0</v>
      </c>
      <c r="AU835" t="s">
        <v>2468</v>
      </c>
      <c r="AW835">
        <v>0</v>
      </c>
      <c r="AY835">
        <v>0</v>
      </c>
      <c r="BA835">
        <v>0</v>
      </c>
      <c r="BC835">
        <v>0</v>
      </c>
      <c r="BE835">
        <v>0</v>
      </c>
      <c r="BG835">
        <v>0</v>
      </c>
      <c r="BI835">
        <v>0</v>
      </c>
      <c r="BK835">
        <v>0</v>
      </c>
      <c r="BM835">
        <v>0</v>
      </c>
      <c r="BO835">
        <v>0</v>
      </c>
      <c r="BQ835">
        <v>0</v>
      </c>
      <c r="BR835">
        <v>0</v>
      </c>
      <c r="BT835">
        <v>0</v>
      </c>
      <c r="BV835">
        <v>0</v>
      </c>
      <c r="BX835">
        <v>0</v>
      </c>
      <c r="BZ835">
        <v>0</v>
      </c>
      <c r="CB835">
        <v>0</v>
      </c>
      <c r="CF835">
        <v>0</v>
      </c>
      <c r="CJ835">
        <v>2303</v>
      </c>
      <c r="CM835">
        <v>0</v>
      </c>
      <c r="CN835">
        <v>0</v>
      </c>
    </row>
    <row r="836" spans="1:92" x14ac:dyDescent="0.3">
      <c r="A836" s="4">
        <v>44390</v>
      </c>
      <c r="B836" s="2" t="s">
        <v>794</v>
      </c>
      <c r="C836" s="11" t="s">
        <v>142</v>
      </c>
      <c r="D836" s="11" t="s">
        <v>554</v>
      </c>
      <c r="E836" s="3" t="s">
        <v>879</v>
      </c>
      <c r="F836" s="1"/>
      <c r="G836" s="7"/>
      <c r="H836" s="7">
        <v>6</v>
      </c>
      <c r="I836" s="7"/>
      <c r="J836" s="7">
        <v>6</v>
      </c>
      <c r="K836" s="7"/>
      <c r="L836" s="7"/>
      <c r="M836" s="5"/>
      <c r="N836" s="7"/>
      <c r="O836" s="7"/>
      <c r="P836" s="7"/>
      <c r="Q836" s="7"/>
      <c r="R836" s="7"/>
      <c r="S836" s="7"/>
      <c r="T836" s="7"/>
      <c r="U836" s="7"/>
      <c r="V836" s="6"/>
      <c r="W836" s="10"/>
      <c r="X836" s="8"/>
      <c r="Y836" s="9">
        <v>0</v>
      </c>
      <c r="Z836" s="9">
        <v>0</v>
      </c>
      <c r="AA836" s="9">
        <v>0</v>
      </c>
      <c r="AB836" s="9">
        <v>0</v>
      </c>
      <c r="AC836" s="9">
        <v>0</v>
      </c>
      <c r="AD836" s="9">
        <v>0</v>
      </c>
      <c r="AE836" s="9">
        <v>0</v>
      </c>
      <c r="AF836" s="9">
        <v>0</v>
      </c>
      <c r="AG836" s="9">
        <v>0</v>
      </c>
      <c r="AH836" s="9">
        <v>0</v>
      </c>
      <c r="AI836" s="9">
        <v>0</v>
      </c>
      <c r="AJ836">
        <v>0</v>
      </c>
      <c r="AK836">
        <v>0</v>
      </c>
      <c r="AU836" t="s">
        <v>2469</v>
      </c>
      <c r="AW836">
        <v>0</v>
      </c>
      <c r="AY836">
        <v>0</v>
      </c>
      <c r="BA836">
        <v>0</v>
      </c>
      <c r="BC836">
        <v>0</v>
      </c>
      <c r="BE836">
        <v>0</v>
      </c>
      <c r="BG836">
        <v>0</v>
      </c>
      <c r="BI836">
        <v>0</v>
      </c>
      <c r="BK836">
        <v>0</v>
      </c>
      <c r="BM836">
        <v>0</v>
      </c>
      <c r="BO836">
        <v>0</v>
      </c>
      <c r="BQ836">
        <v>0</v>
      </c>
      <c r="BR836">
        <v>0</v>
      </c>
      <c r="BT836">
        <v>0</v>
      </c>
      <c r="BV836">
        <v>0</v>
      </c>
      <c r="BX836">
        <v>0</v>
      </c>
      <c r="BZ836">
        <v>0</v>
      </c>
      <c r="CB836">
        <v>0</v>
      </c>
      <c r="CF836">
        <v>0</v>
      </c>
      <c r="CJ836">
        <v>2304</v>
      </c>
      <c r="CM836">
        <v>0</v>
      </c>
      <c r="CN836">
        <v>0</v>
      </c>
    </row>
    <row r="837" spans="1:92" x14ac:dyDescent="0.3">
      <c r="A837" s="4">
        <v>44390</v>
      </c>
      <c r="B837" s="2" t="s">
        <v>29</v>
      </c>
      <c r="C837" s="11" t="s">
        <v>96</v>
      </c>
      <c r="D837" s="11" t="s">
        <v>1690</v>
      </c>
      <c r="E837" s="3" t="s">
        <v>873</v>
      </c>
      <c r="F837" s="1"/>
      <c r="G837" s="7"/>
      <c r="H837" s="7">
        <v>3</v>
      </c>
      <c r="I837" s="7"/>
      <c r="J837" s="7">
        <v>5</v>
      </c>
      <c r="K837" s="7">
        <v>1</v>
      </c>
      <c r="L837" s="7">
        <v>1</v>
      </c>
      <c r="M837" s="5"/>
      <c r="N837" s="7"/>
      <c r="O837" s="7"/>
      <c r="P837" s="7"/>
      <c r="Q837" s="7"/>
      <c r="R837" s="7"/>
      <c r="S837" s="7"/>
      <c r="T837" s="7"/>
      <c r="U837" s="7"/>
      <c r="V837" s="6"/>
      <c r="W837" s="10"/>
      <c r="X837" s="8"/>
      <c r="Y837" s="9">
        <v>0</v>
      </c>
      <c r="Z837" s="9">
        <v>0</v>
      </c>
      <c r="AA837" s="9">
        <v>0</v>
      </c>
      <c r="AB837" s="9">
        <v>0</v>
      </c>
      <c r="AC837" s="9">
        <v>0</v>
      </c>
      <c r="AD837" s="9">
        <v>0</v>
      </c>
      <c r="AE837" s="9">
        <v>0</v>
      </c>
      <c r="AF837" s="9">
        <v>1111932596.6000001</v>
      </c>
      <c r="AG837" s="9">
        <v>0</v>
      </c>
      <c r="AH837" s="9">
        <v>0</v>
      </c>
      <c r="AI837" s="9">
        <v>0</v>
      </c>
      <c r="AJ837">
        <v>1111932596.6000001</v>
      </c>
      <c r="AK837">
        <v>0</v>
      </c>
      <c r="AL837" t="s">
        <v>2470</v>
      </c>
      <c r="AM837">
        <v>44422</v>
      </c>
      <c r="AU837" t="s">
        <v>2471</v>
      </c>
      <c r="AW837">
        <v>0</v>
      </c>
      <c r="AY837">
        <v>0</v>
      </c>
      <c r="BA837">
        <v>0</v>
      </c>
      <c r="BC837">
        <v>0</v>
      </c>
      <c r="BE837">
        <v>0</v>
      </c>
      <c r="BG837">
        <v>0</v>
      </c>
      <c r="BI837">
        <v>0</v>
      </c>
      <c r="BK837">
        <v>0</v>
      </c>
      <c r="BM837">
        <v>0</v>
      </c>
      <c r="BO837">
        <v>0</v>
      </c>
      <c r="BQ837">
        <v>0</v>
      </c>
      <c r="BR837">
        <v>0</v>
      </c>
      <c r="BT837">
        <v>0</v>
      </c>
      <c r="BV837">
        <v>0</v>
      </c>
      <c r="BX837">
        <v>0</v>
      </c>
      <c r="BZ837">
        <v>0</v>
      </c>
      <c r="CB837">
        <v>0</v>
      </c>
      <c r="CF837">
        <v>0</v>
      </c>
      <c r="CJ837">
        <v>2305</v>
      </c>
      <c r="CM837">
        <v>0</v>
      </c>
      <c r="CN837">
        <v>1111932596.6000001</v>
      </c>
    </row>
    <row r="838" spans="1:92" x14ac:dyDescent="0.3">
      <c r="A838" s="4">
        <v>44391</v>
      </c>
      <c r="B838" s="2" t="s">
        <v>499</v>
      </c>
      <c r="C838" s="11" t="s">
        <v>500</v>
      </c>
      <c r="D838" s="11" t="s">
        <v>1706</v>
      </c>
      <c r="E838" s="3" t="s">
        <v>1553</v>
      </c>
      <c r="F838" s="1"/>
      <c r="G838" s="7"/>
      <c r="H838" s="7"/>
      <c r="I838" s="7"/>
      <c r="J838" s="7">
        <v>3</v>
      </c>
      <c r="K838" s="7"/>
      <c r="L838" s="7"/>
      <c r="M838" s="5"/>
      <c r="N838" s="7"/>
      <c r="O838" s="7"/>
      <c r="P838" s="7"/>
      <c r="Q838" s="7"/>
      <c r="R838" s="7"/>
      <c r="S838" s="7"/>
      <c r="T838" s="7"/>
      <c r="U838" s="7"/>
      <c r="V838" s="6"/>
      <c r="W838" s="10"/>
      <c r="X838" s="8"/>
      <c r="Y838" s="9">
        <v>0</v>
      </c>
      <c r="Z838" s="9">
        <v>0</v>
      </c>
      <c r="AA838" s="9">
        <v>0</v>
      </c>
      <c r="AB838" s="9">
        <v>0</v>
      </c>
      <c r="AC838" s="9">
        <v>0</v>
      </c>
      <c r="AD838" s="9">
        <v>0</v>
      </c>
      <c r="AE838" s="9">
        <v>0</v>
      </c>
      <c r="AF838" s="9">
        <v>0</v>
      </c>
      <c r="AG838" s="9">
        <v>0</v>
      </c>
      <c r="AH838" s="9">
        <v>0</v>
      </c>
      <c r="AI838" s="9">
        <v>0</v>
      </c>
      <c r="AJ838">
        <v>0</v>
      </c>
      <c r="AK838">
        <v>0</v>
      </c>
      <c r="AU838" t="s">
        <v>2472</v>
      </c>
      <c r="AW838">
        <v>0</v>
      </c>
      <c r="AY838">
        <v>0</v>
      </c>
      <c r="BA838">
        <v>0</v>
      </c>
      <c r="BC838">
        <v>0</v>
      </c>
      <c r="BE838">
        <v>0</v>
      </c>
      <c r="BG838">
        <v>0</v>
      </c>
      <c r="BI838">
        <v>0</v>
      </c>
      <c r="BK838">
        <v>0</v>
      </c>
      <c r="BM838">
        <v>0</v>
      </c>
      <c r="BO838">
        <v>0</v>
      </c>
      <c r="BQ838">
        <v>0</v>
      </c>
      <c r="BR838">
        <v>0</v>
      </c>
      <c r="BT838">
        <v>0</v>
      </c>
      <c r="BV838">
        <v>0</v>
      </c>
      <c r="BX838">
        <v>0</v>
      </c>
      <c r="BZ838">
        <v>0</v>
      </c>
      <c r="CB838">
        <v>0</v>
      </c>
      <c r="CF838">
        <v>0</v>
      </c>
      <c r="CJ838">
        <v>2306</v>
      </c>
      <c r="CM838">
        <v>0</v>
      </c>
      <c r="CN838">
        <v>0</v>
      </c>
    </row>
    <row r="839" spans="1:92" x14ac:dyDescent="0.3">
      <c r="A839" s="4">
        <v>44389</v>
      </c>
      <c r="B839" s="2" t="s">
        <v>29</v>
      </c>
      <c r="C839" s="11" t="s">
        <v>176</v>
      </c>
      <c r="D839" s="11" t="s">
        <v>1627</v>
      </c>
      <c r="E839" s="3" t="s">
        <v>958</v>
      </c>
      <c r="F839" s="1"/>
      <c r="G839" s="7"/>
      <c r="H839" s="7"/>
      <c r="I839" s="7"/>
      <c r="J839" s="7">
        <v>250</v>
      </c>
      <c r="K839" s="7">
        <v>50</v>
      </c>
      <c r="L839" s="7"/>
      <c r="M839" s="5">
        <v>50</v>
      </c>
      <c r="N839" s="7"/>
      <c r="O839" s="7"/>
      <c r="P839" s="7">
        <v>7</v>
      </c>
      <c r="Q839" s="7">
        <v>1</v>
      </c>
      <c r="R839" s="7"/>
      <c r="S839" s="7"/>
      <c r="T839" s="7"/>
      <c r="U839" s="7"/>
      <c r="V839" s="6"/>
      <c r="W839" s="10" t="s">
        <v>2473</v>
      </c>
      <c r="X839" s="8"/>
      <c r="Y839" s="9">
        <v>0</v>
      </c>
      <c r="Z839" s="9">
        <v>0</v>
      </c>
      <c r="AA839" s="9">
        <v>0</v>
      </c>
      <c r="AB839" s="9">
        <v>0</v>
      </c>
      <c r="AC839" s="9">
        <v>0</v>
      </c>
      <c r="AD839" s="9">
        <v>0</v>
      </c>
      <c r="AE839" s="9">
        <v>0</v>
      </c>
      <c r="AF839" s="9">
        <v>0</v>
      </c>
      <c r="AG839" s="9">
        <v>0</v>
      </c>
      <c r="AH839" s="9">
        <v>0</v>
      </c>
      <c r="AI839" s="9">
        <v>0</v>
      </c>
      <c r="AJ839">
        <v>0</v>
      </c>
      <c r="AK839">
        <v>0</v>
      </c>
      <c r="AU839" t="s">
        <v>2474</v>
      </c>
      <c r="AW839">
        <v>0</v>
      </c>
      <c r="AY839">
        <v>0</v>
      </c>
      <c r="BA839">
        <v>0</v>
      </c>
      <c r="BC839">
        <v>0</v>
      </c>
      <c r="BE839">
        <v>0</v>
      </c>
      <c r="BG839">
        <v>0</v>
      </c>
      <c r="BI839">
        <v>0</v>
      </c>
      <c r="BK839">
        <v>0</v>
      </c>
      <c r="BM839">
        <v>0</v>
      </c>
      <c r="BO839">
        <v>0</v>
      </c>
      <c r="BQ839">
        <v>0</v>
      </c>
      <c r="BR839">
        <v>0</v>
      </c>
      <c r="BT839">
        <v>0</v>
      </c>
      <c r="BV839">
        <v>0</v>
      </c>
      <c r="BX839">
        <v>0</v>
      </c>
      <c r="BZ839">
        <v>0</v>
      </c>
      <c r="CB839">
        <v>0</v>
      </c>
      <c r="CF839">
        <v>0</v>
      </c>
      <c r="CJ839">
        <v>2307</v>
      </c>
      <c r="CM839">
        <v>0</v>
      </c>
      <c r="CN839">
        <v>0</v>
      </c>
    </row>
    <row r="840" spans="1:92" x14ac:dyDescent="0.3">
      <c r="A840" s="4">
        <v>44382</v>
      </c>
      <c r="B840" s="2" t="s">
        <v>12</v>
      </c>
      <c r="C840" s="11" t="s">
        <v>389</v>
      </c>
      <c r="D840" s="11" t="s">
        <v>512</v>
      </c>
      <c r="E840" s="3" t="s">
        <v>1209</v>
      </c>
      <c r="F840" s="1"/>
      <c r="G840" s="7"/>
      <c r="H840" s="7"/>
      <c r="I840" s="7"/>
      <c r="J840" s="7">
        <v>150</v>
      </c>
      <c r="K840" s="7">
        <v>30</v>
      </c>
      <c r="L840" s="7"/>
      <c r="M840" s="5">
        <v>30</v>
      </c>
      <c r="N840" s="7"/>
      <c r="O840" s="7"/>
      <c r="P840" s="7"/>
      <c r="Q840" s="7"/>
      <c r="R840" s="7"/>
      <c r="S840" s="7"/>
      <c r="T840" s="7"/>
      <c r="U840" s="7"/>
      <c r="V840" s="6">
        <v>180</v>
      </c>
      <c r="W840" s="10"/>
      <c r="X840" s="8"/>
      <c r="Y840" s="9">
        <v>0</v>
      </c>
      <c r="Z840" s="9">
        <v>0</v>
      </c>
      <c r="AA840" s="9">
        <v>0</v>
      </c>
      <c r="AB840" s="9">
        <v>0</v>
      </c>
      <c r="AC840" s="9">
        <v>0</v>
      </c>
      <c r="AD840" s="9">
        <v>0</v>
      </c>
      <c r="AE840" s="9">
        <v>0</v>
      </c>
      <c r="AF840" s="9">
        <v>0</v>
      </c>
      <c r="AG840" s="9">
        <v>0</v>
      </c>
      <c r="AH840" s="9">
        <v>0</v>
      </c>
      <c r="AI840" s="9">
        <v>0</v>
      </c>
      <c r="AJ840">
        <v>0</v>
      </c>
      <c r="AK840">
        <v>0</v>
      </c>
      <c r="AU840" t="s">
        <v>2475</v>
      </c>
      <c r="AW840">
        <v>0</v>
      </c>
      <c r="AY840">
        <v>0</v>
      </c>
      <c r="BA840">
        <v>0</v>
      </c>
      <c r="BC840">
        <v>0</v>
      </c>
      <c r="BE840">
        <v>0</v>
      </c>
      <c r="BG840">
        <v>0</v>
      </c>
      <c r="BI840">
        <v>0</v>
      </c>
      <c r="BK840">
        <v>0</v>
      </c>
      <c r="BM840">
        <v>0</v>
      </c>
      <c r="BO840">
        <v>0</v>
      </c>
      <c r="BQ840">
        <v>0</v>
      </c>
      <c r="BR840">
        <v>0</v>
      </c>
      <c r="BT840">
        <v>0</v>
      </c>
      <c r="BV840">
        <v>0</v>
      </c>
      <c r="BX840">
        <v>0</v>
      </c>
      <c r="BZ840">
        <v>0</v>
      </c>
      <c r="CB840">
        <v>0</v>
      </c>
      <c r="CF840">
        <v>0</v>
      </c>
      <c r="CJ840">
        <v>2308</v>
      </c>
      <c r="CM840">
        <v>0</v>
      </c>
      <c r="CN840">
        <v>0</v>
      </c>
    </row>
    <row r="841" spans="1:92" x14ac:dyDescent="0.3">
      <c r="A841" s="4">
        <v>44388</v>
      </c>
      <c r="B841" s="2" t="s">
        <v>57</v>
      </c>
      <c r="C841" s="11" t="s">
        <v>362</v>
      </c>
      <c r="D841" s="11" t="s">
        <v>1690</v>
      </c>
      <c r="E841" s="3" t="s">
        <v>1203</v>
      </c>
      <c r="F841" s="1"/>
      <c r="G841" s="7"/>
      <c r="H841" s="7"/>
      <c r="I841" s="7"/>
      <c r="J841" s="7">
        <v>10</v>
      </c>
      <c r="K841" s="7">
        <v>2</v>
      </c>
      <c r="L841" s="7"/>
      <c r="M841" s="5">
        <v>2</v>
      </c>
      <c r="N841" s="7">
        <v>1</v>
      </c>
      <c r="O841" s="7"/>
      <c r="P841" s="7"/>
      <c r="Q841" s="7"/>
      <c r="R841" s="7"/>
      <c r="S841" s="7"/>
      <c r="T841" s="7"/>
      <c r="U841" s="7"/>
      <c r="V841" s="6"/>
      <c r="W841" s="10"/>
      <c r="X841" s="8"/>
      <c r="Y841" s="9">
        <v>0</v>
      </c>
      <c r="Z841" s="9">
        <v>0</v>
      </c>
      <c r="AA841" s="9">
        <v>0</v>
      </c>
      <c r="AB841" s="9">
        <v>0</v>
      </c>
      <c r="AC841" s="9">
        <v>0</v>
      </c>
      <c r="AD841" s="9">
        <v>0</v>
      </c>
      <c r="AE841" s="9">
        <v>0</v>
      </c>
      <c r="AF841" s="9">
        <v>0</v>
      </c>
      <c r="AG841" s="9">
        <v>0</v>
      </c>
      <c r="AH841" s="9">
        <v>0</v>
      </c>
      <c r="AI841" s="9">
        <v>0</v>
      </c>
      <c r="AJ841">
        <v>0</v>
      </c>
      <c r="AK841">
        <v>0</v>
      </c>
      <c r="AU841" t="s">
        <v>2476</v>
      </c>
      <c r="AW841">
        <v>0</v>
      </c>
      <c r="AY841">
        <v>0</v>
      </c>
      <c r="BA841">
        <v>0</v>
      </c>
      <c r="BC841">
        <v>0</v>
      </c>
      <c r="BE841">
        <v>0</v>
      </c>
      <c r="BG841">
        <v>0</v>
      </c>
      <c r="BI841">
        <v>0</v>
      </c>
      <c r="BK841">
        <v>0</v>
      </c>
      <c r="BM841">
        <v>0</v>
      </c>
      <c r="BO841">
        <v>0</v>
      </c>
      <c r="BQ841">
        <v>0</v>
      </c>
      <c r="BR841">
        <v>0</v>
      </c>
      <c r="BT841">
        <v>0</v>
      </c>
      <c r="BV841">
        <v>0</v>
      </c>
      <c r="BX841">
        <v>0</v>
      </c>
      <c r="BZ841">
        <v>0</v>
      </c>
      <c r="CB841">
        <v>0</v>
      </c>
      <c r="CF841">
        <v>0</v>
      </c>
      <c r="CJ841">
        <v>2309</v>
      </c>
      <c r="CM841">
        <v>0</v>
      </c>
      <c r="CN841">
        <v>0</v>
      </c>
    </row>
    <row r="842" spans="1:92" x14ac:dyDescent="0.3">
      <c r="A842" s="4">
        <v>44391</v>
      </c>
      <c r="B842" s="2" t="s">
        <v>172</v>
      </c>
      <c r="C842" s="11" t="s">
        <v>173</v>
      </c>
      <c r="D842" s="11" t="s">
        <v>1690</v>
      </c>
      <c r="E842" s="3" t="s">
        <v>910</v>
      </c>
      <c r="F842" s="1"/>
      <c r="G842" s="7"/>
      <c r="H842" s="7"/>
      <c r="I842" s="7"/>
      <c r="J842" s="7"/>
      <c r="K842" s="7"/>
      <c r="L842" s="7"/>
      <c r="M842" s="5"/>
      <c r="N842" s="7">
        <v>1</v>
      </c>
      <c r="O842" s="7"/>
      <c r="P842" s="7"/>
      <c r="Q842" s="7"/>
      <c r="R842" s="7"/>
      <c r="S842" s="7"/>
      <c r="T842" s="7"/>
      <c r="U842" s="7"/>
      <c r="V842" s="6"/>
      <c r="W842" s="10"/>
      <c r="X842" s="8"/>
      <c r="Y842" s="9">
        <v>0</v>
      </c>
      <c r="Z842" s="9">
        <v>0</v>
      </c>
      <c r="AA842" s="9">
        <v>0</v>
      </c>
      <c r="AB842" s="9">
        <v>0</v>
      </c>
      <c r="AC842" s="9">
        <v>0</v>
      </c>
      <c r="AD842" s="9">
        <v>0</v>
      </c>
      <c r="AE842" s="9">
        <v>0</v>
      </c>
      <c r="AF842" s="9">
        <v>0</v>
      </c>
      <c r="AG842" s="9">
        <v>0</v>
      </c>
      <c r="AH842" s="9">
        <v>0</v>
      </c>
      <c r="AI842" s="9">
        <v>0</v>
      </c>
      <c r="AJ842">
        <v>0</v>
      </c>
      <c r="AK842">
        <v>0</v>
      </c>
      <c r="AU842" t="s">
        <v>2477</v>
      </c>
      <c r="AW842">
        <v>0</v>
      </c>
      <c r="AY842">
        <v>0</v>
      </c>
      <c r="BA842">
        <v>0</v>
      </c>
      <c r="BC842">
        <v>0</v>
      </c>
      <c r="BE842">
        <v>0</v>
      </c>
      <c r="BG842">
        <v>0</v>
      </c>
      <c r="BI842">
        <v>0</v>
      </c>
      <c r="BK842">
        <v>0</v>
      </c>
      <c r="BM842">
        <v>0</v>
      </c>
      <c r="BO842">
        <v>0</v>
      </c>
      <c r="BQ842">
        <v>0</v>
      </c>
      <c r="BR842">
        <v>0</v>
      </c>
      <c r="BT842">
        <v>0</v>
      </c>
      <c r="BV842">
        <v>0</v>
      </c>
      <c r="BX842">
        <v>0</v>
      </c>
      <c r="BZ842">
        <v>0</v>
      </c>
      <c r="CB842">
        <v>0</v>
      </c>
      <c r="CF842">
        <v>0</v>
      </c>
      <c r="CJ842">
        <v>2310</v>
      </c>
      <c r="CM842">
        <v>0</v>
      </c>
      <c r="CN842">
        <v>0</v>
      </c>
    </row>
    <row r="843" spans="1:92" x14ac:dyDescent="0.3">
      <c r="A843" s="4">
        <v>44390</v>
      </c>
      <c r="B843" s="2" t="s">
        <v>12</v>
      </c>
      <c r="C843" s="11" t="s">
        <v>427</v>
      </c>
      <c r="D843" s="11" t="s">
        <v>1690</v>
      </c>
      <c r="E843" s="3" t="s">
        <v>1173</v>
      </c>
      <c r="F843" s="1"/>
      <c r="G843" s="7"/>
      <c r="H843" s="7"/>
      <c r="I843" s="7"/>
      <c r="J843" s="7">
        <v>30</v>
      </c>
      <c r="K843" s="7">
        <v>6</v>
      </c>
      <c r="L843" s="7"/>
      <c r="M843" s="5">
        <v>6</v>
      </c>
      <c r="N843" s="7"/>
      <c r="O843" s="7"/>
      <c r="P843" s="7"/>
      <c r="Q843" s="7"/>
      <c r="R843" s="7"/>
      <c r="S843" s="7"/>
      <c r="T843" s="7"/>
      <c r="U843" s="7"/>
      <c r="V843" s="6"/>
      <c r="W843" s="10"/>
      <c r="X843" s="8"/>
      <c r="Y843" s="9">
        <v>0</v>
      </c>
      <c r="Z843" s="9">
        <v>0</v>
      </c>
      <c r="AA843" s="9">
        <v>0</v>
      </c>
      <c r="AB843" s="9">
        <v>0</v>
      </c>
      <c r="AC843" s="9">
        <v>0</v>
      </c>
      <c r="AD843" s="9">
        <v>0</v>
      </c>
      <c r="AE843" s="9">
        <v>0</v>
      </c>
      <c r="AF843" s="9">
        <v>644902953.83000004</v>
      </c>
      <c r="AG843" s="9">
        <v>0</v>
      </c>
      <c r="AH843" s="9">
        <v>0</v>
      </c>
      <c r="AI843" s="9">
        <v>0</v>
      </c>
      <c r="AJ843">
        <v>644902953.83000004</v>
      </c>
      <c r="AK843">
        <v>0</v>
      </c>
      <c r="AL843">
        <v>71</v>
      </c>
      <c r="AM843">
        <v>44394</v>
      </c>
      <c r="AU843" t="s">
        <v>2478</v>
      </c>
      <c r="AW843">
        <v>0</v>
      </c>
      <c r="AY843">
        <v>0</v>
      </c>
      <c r="BA843">
        <v>0</v>
      </c>
      <c r="BC843">
        <v>0</v>
      </c>
      <c r="BE843">
        <v>0</v>
      </c>
      <c r="BG843">
        <v>0</v>
      </c>
      <c r="BI843">
        <v>0</v>
      </c>
      <c r="BK843">
        <v>0</v>
      </c>
      <c r="BM843">
        <v>0</v>
      </c>
      <c r="BO843">
        <v>0</v>
      </c>
      <c r="BQ843">
        <v>0</v>
      </c>
      <c r="BR843">
        <v>0</v>
      </c>
      <c r="BT843">
        <v>0</v>
      </c>
      <c r="BV843">
        <v>0</v>
      </c>
      <c r="BX843">
        <v>0</v>
      </c>
      <c r="BZ843">
        <v>0</v>
      </c>
      <c r="CB843">
        <v>0</v>
      </c>
      <c r="CF843">
        <v>0</v>
      </c>
      <c r="CJ843">
        <v>2311</v>
      </c>
      <c r="CM843">
        <v>0</v>
      </c>
      <c r="CN843">
        <v>644902953.83000004</v>
      </c>
    </row>
    <row r="844" spans="1:92" x14ac:dyDescent="0.3">
      <c r="A844" s="4">
        <v>44390</v>
      </c>
      <c r="B844" s="2" t="s">
        <v>47</v>
      </c>
      <c r="C844" s="11" t="s">
        <v>137</v>
      </c>
      <c r="D844" s="11" t="s">
        <v>31</v>
      </c>
      <c r="E844" s="3" t="s">
        <v>823</v>
      </c>
      <c r="F844" s="1"/>
      <c r="G844" s="7"/>
      <c r="H844" s="7"/>
      <c r="I844" s="7"/>
      <c r="J844" s="7">
        <v>115</v>
      </c>
      <c r="K844" s="7">
        <v>23</v>
      </c>
      <c r="L844" s="7"/>
      <c r="M844" s="5">
        <v>16</v>
      </c>
      <c r="N844" s="7"/>
      <c r="O844" s="7"/>
      <c r="P844" s="7"/>
      <c r="Q844" s="7"/>
      <c r="R844" s="7"/>
      <c r="S844" s="7"/>
      <c r="T844" s="7"/>
      <c r="U844" s="7"/>
      <c r="V844" s="6"/>
      <c r="W844" s="10"/>
      <c r="X844" s="8"/>
      <c r="Y844" s="9">
        <v>0</v>
      </c>
      <c r="Z844" s="9">
        <v>0</v>
      </c>
      <c r="AA844" s="9">
        <v>0</v>
      </c>
      <c r="AB844" s="9">
        <v>0</v>
      </c>
      <c r="AC844" s="9">
        <v>0</v>
      </c>
      <c r="AD844" s="9">
        <v>0</v>
      </c>
      <c r="AE844" s="9">
        <v>0</v>
      </c>
      <c r="AF844" s="9">
        <v>0</v>
      </c>
      <c r="AG844" s="9">
        <v>0</v>
      </c>
      <c r="AH844" s="9">
        <v>0</v>
      </c>
      <c r="AI844" s="9">
        <v>0</v>
      </c>
      <c r="AJ844">
        <v>0</v>
      </c>
      <c r="AK844">
        <v>0</v>
      </c>
      <c r="AU844" t="s">
        <v>2479</v>
      </c>
      <c r="AW844">
        <v>0</v>
      </c>
      <c r="AY844">
        <v>0</v>
      </c>
      <c r="BA844">
        <v>0</v>
      </c>
      <c r="BC844">
        <v>0</v>
      </c>
      <c r="BE844">
        <v>0</v>
      </c>
      <c r="BG844">
        <v>0</v>
      </c>
      <c r="BI844">
        <v>0</v>
      </c>
      <c r="BK844">
        <v>0</v>
      </c>
      <c r="BM844">
        <v>0</v>
      </c>
      <c r="BO844">
        <v>0</v>
      </c>
      <c r="BQ844">
        <v>0</v>
      </c>
      <c r="BR844">
        <v>0</v>
      </c>
      <c r="BT844">
        <v>0</v>
      </c>
      <c r="BV844">
        <v>0</v>
      </c>
      <c r="BX844">
        <v>0</v>
      </c>
      <c r="BZ844">
        <v>0</v>
      </c>
      <c r="CB844">
        <v>0</v>
      </c>
      <c r="CF844">
        <v>0</v>
      </c>
      <c r="CJ844">
        <v>2312</v>
      </c>
      <c r="CM844">
        <v>0</v>
      </c>
      <c r="CN844">
        <v>0</v>
      </c>
    </row>
    <row r="845" spans="1:92" x14ac:dyDescent="0.3">
      <c r="A845" s="4">
        <v>44392</v>
      </c>
      <c r="B845" s="2" t="s">
        <v>32</v>
      </c>
      <c r="C845" s="11" t="s">
        <v>523</v>
      </c>
      <c r="D845" s="11" t="s">
        <v>512</v>
      </c>
      <c r="E845" s="3" t="s">
        <v>1409</v>
      </c>
      <c r="F845" s="1"/>
      <c r="G845" s="7"/>
      <c r="H845" s="7"/>
      <c r="I845" s="7"/>
      <c r="J845" s="7">
        <v>16</v>
      </c>
      <c r="K845" s="7">
        <v>4</v>
      </c>
      <c r="L845" s="7"/>
      <c r="M845" s="5">
        <v>4</v>
      </c>
      <c r="N845" s="7"/>
      <c r="O845" s="7"/>
      <c r="P845" s="7"/>
      <c r="Q845" s="7"/>
      <c r="R845" s="7"/>
      <c r="S845" s="7"/>
      <c r="T845" s="7"/>
      <c r="U845" s="7"/>
      <c r="V845" s="6"/>
      <c r="W845" s="10"/>
      <c r="X845" s="8"/>
      <c r="Y845" s="9">
        <v>0</v>
      </c>
      <c r="Z845" s="9">
        <v>0</v>
      </c>
      <c r="AA845" s="9">
        <v>0</v>
      </c>
      <c r="AB845" s="9">
        <v>0</v>
      </c>
      <c r="AC845" s="9">
        <v>0</v>
      </c>
      <c r="AD845" s="9">
        <v>0</v>
      </c>
      <c r="AE845" s="9">
        <v>0</v>
      </c>
      <c r="AF845" s="9">
        <v>0</v>
      </c>
      <c r="AG845" s="9">
        <v>0</v>
      </c>
      <c r="AH845" s="9">
        <v>0</v>
      </c>
      <c r="AI845" s="9">
        <v>0</v>
      </c>
      <c r="AJ845">
        <v>0</v>
      </c>
      <c r="AK845">
        <v>0</v>
      </c>
      <c r="AU845" t="s">
        <v>2480</v>
      </c>
      <c r="AW845">
        <v>0</v>
      </c>
      <c r="AY845">
        <v>0</v>
      </c>
      <c r="BA845">
        <v>0</v>
      </c>
      <c r="BC845">
        <v>0</v>
      </c>
      <c r="BE845">
        <v>0</v>
      </c>
      <c r="BG845">
        <v>0</v>
      </c>
      <c r="BI845">
        <v>0</v>
      </c>
      <c r="BK845">
        <v>0</v>
      </c>
      <c r="BM845">
        <v>0</v>
      </c>
      <c r="BO845">
        <v>0</v>
      </c>
      <c r="BQ845">
        <v>0</v>
      </c>
      <c r="BR845">
        <v>0</v>
      </c>
      <c r="BT845">
        <v>0</v>
      </c>
      <c r="BV845">
        <v>0</v>
      </c>
      <c r="BX845">
        <v>0</v>
      </c>
      <c r="BZ845">
        <v>0</v>
      </c>
      <c r="CB845">
        <v>0</v>
      </c>
      <c r="CF845">
        <v>0</v>
      </c>
      <c r="CJ845">
        <v>2313</v>
      </c>
      <c r="CM845">
        <v>0</v>
      </c>
      <c r="CN845">
        <v>0</v>
      </c>
    </row>
    <row r="846" spans="1:92" x14ac:dyDescent="0.3">
      <c r="A846" s="4">
        <v>44392</v>
      </c>
      <c r="B846" s="2" t="s">
        <v>23</v>
      </c>
      <c r="C846" s="11" t="s">
        <v>230</v>
      </c>
      <c r="D846" s="11" t="s">
        <v>7</v>
      </c>
      <c r="E846" s="3" t="s">
        <v>1431</v>
      </c>
      <c r="F846" s="1"/>
      <c r="G846" s="7"/>
      <c r="H846" s="7"/>
      <c r="I846" s="7"/>
      <c r="J846" s="7">
        <v>8</v>
      </c>
      <c r="K846" s="7">
        <v>2</v>
      </c>
      <c r="L846" s="7">
        <v>2</v>
      </c>
      <c r="M846" s="5"/>
      <c r="N846" s="7"/>
      <c r="O846" s="7"/>
      <c r="P846" s="7"/>
      <c r="Q846" s="7"/>
      <c r="R846" s="7"/>
      <c r="S846" s="7"/>
      <c r="T846" s="7"/>
      <c r="U846" s="7"/>
      <c r="V846" s="6"/>
      <c r="W846" s="10"/>
      <c r="X846" s="8"/>
      <c r="Y846" s="9">
        <v>0</v>
      </c>
      <c r="Z846" s="9">
        <v>0</v>
      </c>
      <c r="AA846" s="9">
        <v>0</v>
      </c>
      <c r="AB846" s="9">
        <v>0</v>
      </c>
      <c r="AC846" s="9">
        <v>0</v>
      </c>
      <c r="AD846" s="9">
        <v>0</v>
      </c>
      <c r="AE846" s="9">
        <v>0</v>
      </c>
      <c r="AF846" s="9">
        <v>0</v>
      </c>
      <c r="AG846" s="9">
        <v>0</v>
      </c>
      <c r="AH846" s="9">
        <v>0</v>
      </c>
      <c r="AI846" s="9">
        <v>0</v>
      </c>
      <c r="AJ846">
        <v>0</v>
      </c>
      <c r="AK846">
        <v>0</v>
      </c>
      <c r="AU846" t="s">
        <v>2481</v>
      </c>
      <c r="AW846">
        <v>0</v>
      </c>
      <c r="AY846">
        <v>0</v>
      </c>
      <c r="BA846">
        <v>0</v>
      </c>
      <c r="BC846">
        <v>0</v>
      </c>
      <c r="BE846">
        <v>0</v>
      </c>
      <c r="BG846">
        <v>0</v>
      </c>
      <c r="BI846">
        <v>0</v>
      </c>
      <c r="BK846">
        <v>0</v>
      </c>
      <c r="BM846">
        <v>0</v>
      </c>
      <c r="BO846">
        <v>0</v>
      </c>
      <c r="BQ846">
        <v>0</v>
      </c>
      <c r="BR846">
        <v>0</v>
      </c>
      <c r="BT846">
        <v>0</v>
      </c>
      <c r="BV846">
        <v>0</v>
      </c>
      <c r="BX846">
        <v>0</v>
      </c>
      <c r="BZ846">
        <v>0</v>
      </c>
      <c r="CB846">
        <v>0</v>
      </c>
      <c r="CF846">
        <v>0</v>
      </c>
      <c r="CJ846">
        <v>2314</v>
      </c>
      <c r="CM846">
        <v>0</v>
      </c>
      <c r="CN846">
        <v>0</v>
      </c>
    </row>
    <row r="847" spans="1:92" x14ac:dyDescent="0.3">
      <c r="A847" s="4">
        <v>44391</v>
      </c>
      <c r="B847" s="2" t="s">
        <v>19</v>
      </c>
      <c r="C847" s="11" t="s">
        <v>84</v>
      </c>
      <c r="D847" s="11" t="s">
        <v>31</v>
      </c>
      <c r="E847" s="3" t="s">
        <v>1278</v>
      </c>
      <c r="F847" s="1"/>
      <c r="G847" s="7"/>
      <c r="H847" s="7"/>
      <c r="I847" s="7"/>
      <c r="J847" s="7"/>
      <c r="K847" s="7">
        <v>200</v>
      </c>
      <c r="L847" s="7"/>
      <c r="M847" s="5">
        <v>200</v>
      </c>
      <c r="N847" s="7"/>
      <c r="O847" s="7"/>
      <c r="P847" s="7"/>
      <c r="Q847" s="7"/>
      <c r="R847" s="7"/>
      <c r="S847" s="7"/>
      <c r="T847" s="7"/>
      <c r="U847" s="7"/>
      <c r="V847" s="6"/>
      <c r="W847" s="10"/>
      <c r="X847" s="8"/>
      <c r="Y847" s="9">
        <v>0</v>
      </c>
      <c r="Z847" s="9">
        <v>0</v>
      </c>
      <c r="AA847" s="9">
        <v>0</v>
      </c>
      <c r="AB847" s="9">
        <v>0</v>
      </c>
      <c r="AC847" s="9">
        <v>0</v>
      </c>
      <c r="AD847" s="9">
        <v>0</v>
      </c>
      <c r="AE847" s="9">
        <v>0</v>
      </c>
      <c r="AF847" s="9">
        <v>0</v>
      </c>
      <c r="AG847" s="9">
        <v>0</v>
      </c>
      <c r="AH847" s="9">
        <v>0</v>
      </c>
      <c r="AI847" s="9">
        <v>0</v>
      </c>
      <c r="AJ847">
        <v>0</v>
      </c>
      <c r="AK847">
        <v>0</v>
      </c>
      <c r="AU847" t="s">
        <v>2482</v>
      </c>
      <c r="AW847">
        <v>0</v>
      </c>
      <c r="AY847">
        <v>0</v>
      </c>
      <c r="BA847">
        <v>0</v>
      </c>
      <c r="BC847">
        <v>0</v>
      </c>
      <c r="BE847">
        <v>0</v>
      </c>
      <c r="BG847">
        <v>0</v>
      </c>
      <c r="BI847">
        <v>0</v>
      </c>
      <c r="BK847">
        <v>0</v>
      </c>
      <c r="BM847">
        <v>0</v>
      </c>
      <c r="BO847">
        <v>0</v>
      </c>
      <c r="BQ847">
        <v>0</v>
      </c>
      <c r="BR847">
        <v>0</v>
      </c>
      <c r="BT847">
        <v>0</v>
      </c>
      <c r="BV847">
        <v>0</v>
      </c>
      <c r="BX847">
        <v>0</v>
      </c>
      <c r="BZ847">
        <v>0</v>
      </c>
      <c r="CB847">
        <v>0</v>
      </c>
      <c r="CF847">
        <v>0</v>
      </c>
      <c r="CJ847">
        <v>2315</v>
      </c>
      <c r="CM847">
        <v>0</v>
      </c>
      <c r="CN847">
        <v>0</v>
      </c>
    </row>
    <row r="848" spans="1:92" x14ac:dyDescent="0.3">
      <c r="A848" s="4">
        <v>44391</v>
      </c>
      <c r="B848" s="2" t="s">
        <v>12</v>
      </c>
      <c r="C848" s="11" t="s">
        <v>586</v>
      </c>
      <c r="D848" s="11" t="s">
        <v>1699</v>
      </c>
      <c r="E848" s="3" t="s">
        <v>867</v>
      </c>
      <c r="F848" s="1"/>
      <c r="G848" s="7"/>
      <c r="H848" s="7"/>
      <c r="I848" s="7"/>
      <c r="J848" s="7"/>
      <c r="K848" s="7"/>
      <c r="L848" s="7"/>
      <c r="M848" s="5"/>
      <c r="N848" s="7"/>
      <c r="O848" s="7"/>
      <c r="P848" s="7"/>
      <c r="Q848" s="7"/>
      <c r="R848" s="7"/>
      <c r="S848" s="7"/>
      <c r="T848" s="7"/>
      <c r="U848" s="7"/>
      <c r="V848" s="6">
        <v>3</v>
      </c>
      <c r="W848" s="10"/>
      <c r="X848" s="8"/>
      <c r="Y848" s="9">
        <v>0</v>
      </c>
      <c r="Z848" s="9">
        <v>0</v>
      </c>
      <c r="AA848" s="9">
        <v>0</v>
      </c>
      <c r="AB848" s="9">
        <v>0</v>
      </c>
      <c r="AC848" s="9">
        <v>0</v>
      </c>
      <c r="AD848" s="9">
        <v>0</v>
      </c>
      <c r="AE848" s="9">
        <v>0</v>
      </c>
      <c r="AF848" s="9">
        <v>0</v>
      </c>
      <c r="AG848" s="9">
        <v>0</v>
      </c>
      <c r="AH848" s="9">
        <v>0</v>
      </c>
      <c r="AI848" s="9">
        <v>0</v>
      </c>
      <c r="AJ848">
        <v>0</v>
      </c>
      <c r="AK848">
        <v>0</v>
      </c>
      <c r="AU848" t="s">
        <v>2483</v>
      </c>
      <c r="AW848">
        <v>0</v>
      </c>
      <c r="AY848">
        <v>0</v>
      </c>
      <c r="BA848">
        <v>0</v>
      </c>
      <c r="BC848">
        <v>0</v>
      </c>
      <c r="BE848">
        <v>0</v>
      </c>
      <c r="BG848">
        <v>0</v>
      </c>
      <c r="BI848">
        <v>0</v>
      </c>
      <c r="BK848">
        <v>0</v>
      </c>
      <c r="BM848">
        <v>0</v>
      </c>
      <c r="BO848">
        <v>0</v>
      </c>
      <c r="BQ848">
        <v>0</v>
      </c>
      <c r="BR848">
        <v>0</v>
      </c>
      <c r="BT848">
        <v>0</v>
      </c>
      <c r="BV848">
        <v>0</v>
      </c>
      <c r="BX848">
        <v>0</v>
      </c>
      <c r="BZ848">
        <v>0</v>
      </c>
      <c r="CB848">
        <v>0</v>
      </c>
      <c r="CF848">
        <v>0</v>
      </c>
      <c r="CJ848">
        <v>2316</v>
      </c>
      <c r="CM848">
        <v>0</v>
      </c>
      <c r="CN848">
        <v>0</v>
      </c>
    </row>
    <row r="849" spans="1:92" x14ac:dyDescent="0.3">
      <c r="A849" s="4">
        <v>44391</v>
      </c>
      <c r="B849" s="2" t="s">
        <v>9</v>
      </c>
      <c r="C849" s="11" t="s">
        <v>801</v>
      </c>
      <c r="D849" s="11" t="s">
        <v>31</v>
      </c>
      <c r="E849" s="3" t="s">
        <v>888</v>
      </c>
      <c r="F849" s="1"/>
      <c r="G849" s="7"/>
      <c r="H849" s="7"/>
      <c r="I849" s="7"/>
      <c r="J849" s="7">
        <v>4</v>
      </c>
      <c r="K849" s="7">
        <v>1</v>
      </c>
      <c r="L849" s="7"/>
      <c r="M849" s="5">
        <v>1</v>
      </c>
      <c r="N849" s="7"/>
      <c r="O849" s="7"/>
      <c r="P849" s="7"/>
      <c r="Q849" s="7"/>
      <c r="R849" s="7"/>
      <c r="S849" s="7"/>
      <c r="T849" s="7"/>
      <c r="U849" s="7"/>
      <c r="V849" s="6"/>
      <c r="W849" s="10"/>
      <c r="X849" s="8"/>
      <c r="Y849" s="9">
        <v>0</v>
      </c>
      <c r="Z849" s="9">
        <v>0</v>
      </c>
      <c r="AA849" s="9">
        <v>0</v>
      </c>
      <c r="AB849" s="9">
        <v>0</v>
      </c>
      <c r="AC849" s="9">
        <v>0</v>
      </c>
      <c r="AD849" s="9">
        <v>0</v>
      </c>
      <c r="AE849" s="9">
        <v>0</v>
      </c>
      <c r="AF849" s="9">
        <v>0</v>
      </c>
      <c r="AG849" s="9">
        <v>0</v>
      </c>
      <c r="AH849" s="9">
        <v>200000000</v>
      </c>
      <c r="AI849" s="9">
        <v>0</v>
      </c>
      <c r="AJ849">
        <v>200000000</v>
      </c>
      <c r="AK849">
        <v>0</v>
      </c>
      <c r="AL849">
        <v>18</v>
      </c>
      <c r="AM849">
        <v>44294</v>
      </c>
      <c r="AN849">
        <v>44537</v>
      </c>
      <c r="AU849" t="s">
        <v>2484</v>
      </c>
      <c r="AW849">
        <v>0</v>
      </c>
      <c r="AY849">
        <v>0</v>
      </c>
      <c r="BA849">
        <v>0</v>
      </c>
      <c r="BC849">
        <v>0</v>
      </c>
      <c r="BE849">
        <v>0</v>
      </c>
      <c r="BG849">
        <v>0</v>
      </c>
      <c r="BI849">
        <v>0</v>
      </c>
      <c r="BK849">
        <v>0</v>
      </c>
      <c r="BM849">
        <v>0</v>
      </c>
      <c r="BO849">
        <v>0</v>
      </c>
      <c r="BQ849">
        <v>0</v>
      </c>
      <c r="BR849">
        <v>0</v>
      </c>
      <c r="BT849">
        <v>0</v>
      </c>
      <c r="BV849">
        <v>0</v>
      </c>
      <c r="BX849">
        <v>0</v>
      </c>
      <c r="BZ849">
        <v>0</v>
      </c>
      <c r="CB849">
        <v>0</v>
      </c>
      <c r="CF849">
        <v>0</v>
      </c>
      <c r="CJ849">
        <v>2317</v>
      </c>
      <c r="CM849">
        <v>0</v>
      </c>
      <c r="CN849">
        <v>200000000</v>
      </c>
    </row>
    <row r="850" spans="1:92" x14ac:dyDescent="0.3">
      <c r="A850" s="4">
        <v>44389</v>
      </c>
      <c r="B850" s="2" t="s">
        <v>199</v>
      </c>
      <c r="C850" s="11" t="s">
        <v>714</v>
      </c>
      <c r="D850" s="11" t="s">
        <v>11</v>
      </c>
      <c r="E850" s="3" t="s">
        <v>1145</v>
      </c>
      <c r="F850" s="1"/>
      <c r="G850" s="7"/>
      <c r="H850" s="7"/>
      <c r="I850" s="7"/>
      <c r="J850" s="7">
        <v>600</v>
      </c>
      <c r="K850" s="7">
        <v>120</v>
      </c>
      <c r="L850" s="7"/>
      <c r="M850" s="5">
        <v>7</v>
      </c>
      <c r="N850" s="7"/>
      <c r="O850" s="7"/>
      <c r="P850" s="7"/>
      <c r="Q850" s="7"/>
      <c r="R850" s="7"/>
      <c r="S850" s="7"/>
      <c r="T850" s="7"/>
      <c r="U850" s="7"/>
      <c r="V850" s="6"/>
      <c r="W850" s="10"/>
      <c r="X850" s="8"/>
      <c r="Y850" s="9">
        <v>0</v>
      </c>
      <c r="Z850" s="9">
        <v>0</v>
      </c>
      <c r="AA850" s="9">
        <v>0</v>
      </c>
      <c r="AB850" s="9">
        <v>0</v>
      </c>
      <c r="AC850" s="9">
        <v>0</v>
      </c>
      <c r="AD850" s="9">
        <v>0</v>
      </c>
      <c r="AE850" s="9">
        <v>0</v>
      </c>
      <c r="AF850" s="9">
        <v>0</v>
      </c>
      <c r="AG850" s="9">
        <v>0</v>
      </c>
      <c r="AH850" s="9">
        <v>0</v>
      </c>
      <c r="AI850" s="9">
        <v>0</v>
      </c>
      <c r="AJ850">
        <v>0</v>
      </c>
      <c r="AK850">
        <v>0</v>
      </c>
      <c r="AU850" t="s">
        <v>2485</v>
      </c>
      <c r="AW850">
        <v>0</v>
      </c>
      <c r="AY850">
        <v>0</v>
      </c>
      <c r="BA850">
        <v>0</v>
      </c>
      <c r="BC850">
        <v>0</v>
      </c>
      <c r="BE850">
        <v>0</v>
      </c>
      <c r="BG850">
        <v>0</v>
      </c>
      <c r="BI850">
        <v>0</v>
      </c>
      <c r="BK850">
        <v>0</v>
      </c>
      <c r="BM850">
        <v>0</v>
      </c>
      <c r="BO850">
        <v>0</v>
      </c>
      <c r="BQ850">
        <v>0</v>
      </c>
      <c r="BR850">
        <v>0</v>
      </c>
      <c r="BT850">
        <v>0</v>
      </c>
      <c r="BV850">
        <v>0</v>
      </c>
      <c r="BX850">
        <v>0</v>
      </c>
      <c r="BZ850">
        <v>0</v>
      </c>
      <c r="CB850">
        <v>0</v>
      </c>
      <c r="CF850">
        <v>0</v>
      </c>
      <c r="CJ850">
        <v>2318</v>
      </c>
      <c r="CM850">
        <v>0</v>
      </c>
      <c r="CN850">
        <v>0</v>
      </c>
    </row>
    <row r="851" spans="1:92" x14ac:dyDescent="0.3">
      <c r="A851" s="4">
        <v>44393</v>
      </c>
      <c r="B851" s="2" t="s">
        <v>29</v>
      </c>
      <c r="C851" s="11" t="s">
        <v>421</v>
      </c>
      <c r="D851" s="11" t="s">
        <v>1699</v>
      </c>
      <c r="E851" s="3" t="s">
        <v>894</v>
      </c>
      <c r="F851" s="1"/>
      <c r="G851" s="7"/>
      <c r="H851" s="7"/>
      <c r="I851" s="7"/>
      <c r="J851" s="7"/>
      <c r="K851" s="7"/>
      <c r="L851" s="7"/>
      <c r="M851" s="5"/>
      <c r="N851" s="7"/>
      <c r="O851" s="7"/>
      <c r="P851" s="7"/>
      <c r="Q851" s="7"/>
      <c r="R851" s="7"/>
      <c r="S851" s="7"/>
      <c r="T851" s="7"/>
      <c r="U851" s="7"/>
      <c r="V851" s="6">
        <v>3</v>
      </c>
      <c r="W851" s="10"/>
      <c r="X851" s="8"/>
      <c r="Y851" s="9">
        <v>0</v>
      </c>
      <c r="Z851" s="9">
        <v>0</v>
      </c>
      <c r="AA851" s="9">
        <v>0</v>
      </c>
      <c r="AB851" s="9">
        <v>0</v>
      </c>
      <c r="AC851" s="9">
        <v>0</v>
      </c>
      <c r="AD851" s="9">
        <v>0</v>
      </c>
      <c r="AE851" s="9">
        <v>0</v>
      </c>
      <c r="AF851" s="9">
        <v>0</v>
      </c>
      <c r="AG851" s="9">
        <v>0</v>
      </c>
      <c r="AH851" s="9">
        <v>0</v>
      </c>
      <c r="AI851" s="9">
        <v>0</v>
      </c>
      <c r="AJ851">
        <v>0</v>
      </c>
      <c r="AK851">
        <v>0</v>
      </c>
      <c r="AU851" t="s">
        <v>2486</v>
      </c>
      <c r="AW851">
        <v>0</v>
      </c>
      <c r="AY851">
        <v>0</v>
      </c>
      <c r="BA851">
        <v>0</v>
      </c>
      <c r="BC851">
        <v>0</v>
      </c>
      <c r="BE851">
        <v>0</v>
      </c>
      <c r="BG851">
        <v>0</v>
      </c>
      <c r="BI851">
        <v>0</v>
      </c>
      <c r="BK851">
        <v>0</v>
      </c>
      <c r="BM851">
        <v>0</v>
      </c>
      <c r="BO851">
        <v>0</v>
      </c>
      <c r="BQ851">
        <v>0</v>
      </c>
      <c r="BR851">
        <v>0</v>
      </c>
      <c r="BT851">
        <v>0</v>
      </c>
      <c r="BV851">
        <v>0</v>
      </c>
      <c r="BX851">
        <v>0</v>
      </c>
      <c r="BZ851">
        <v>0</v>
      </c>
      <c r="CB851">
        <v>0</v>
      </c>
      <c r="CF851">
        <v>0</v>
      </c>
      <c r="CJ851">
        <v>2319</v>
      </c>
      <c r="CM851">
        <v>0</v>
      </c>
      <c r="CN851">
        <v>0</v>
      </c>
    </row>
    <row r="852" spans="1:92" x14ac:dyDescent="0.3">
      <c r="A852" s="4">
        <v>44393</v>
      </c>
      <c r="B852" s="2" t="s">
        <v>29</v>
      </c>
      <c r="C852" s="11" t="s">
        <v>421</v>
      </c>
      <c r="D852" s="11" t="s">
        <v>7</v>
      </c>
      <c r="E852" s="3" t="s">
        <v>894</v>
      </c>
      <c r="F852" s="1"/>
      <c r="G852" s="7"/>
      <c r="H852" s="7">
        <v>1</v>
      </c>
      <c r="I852" s="7"/>
      <c r="J852" s="7">
        <v>1</v>
      </c>
      <c r="K852" s="7">
        <v>1</v>
      </c>
      <c r="L852" s="7"/>
      <c r="M852" s="5">
        <v>1</v>
      </c>
      <c r="N852" s="7"/>
      <c r="O852" s="7"/>
      <c r="P852" s="7"/>
      <c r="Q852" s="7"/>
      <c r="R852" s="7"/>
      <c r="S852" s="7"/>
      <c r="T852" s="7"/>
      <c r="U852" s="7"/>
      <c r="V852" s="6"/>
      <c r="W852" s="10"/>
      <c r="X852" s="8"/>
      <c r="Y852" s="9">
        <v>0</v>
      </c>
      <c r="Z852" s="9">
        <v>0</v>
      </c>
      <c r="AA852" s="9">
        <v>0</v>
      </c>
      <c r="AB852" s="9">
        <v>0</v>
      </c>
      <c r="AC852" s="9">
        <v>0</v>
      </c>
      <c r="AD852" s="9">
        <v>0</v>
      </c>
      <c r="AE852" s="9">
        <v>0</v>
      </c>
      <c r="AF852" s="9">
        <v>0</v>
      </c>
      <c r="AG852" s="9">
        <v>0</v>
      </c>
      <c r="AH852" s="9">
        <v>0</v>
      </c>
      <c r="AI852" s="9">
        <v>0</v>
      </c>
      <c r="AJ852">
        <v>0</v>
      </c>
      <c r="AK852">
        <v>0</v>
      </c>
      <c r="AU852" t="s">
        <v>2487</v>
      </c>
      <c r="AW852">
        <v>0</v>
      </c>
      <c r="AY852">
        <v>0</v>
      </c>
      <c r="BA852">
        <v>0</v>
      </c>
      <c r="BC852">
        <v>0</v>
      </c>
      <c r="BE852">
        <v>0</v>
      </c>
      <c r="BG852">
        <v>0</v>
      </c>
      <c r="BI852">
        <v>0</v>
      </c>
      <c r="BK852">
        <v>0</v>
      </c>
      <c r="BM852">
        <v>0</v>
      </c>
      <c r="BO852">
        <v>0</v>
      </c>
      <c r="BQ852">
        <v>0</v>
      </c>
      <c r="BR852">
        <v>0</v>
      </c>
      <c r="BT852">
        <v>0</v>
      </c>
      <c r="BV852">
        <v>0</v>
      </c>
      <c r="BX852">
        <v>0</v>
      </c>
      <c r="BZ852">
        <v>0</v>
      </c>
      <c r="CB852">
        <v>0</v>
      </c>
      <c r="CF852">
        <v>0</v>
      </c>
      <c r="CJ852">
        <v>2320</v>
      </c>
      <c r="CM852">
        <v>0</v>
      </c>
      <c r="CN852">
        <v>0</v>
      </c>
    </row>
    <row r="853" spans="1:92" x14ac:dyDescent="0.3">
      <c r="A853" s="4">
        <v>44393</v>
      </c>
      <c r="B853" s="2" t="s">
        <v>12</v>
      </c>
      <c r="C853" s="11" t="s">
        <v>792</v>
      </c>
      <c r="D853" s="11" t="s">
        <v>1690</v>
      </c>
      <c r="E853" s="3" t="s">
        <v>1211</v>
      </c>
      <c r="F853" s="1"/>
      <c r="G853" s="7"/>
      <c r="H853" s="7"/>
      <c r="I853" s="7"/>
      <c r="J853" s="7"/>
      <c r="K853" s="7"/>
      <c r="L853" s="7"/>
      <c r="M853" s="5"/>
      <c r="N853" s="7">
        <v>1</v>
      </c>
      <c r="O853" s="7"/>
      <c r="P853" s="7"/>
      <c r="Q853" s="7"/>
      <c r="R853" s="7"/>
      <c r="S853" s="7"/>
      <c r="T853" s="7"/>
      <c r="U853" s="7"/>
      <c r="V853" s="6"/>
      <c r="W853" s="10"/>
      <c r="X853" s="8"/>
      <c r="Y853" s="9">
        <v>0</v>
      </c>
      <c r="Z853" s="9">
        <v>0</v>
      </c>
      <c r="AA853" s="9">
        <v>0</v>
      </c>
      <c r="AB853" s="9">
        <v>0</v>
      </c>
      <c r="AC853" s="9">
        <v>0</v>
      </c>
      <c r="AD853" s="9">
        <v>0</v>
      </c>
      <c r="AE853" s="9">
        <v>0</v>
      </c>
      <c r="AF853" s="9">
        <v>0</v>
      </c>
      <c r="AG853" s="9">
        <v>0</v>
      </c>
      <c r="AH853" s="9">
        <v>0</v>
      </c>
      <c r="AI853" s="9">
        <v>0</v>
      </c>
      <c r="AJ853">
        <v>0</v>
      </c>
      <c r="AK853">
        <v>0</v>
      </c>
      <c r="AU853" t="s">
        <v>2488</v>
      </c>
      <c r="AW853">
        <v>0</v>
      </c>
      <c r="AY853">
        <v>0</v>
      </c>
      <c r="BA853">
        <v>0</v>
      </c>
      <c r="BC853">
        <v>0</v>
      </c>
      <c r="BE853">
        <v>0</v>
      </c>
      <c r="BG853">
        <v>0</v>
      </c>
      <c r="BI853">
        <v>0</v>
      </c>
      <c r="BK853">
        <v>0</v>
      </c>
      <c r="BM853">
        <v>0</v>
      </c>
      <c r="BO853">
        <v>0</v>
      </c>
      <c r="BQ853">
        <v>0</v>
      </c>
      <c r="BR853">
        <v>0</v>
      </c>
      <c r="BT853">
        <v>0</v>
      </c>
      <c r="BV853">
        <v>0</v>
      </c>
      <c r="BX853">
        <v>0</v>
      </c>
      <c r="BZ853">
        <v>0</v>
      </c>
      <c r="CB853">
        <v>0</v>
      </c>
      <c r="CF853">
        <v>0</v>
      </c>
      <c r="CJ853">
        <v>2321</v>
      </c>
      <c r="CM853">
        <v>0</v>
      </c>
      <c r="CN853">
        <v>0</v>
      </c>
    </row>
    <row r="854" spans="1:92" x14ac:dyDescent="0.3">
      <c r="A854" s="4">
        <v>44393</v>
      </c>
      <c r="B854" s="2" t="s">
        <v>115</v>
      </c>
      <c r="C854" s="11" t="s">
        <v>217</v>
      </c>
      <c r="D854" s="11" t="s">
        <v>7</v>
      </c>
      <c r="E854" s="3" t="s">
        <v>908</v>
      </c>
      <c r="F854" s="1"/>
      <c r="G854" s="7"/>
      <c r="H854" s="7"/>
      <c r="I854" s="7"/>
      <c r="J854" s="7"/>
      <c r="K854" s="7"/>
      <c r="L854" s="7"/>
      <c r="M854" s="5"/>
      <c r="N854" s="7"/>
      <c r="O854" s="7"/>
      <c r="P854" s="7"/>
      <c r="Q854" s="7"/>
      <c r="R854" s="7"/>
      <c r="S854" s="7"/>
      <c r="T854" s="7"/>
      <c r="U854" s="7"/>
      <c r="V854" s="6"/>
      <c r="W854" s="10" t="s">
        <v>1705</v>
      </c>
      <c r="X854" s="8"/>
      <c r="Y854" s="9">
        <v>0</v>
      </c>
      <c r="Z854" s="9">
        <v>0</v>
      </c>
      <c r="AA854" s="9">
        <v>0</v>
      </c>
      <c r="AB854" s="9">
        <v>0</v>
      </c>
      <c r="AC854" s="9">
        <v>0</v>
      </c>
      <c r="AD854" s="9">
        <v>0</v>
      </c>
      <c r="AE854" s="9">
        <v>0</v>
      </c>
      <c r="AF854" s="9">
        <v>0</v>
      </c>
      <c r="AG854" s="9">
        <v>0</v>
      </c>
      <c r="AH854" s="9">
        <v>0</v>
      </c>
      <c r="AI854" s="9">
        <v>0</v>
      </c>
      <c r="AJ854">
        <v>0</v>
      </c>
      <c r="AK854">
        <v>0</v>
      </c>
      <c r="AU854" t="s">
        <v>2489</v>
      </c>
      <c r="AW854">
        <v>0</v>
      </c>
      <c r="AY854">
        <v>0</v>
      </c>
      <c r="BA854">
        <v>0</v>
      </c>
      <c r="BC854">
        <v>0</v>
      </c>
      <c r="BE854">
        <v>0</v>
      </c>
      <c r="BG854">
        <v>0</v>
      </c>
      <c r="BI854">
        <v>0</v>
      </c>
      <c r="BK854">
        <v>0</v>
      </c>
      <c r="BM854">
        <v>0</v>
      </c>
      <c r="BO854">
        <v>0</v>
      </c>
      <c r="BQ854">
        <v>0</v>
      </c>
      <c r="BR854">
        <v>0</v>
      </c>
      <c r="BT854">
        <v>0</v>
      </c>
      <c r="BV854">
        <v>0</v>
      </c>
      <c r="BX854">
        <v>0</v>
      </c>
      <c r="BZ854">
        <v>0</v>
      </c>
      <c r="CB854">
        <v>0</v>
      </c>
      <c r="CF854">
        <v>0</v>
      </c>
      <c r="CJ854">
        <v>2322</v>
      </c>
      <c r="CM854">
        <v>0</v>
      </c>
      <c r="CN854">
        <v>0</v>
      </c>
    </row>
    <row r="855" spans="1:92" x14ac:dyDescent="0.3">
      <c r="A855" s="4">
        <v>44394</v>
      </c>
      <c r="B855" s="2" t="s">
        <v>825</v>
      </c>
      <c r="C855" s="11" t="s">
        <v>825</v>
      </c>
      <c r="D855" s="11" t="s">
        <v>7</v>
      </c>
      <c r="E855" s="3" t="s">
        <v>826</v>
      </c>
      <c r="F855" s="1"/>
      <c r="G855" s="7"/>
      <c r="H855" s="7"/>
      <c r="I855" s="7"/>
      <c r="J855" s="7">
        <v>34</v>
      </c>
      <c r="K855" s="7">
        <v>12</v>
      </c>
      <c r="L855" s="7"/>
      <c r="M855" s="5">
        <v>12</v>
      </c>
      <c r="N855" s="7"/>
      <c r="O855" s="7"/>
      <c r="P855" s="7"/>
      <c r="Q855" s="7"/>
      <c r="R855" s="7"/>
      <c r="S855" s="7"/>
      <c r="T855" s="7"/>
      <c r="U855" s="7"/>
      <c r="V855" s="6"/>
      <c r="W855" s="10" t="s">
        <v>1716</v>
      </c>
      <c r="X855" s="8"/>
      <c r="Y855" s="9">
        <v>0</v>
      </c>
      <c r="Z855" s="9">
        <v>0</v>
      </c>
      <c r="AA855" s="9">
        <v>0</v>
      </c>
      <c r="AB855" s="9">
        <v>0</v>
      </c>
      <c r="AC855" s="9">
        <v>0</v>
      </c>
      <c r="AD855" s="9">
        <v>0</v>
      </c>
      <c r="AE855" s="9">
        <v>0</v>
      </c>
      <c r="AF855" s="9">
        <v>0</v>
      </c>
      <c r="AG855" s="9">
        <v>0</v>
      </c>
      <c r="AH855" s="9">
        <v>0</v>
      </c>
      <c r="AI855" s="9">
        <v>0</v>
      </c>
      <c r="AJ855">
        <v>0</v>
      </c>
      <c r="AK855">
        <v>0</v>
      </c>
      <c r="AU855" t="s">
        <v>2490</v>
      </c>
      <c r="AW855">
        <v>0</v>
      </c>
      <c r="AY855">
        <v>0</v>
      </c>
      <c r="BA855">
        <v>0</v>
      </c>
      <c r="BC855">
        <v>0</v>
      </c>
      <c r="BE855">
        <v>0</v>
      </c>
      <c r="BG855">
        <v>0</v>
      </c>
      <c r="BI855">
        <v>0</v>
      </c>
      <c r="BK855">
        <v>0</v>
      </c>
      <c r="BM855">
        <v>0</v>
      </c>
      <c r="BO855">
        <v>0</v>
      </c>
      <c r="BQ855">
        <v>0</v>
      </c>
      <c r="BR855">
        <v>0</v>
      </c>
      <c r="BT855">
        <v>0</v>
      </c>
      <c r="BV855">
        <v>0</v>
      </c>
      <c r="BX855">
        <v>0</v>
      </c>
      <c r="BZ855">
        <v>0</v>
      </c>
      <c r="CB855">
        <v>0</v>
      </c>
      <c r="CF855">
        <v>0</v>
      </c>
      <c r="CJ855">
        <v>2323</v>
      </c>
      <c r="CM855">
        <v>0</v>
      </c>
      <c r="CN855">
        <v>0</v>
      </c>
    </row>
    <row r="856" spans="1:92" x14ac:dyDescent="0.3">
      <c r="A856" s="4">
        <v>44393</v>
      </c>
      <c r="B856" s="2" t="s">
        <v>57</v>
      </c>
      <c r="C856" s="11" t="s">
        <v>355</v>
      </c>
      <c r="D856" s="11" t="s">
        <v>1690</v>
      </c>
      <c r="E856" s="3" t="s">
        <v>1340</v>
      </c>
      <c r="F856" s="1"/>
      <c r="G856" s="7"/>
      <c r="H856" s="7"/>
      <c r="I856" s="7"/>
      <c r="J856" s="7">
        <v>2</v>
      </c>
      <c r="K856" s="7">
        <v>1</v>
      </c>
      <c r="L856" s="7"/>
      <c r="M856" s="5">
        <v>1</v>
      </c>
      <c r="N856" s="7"/>
      <c r="O856" s="7"/>
      <c r="P856" s="7"/>
      <c r="Q856" s="7"/>
      <c r="R856" s="7"/>
      <c r="S856" s="7"/>
      <c r="T856" s="7"/>
      <c r="U856" s="7"/>
      <c r="V856" s="6"/>
      <c r="W856" s="10"/>
      <c r="X856" s="8"/>
      <c r="Y856" s="9">
        <v>0</v>
      </c>
      <c r="Z856" s="9">
        <v>0</v>
      </c>
      <c r="AA856" s="9">
        <v>0</v>
      </c>
      <c r="AB856" s="9">
        <v>0</v>
      </c>
      <c r="AC856" s="9">
        <v>0</v>
      </c>
      <c r="AD856" s="9">
        <v>0</v>
      </c>
      <c r="AE856" s="9">
        <v>0</v>
      </c>
      <c r="AF856" s="9">
        <v>0</v>
      </c>
      <c r="AG856" s="9">
        <v>0</v>
      </c>
      <c r="AH856" s="9">
        <v>0</v>
      </c>
      <c r="AI856" s="9">
        <v>0</v>
      </c>
      <c r="AJ856">
        <v>0</v>
      </c>
      <c r="AK856">
        <v>0</v>
      </c>
      <c r="AU856" t="s">
        <v>2491</v>
      </c>
      <c r="AW856">
        <v>0</v>
      </c>
      <c r="AY856">
        <v>0</v>
      </c>
      <c r="BA856">
        <v>0</v>
      </c>
      <c r="BC856">
        <v>0</v>
      </c>
      <c r="BE856">
        <v>0</v>
      </c>
      <c r="BG856">
        <v>0</v>
      </c>
      <c r="BI856">
        <v>0</v>
      </c>
      <c r="BK856">
        <v>0</v>
      </c>
      <c r="BM856">
        <v>0</v>
      </c>
      <c r="BO856">
        <v>0</v>
      </c>
      <c r="BQ856">
        <v>0</v>
      </c>
      <c r="BR856">
        <v>0</v>
      </c>
      <c r="BT856">
        <v>0</v>
      </c>
      <c r="BV856">
        <v>0</v>
      </c>
      <c r="BX856">
        <v>0</v>
      </c>
      <c r="BZ856">
        <v>0</v>
      </c>
      <c r="CB856">
        <v>0</v>
      </c>
      <c r="CF856">
        <v>0</v>
      </c>
      <c r="CJ856">
        <v>2324</v>
      </c>
      <c r="CM856">
        <v>0</v>
      </c>
      <c r="CN856">
        <v>0</v>
      </c>
    </row>
    <row r="857" spans="1:92" x14ac:dyDescent="0.3">
      <c r="A857" s="4">
        <v>44394</v>
      </c>
      <c r="B857" s="2" t="s">
        <v>12</v>
      </c>
      <c r="C857" s="11" t="s">
        <v>357</v>
      </c>
      <c r="D857" s="11" t="s">
        <v>1627</v>
      </c>
      <c r="E857" s="3" t="s">
        <v>1212</v>
      </c>
      <c r="F857" s="1"/>
      <c r="G857" s="7"/>
      <c r="H857" s="7"/>
      <c r="I857" s="7"/>
      <c r="J857" s="7">
        <v>24</v>
      </c>
      <c r="K857" s="7">
        <v>6</v>
      </c>
      <c r="L857" s="7"/>
      <c r="M857" s="5">
        <v>6</v>
      </c>
      <c r="N857" s="7"/>
      <c r="O857" s="7"/>
      <c r="P857" s="7"/>
      <c r="Q857" s="7"/>
      <c r="R857" s="7"/>
      <c r="S857" s="7"/>
      <c r="T857" s="7"/>
      <c r="U857" s="7"/>
      <c r="V857" s="6"/>
      <c r="W857" s="10"/>
      <c r="X857" s="8"/>
      <c r="Y857" s="9">
        <v>0</v>
      </c>
      <c r="Z857" s="9">
        <v>0</v>
      </c>
      <c r="AA857" s="9">
        <v>0</v>
      </c>
      <c r="AB857" s="9">
        <v>0</v>
      </c>
      <c r="AC857" s="9">
        <v>0</v>
      </c>
      <c r="AD857" s="9">
        <v>0</v>
      </c>
      <c r="AE857" s="9">
        <v>0</v>
      </c>
      <c r="AF857" s="9">
        <v>0</v>
      </c>
      <c r="AG857" s="9">
        <v>0</v>
      </c>
      <c r="AH857" s="9">
        <v>0</v>
      </c>
      <c r="AI857" s="9">
        <v>0</v>
      </c>
      <c r="AJ857">
        <v>0</v>
      </c>
      <c r="AK857">
        <v>0</v>
      </c>
      <c r="AU857" t="s">
        <v>2492</v>
      </c>
      <c r="AW857">
        <v>0</v>
      </c>
      <c r="AY857">
        <v>0</v>
      </c>
      <c r="BA857">
        <v>0</v>
      </c>
      <c r="BC857">
        <v>0</v>
      </c>
      <c r="BE857">
        <v>0</v>
      </c>
      <c r="BG857">
        <v>0</v>
      </c>
      <c r="BI857">
        <v>0</v>
      </c>
      <c r="BK857">
        <v>0</v>
      </c>
      <c r="BM857">
        <v>0</v>
      </c>
      <c r="BO857">
        <v>0</v>
      </c>
      <c r="BQ857">
        <v>0</v>
      </c>
      <c r="BR857">
        <v>0</v>
      </c>
      <c r="BT857">
        <v>0</v>
      </c>
      <c r="BV857">
        <v>0</v>
      </c>
      <c r="BX857">
        <v>0</v>
      </c>
      <c r="BZ857">
        <v>0</v>
      </c>
      <c r="CB857">
        <v>0</v>
      </c>
      <c r="CF857">
        <v>0</v>
      </c>
      <c r="CJ857">
        <v>2325</v>
      </c>
      <c r="CM857">
        <v>0</v>
      </c>
      <c r="CN857">
        <v>0</v>
      </c>
    </row>
    <row r="858" spans="1:92" x14ac:dyDescent="0.3">
      <c r="A858" s="4">
        <v>44394</v>
      </c>
      <c r="B858" s="2" t="s">
        <v>12</v>
      </c>
      <c r="C858" s="11" t="s">
        <v>498</v>
      </c>
      <c r="D858" s="11" t="s">
        <v>1690</v>
      </c>
      <c r="E858" s="3" t="s">
        <v>1369</v>
      </c>
      <c r="F858" s="1"/>
      <c r="G858" s="7"/>
      <c r="H858" s="7"/>
      <c r="I858" s="7"/>
      <c r="J858" s="7"/>
      <c r="K858" s="7"/>
      <c r="L858" s="7"/>
      <c r="M858" s="5"/>
      <c r="N858" s="7">
        <v>1</v>
      </c>
      <c r="O858" s="7"/>
      <c r="P858" s="7"/>
      <c r="Q858" s="7"/>
      <c r="R858" s="7"/>
      <c r="S858" s="7"/>
      <c r="T858" s="7"/>
      <c r="U858" s="7"/>
      <c r="V858" s="6"/>
      <c r="W858" s="10"/>
      <c r="X858" s="8"/>
      <c r="Y858" s="9">
        <v>0</v>
      </c>
      <c r="Z858" s="9">
        <v>0</v>
      </c>
      <c r="AA858" s="9">
        <v>0</v>
      </c>
      <c r="AB858" s="9">
        <v>0</v>
      </c>
      <c r="AC858" s="9">
        <v>0</v>
      </c>
      <c r="AD858" s="9">
        <v>0</v>
      </c>
      <c r="AE858" s="9">
        <v>0</v>
      </c>
      <c r="AF858" s="9">
        <v>0</v>
      </c>
      <c r="AG858" s="9">
        <v>0</v>
      </c>
      <c r="AH858" s="9">
        <v>0</v>
      </c>
      <c r="AI858" s="9">
        <v>0</v>
      </c>
      <c r="AJ858">
        <v>0</v>
      </c>
      <c r="AK858">
        <v>0</v>
      </c>
      <c r="AU858" t="s">
        <v>2493</v>
      </c>
      <c r="AW858">
        <v>0</v>
      </c>
      <c r="AY858">
        <v>0</v>
      </c>
      <c r="BA858">
        <v>0</v>
      </c>
      <c r="BC858">
        <v>0</v>
      </c>
      <c r="BE858">
        <v>0</v>
      </c>
      <c r="BG858">
        <v>0</v>
      </c>
      <c r="BI858">
        <v>0</v>
      </c>
      <c r="BK858">
        <v>0</v>
      </c>
      <c r="BM858">
        <v>0</v>
      </c>
      <c r="BO858">
        <v>0</v>
      </c>
      <c r="BQ858">
        <v>0</v>
      </c>
      <c r="BR858">
        <v>0</v>
      </c>
      <c r="BT858">
        <v>0</v>
      </c>
      <c r="BV858">
        <v>0</v>
      </c>
      <c r="BX858">
        <v>0</v>
      </c>
      <c r="BZ858">
        <v>0</v>
      </c>
      <c r="CB858">
        <v>0</v>
      </c>
      <c r="CF858">
        <v>0</v>
      </c>
      <c r="CJ858">
        <v>2326</v>
      </c>
      <c r="CM858">
        <v>0</v>
      </c>
      <c r="CN858">
        <v>0</v>
      </c>
    </row>
    <row r="859" spans="1:92" x14ac:dyDescent="0.3">
      <c r="A859" s="4">
        <v>44394</v>
      </c>
      <c r="B859" s="2" t="s">
        <v>12</v>
      </c>
      <c r="C859" s="11" t="s">
        <v>630</v>
      </c>
      <c r="D859" s="11" t="s">
        <v>1690</v>
      </c>
      <c r="E859" s="3" t="s">
        <v>1387</v>
      </c>
      <c r="F859" s="1"/>
      <c r="G859" s="7"/>
      <c r="H859" s="7"/>
      <c r="I859" s="7"/>
      <c r="J859" s="7"/>
      <c r="K859" s="7"/>
      <c r="L859" s="7"/>
      <c r="M859" s="5"/>
      <c r="N859" s="7">
        <v>1</v>
      </c>
      <c r="O859" s="7"/>
      <c r="P859" s="7"/>
      <c r="Q859" s="7"/>
      <c r="R859" s="7"/>
      <c r="S859" s="7"/>
      <c r="T859" s="7"/>
      <c r="U859" s="7"/>
      <c r="V859" s="6"/>
      <c r="W859" s="10"/>
      <c r="X859" s="8"/>
      <c r="Y859" s="9">
        <v>0</v>
      </c>
      <c r="Z859" s="9">
        <v>0</v>
      </c>
      <c r="AA859" s="9">
        <v>0</v>
      </c>
      <c r="AB859" s="9">
        <v>0</v>
      </c>
      <c r="AC859" s="9">
        <v>0</v>
      </c>
      <c r="AD859" s="9">
        <v>0</v>
      </c>
      <c r="AE859" s="9">
        <v>0</v>
      </c>
      <c r="AF859" s="9">
        <v>0</v>
      </c>
      <c r="AG859" s="9">
        <v>0</v>
      </c>
      <c r="AH859" s="9">
        <v>0</v>
      </c>
      <c r="AI859" s="9">
        <v>0</v>
      </c>
      <c r="AJ859">
        <v>0</v>
      </c>
      <c r="AK859">
        <v>0</v>
      </c>
      <c r="AU859" t="s">
        <v>2494</v>
      </c>
      <c r="AW859">
        <v>0</v>
      </c>
      <c r="AY859">
        <v>0</v>
      </c>
      <c r="BA859">
        <v>0</v>
      </c>
      <c r="BC859">
        <v>0</v>
      </c>
      <c r="BE859">
        <v>0</v>
      </c>
      <c r="BG859">
        <v>0</v>
      </c>
      <c r="BI859">
        <v>0</v>
      </c>
      <c r="BK859">
        <v>0</v>
      </c>
      <c r="BM859">
        <v>0</v>
      </c>
      <c r="BO859">
        <v>0</v>
      </c>
      <c r="BQ859">
        <v>0</v>
      </c>
      <c r="BR859">
        <v>0</v>
      </c>
      <c r="BT859">
        <v>0</v>
      </c>
      <c r="BV859">
        <v>0</v>
      </c>
      <c r="BX859">
        <v>0</v>
      </c>
      <c r="BZ859">
        <v>0</v>
      </c>
      <c r="CB859">
        <v>0</v>
      </c>
      <c r="CF859">
        <v>0</v>
      </c>
      <c r="CJ859">
        <v>2327</v>
      </c>
      <c r="CM859">
        <v>0</v>
      </c>
      <c r="CN859">
        <v>0</v>
      </c>
    </row>
    <row r="860" spans="1:92" x14ac:dyDescent="0.3">
      <c r="A860" s="4">
        <v>44394</v>
      </c>
      <c r="B860" s="2" t="s">
        <v>161</v>
      </c>
      <c r="C860" s="11" t="s">
        <v>390</v>
      </c>
      <c r="D860" s="11" t="s">
        <v>11</v>
      </c>
      <c r="E860" s="3" t="s">
        <v>1207</v>
      </c>
      <c r="F860" s="1"/>
      <c r="G860" s="7"/>
      <c r="H860" s="7"/>
      <c r="I860" s="7"/>
      <c r="J860" s="7">
        <v>2080</v>
      </c>
      <c r="K860" s="7">
        <v>520</v>
      </c>
      <c r="L860" s="7"/>
      <c r="M860" s="5">
        <v>520</v>
      </c>
      <c r="N860" s="7"/>
      <c r="O860" s="7"/>
      <c r="P860" s="7"/>
      <c r="Q860" s="7"/>
      <c r="R860" s="7"/>
      <c r="S860" s="7"/>
      <c r="T860" s="7"/>
      <c r="U860" s="7"/>
      <c r="V860" s="6"/>
      <c r="W860" s="10"/>
      <c r="X860" s="8"/>
      <c r="Y860" s="9">
        <v>0</v>
      </c>
      <c r="Z860" s="9">
        <v>0</v>
      </c>
      <c r="AA860" s="9">
        <v>0</v>
      </c>
      <c r="AB860" s="9">
        <v>0</v>
      </c>
      <c r="AC860" s="9">
        <v>0</v>
      </c>
      <c r="AD860" s="9">
        <v>0</v>
      </c>
      <c r="AE860" s="9">
        <v>0</v>
      </c>
      <c r="AF860" s="9">
        <v>0</v>
      </c>
      <c r="AG860" s="9">
        <v>0</v>
      </c>
      <c r="AH860" s="9">
        <v>0</v>
      </c>
      <c r="AI860" s="9">
        <v>0</v>
      </c>
      <c r="AJ860">
        <v>0</v>
      </c>
      <c r="AK860">
        <v>0</v>
      </c>
      <c r="AU860" t="s">
        <v>2495</v>
      </c>
      <c r="AW860">
        <v>0</v>
      </c>
      <c r="AY860">
        <v>0</v>
      </c>
      <c r="BA860">
        <v>0</v>
      </c>
      <c r="BC860">
        <v>0</v>
      </c>
      <c r="BE860">
        <v>0</v>
      </c>
      <c r="BG860">
        <v>0</v>
      </c>
      <c r="BI860">
        <v>0</v>
      </c>
      <c r="BK860">
        <v>0</v>
      </c>
      <c r="BM860">
        <v>0</v>
      </c>
      <c r="BO860">
        <v>0</v>
      </c>
      <c r="BQ860">
        <v>0</v>
      </c>
      <c r="BR860">
        <v>0</v>
      </c>
      <c r="BT860">
        <v>0</v>
      </c>
      <c r="BV860">
        <v>0</v>
      </c>
      <c r="BX860">
        <v>0</v>
      </c>
      <c r="BZ860">
        <v>0</v>
      </c>
      <c r="CB860">
        <v>0</v>
      </c>
      <c r="CF860">
        <v>0</v>
      </c>
      <c r="CJ860">
        <v>2328</v>
      </c>
      <c r="CM860">
        <v>0</v>
      </c>
      <c r="CN860">
        <v>0</v>
      </c>
    </row>
    <row r="861" spans="1:92" x14ac:dyDescent="0.3">
      <c r="A861" s="4">
        <v>44394</v>
      </c>
      <c r="B861" s="2" t="s">
        <v>39</v>
      </c>
      <c r="C861" s="11" t="s">
        <v>229</v>
      </c>
      <c r="D861" s="11" t="s">
        <v>584</v>
      </c>
      <c r="E861" s="3" t="s">
        <v>1015</v>
      </c>
      <c r="F861" s="1"/>
      <c r="G861" s="7"/>
      <c r="H861" s="7"/>
      <c r="I861" s="7"/>
      <c r="J861" s="7"/>
      <c r="K861" s="7"/>
      <c r="L861" s="7"/>
      <c r="M861" s="5"/>
      <c r="N861" s="7">
        <v>1</v>
      </c>
      <c r="O861" s="7"/>
      <c r="P861" s="7"/>
      <c r="Q861" s="7"/>
      <c r="R861" s="7"/>
      <c r="S861" s="7"/>
      <c r="T861" s="7"/>
      <c r="U861" s="7"/>
      <c r="V861" s="6"/>
      <c r="W861" s="10"/>
      <c r="X861" s="8"/>
      <c r="Y861" s="9">
        <v>0</v>
      </c>
      <c r="Z861" s="9">
        <v>0</v>
      </c>
      <c r="AA861" s="9">
        <v>0</v>
      </c>
      <c r="AB861" s="9">
        <v>0</v>
      </c>
      <c r="AC861" s="9">
        <v>0</v>
      </c>
      <c r="AD861" s="9">
        <v>0</v>
      </c>
      <c r="AE861" s="9">
        <v>0</v>
      </c>
      <c r="AF861" s="9">
        <v>0</v>
      </c>
      <c r="AG861" s="9">
        <v>0</v>
      </c>
      <c r="AH861" s="9">
        <v>0</v>
      </c>
      <c r="AI861" s="9">
        <v>0</v>
      </c>
      <c r="AJ861">
        <v>0</v>
      </c>
      <c r="AK861">
        <v>0</v>
      </c>
      <c r="AU861" t="s">
        <v>2496</v>
      </c>
      <c r="AW861">
        <v>0</v>
      </c>
      <c r="AY861">
        <v>0</v>
      </c>
      <c r="BA861">
        <v>0</v>
      </c>
      <c r="BC861">
        <v>0</v>
      </c>
      <c r="BE861">
        <v>0</v>
      </c>
      <c r="BG861">
        <v>0</v>
      </c>
      <c r="BI861">
        <v>0</v>
      </c>
      <c r="BK861">
        <v>0</v>
      </c>
      <c r="BM861">
        <v>0</v>
      </c>
      <c r="BO861">
        <v>0</v>
      </c>
      <c r="BQ861">
        <v>0</v>
      </c>
      <c r="BR861">
        <v>0</v>
      </c>
      <c r="BT861">
        <v>0</v>
      </c>
      <c r="BV861">
        <v>0</v>
      </c>
      <c r="BX861">
        <v>0</v>
      </c>
      <c r="BZ861">
        <v>0</v>
      </c>
      <c r="CB861">
        <v>0</v>
      </c>
      <c r="CF861">
        <v>0</v>
      </c>
      <c r="CJ861">
        <v>2329</v>
      </c>
      <c r="CM861">
        <v>0</v>
      </c>
      <c r="CN861">
        <v>0</v>
      </c>
    </row>
    <row r="862" spans="1:92" x14ac:dyDescent="0.3">
      <c r="A862" s="4">
        <v>44394</v>
      </c>
      <c r="B862" s="2" t="s">
        <v>57</v>
      </c>
      <c r="C862" s="11" t="s">
        <v>1343</v>
      </c>
      <c r="D862" s="11" t="s">
        <v>512</v>
      </c>
      <c r="E862" s="3" t="s">
        <v>1344</v>
      </c>
      <c r="F862" s="1"/>
      <c r="G862" s="7"/>
      <c r="H862" s="7"/>
      <c r="I862" s="7"/>
      <c r="J862" s="7">
        <v>60</v>
      </c>
      <c r="K862" s="7">
        <v>12</v>
      </c>
      <c r="L862" s="7"/>
      <c r="M862" s="5">
        <v>12</v>
      </c>
      <c r="N862" s="7"/>
      <c r="O862" s="7"/>
      <c r="P862" s="7"/>
      <c r="Q862" s="7"/>
      <c r="R862" s="7"/>
      <c r="S862" s="7"/>
      <c r="T862" s="7"/>
      <c r="U862" s="7"/>
      <c r="V862" s="6"/>
      <c r="W862" s="10"/>
      <c r="X862" s="8"/>
      <c r="Y862" s="9">
        <v>0</v>
      </c>
      <c r="Z862" s="9">
        <v>0</v>
      </c>
      <c r="AA862" s="9">
        <v>0</v>
      </c>
      <c r="AB862" s="9">
        <v>0</v>
      </c>
      <c r="AC862" s="9">
        <v>0</v>
      </c>
      <c r="AD862" s="9">
        <v>0</v>
      </c>
      <c r="AE862" s="9">
        <v>0</v>
      </c>
      <c r="AF862" s="9">
        <v>0</v>
      </c>
      <c r="AG862" s="9">
        <v>0</v>
      </c>
      <c r="AH862" s="9">
        <v>0</v>
      </c>
      <c r="AI862" s="9">
        <v>0</v>
      </c>
      <c r="AJ862">
        <v>0</v>
      </c>
      <c r="AK862">
        <v>0</v>
      </c>
      <c r="AU862" t="s">
        <v>2497</v>
      </c>
      <c r="AW862">
        <v>0</v>
      </c>
      <c r="AY862">
        <v>0</v>
      </c>
      <c r="BA862">
        <v>0</v>
      </c>
      <c r="BC862">
        <v>0</v>
      </c>
      <c r="BE862">
        <v>0</v>
      </c>
      <c r="BG862">
        <v>0</v>
      </c>
      <c r="BI862">
        <v>0</v>
      </c>
      <c r="BK862">
        <v>0</v>
      </c>
      <c r="BM862">
        <v>0</v>
      </c>
      <c r="BO862">
        <v>0</v>
      </c>
      <c r="BQ862">
        <v>0</v>
      </c>
      <c r="BR862">
        <v>0</v>
      </c>
      <c r="BT862">
        <v>0</v>
      </c>
      <c r="BV862">
        <v>0</v>
      </c>
      <c r="BX862">
        <v>0</v>
      </c>
      <c r="BZ862">
        <v>0</v>
      </c>
      <c r="CB862">
        <v>0</v>
      </c>
      <c r="CF862">
        <v>0</v>
      </c>
      <c r="CJ862">
        <v>2330</v>
      </c>
      <c r="CM862">
        <v>0</v>
      </c>
      <c r="CN862">
        <v>0</v>
      </c>
    </row>
    <row r="863" spans="1:92" x14ac:dyDescent="0.3">
      <c r="A863" s="4">
        <v>44394</v>
      </c>
      <c r="B863" s="2" t="s">
        <v>26</v>
      </c>
      <c r="C863" s="11" t="s">
        <v>213</v>
      </c>
      <c r="D863" s="11" t="s">
        <v>1473</v>
      </c>
      <c r="E863" s="3" t="s">
        <v>1385</v>
      </c>
      <c r="F863" s="1"/>
      <c r="G863" s="7"/>
      <c r="H863" s="7"/>
      <c r="I863" s="7">
        <v>1</v>
      </c>
      <c r="J863" s="7">
        <v>60</v>
      </c>
      <c r="K863" s="7">
        <v>12</v>
      </c>
      <c r="L863" s="7">
        <v>1</v>
      </c>
      <c r="M863" s="5">
        <v>10</v>
      </c>
      <c r="N863" s="7">
        <v>1</v>
      </c>
      <c r="O863" s="7"/>
      <c r="P863" s="7"/>
      <c r="Q863" s="7"/>
      <c r="R863" s="7"/>
      <c r="S863" s="7"/>
      <c r="T863" s="7"/>
      <c r="U863" s="7"/>
      <c r="V863" s="6"/>
      <c r="W863" s="10" t="s">
        <v>2498</v>
      </c>
      <c r="X863" s="8"/>
      <c r="Y863" s="9">
        <v>0</v>
      </c>
      <c r="Z863" s="9">
        <v>0</v>
      </c>
      <c r="AA863" s="9">
        <v>0</v>
      </c>
      <c r="AB863" s="9">
        <v>0</v>
      </c>
      <c r="AC863" s="9">
        <v>0</v>
      </c>
      <c r="AD863" s="9">
        <v>0</v>
      </c>
      <c r="AE863" s="9">
        <v>0</v>
      </c>
      <c r="AF863" s="9">
        <v>0</v>
      </c>
      <c r="AG863" s="9">
        <v>0</v>
      </c>
      <c r="AH863" s="9">
        <v>0</v>
      </c>
      <c r="AI863" s="9">
        <v>0</v>
      </c>
      <c r="AJ863">
        <v>0</v>
      </c>
      <c r="AK863">
        <v>0</v>
      </c>
      <c r="AU863" t="s">
        <v>2499</v>
      </c>
      <c r="AW863">
        <v>0</v>
      </c>
      <c r="AY863">
        <v>0</v>
      </c>
      <c r="BA863">
        <v>0</v>
      </c>
      <c r="BC863">
        <v>0</v>
      </c>
      <c r="BE863">
        <v>0</v>
      </c>
      <c r="BG863">
        <v>0</v>
      </c>
      <c r="BI863">
        <v>0</v>
      </c>
      <c r="BK863">
        <v>0</v>
      </c>
      <c r="BM863">
        <v>0</v>
      </c>
      <c r="BO863">
        <v>0</v>
      </c>
      <c r="BQ863">
        <v>0</v>
      </c>
      <c r="BR863">
        <v>0</v>
      </c>
      <c r="BT863">
        <v>0</v>
      </c>
      <c r="BV863">
        <v>0</v>
      </c>
      <c r="BX863">
        <v>0</v>
      </c>
      <c r="BZ863">
        <v>0</v>
      </c>
      <c r="CB863">
        <v>0</v>
      </c>
      <c r="CF863">
        <v>0</v>
      </c>
      <c r="CJ863">
        <v>2331</v>
      </c>
      <c r="CM863">
        <v>0</v>
      </c>
      <c r="CN863">
        <v>0</v>
      </c>
    </row>
    <row r="864" spans="1:92" x14ac:dyDescent="0.3">
      <c r="A864" s="4">
        <v>44394</v>
      </c>
      <c r="B864" s="2" t="s">
        <v>57</v>
      </c>
      <c r="C864" s="11" t="s">
        <v>695</v>
      </c>
      <c r="D864" s="11" t="s">
        <v>1699</v>
      </c>
      <c r="E864" s="3" t="s">
        <v>1081</v>
      </c>
      <c r="F864" s="1"/>
      <c r="G864" s="7"/>
      <c r="H864" s="7"/>
      <c r="I864" s="7"/>
      <c r="J864" s="7"/>
      <c r="K864" s="7"/>
      <c r="L864" s="7"/>
      <c r="M864" s="5"/>
      <c r="N864" s="7"/>
      <c r="O864" s="7"/>
      <c r="P864" s="7"/>
      <c r="Q864" s="7"/>
      <c r="R864" s="7"/>
      <c r="S864" s="7"/>
      <c r="T864" s="7"/>
      <c r="U864" s="7"/>
      <c r="V864" s="6">
        <v>1</v>
      </c>
      <c r="W864" s="10"/>
      <c r="X864" s="8"/>
      <c r="Y864" s="9">
        <v>0</v>
      </c>
      <c r="Z864" s="9">
        <v>0</v>
      </c>
      <c r="AA864" s="9">
        <v>0</v>
      </c>
      <c r="AB864" s="9">
        <v>0</v>
      </c>
      <c r="AC864" s="9">
        <v>0</v>
      </c>
      <c r="AD864" s="9">
        <v>0</v>
      </c>
      <c r="AE864" s="9">
        <v>0</v>
      </c>
      <c r="AF864" s="9">
        <v>0</v>
      </c>
      <c r="AG864" s="9">
        <v>0</v>
      </c>
      <c r="AH864" s="9">
        <v>0</v>
      </c>
      <c r="AI864" s="9">
        <v>0</v>
      </c>
      <c r="AJ864">
        <v>0</v>
      </c>
      <c r="AK864">
        <v>0</v>
      </c>
      <c r="AU864" t="s">
        <v>2500</v>
      </c>
      <c r="AW864">
        <v>0</v>
      </c>
      <c r="AY864">
        <v>0</v>
      </c>
      <c r="BA864">
        <v>0</v>
      </c>
      <c r="BC864">
        <v>0</v>
      </c>
      <c r="BE864">
        <v>0</v>
      </c>
      <c r="BG864">
        <v>0</v>
      </c>
      <c r="BI864">
        <v>0</v>
      </c>
      <c r="BK864">
        <v>0</v>
      </c>
      <c r="BM864">
        <v>0</v>
      </c>
      <c r="BO864">
        <v>0</v>
      </c>
      <c r="BQ864">
        <v>0</v>
      </c>
      <c r="BR864">
        <v>0</v>
      </c>
      <c r="BT864">
        <v>0</v>
      </c>
      <c r="BV864">
        <v>0</v>
      </c>
      <c r="BX864">
        <v>0</v>
      </c>
      <c r="BZ864">
        <v>0</v>
      </c>
      <c r="CB864">
        <v>0</v>
      </c>
      <c r="CF864">
        <v>0</v>
      </c>
      <c r="CJ864">
        <v>2332</v>
      </c>
      <c r="CM864">
        <v>0</v>
      </c>
      <c r="CN864">
        <v>0</v>
      </c>
    </row>
    <row r="865" spans="1:92" x14ac:dyDescent="0.3">
      <c r="A865" s="4">
        <v>44395</v>
      </c>
      <c r="B865" s="2" t="s">
        <v>9</v>
      </c>
      <c r="C865" s="11" t="s">
        <v>796</v>
      </c>
      <c r="D865" s="11" t="s">
        <v>11</v>
      </c>
      <c r="E865" s="3" t="s">
        <v>1023</v>
      </c>
      <c r="F865" s="1"/>
      <c r="G865" s="7"/>
      <c r="H865" s="7"/>
      <c r="I865" s="7"/>
      <c r="J865" s="7">
        <v>773</v>
      </c>
      <c r="K865" s="7">
        <v>279</v>
      </c>
      <c r="L865" s="7">
        <v>5</v>
      </c>
      <c r="M865" s="5">
        <v>274</v>
      </c>
      <c r="N865" s="7">
        <v>2</v>
      </c>
      <c r="O865" s="7"/>
      <c r="P865" s="7"/>
      <c r="Q865" s="7"/>
      <c r="R865" s="7"/>
      <c r="S865" s="7"/>
      <c r="T865" s="7">
        <v>2</v>
      </c>
      <c r="U865" s="7"/>
      <c r="V865" s="6"/>
      <c r="W865" s="10" t="s">
        <v>2501</v>
      </c>
      <c r="X865" s="8"/>
      <c r="Y865" s="9">
        <v>0</v>
      </c>
      <c r="Z865" s="9">
        <v>0</v>
      </c>
      <c r="AA865" s="9">
        <v>0</v>
      </c>
      <c r="AB865" s="9">
        <v>453201310.80000001</v>
      </c>
      <c r="AC865" s="9">
        <v>0</v>
      </c>
      <c r="AD865" s="9">
        <v>0</v>
      </c>
      <c r="AE865" s="9">
        <v>0</v>
      </c>
      <c r="AF865" s="9">
        <v>0</v>
      </c>
      <c r="AG865" s="9">
        <v>0</v>
      </c>
      <c r="AH865" s="9">
        <v>0</v>
      </c>
      <c r="AI865" s="9">
        <v>0</v>
      </c>
      <c r="AJ865">
        <v>453201310.80000001</v>
      </c>
      <c r="AK865">
        <v>0</v>
      </c>
      <c r="AL865">
        <v>63</v>
      </c>
      <c r="AM865">
        <v>44383</v>
      </c>
      <c r="AN865">
        <v>44566</v>
      </c>
      <c r="AU865" t="s">
        <v>2502</v>
      </c>
      <c r="AW865">
        <v>0</v>
      </c>
      <c r="AY865">
        <v>0</v>
      </c>
      <c r="BA865">
        <v>0</v>
      </c>
      <c r="BC865">
        <v>0</v>
      </c>
      <c r="BE865">
        <v>0</v>
      </c>
      <c r="BG865">
        <v>0</v>
      </c>
      <c r="BI865">
        <v>0</v>
      </c>
      <c r="BK865">
        <v>0</v>
      </c>
      <c r="BM865">
        <v>0</v>
      </c>
      <c r="BO865">
        <v>0</v>
      </c>
      <c r="BQ865">
        <v>0</v>
      </c>
      <c r="BR865">
        <v>0</v>
      </c>
      <c r="BT865">
        <v>0</v>
      </c>
      <c r="BV865">
        <v>0</v>
      </c>
      <c r="BX865">
        <v>0</v>
      </c>
      <c r="BZ865">
        <v>0</v>
      </c>
      <c r="CA865">
        <v>2730</v>
      </c>
      <c r="CB865">
        <v>165593500.80000001</v>
      </c>
      <c r="CE865" t="s">
        <v>2503</v>
      </c>
      <c r="CF865">
        <v>287607810</v>
      </c>
      <c r="CJ865">
        <v>2333</v>
      </c>
      <c r="CM865">
        <v>0</v>
      </c>
      <c r="CN865">
        <v>453201310.80000001</v>
      </c>
    </row>
    <row r="866" spans="1:92" x14ac:dyDescent="0.3">
      <c r="A866" s="4">
        <v>44394</v>
      </c>
      <c r="B866" s="2" t="s">
        <v>57</v>
      </c>
      <c r="C866" s="11" t="s">
        <v>695</v>
      </c>
      <c r="D866" s="11" t="s">
        <v>1699</v>
      </c>
      <c r="E866" s="3" t="s">
        <v>1081</v>
      </c>
      <c r="F866" s="1"/>
      <c r="G866" s="7"/>
      <c r="H866" s="7"/>
      <c r="I866" s="7"/>
      <c r="J866" s="7"/>
      <c r="K866" s="7"/>
      <c r="L866" s="7"/>
      <c r="M866" s="5"/>
      <c r="N866" s="7"/>
      <c r="O866" s="7"/>
      <c r="P866" s="7"/>
      <c r="Q866" s="7"/>
      <c r="R866" s="7"/>
      <c r="S866" s="7"/>
      <c r="T866" s="7"/>
      <c r="U866" s="7"/>
      <c r="V866" s="6">
        <v>1</v>
      </c>
      <c r="W866" s="10"/>
      <c r="X866" s="8"/>
      <c r="Y866" s="9">
        <v>0</v>
      </c>
      <c r="Z866" s="9">
        <v>0</v>
      </c>
      <c r="AA866" s="9">
        <v>0</v>
      </c>
      <c r="AB866" s="9">
        <v>0</v>
      </c>
      <c r="AC866" s="9">
        <v>0</v>
      </c>
      <c r="AD866" s="9">
        <v>0</v>
      </c>
      <c r="AE866" s="9">
        <v>0</v>
      </c>
      <c r="AF866" s="9">
        <v>0</v>
      </c>
      <c r="AG866" s="9">
        <v>0</v>
      </c>
      <c r="AH866" s="9">
        <v>0</v>
      </c>
      <c r="AI866" s="9">
        <v>0</v>
      </c>
      <c r="AJ866">
        <v>0</v>
      </c>
      <c r="AK866">
        <v>0</v>
      </c>
      <c r="AU866" t="s">
        <v>2504</v>
      </c>
      <c r="AW866">
        <v>0</v>
      </c>
      <c r="AY866">
        <v>0</v>
      </c>
      <c r="BA866">
        <v>0</v>
      </c>
      <c r="BC866">
        <v>0</v>
      </c>
      <c r="BE866">
        <v>0</v>
      </c>
      <c r="BG866">
        <v>0</v>
      </c>
      <c r="BI866">
        <v>0</v>
      </c>
      <c r="BK866">
        <v>0</v>
      </c>
      <c r="BM866">
        <v>0</v>
      </c>
      <c r="BO866">
        <v>0</v>
      </c>
      <c r="BQ866">
        <v>0</v>
      </c>
      <c r="BR866">
        <v>0</v>
      </c>
      <c r="BT866">
        <v>0</v>
      </c>
      <c r="BV866">
        <v>0</v>
      </c>
      <c r="BX866">
        <v>0</v>
      </c>
      <c r="BZ866">
        <v>0</v>
      </c>
      <c r="CB866">
        <v>0</v>
      </c>
      <c r="CF866">
        <v>0</v>
      </c>
      <c r="CJ866">
        <v>2334</v>
      </c>
      <c r="CM866">
        <v>0</v>
      </c>
      <c r="CN866">
        <v>0</v>
      </c>
    </row>
    <row r="867" spans="1:92" x14ac:dyDescent="0.3">
      <c r="A867" s="4">
        <v>44395</v>
      </c>
      <c r="B867" s="2" t="s">
        <v>32</v>
      </c>
      <c r="C867" s="11" t="s">
        <v>33</v>
      </c>
      <c r="D867" s="11" t="s">
        <v>31</v>
      </c>
      <c r="E867" s="3" t="s">
        <v>982</v>
      </c>
      <c r="F867" s="1"/>
      <c r="G867" s="7"/>
      <c r="H867" s="7"/>
      <c r="I867" s="7"/>
      <c r="J867" s="7"/>
      <c r="K867" s="7"/>
      <c r="L867" s="7"/>
      <c r="M867" s="5"/>
      <c r="N867" s="7"/>
      <c r="O867" s="7"/>
      <c r="P867" s="7"/>
      <c r="Q867" s="7"/>
      <c r="R867" s="7"/>
      <c r="S867" s="7"/>
      <c r="T867" s="7"/>
      <c r="U867" s="7"/>
      <c r="V867" s="6"/>
      <c r="W867" s="10"/>
      <c r="X867" s="8"/>
      <c r="Y867" s="9">
        <v>0</v>
      </c>
      <c r="Z867" s="9">
        <v>0</v>
      </c>
      <c r="AA867" s="9">
        <v>0</v>
      </c>
      <c r="AB867" s="9">
        <v>0</v>
      </c>
      <c r="AC867" s="9">
        <v>0</v>
      </c>
      <c r="AD867" s="9">
        <v>0</v>
      </c>
      <c r="AE867" s="9">
        <v>0</v>
      </c>
      <c r="AF867" s="9">
        <v>0</v>
      </c>
      <c r="AG867" s="9">
        <v>0</v>
      </c>
      <c r="AH867" s="9">
        <v>0</v>
      </c>
      <c r="AI867" s="9">
        <v>0</v>
      </c>
      <c r="AJ867">
        <v>0</v>
      </c>
      <c r="AK867">
        <v>0</v>
      </c>
      <c r="AU867" t="s">
        <v>2505</v>
      </c>
      <c r="AW867">
        <v>0</v>
      </c>
      <c r="AY867">
        <v>0</v>
      </c>
      <c r="BA867">
        <v>0</v>
      </c>
      <c r="BC867">
        <v>0</v>
      </c>
      <c r="BE867">
        <v>0</v>
      </c>
      <c r="BG867">
        <v>0</v>
      </c>
      <c r="BI867">
        <v>0</v>
      </c>
      <c r="BK867">
        <v>0</v>
      </c>
      <c r="BM867">
        <v>0</v>
      </c>
      <c r="BO867">
        <v>0</v>
      </c>
      <c r="BQ867">
        <v>0</v>
      </c>
      <c r="BR867">
        <v>0</v>
      </c>
      <c r="BT867">
        <v>0</v>
      </c>
      <c r="BV867">
        <v>0</v>
      </c>
      <c r="BX867">
        <v>0</v>
      </c>
      <c r="BZ867">
        <v>0</v>
      </c>
      <c r="CB867">
        <v>0</v>
      </c>
      <c r="CF867">
        <v>0</v>
      </c>
      <c r="CJ867">
        <v>2335</v>
      </c>
      <c r="CM867">
        <v>0</v>
      </c>
      <c r="CN867">
        <v>0</v>
      </c>
    </row>
    <row r="868" spans="1:92" x14ac:dyDescent="0.3">
      <c r="A868" s="4">
        <v>44395</v>
      </c>
      <c r="B868" s="2" t="s">
        <v>32</v>
      </c>
      <c r="C868" s="11" t="s">
        <v>70</v>
      </c>
      <c r="D868" s="11" t="s">
        <v>31</v>
      </c>
      <c r="E868" s="3" t="s">
        <v>1242</v>
      </c>
      <c r="F868" s="1"/>
      <c r="G868" s="7"/>
      <c r="H868" s="7"/>
      <c r="I868" s="7"/>
      <c r="J868" s="7"/>
      <c r="K868" s="7"/>
      <c r="L868" s="7"/>
      <c r="M868" s="5"/>
      <c r="N868" s="7"/>
      <c r="O868" s="7"/>
      <c r="P868" s="7"/>
      <c r="Q868" s="7"/>
      <c r="R868" s="7"/>
      <c r="S868" s="7"/>
      <c r="T868" s="7"/>
      <c r="U868" s="7"/>
      <c r="V868" s="6"/>
      <c r="W868" s="10"/>
      <c r="X868" s="8"/>
      <c r="Y868" s="9">
        <v>0</v>
      </c>
      <c r="Z868" s="9">
        <v>0</v>
      </c>
      <c r="AA868" s="9">
        <v>0</v>
      </c>
      <c r="AB868" s="9">
        <v>0</v>
      </c>
      <c r="AC868" s="9">
        <v>0</v>
      </c>
      <c r="AD868" s="9">
        <v>0</v>
      </c>
      <c r="AE868" s="9">
        <v>0</v>
      </c>
      <c r="AF868" s="9">
        <v>0</v>
      </c>
      <c r="AG868" s="9">
        <v>0</v>
      </c>
      <c r="AH868" s="9">
        <v>0</v>
      </c>
      <c r="AI868" s="9">
        <v>0</v>
      </c>
      <c r="AJ868">
        <v>0</v>
      </c>
      <c r="AK868">
        <v>0</v>
      </c>
      <c r="AU868" t="s">
        <v>2506</v>
      </c>
      <c r="AW868">
        <v>0</v>
      </c>
      <c r="AY868">
        <v>0</v>
      </c>
      <c r="BA868">
        <v>0</v>
      </c>
      <c r="BC868">
        <v>0</v>
      </c>
      <c r="BE868">
        <v>0</v>
      </c>
      <c r="BG868">
        <v>0</v>
      </c>
      <c r="BI868">
        <v>0</v>
      </c>
      <c r="BK868">
        <v>0</v>
      </c>
      <c r="BM868">
        <v>0</v>
      </c>
      <c r="BO868">
        <v>0</v>
      </c>
      <c r="BQ868">
        <v>0</v>
      </c>
      <c r="BR868">
        <v>0</v>
      </c>
      <c r="BT868">
        <v>0</v>
      </c>
      <c r="BV868">
        <v>0</v>
      </c>
      <c r="BX868">
        <v>0</v>
      </c>
      <c r="BZ868">
        <v>0</v>
      </c>
      <c r="CB868">
        <v>0</v>
      </c>
      <c r="CF868">
        <v>0</v>
      </c>
      <c r="CJ868">
        <v>2336</v>
      </c>
      <c r="CM868">
        <v>0</v>
      </c>
      <c r="CN868">
        <v>0</v>
      </c>
    </row>
    <row r="869" spans="1:92" x14ac:dyDescent="0.3">
      <c r="A869" s="4">
        <v>44395</v>
      </c>
      <c r="B869" s="2" t="s">
        <v>12</v>
      </c>
      <c r="C869" s="11" t="s">
        <v>171</v>
      </c>
      <c r="D869" s="11" t="s">
        <v>1713</v>
      </c>
      <c r="E869" s="3" t="s">
        <v>839</v>
      </c>
      <c r="F869" s="1"/>
      <c r="G869" s="7"/>
      <c r="H869" s="7"/>
      <c r="I869" s="7"/>
      <c r="J869" s="7">
        <v>4</v>
      </c>
      <c r="K869" s="7">
        <v>1</v>
      </c>
      <c r="L869" s="7"/>
      <c r="M869" s="5">
        <v>1</v>
      </c>
      <c r="N869" s="7"/>
      <c r="O869" s="7"/>
      <c r="P869" s="7"/>
      <c r="Q869" s="7"/>
      <c r="R869" s="7"/>
      <c r="S869" s="7"/>
      <c r="T869" s="7"/>
      <c r="U869" s="7"/>
      <c r="V869" s="6"/>
      <c r="W869" s="10"/>
      <c r="X869" s="8"/>
      <c r="Y869" s="9">
        <v>0</v>
      </c>
      <c r="Z869" s="9">
        <v>0</v>
      </c>
      <c r="AA869" s="9">
        <v>0</v>
      </c>
      <c r="AB869" s="9">
        <v>0</v>
      </c>
      <c r="AC869" s="9">
        <v>0</v>
      </c>
      <c r="AD869" s="9">
        <v>0</v>
      </c>
      <c r="AE869" s="9">
        <v>0</v>
      </c>
      <c r="AF869" s="9">
        <v>0</v>
      </c>
      <c r="AG869" s="9">
        <v>0</v>
      </c>
      <c r="AH869" s="9">
        <v>0</v>
      </c>
      <c r="AI869" s="9">
        <v>0</v>
      </c>
      <c r="AJ869">
        <v>0</v>
      </c>
      <c r="AK869">
        <v>0</v>
      </c>
      <c r="AU869" t="s">
        <v>2507</v>
      </c>
      <c r="AW869">
        <v>0</v>
      </c>
      <c r="AY869">
        <v>0</v>
      </c>
      <c r="BA869">
        <v>0</v>
      </c>
      <c r="BC869">
        <v>0</v>
      </c>
      <c r="BE869">
        <v>0</v>
      </c>
      <c r="BG869">
        <v>0</v>
      </c>
      <c r="BI869">
        <v>0</v>
      </c>
      <c r="BK869">
        <v>0</v>
      </c>
      <c r="BM869">
        <v>0</v>
      </c>
      <c r="BO869">
        <v>0</v>
      </c>
      <c r="BQ869">
        <v>0</v>
      </c>
      <c r="BR869">
        <v>0</v>
      </c>
      <c r="BT869">
        <v>0</v>
      </c>
      <c r="BV869">
        <v>0</v>
      </c>
      <c r="BX869">
        <v>0</v>
      </c>
      <c r="BZ869">
        <v>0</v>
      </c>
      <c r="CB869">
        <v>0</v>
      </c>
      <c r="CF869">
        <v>0</v>
      </c>
      <c r="CJ869">
        <v>2337</v>
      </c>
      <c r="CM869">
        <v>0</v>
      </c>
      <c r="CN869">
        <v>0</v>
      </c>
    </row>
    <row r="870" spans="1:92" x14ac:dyDescent="0.3">
      <c r="A870" s="4">
        <v>44395</v>
      </c>
      <c r="B870" s="2" t="s">
        <v>32</v>
      </c>
      <c r="C870" s="11" t="s">
        <v>33</v>
      </c>
      <c r="D870" s="11" t="s">
        <v>31</v>
      </c>
      <c r="E870" s="3" t="s">
        <v>982</v>
      </c>
      <c r="F870" s="1"/>
      <c r="G870" s="7"/>
      <c r="H870" s="7"/>
      <c r="I870" s="7"/>
      <c r="J870" s="7">
        <v>50</v>
      </c>
      <c r="K870" s="7">
        <v>10</v>
      </c>
      <c r="L870" s="7"/>
      <c r="M870" s="5">
        <v>10</v>
      </c>
      <c r="N870" s="7">
        <v>1</v>
      </c>
      <c r="O870" s="7"/>
      <c r="P870" s="7"/>
      <c r="Q870" s="7"/>
      <c r="R870" s="7">
        <v>1</v>
      </c>
      <c r="S870" s="7"/>
      <c r="T870" s="7"/>
      <c r="U870" s="7"/>
      <c r="V870" s="6"/>
      <c r="W870" s="10"/>
      <c r="X870" s="8"/>
      <c r="Y870" s="9">
        <v>0</v>
      </c>
      <c r="Z870" s="9">
        <v>0</v>
      </c>
      <c r="AA870" s="9">
        <v>0</v>
      </c>
      <c r="AB870" s="9">
        <v>0</v>
      </c>
      <c r="AC870" s="9">
        <v>0</v>
      </c>
      <c r="AD870" s="9">
        <v>0</v>
      </c>
      <c r="AE870" s="9">
        <v>0</v>
      </c>
      <c r="AF870" s="9">
        <v>1123389368.4000001</v>
      </c>
      <c r="AG870" s="9">
        <v>0</v>
      </c>
      <c r="AH870" s="9">
        <v>0</v>
      </c>
      <c r="AI870" s="9">
        <v>0</v>
      </c>
      <c r="AJ870">
        <v>1123389368.4000001</v>
      </c>
      <c r="AK870">
        <v>0</v>
      </c>
      <c r="AL870">
        <v>97</v>
      </c>
      <c r="AM870">
        <v>44383</v>
      </c>
      <c r="AU870" t="s">
        <v>2508</v>
      </c>
      <c r="AW870">
        <v>0</v>
      </c>
      <c r="AY870">
        <v>0</v>
      </c>
      <c r="BA870">
        <v>0</v>
      </c>
      <c r="BC870">
        <v>0</v>
      </c>
      <c r="BE870">
        <v>0</v>
      </c>
      <c r="BG870">
        <v>0</v>
      </c>
      <c r="BI870">
        <v>0</v>
      </c>
      <c r="BK870">
        <v>0</v>
      </c>
      <c r="BM870">
        <v>0</v>
      </c>
      <c r="BO870">
        <v>0</v>
      </c>
      <c r="BQ870">
        <v>0</v>
      </c>
      <c r="BR870">
        <v>0</v>
      </c>
      <c r="BT870">
        <v>0</v>
      </c>
      <c r="BV870">
        <v>0</v>
      </c>
      <c r="BX870">
        <v>0</v>
      </c>
      <c r="BZ870">
        <v>0</v>
      </c>
      <c r="CB870">
        <v>0</v>
      </c>
      <c r="CF870">
        <v>0</v>
      </c>
      <c r="CJ870">
        <v>2338</v>
      </c>
      <c r="CM870">
        <v>0</v>
      </c>
      <c r="CN870">
        <v>1123389368.4000001</v>
      </c>
    </row>
    <row r="871" spans="1:92" x14ac:dyDescent="0.3">
      <c r="A871" s="4">
        <v>44395</v>
      </c>
      <c r="B871" s="2" t="s">
        <v>32</v>
      </c>
      <c r="C871" s="11" t="s">
        <v>70</v>
      </c>
      <c r="D871" s="11" t="s">
        <v>31</v>
      </c>
      <c r="E871" s="3" t="s">
        <v>1242</v>
      </c>
      <c r="F871" s="1"/>
      <c r="G871" s="7"/>
      <c r="H871" s="7"/>
      <c r="I871" s="7"/>
      <c r="J871" s="7">
        <v>30</v>
      </c>
      <c r="K871" s="7">
        <v>6</v>
      </c>
      <c r="L871" s="7"/>
      <c r="M871" s="5">
        <v>6</v>
      </c>
      <c r="N871" s="7"/>
      <c r="O871" s="7"/>
      <c r="P871" s="7"/>
      <c r="Q871" s="7"/>
      <c r="R871" s="7"/>
      <c r="S871" s="7"/>
      <c r="T871" s="7"/>
      <c r="U871" s="7"/>
      <c r="V871" s="6"/>
      <c r="W871" s="10"/>
      <c r="X871" s="8"/>
      <c r="Y871" s="9">
        <v>0</v>
      </c>
      <c r="Z871" s="9">
        <v>0</v>
      </c>
      <c r="AA871" s="9">
        <v>0</v>
      </c>
      <c r="AB871" s="9">
        <v>0</v>
      </c>
      <c r="AC871" s="9">
        <v>0</v>
      </c>
      <c r="AD871" s="9">
        <v>0</v>
      </c>
      <c r="AE871" s="9">
        <v>0</v>
      </c>
      <c r="AF871" s="9">
        <v>0</v>
      </c>
      <c r="AG871" s="9">
        <v>0</v>
      </c>
      <c r="AH871" s="9">
        <v>0</v>
      </c>
      <c r="AI871" s="9">
        <v>0</v>
      </c>
      <c r="AJ871">
        <v>0</v>
      </c>
      <c r="AK871">
        <v>0</v>
      </c>
      <c r="AU871" t="s">
        <v>2509</v>
      </c>
      <c r="AW871">
        <v>0</v>
      </c>
      <c r="AY871">
        <v>0</v>
      </c>
      <c r="BA871">
        <v>0</v>
      </c>
      <c r="BC871">
        <v>0</v>
      </c>
      <c r="BE871">
        <v>0</v>
      </c>
      <c r="BG871">
        <v>0</v>
      </c>
      <c r="BI871">
        <v>0</v>
      </c>
      <c r="BK871">
        <v>0</v>
      </c>
      <c r="BM871">
        <v>0</v>
      </c>
      <c r="BO871">
        <v>0</v>
      </c>
      <c r="BQ871">
        <v>0</v>
      </c>
      <c r="BR871">
        <v>0</v>
      </c>
      <c r="BT871">
        <v>0</v>
      </c>
      <c r="BV871">
        <v>0</v>
      </c>
      <c r="BX871">
        <v>0</v>
      </c>
      <c r="BZ871">
        <v>0</v>
      </c>
      <c r="CB871">
        <v>0</v>
      </c>
      <c r="CF871">
        <v>0</v>
      </c>
      <c r="CJ871">
        <v>2339</v>
      </c>
      <c r="CM871">
        <v>0</v>
      </c>
      <c r="CN871">
        <v>0</v>
      </c>
    </row>
    <row r="872" spans="1:92" x14ac:dyDescent="0.3">
      <c r="A872" s="4">
        <v>44395</v>
      </c>
      <c r="B872" s="2" t="s">
        <v>12</v>
      </c>
      <c r="C872" s="11" t="s">
        <v>171</v>
      </c>
      <c r="D872" s="11" t="s">
        <v>1713</v>
      </c>
      <c r="E872" s="3" t="s">
        <v>839</v>
      </c>
      <c r="F872" s="1"/>
      <c r="G872" s="7"/>
      <c r="H872" s="7"/>
      <c r="I872" s="7"/>
      <c r="J872" s="7">
        <v>4</v>
      </c>
      <c r="K872" s="7">
        <v>1</v>
      </c>
      <c r="L872" s="7"/>
      <c r="M872" s="5">
        <v>1</v>
      </c>
      <c r="N872" s="7"/>
      <c r="O872" s="7"/>
      <c r="P872" s="7"/>
      <c r="Q872" s="7"/>
      <c r="R872" s="7"/>
      <c r="S872" s="7"/>
      <c r="T872" s="7"/>
      <c r="U872" s="7"/>
      <c r="V872" s="6"/>
      <c r="W872" s="10"/>
      <c r="X872" s="8"/>
      <c r="Y872" s="9">
        <v>0</v>
      </c>
      <c r="Z872" s="9">
        <v>0</v>
      </c>
      <c r="AA872" s="9">
        <v>0</v>
      </c>
      <c r="AB872" s="9">
        <v>0</v>
      </c>
      <c r="AC872" s="9">
        <v>0</v>
      </c>
      <c r="AD872" s="9">
        <v>0</v>
      </c>
      <c r="AE872" s="9">
        <v>0</v>
      </c>
      <c r="AF872" s="9">
        <v>0</v>
      </c>
      <c r="AG872" s="9">
        <v>0</v>
      </c>
      <c r="AH872" s="9">
        <v>0</v>
      </c>
      <c r="AI872" s="9">
        <v>0</v>
      </c>
      <c r="AJ872">
        <v>0</v>
      </c>
      <c r="AK872">
        <v>0</v>
      </c>
      <c r="AU872" t="s">
        <v>2510</v>
      </c>
      <c r="AW872">
        <v>0</v>
      </c>
      <c r="AY872">
        <v>0</v>
      </c>
      <c r="BA872">
        <v>0</v>
      </c>
      <c r="BC872">
        <v>0</v>
      </c>
      <c r="BE872">
        <v>0</v>
      </c>
      <c r="BG872">
        <v>0</v>
      </c>
      <c r="BI872">
        <v>0</v>
      </c>
      <c r="BK872">
        <v>0</v>
      </c>
      <c r="BM872">
        <v>0</v>
      </c>
      <c r="BO872">
        <v>0</v>
      </c>
      <c r="BQ872">
        <v>0</v>
      </c>
      <c r="BR872">
        <v>0</v>
      </c>
      <c r="BT872">
        <v>0</v>
      </c>
      <c r="BV872">
        <v>0</v>
      </c>
      <c r="BX872">
        <v>0</v>
      </c>
      <c r="BZ872">
        <v>0</v>
      </c>
      <c r="CB872">
        <v>0</v>
      </c>
      <c r="CF872">
        <v>0</v>
      </c>
      <c r="CJ872">
        <v>2340</v>
      </c>
      <c r="CM872">
        <v>0</v>
      </c>
      <c r="CN872">
        <v>0</v>
      </c>
    </row>
    <row r="873" spans="1:92" x14ac:dyDescent="0.3">
      <c r="A873" s="4">
        <v>44393</v>
      </c>
      <c r="B873" s="2" t="s">
        <v>199</v>
      </c>
      <c r="C873" s="11" t="s">
        <v>529</v>
      </c>
      <c r="D873" s="11" t="s">
        <v>11</v>
      </c>
      <c r="E873" s="3">
        <v>81</v>
      </c>
      <c r="F873" s="1"/>
      <c r="G873" s="7"/>
      <c r="H873" s="7"/>
      <c r="I873" s="7"/>
      <c r="J873" s="7"/>
      <c r="K873" s="7"/>
      <c r="L873" s="7"/>
      <c r="M873" s="5"/>
      <c r="N873" s="7"/>
      <c r="O873" s="7"/>
      <c r="P873" s="7"/>
      <c r="Q873" s="7"/>
      <c r="R873" s="7"/>
      <c r="S873" s="7"/>
      <c r="T873" s="7"/>
      <c r="U873" s="7"/>
      <c r="V873" s="6"/>
      <c r="W873" s="10"/>
      <c r="X873" s="8"/>
      <c r="Y873" s="9">
        <v>0</v>
      </c>
      <c r="Z873" s="9">
        <v>470864400</v>
      </c>
      <c r="AA873" s="9">
        <v>125190000</v>
      </c>
      <c r="AB873" s="9">
        <v>0</v>
      </c>
      <c r="AC873" s="9">
        <v>34000000</v>
      </c>
      <c r="AD873" s="9">
        <v>0</v>
      </c>
      <c r="AE873" s="9">
        <v>0</v>
      </c>
      <c r="AF873" s="9">
        <v>2200223665.9099998</v>
      </c>
      <c r="AG873" s="9">
        <v>0</v>
      </c>
      <c r="AH873" s="9">
        <v>700000000</v>
      </c>
      <c r="AI873" s="9">
        <v>0</v>
      </c>
      <c r="AJ873">
        <v>3530278065.9099998</v>
      </c>
      <c r="AK873">
        <v>0</v>
      </c>
      <c r="AL873">
        <v>877</v>
      </c>
      <c r="AM873">
        <v>44358</v>
      </c>
      <c r="AN873">
        <v>44540</v>
      </c>
      <c r="AU873" t="s">
        <v>2511</v>
      </c>
      <c r="AV873">
        <v>1070</v>
      </c>
      <c r="AW873">
        <v>125190000</v>
      </c>
      <c r="AY873">
        <v>0</v>
      </c>
      <c r="AZ873">
        <v>1070</v>
      </c>
      <c r="BA873">
        <v>54142000</v>
      </c>
      <c r="BB873">
        <v>824</v>
      </c>
      <c r="BC873">
        <v>44331200</v>
      </c>
      <c r="BD873">
        <v>2007</v>
      </c>
      <c r="BE873">
        <v>154539000</v>
      </c>
      <c r="BF873">
        <v>3210</v>
      </c>
      <c r="BG873">
        <v>91806000</v>
      </c>
      <c r="BH873">
        <v>2007</v>
      </c>
      <c r="BI873">
        <v>52182000</v>
      </c>
      <c r="BJ873">
        <v>1203</v>
      </c>
      <c r="BK873">
        <v>42105000</v>
      </c>
      <c r="BL873">
        <v>1203</v>
      </c>
      <c r="BM873">
        <v>31759200</v>
      </c>
      <c r="BO873">
        <v>0</v>
      </c>
      <c r="BQ873">
        <v>0</v>
      </c>
      <c r="BR873">
        <v>470864400</v>
      </c>
      <c r="BT873">
        <v>0</v>
      </c>
      <c r="BU873">
        <v>20000</v>
      </c>
      <c r="BV873">
        <v>34000000</v>
      </c>
      <c r="BX873">
        <v>0</v>
      </c>
      <c r="BZ873">
        <v>0</v>
      </c>
      <c r="CB873">
        <v>0</v>
      </c>
      <c r="CF873">
        <v>0</v>
      </c>
      <c r="CJ873">
        <v>2341</v>
      </c>
      <c r="CM873">
        <v>0</v>
      </c>
      <c r="CN873">
        <v>3530278065.9099998</v>
      </c>
    </row>
    <row r="874" spans="1:92" x14ac:dyDescent="0.3">
      <c r="A874" s="4">
        <v>44396</v>
      </c>
      <c r="B874" s="2" t="s">
        <v>39</v>
      </c>
      <c r="C874" s="11" t="s">
        <v>202</v>
      </c>
      <c r="D874" s="11" t="s">
        <v>1690</v>
      </c>
      <c r="E874" s="3" t="s">
        <v>1554</v>
      </c>
      <c r="F874" s="1"/>
      <c r="G874" s="7"/>
      <c r="H874" s="7"/>
      <c r="I874" s="7"/>
      <c r="J874" s="7"/>
      <c r="K874" s="7">
        <v>120</v>
      </c>
      <c r="L874" s="7"/>
      <c r="M874" s="5"/>
      <c r="N874" s="7"/>
      <c r="O874" s="7"/>
      <c r="P874" s="7"/>
      <c r="Q874" s="7"/>
      <c r="R874" s="7"/>
      <c r="S874" s="7"/>
      <c r="T874" s="7"/>
      <c r="U874" s="7"/>
      <c r="V874" s="6"/>
      <c r="W874" s="10"/>
      <c r="X874" s="8"/>
      <c r="Y874" s="9">
        <v>0</v>
      </c>
      <c r="Z874" s="9">
        <v>0</v>
      </c>
      <c r="AA874" s="9">
        <v>0</v>
      </c>
      <c r="AB874" s="9">
        <v>0</v>
      </c>
      <c r="AC874" s="9">
        <v>17000000</v>
      </c>
      <c r="AD874" s="9">
        <v>0</v>
      </c>
      <c r="AE874" s="9">
        <v>0</v>
      </c>
      <c r="AF874" s="9">
        <v>0</v>
      </c>
      <c r="AG874" s="9">
        <v>0</v>
      </c>
      <c r="AH874" s="9">
        <v>0</v>
      </c>
      <c r="AI874" s="9">
        <v>0</v>
      </c>
      <c r="AJ874">
        <v>17000000</v>
      </c>
      <c r="AK874">
        <v>0</v>
      </c>
      <c r="AL874" t="s">
        <v>2512</v>
      </c>
      <c r="AM874" t="s">
        <v>2513</v>
      </c>
      <c r="AN874">
        <v>44441</v>
      </c>
      <c r="AU874" t="s">
        <v>2514</v>
      </c>
      <c r="AW874">
        <v>0</v>
      </c>
      <c r="AY874">
        <v>0</v>
      </c>
      <c r="BA874">
        <v>0</v>
      </c>
      <c r="BC874">
        <v>0</v>
      </c>
      <c r="BE874">
        <v>0</v>
      </c>
      <c r="BG874">
        <v>0</v>
      </c>
      <c r="BI874">
        <v>0</v>
      </c>
      <c r="BK874">
        <v>0</v>
      </c>
      <c r="BM874">
        <v>0</v>
      </c>
      <c r="BO874">
        <v>0</v>
      </c>
      <c r="BQ874">
        <v>0</v>
      </c>
      <c r="BR874">
        <v>0</v>
      </c>
      <c r="BT874">
        <v>0</v>
      </c>
      <c r="BU874">
        <v>10000</v>
      </c>
      <c r="BV874">
        <v>17000000</v>
      </c>
      <c r="BX874">
        <v>0</v>
      </c>
      <c r="BZ874">
        <v>0</v>
      </c>
      <c r="CB874">
        <v>0</v>
      </c>
      <c r="CF874">
        <v>0</v>
      </c>
      <c r="CJ874">
        <v>2342</v>
      </c>
      <c r="CM874">
        <v>0</v>
      </c>
      <c r="CN874">
        <v>17000000</v>
      </c>
    </row>
    <row r="875" spans="1:92" x14ac:dyDescent="0.3">
      <c r="A875" s="4">
        <v>44396</v>
      </c>
      <c r="B875" s="2" t="s">
        <v>12</v>
      </c>
      <c r="C875" s="11" t="s">
        <v>408</v>
      </c>
      <c r="D875" s="11" t="s">
        <v>11</v>
      </c>
      <c r="E875" s="3" t="s">
        <v>1213</v>
      </c>
      <c r="F875" s="1"/>
      <c r="G875" s="7"/>
      <c r="H875" s="7"/>
      <c r="I875" s="7"/>
      <c r="J875" s="7"/>
      <c r="K875" s="7"/>
      <c r="L875" s="7"/>
      <c r="M875" s="5"/>
      <c r="N875" s="7"/>
      <c r="O875" s="7"/>
      <c r="P875" s="7">
        <v>1</v>
      </c>
      <c r="Q875" s="7"/>
      <c r="R875" s="7"/>
      <c r="S875" s="7"/>
      <c r="T875" s="7"/>
      <c r="U875" s="7"/>
      <c r="V875" s="6"/>
      <c r="W875" s="10"/>
      <c r="X875" s="8"/>
      <c r="Y875" s="9">
        <v>0</v>
      </c>
      <c r="Z875" s="9">
        <v>0</v>
      </c>
      <c r="AA875" s="9">
        <v>0</v>
      </c>
      <c r="AB875" s="9">
        <v>0</v>
      </c>
      <c r="AC875" s="9">
        <v>0</v>
      </c>
      <c r="AD875" s="9">
        <v>0</v>
      </c>
      <c r="AE875" s="9">
        <v>0</v>
      </c>
      <c r="AF875" s="9">
        <v>0</v>
      </c>
      <c r="AG875" s="9">
        <v>0</v>
      </c>
      <c r="AH875" s="9">
        <v>0</v>
      </c>
      <c r="AI875" s="9">
        <v>0</v>
      </c>
      <c r="AJ875">
        <v>0</v>
      </c>
      <c r="AK875">
        <v>0</v>
      </c>
      <c r="AU875" t="s">
        <v>2515</v>
      </c>
      <c r="AW875">
        <v>0</v>
      </c>
      <c r="AY875">
        <v>0</v>
      </c>
      <c r="BA875">
        <v>0</v>
      </c>
      <c r="BC875">
        <v>0</v>
      </c>
      <c r="BE875">
        <v>0</v>
      </c>
      <c r="BG875">
        <v>0</v>
      </c>
      <c r="BI875">
        <v>0</v>
      </c>
      <c r="BK875">
        <v>0</v>
      </c>
      <c r="BM875">
        <v>0</v>
      </c>
      <c r="BO875">
        <v>0</v>
      </c>
      <c r="BQ875">
        <v>0</v>
      </c>
      <c r="BR875">
        <v>0</v>
      </c>
      <c r="BT875">
        <v>0</v>
      </c>
      <c r="BV875">
        <v>0</v>
      </c>
      <c r="BX875">
        <v>0</v>
      </c>
      <c r="BZ875">
        <v>0</v>
      </c>
      <c r="CB875">
        <v>0</v>
      </c>
      <c r="CF875">
        <v>0</v>
      </c>
      <c r="CJ875">
        <v>2343</v>
      </c>
      <c r="CM875">
        <v>0</v>
      </c>
      <c r="CN875">
        <v>0</v>
      </c>
    </row>
    <row r="876" spans="1:92" x14ac:dyDescent="0.3">
      <c r="A876" s="4">
        <v>44395</v>
      </c>
      <c r="B876" s="2" t="s">
        <v>44</v>
      </c>
      <c r="C876" s="11" t="s">
        <v>145</v>
      </c>
      <c r="D876" s="11" t="s">
        <v>1627</v>
      </c>
      <c r="E876" s="3" t="s">
        <v>1481</v>
      </c>
      <c r="F876" s="1"/>
      <c r="G876" s="7"/>
      <c r="H876" s="7"/>
      <c r="I876" s="7"/>
      <c r="J876" s="7"/>
      <c r="K876" s="7"/>
      <c r="L876" s="7"/>
      <c r="M876" s="5"/>
      <c r="N876" s="7"/>
      <c r="O876" s="7"/>
      <c r="P876" s="7"/>
      <c r="Q876" s="7">
        <v>1</v>
      </c>
      <c r="R876" s="7"/>
      <c r="S876" s="7"/>
      <c r="T876" s="7"/>
      <c r="U876" s="7"/>
      <c r="V876" s="6"/>
      <c r="W876" s="10"/>
      <c r="X876" s="8"/>
      <c r="Y876" s="9">
        <v>0</v>
      </c>
      <c r="Z876" s="9">
        <v>0</v>
      </c>
      <c r="AA876" s="9">
        <v>0</v>
      </c>
      <c r="AB876" s="9">
        <v>0</v>
      </c>
      <c r="AC876" s="9">
        <v>0</v>
      </c>
      <c r="AD876" s="9">
        <v>0</v>
      </c>
      <c r="AE876" s="9">
        <v>0</v>
      </c>
      <c r="AF876" s="9">
        <v>0</v>
      </c>
      <c r="AG876" s="9">
        <v>0</v>
      </c>
      <c r="AH876" s="9">
        <v>0</v>
      </c>
      <c r="AI876" s="9">
        <v>0</v>
      </c>
      <c r="AJ876">
        <v>0</v>
      </c>
      <c r="AK876">
        <v>0</v>
      </c>
      <c r="AU876" t="s">
        <v>2516</v>
      </c>
      <c r="AW876">
        <v>0</v>
      </c>
      <c r="AY876">
        <v>0</v>
      </c>
      <c r="BA876">
        <v>0</v>
      </c>
      <c r="BC876">
        <v>0</v>
      </c>
      <c r="BE876">
        <v>0</v>
      </c>
      <c r="BG876">
        <v>0</v>
      </c>
      <c r="BI876">
        <v>0</v>
      </c>
      <c r="BK876">
        <v>0</v>
      </c>
      <c r="BM876">
        <v>0</v>
      </c>
      <c r="BO876">
        <v>0</v>
      </c>
      <c r="BQ876">
        <v>0</v>
      </c>
      <c r="BR876">
        <v>0</v>
      </c>
      <c r="BT876">
        <v>0</v>
      </c>
      <c r="BV876">
        <v>0</v>
      </c>
      <c r="BX876">
        <v>0</v>
      </c>
      <c r="BZ876">
        <v>0</v>
      </c>
      <c r="CB876">
        <v>0</v>
      </c>
      <c r="CF876">
        <v>0</v>
      </c>
      <c r="CJ876">
        <v>2344</v>
      </c>
      <c r="CM876">
        <v>0</v>
      </c>
      <c r="CN876">
        <v>0</v>
      </c>
    </row>
    <row r="877" spans="1:92" x14ac:dyDescent="0.3">
      <c r="A877" s="4">
        <v>44395</v>
      </c>
      <c r="B877" s="2" t="s">
        <v>44</v>
      </c>
      <c r="C877" s="11" t="s">
        <v>147</v>
      </c>
      <c r="D877" s="11" t="s">
        <v>1627</v>
      </c>
      <c r="E877" s="3" t="s">
        <v>1493</v>
      </c>
      <c r="F877" s="1"/>
      <c r="G877" s="7"/>
      <c r="H877" s="7"/>
      <c r="I877" s="7"/>
      <c r="J877" s="7">
        <v>438</v>
      </c>
      <c r="K877" s="7">
        <v>130</v>
      </c>
      <c r="L877" s="7"/>
      <c r="M877" s="5">
        <v>4</v>
      </c>
      <c r="N877" s="7">
        <v>6</v>
      </c>
      <c r="O877" s="7">
        <v>1</v>
      </c>
      <c r="P877" s="7">
        <v>5</v>
      </c>
      <c r="Q877" s="7">
        <v>3</v>
      </c>
      <c r="R877" s="7"/>
      <c r="S877" s="7"/>
      <c r="T877" s="7"/>
      <c r="U877" s="7"/>
      <c r="V877" s="6">
        <v>101</v>
      </c>
      <c r="W877" s="10"/>
      <c r="X877" s="8"/>
      <c r="Y877" s="9">
        <v>0</v>
      </c>
      <c r="Z877" s="9">
        <v>0</v>
      </c>
      <c r="AA877" s="9">
        <v>0</v>
      </c>
      <c r="AB877" s="9">
        <v>0</v>
      </c>
      <c r="AC877" s="9">
        <v>0</v>
      </c>
      <c r="AD877" s="9">
        <v>0</v>
      </c>
      <c r="AE877" s="9">
        <v>0</v>
      </c>
      <c r="AF877" s="9">
        <v>0</v>
      </c>
      <c r="AG877" s="9">
        <v>0</v>
      </c>
      <c r="AH877" s="9">
        <v>0</v>
      </c>
      <c r="AI877" s="9">
        <v>0</v>
      </c>
      <c r="AJ877">
        <v>0</v>
      </c>
      <c r="AK877">
        <v>0</v>
      </c>
      <c r="AU877" t="s">
        <v>2517</v>
      </c>
      <c r="AW877">
        <v>0</v>
      </c>
      <c r="AY877">
        <v>0</v>
      </c>
      <c r="BA877">
        <v>0</v>
      </c>
      <c r="BC877">
        <v>0</v>
      </c>
      <c r="BE877">
        <v>0</v>
      </c>
      <c r="BG877">
        <v>0</v>
      </c>
      <c r="BI877">
        <v>0</v>
      </c>
      <c r="BK877">
        <v>0</v>
      </c>
      <c r="BM877">
        <v>0</v>
      </c>
      <c r="BO877">
        <v>0</v>
      </c>
      <c r="BQ877">
        <v>0</v>
      </c>
      <c r="BR877">
        <v>0</v>
      </c>
      <c r="BT877">
        <v>0</v>
      </c>
      <c r="BV877">
        <v>0</v>
      </c>
      <c r="BX877">
        <v>0</v>
      </c>
      <c r="BZ877">
        <v>0</v>
      </c>
      <c r="CB877">
        <v>0</v>
      </c>
      <c r="CF877">
        <v>0</v>
      </c>
      <c r="CJ877">
        <v>2345</v>
      </c>
      <c r="CM877">
        <v>0</v>
      </c>
      <c r="CN877">
        <v>0</v>
      </c>
    </row>
    <row r="878" spans="1:92" x14ac:dyDescent="0.3">
      <c r="A878" s="4">
        <v>44396</v>
      </c>
      <c r="B878" s="2" t="s">
        <v>115</v>
      </c>
      <c r="C878" s="11" t="s">
        <v>589</v>
      </c>
      <c r="D878" s="11" t="s">
        <v>1699</v>
      </c>
      <c r="E878" s="3" t="s">
        <v>1449</v>
      </c>
      <c r="F878" s="1"/>
      <c r="G878" s="7"/>
      <c r="H878" s="7"/>
      <c r="I878" s="7"/>
      <c r="J878" s="7"/>
      <c r="K878" s="7"/>
      <c r="L878" s="7"/>
      <c r="M878" s="5"/>
      <c r="N878" s="7"/>
      <c r="O878" s="7"/>
      <c r="P878" s="7"/>
      <c r="Q878" s="7"/>
      <c r="R878" s="7"/>
      <c r="S878" s="7"/>
      <c r="T878" s="7"/>
      <c r="U878" s="7"/>
      <c r="V878" s="6">
        <v>20</v>
      </c>
      <c r="W878" s="10"/>
      <c r="X878" s="8"/>
      <c r="Y878" s="9">
        <v>0</v>
      </c>
      <c r="Z878" s="9">
        <v>0</v>
      </c>
      <c r="AA878" s="9">
        <v>0</v>
      </c>
      <c r="AB878" s="9">
        <v>0</v>
      </c>
      <c r="AC878" s="9">
        <v>0</v>
      </c>
      <c r="AD878" s="9">
        <v>0</v>
      </c>
      <c r="AE878" s="9">
        <v>0</v>
      </c>
      <c r="AF878" s="9">
        <v>0</v>
      </c>
      <c r="AG878" s="9">
        <v>0</v>
      </c>
      <c r="AH878" s="9">
        <v>0</v>
      </c>
      <c r="AI878" s="9">
        <v>0</v>
      </c>
      <c r="AJ878">
        <v>0</v>
      </c>
      <c r="AK878">
        <v>0</v>
      </c>
      <c r="AU878" t="s">
        <v>2518</v>
      </c>
      <c r="AW878">
        <v>0</v>
      </c>
      <c r="AY878">
        <v>0</v>
      </c>
      <c r="BA878">
        <v>0</v>
      </c>
      <c r="BC878">
        <v>0</v>
      </c>
      <c r="BE878">
        <v>0</v>
      </c>
      <c r="BG878">
        <v>0</v>
      </c>
      <c r="BI878">
        <v>0</v>
      </c>
      <c r="BK878">
        <v>0</v>
      </c>
      <c r="BM878">
        <v>0</v>
      </c>
      <c r="BO878">
        <v>0</v>
      </c>
      <c r="BQ878">
        <v>0</v>
      </c>
      <c r="BR878">
        <v>0</v>
      </c>
      <c r="BT878">
        <v>0</v>
      </c>
      <c r="BV878">
        <v>0</v>
      </c>
      <c r="BX878">
        <v>0</v>
      </c>
      <c r="BZ878">
        <v>0</v>
      </c>
      <c r="CB878">
        <v>0</v>
      </c>
      <c r="CF878">
        <v>0</v>
      </c>
      <c r="CJ878">
        <v>2346</v>
      </c>
      <c r="CM878">
        <v>0</v>
      </c>
      <c r="CN878">
        <v>0</v>
      </c>
    </row>
    <row r="879" spans="1:92" x14ac:dyDescent="0.3">
      <c r="A879" s="4">
        <v>44396</v>
      </c>
      <c r="B879" s="2" t="s">
        <v>26</v>
      </c>
      <c r="C879" s="11" t="s">
        <v>422</v>
      </c>
      <c r="D879" s="11" t="s">
        <v>7</v>
      </c>
      <c r="E879" s="3" t="s">
        <v>864</v>
      </c>
      <c r="F879" s="1"/>
      <c r="G879" s="7"/>
      <c r="H879" s="7"/>
      <c r="I879" s="7"/>
      <c r="J879" s="7">
        <v>4</v>
      </c>
      <c r="K879" s="7">
        <v>1</v>
      </c>
      <c r="L879" s="7"/>
      <c r="M879" s="5">
        <v>1</v>
      </c>
      <c r="N879" s="7"/>
      <c r="O879" s="7"/>
      <c r="P879" s="7"/>
      <c r="Q879" s="7"/>
      <c r="R879" s="7"/>
      <c r="S879" s="7"/>
      <c r="T879" s="7"/>
      <c r="U879" s="7"/>
      <c r="V879" s="6"/>
      <c r="W879" s="10"/>
      <c r="X879" s="8"/>
      <c r="Y879" s="9">
        <v>0</v>
      </c>
      <c r="Z879" s="9">
        <v>0</v>
      </c>
      <c r="AA879" s="9">
        <v>0</v>
      </c>
      <c r="AB879" s="9">
        <v>0</v>
      </c>
      <c r="AC879" s="9">
        <v>0</v>
      </c>
      <c r="AD879" s="9">
        <v>0</v>
      </c>
      <c r="AE879" s="9">
        <v>0</v>
      </c>
      <c r="AF879" s="9">
        <v>0</v>
      </c>
      <c r="AG879" s="9">
        <v>0</v>
      </c>
      <c r="AH879" s="9">
        <v>0</v>
      </c>
      <c r="AI879" s="9">
        <v>0</v>
      </c>
      <c r="AJ879">
        <v>0</v>
      </c>
      <c r="AK879">
        <v>0</v>
      </c>
      <c r="AU879" t="s">
        <v>2519</v>
      </c>
      <c r="AW879">
        <v>0</v>
      </c>
      <c r="AY879">
        <v>0</v>
      </c>
      <c r="BA879">
        <v>0</v>
      </c>
      <c r="BC879">
        <v>0</v>
      </c>
      <c r="BE879">
        <v>0</v>
      </c>
      <c r="BG879">
        <v>0</v>
      </c>
      <c r="BI879">
        <v>0</v>
      </c>
      <c r="BK879">
        <v>0</v>
      </c>
      <c r="BM879">
        <v>0</v>
      </c>
      <c r="BO879">
        <v>0</v>
      </c>
      <c r="BQ879">
        <v>0</v>
      </c>
      <c r="BR879">
        <v>0</v>
      </c>
      <c r="BT879">
        <v>0</v>
      </c>
      <c r="BV879">
        <v>0</v>
      </c>
      <c r="BX879">
        <v>0</v>
      </c>
      <c r="BZ879">
        <v>0</v>
      </c>
      <c r="CB879">
        <v>0</v>
      </c>
      <c r="CF879">
        <v>0</v>
      </c>
      <c r="CJ879">
        <v>2347</v>
      </c>
      <c r="CM879">
        <v>0</v>
      </c>
      <c r="CN879">
        <v>0</v>
      </c>
    </row>
    <row r="880" spans="1:92" x14ac:dyDescent="0.3">
      <c r="A880" s="4">
        <v>44395</v>
      </c>
      <c r="B880" s="2" t="s">
        <v>44</v>
      </c>
      <c r="C880" s="11" t="s">
        <v>90</v>
      </c>
      <c r="D880" s="11" t="s">
        <v>11</v>
      </c>
      <c r="E880" s="3" t="s">
        <v>1401</v>
      </c>
      <c r="F880" s="1"/>
      <c r="G880" s="7"/>
      <c r="H880" s="7"/>
      <c r="I880" s="7"/>
      <c r="J880" s="7">
        <v>1500</v>
      </c>
      <c r="K880" s="7">
        <v>500</v>
      </c>
      <c r="L880" s="7"/>
      <c r="M880" s="5">
        <v>17</v>
      </c>
      <c r="N880" s="7">
        <v>2</v>
      </c>
      <c r="O880" s="7">
        <v>4</v>
      </c>
      <c r="P880" s="7"/>
      <c r="Q880" s="7">
        <v>1</v>
      </c>
      <c r="R880" s="7"/>
      <c r="S880" s="7"/>
      <c r="T880" s="7"/>
      <c r="U880" s="7"/>
      <c r="V880" s="6"/>
      <c r="W880" s="10"/>
      <c r="X880" s="8"/>
      <c r="Y880" s="9">
        <v>0</v>
      </c>
      <c r="Z880" s="9">
        <v>0</v>
      </c>
      <c r="AA880" s="9">
        <v>0</v>
      </c>
      <c r="AB880" s="9">
        <v>0</v>
      </c>
      <c r="AC880" s="9">
        <v>0</v>
      </c>
      <c r="AD880" s="9">
        <v>0</v>
      </c>
      <c r="AE880" s="9">
        <v>0</v>
      </c>
      <c r="AF880" s="9">
        <v>0</v>
      </c>
      <c r="AG880" s="9">
        <v>0</v>
      </c>
      <c r="AH880" s="9">
        <v>0</v>
      </c>
      <c r="AI880" s="9">
        <v>0</v>
      </c>
      <c r="AJ880">
        <v>0</v>
      </c>
      <c r="AK880">
        <v>0</v>
      </c>
      <c r="AU880" t="s">
        <v>2520</v>
      </c>
      <c r="AW880">
        <v>0</v>
      </c>
      <c r="AY880">
        <v>0</v>
      </c>
      <c r="BA880">
        <v>0</v>
      </c>
      <c r="BC880">
        <v>0</v>
      </c>
      <c r="BE880">
        <v>0</v>
      </c>
      <c r="BG880">
        <v>0</v>
      </c>
      <c r="BI880">
        <v>0</v>
      </c>
      <c r="BK880">
        <v>0</v>
      </c>
      <c r="BM880">
        <v>0</v>
      </c>
      <c r="BO880">
        <v>0</v>
      </c>
      <c r="BQ880">
        <v>0</v>
      </c>
      <c r="BR880">
        <v>0</v>
      </c>
      <c r="BT880">
        <v>0</v>
      </c>
      <c r="BV880">
        <v>0</v>
      </c>
      <c r="BX880">
        <v>0</v>
      </c>
      <c r="BZ880">
        <v>0</v>
      </c>
      <c r="CB880">
        <v>0</v>
      </c>
      <c r="CF880">
        <v>0</v>
      </c>
      <c r="CJ880">
        <v>2348</v>
      </c>
      <c r="CM880">
        <v>0</v>
      </c>
      <c r="CN880">
        <v>0</v>
      </c>
    </row>
    <row r="881" spans="1:92" x14ac:dyDescent="0.3">
      <c r="A881" s="4">
        <v>44397</v>
      </c>
      <c r="B881" s="2" t="s">
        <v>794</v>
      </c>
      <c r="C881" s="11" t="s">
        <v>48</v>
      </c>
      <c r="D881" s="11" t="s">
        <v>1699</v>
      </c>
      <c r="E881" s="3" t="s">
        <v>897</v>
      </c>
      <c r="F881" s="1"/>
      <c r="G881" s="7"/>
      <c r="H881" s="7"/>
      <c r="I881" s="7"/>
      <c r="J881" s="7"/>
      <c r="K881" s="7"/>
      <c r="L881" s="7"/>
      <c r="M881" s="5"/>
      <c r="N881" s="7"/>
      <c r="O881" s="7"/>
      <c r="P881" s="7"/>
      <c r="Q881" s="7"/>
      <c r="R881" s="7"/>
      <c r="S881" s="7"/>
      <c r="T881" s="7"/>
      <c r="U881" s="7"/>
      <c r="V881" s="6">
        <v>1.5</v>
      </c>
      <c r="W881" s="10"/>
      <c r="X881" s="8"/>
      <c r="Y881" s="9">
        <v>0</v>
      </c>
      <c r="Z881" s="9">
        <v>0</v>
      </c>
      <c r="AA881" s="9">
        <v>0</v>
      </c>
      <c r="AB881" s="9">
        <v>0</v>
      </c>
      <c r="AC881" s="9">
        <v>0</v>
      </c>
      <c r="AD881" s="9">
        <v>0</v>
      </c>
      <c r="AE881" s="9">
        <v>0</v>
      </c>
      <c r="AF881" s="9">
        <v>0</v>
      </c>
      <c r="AG881" s="9">
        <v>0</v>
      </c>
      <c r="AH881" s="9">
        <v>0</v>
      </c>
      <c r="AI881" s="9">
        <v>0</v>
      </c>
      <c r="AJ881">
        <v>0</v>
      </c>
      <c r="AK881">
        <v>0</v>
      </c>
      <c r="AU881" t="s">
        <v>2521</v>
      </c>
      <c r="AW881">
        <v>0</v>
      </c>
      <c r="AY881">
        <v>0</v>
      </c>
      <c r="BA881">
        <v>0</v>
      </c>
      <c r="BC881">
        <v>0</v>
      </c>
      <c r="BE881">
        <v>0</v>
      </c>
      <c r="BG881">
        <v>0</v>
      </c>
      <c r="BI881">
        <v>0</v>
      </c>
      <c r="BK881">
        <v>0</v>
      </c>
      <c r="BM881">
        <v>0</v>
      </c>
      <c r="BO881">
        <v>0</v>
      </c>
      <c r="BQ881">
        <v>0</v>
      </c>
      <c r="BR881">
        <v>0</v>
      </c>
      <c r="BT881">
        <v>0</v>
      </c>
      <c r="BV881">
        <v>0</v>
      </c>
      <c r="BX881">
        <v>0</v>
      </c>
      <c r="BZ881">
        <v>0</v>
      </c>
      <c r="CB881">
        <v>0</v>
      </c>
      <c r="CF881">
        <v>0</v>
      </c>
      <c r="CJ881">
        <v>2349</v>
      </c>
      <c r="CM881">
        <v>0</v>
      </c>
      <c r="CN881">
        <v>0</v>
      </c>
    </row>
    <row r="882" spans="1:92" x14ac:dyDescent="0.3">
      <c r="A882" s="4">
        <v>44395</v>
      </c>
      <c r="B882" s="2" t="s">
        <v>29</v>
      </c>
      <c r="C882" s="11" t="s">
        <v>169</v>
      </c>
      <c r="D882" s="11" t="s">
        <v>11</v>
      </c>
      <c r="E882" s="3" t="s">
        <v>899</v>
      </c>
      <c r="F882" s="1"/>
      <c r="G882" s="7"/>
      <c r="H882" s="7"/>
      <c r="I882" s="7"/>
      <c r="J882" s="7">
        <v>110</v>
      </c>
      <c r="K882" s="7">
        <v>22</v>
      </c>
      <c r="L882" s="7"/>
      <c r="M882" s="5">
        <v>22</v>
      </c>
      <c r="N882" s="7"/>
      <c r="O882" s="7"/>
      <c r="P882" s="7"/>
      <c r="Q882" s="7"/>
      <c r="R882" s="7"/>
      <c r="S882" s="7"/>
      <c r="T882" s="7">
        <v>1</v>
      </c>
      <c r="U882" s="7"/>
      <c r="V882" s="6"/>
      <c r="W882" s="10" t="s">
        <v>2522</v>
      </c>
      <c r="X882" s="8"/>
      <c r="Y882" s="9">
        <v>0</v>
      </c>
      <c r="Z882" s="9">
        <v>0</v>
      </c>
      <c r="AA882" s="9">
        <v>0</v>
      </c>
      <c r="AB882" s="9">
        <v>0</v>
      </c>
      <c r="AC882" s="9">
        <v>0</v>
      </c>
      <c r="AD882" s="9">
        <v>0</v>
      </c>
      <c r="AE882" s="9">
        <v>0</v>
      </c>
      <c r="AF882" s="9">
        <v>0</v>
      </c>
      <c r="AG882" s="9">
        <v>0</v>
      </c>
      <c r="AH882" s="9">
        <v>0</v>
      </c>
      <c r="AI882" s="9">
        <v>0</v>
      </c>
      <c r="AJ882">
        <v>0</v>
      </c>
      <c r="AK882">
        <v>0</v>
      </c>
      <c r="AU882" t="s">
        <v>2523</v>
      </c>
      <c r="AW882">
        <v>0</v>
      </c>
      <c r="AY882">
        <v>0</v>
      </c>
      <c r="BA882">
        <v>0</v>
      </c>
      <c r="BC882">
        <v>0</v>
      </c>
      <c r="BE882">
        <v>0</v>
      </c>
      <c r="BG882">
        <v>0</v>
      </c>
      <c r="BI882">
        <v>0</v>
      </c>
      <c r="BK882">
        <v>0</v>
      </c>
      <c r="BM882">
        <v>0</v>
      </c>
      <c r="BO882">
        <v>0</v>
      </c>
      <c r="BQ882">
        <v>0</v>
      </c>
      <c r="BR882">
        <v>0</v>
      </c>
      <c r="BT882">
        <v>0</v>
      </c>
      <c r="BV882">
        <v>0</v>
      </c>
      <c r="BX882">
        <v>0</v>
      </c>
      <c r="BZ882">
        <v>0</v>
      </c>
      <c r="CB882">
        <v>0</v>
      </c>
      <c r="CF882">
        <v>0</v>
      </c>
      <c r="CJ882">
        <v>2350</v>
      </c>
      <c r="CM882">
        <v>0</v>
      </c>
      <c r="CN882">
        <v>0</v>
      </c>
    </row>
    <row r="883" spans="1:92" x14ac:dyDescent="0.3">
      <c r="A883" s="4">
        <v>44396</v>
      </c>
      <c r="B883" s="2" t="s">
        <v>29</v>
      </c>
      <c r="C883" s="11" t="s">
        <v>246</v>
      </c>
      <c r="D883" s="11" t="s">
        <v>1690</v>
      </c>
      <c r="E883" s="3" t="s">
        <v>876</v>
      </c>
      <c r="F883" s="1"/>
      <c r="G883" s="7"/>
      <c r="H883" s="7"/>
      <c r="I883" s="7"/>
      <c r="J883" s="7"/>
      <c r="K883" s="7"/>
      <c r="L883" s="7"/>
      <c r="M883" s="5"/>
      <c r="N883" s="7">
        <v>1</v>
      </c>
      <c r="O883" s="7"/>
      <c r="P883" s="7"/>
      <c r="Q883" s="7"/>
      <c r="R883" s="7"/>
      <c r="S883" s="7"/>
      <c r="T883" s="7"/>
      <c r="U883" s="7"/>
      <c r="V883" s="6"/>
      <c r="W883" s="10"/>
      <c r="X883" s="8"/>
      <c r="Y883" s="9">
        <v>0</v>
      </c>
      <c r="Z883" s="9">
        <v>0</v>
      </c>
      <c r="AA883" s="9">
        <v>0</v>
      </c>
      <c r="AB883" s="9">
        <v>0</v>
      </c>
      <c r="AC883" s="9">
        <v>0</v>
      </c>
      <c r="AD883" s="9">
        <v>0</v>
      </c>
      <c r="AE883" s="9">
        <v>0</v>
      </c>
      <c r="AF883" s="9">
        <v>0</v>
      </c>
      <c r="AG883" s="9">
        <v>0</v>
      </c>
      <c r="AH883" s="9">
        <v>0</v>
      </c>
      <c r="AI883" s="9">
        <v>0</v>
      </c>
      <c r="AJ883">
        <v>0</v>
      </c>
      <c r="AK883">
        <v>0</v>
      </c>
      <c r="AU883" t="s">
        <v>2524</v>
      </c>
      <c r="AW883">
        <v>0</v>
      </c>
      <c r="AY883">
        <v>0</v>
      </c>
      <c r="BA883">
        <v>0</v>
      </c>
      <c r="BC883">
        <v>0</v>
      </c>
      <c r="BE883">
        <v>0</v>
      </c>
      <c r="BG883">
        <v>0</v>
      </c>
      <c r="BI883">
        <v>0</v>
      </c>
      <c r="BK883">
        <v>0</v>
      </c>
      <c r="BM883">
        <v>0</v>
      </c>
      <c r="BO883">
        <v>0</v>
      </c>
      <c r="BQ883">
        <v>0</v>
      </c>
      <c r="BR883">
        <v>0</v>
      </c>
      <c r="BT883">
        <v>0</v>
      </c>
      <c r="BV883">
        <v>0</v>
      </c>
      <c r="BX883">
        <v>0</v>
      </c>
      <c r="BZ883">
        <v>0</v>
      </c>
      <c r="CB883">
        <v>0</v>
      </c>
      <c r="CF883">
        <v>0</v>
      </c>
      <c r="CJ883">
        <v>2351</v>
      </c>
      <c r="CM883">
        <v>0</v>
      </c>
      <c r="CN883">
        <v>0</v>
      </c>
    </row>
    <row r="884" spans="1:92" x14ac:dyDescent="0.3">
      <c r="A884" s="4">
        <v>44396</v>
      </c>
      <c r="B884" s="2" t="s">
        <v>29</v>
      </c>
      <c r="C884" s="11" t="s">
        <v>652</v>
      </c>
      <c r="D884" s="11" t="s">
        <v>11</v>
      </c>
      <c r="E884" s="3" t="s">
        <v>1499</v>
      </c>
      <c r="F884" s="1"/>
      <c r="G884" s="7"/>
      <c r="H884" s="7"/>
      <c r="I884" s="7"/>
      <c r="J884" s="7">
        <v>4</v>
      </c>
      <c r="K884" s="7">
        <v>1</v>
      </c>
      <c r="L884" s="7"/>
      <c r="M884" s="5">
        <v>1</v>
      </c>
      <c r="N884" s="7"/>
      <c r="O884" s="7"/>
      <c r="P884" s="7"/>
      <c r="Q884" s="7"/>
      <c r="R884" s="7"/>
      <c r="S884" s="7"/>
      <c r="T884" s="7"/>
      <c r="U884" s="7"/>
      <c r="V884" s="6"/>
      <c r="W884" s="10"/>
      <c r="X884" s="8"/>
      <c r="Y884" s="9">
        <v>0</v>
      </c>
      <c r="Z884" s="9">
        <v>0</v>
      </c>
      <c r="AA884" s="9">
        <v>0</v>
      </c>
      <c r="AB884" s="9">
        <v>0</v>
      </c>
      <c r="AC884" s="9">
        <v>0</v>
      </c>
      <c r="AD884" s="9">
        <v>0</v>
      </c>
      <c r="AE884" s="9">
        <v>0</v>
      </c>
      <c r="AF884" s="9">
        <v>0</v>
      </c>
      <c r="AG884" s="9">
        <v>0</v>
      </c>
      <c r="AH884" s="9">
        <v>0</v>
      </c>
      <c r="AI884" s="9">
        <v>0</v>
      </c>
      <c r="AJ884">
        <v>0</v>
      </c>
      <c r="AK884">
        <v>0</v>
      </c>
      <c r="AU884" t="s">
        <v>2525</v>
      </c>
      <c r="AW884">
        <v>0</v>
      </c>
      <c r="AY884">
        <v>0</v>
      </c>
      <c r="BA884">
        <v>0</v>
      </c>
      <c r="BC884">
        <v>0</v>
      </c>
      <c r="BE884">
        <v>0</v>
      </c>
      <c r="BG884">
        <v>0</v>
      </c>
      <c r="BI884">
        <v>0</v>
      </c>
      <c r="BK884">
        <v>0</v>
      </c>
      <c r="BM884">
        <v>0</v>
      </c>
      <c r="BO884">
        <v>0</v>
      </c>
      <c r="BQ884">
        <v>0</v>
      </c>
      <c r="BR884">
        <v>0</v>
      </c>
      <c r="BT884">
        <v>0</v>
      </c>
      <c r="BV884">
        <v>0</v>
      </c>
      <c r="BX884">
        <v>0</v>
      </c>
      <c r="BZ884">
        <v>0</v>
      </c>
      <c r="CB884">
        <v>0</v>
      </c>
      <c r="CF884">
        <v>0</v>
      </c>
      <c r="CJ884">
        <v>2352</v>
      </c>
      <c r="CM884">
        <v>0</v>
      </c>
      <c r="CN884">
        <v>0</v>
      </c>
    </row>
    <row r="885" spans="1:92" x14ac:dyDescent="0.3">
      <c r="A885" s="4">
        <v>44393</v>
      </c>
      <c r="B885" s="2" t="s">
        <v>5</v>
      </c>
      <c r="C885" s="11" t="s">
        <v>109</v>
      </c>
      <c r="D885" s="11" t="s">
        <v>11</v>
      </c>
      <c r="E885" s="3" t="s">
        <v>905</v>
      </c>
      <c r="F885" s="1"/>
      <c r="G885" s="7"/>
      <c r="H885" s="7"/>
      <c r="I885" s="7"/>
      <c r="J885" s="7">
        <v>264</v>
      </c>
      <c r="K885" s="7">
        <v>66</v>
      </c>
      <c r="L885" s="7"/>
      <c r="M885" s="5">
        <v>66</v>
      </c>
      <c r="N885" s="7"/>
      <c r="O885" s="7"/>
      <c r="P885" s="7"/>
      <c r="Q885" s="7"/>
      <c r="R885" s="7"/>
      <c r="S885" s="7"/>
      <c r="T885" s="7"/>
      <c r="U885" s="7"/>
      <c r="V885" s="6"/>
      <c r="W885" s="10"/>
      <c r="X885" s="8"/>
      <c r="Y885" s="9">
        <v>0</v>
      </c>
      <c r="Z885" s="9">
        <v>0</v>
      </c>
      <c r="AA885" s="9">
        <v>0</v>
      </c>
      <c r="AB885" s="9">
        <v>0</v>
      </c>
      <c r="AC885" s="9">
        <v>0</v>
      </c>
      <c r="AD885" s="9">
        <v>0</v>
      </c>
      <c r="AE885" s="9">
        <v>0</v>
      </c>
      <c r="AF885" s="9">
        <v>0</v>
      </c>
      <c r="AG885" s="9">
        <v>0</v>
      </c>
      <c r="AH885" s="9">
        <v>0</v>
      </c>
      <c r="AI885" s="9">
        <v>0</v>
      </c>
      <c r="AJ885">
        <v>0</v>
      </c>
      <c r="AK885">
        <v>0</v>
      </c>
      <c r="AU885" t="s">
        <v>2526</v>
      </c>
      <c r="AW885">
        <v>0</v>
      </c>
      <c r="AY885">
        <v>0</v>
      </c>
      <c r="BA885">
        <v>0</v>
      </c>
      <c r="BC885">
        <v>0</v>
      </c>
      <c r="BE885">
        <v>0</v>
      </c>
      <c r="BG885">
        <v>0</v>
      </c>
      <c r="BI885">
        <v>0</v>
      </c>
      <c r="BK885">
        <v>0</v>
      </c>
      <c r="BM885">
        <v>0</v>
      </c>
      <c r="BO885">
        <v>0</v>
      </c>
      <c r="BQ885">
        <v>0</v>
      </c>
      <c r="BR885">
        <v>0</v>
      </c>
      <c r="BT885">
        <v>0</v>
      </c>
      <c r="BV885">
        <v>0</v>
      </c>
      <c r="BX885">
        <v>0</v>
      </c>
      <c r="BZ885">
        <v>0</v>
      </c>
      <c r="CB885">
        <v>0</v>
      </c>
      <c r="CF885">
        <v>0</v>
      </c>
      <c r="CJ885">
        <v>2353</v>
      </c>
      <c r="CM885">
        <v>0</v>
      </c>
      <c r="CN885">
        <v>0</v>
      </c>
    </row>
    <row r="886" spans="1:92" x14ac:dyDescent="0.3">
      <c r="A886" s="4">
        <v>44397</v>
      </c>
      <c r="B886" s="2" t="s">
        <v>161</v>
      </c>
      <c r="C886" s="11" t="s">
        <v>183</v>
      </c>
      <c r="D886" s="11" t="s">
        <v>11</v>
      </c>
      <c r="E886" s="3" t="s">
        <v>1188</v>
      </c>
      <c r="F886" s="1"/>
      <c r="G886" s="7"/>
      <c r="H886" s="7"/>
      <c r="I886" s="7"/>
      <c r="J886" s="7">
        <v>713</v>
      </c>
      <c r="K886" s="7">
        <v>178</v>
      </c>
      <c r="L886" s="7"/>
      <c r="M886" s="5">
        <v>178</v>
      </c>
      <c r="N886" s="7"/>
      <c r="O886" s="7"/>
      <c r="P886" s="7"/>
      <c r="Q886" s="7"/>
      <c r="R886" s="7"/>
      <c r="S886" s="7"/>
      <c r="T886" s="7"/>
      <c r="U886" s="7"/>
      <c r="V886" s="6"/>
      <c r="W886" s="10"/>
      <c r="X886" s="8"/>
      <c r="Y886" s="9">
        <v>0</v>
      </c>
      <c r="Z886" s="9">
        <v>0</v>
      </c>
      <c r="AA886" s="9">
        <v>0</v>
      </c>
      <c r="AB886" s="9">
        <v>0</v>
      </c>
      <c r="AC886" s="9">
        <v>0</v>
      </c>
      <c r="AD886" s="9">
        <v>0</v>
      </c>
      <c r="AE886" s="9">
        <v>0</v>
      </c>
      <c r="AF886" s="9">
        <v>0</v>
      </c>
      <c r="AG886" s="9">
        <v>0</v>
      </c>
      <c r="AH886" s="9">
        <v>100000000</v>
      </c>
      <c r="AI886" s="9">
        <v>0</v>
      </c>
      <c r="AJ886">
        <v>100000000</v>
      </c>
      <c r="AK886">
        <v>0</v>
      </c>
      <c r="AU886" t="s">
        <v>2527</v>
      </c>
      <c r="AW886">
        <v>0</v>
      </c>
      <c r="AY886">
        <v>0</v>
      </c>
      <c r="BA886">
        <v>0</v>
      </c>
      <c r="BC886">
        <v>0</v>
      </c>
      <c r="BE886">
        <v>0</v>
      </c>
      <c r="BG886">
        <v>0</v>
      </c>
      <c r="BI886">
        <v>0</v>
      </c>
      <c r="BK886">
        <v>0</v>
      </c>
      <c r="BM886">
        <v>0</v>
      </c>
      <c r="BO886">
        <v>0</v>
      </c>
      <c r="BQ886">
        <v>0</v>
      </c>
      <c r="BR886">
        <v>0</v>
      </c>
      <c r="BT886">
        <v>0</v>
      </c>
      <c r="BV886">
        <v>0</v>
      </c>
      <c r="BX886">
        <v>0</v>
      </c>
      <c r="BZ886">
        <v>0</v>
      </c>
      <c r="CB886">
        <v>0</v>
      </c>
      <c r="CF886">
        <v>0</v>
      </c>
      <c r="CJ886">
        <v>2354</v>
      </c>
      <c r="CM886">
        <v>0</v>
      </c>
      <c r="CN886">
        <v>100000000</v>
      </c>
    </row>
    <row r="887" spans="1:92" x14ac:dyDescent="0.3">
      <c r="A887" s="4">
        <v>44392</v>
      </c>
      <c r="B887" s="2" t="s">
        <v>78</v>
      </c>
      <c r="C887" s="11" t="s">
        <v>773</v>
      </c>
      <c r="D887" s="11" t="s">
        <v>31</v>
      </c>
      <c r="E887" s="3" t="s">
        <v>1659</v>
      </c>
      <c r="F887" s="1"/>
      <c r="G887" s="7"/>
      <c r="H887" s="7"/>
      <c r="I887" s="7"/>
      <c r="J887" s="7">
        <v>120</v>
      </c>
      <c r="K887" s="7">
        <v>30</v>
      </c>
      <c r="L887" s="7"/>
      <c r="M887" s="5">
        <v>30</v>
      </c>
      <c r="N887" s="7"/>
      <c r="O887" s="7"/>
      <c r="P887" s="7"/>
      <c r="Q887" s="7"/>
      <c r="R887" s="7"/>
      <c r="S887" s="7"/>
      <c r="T887" s="7"/>
      <c r="U887" s="7"/>
      <c r="V887" s="6"/>
      <c r="W887" s="10"/>
      <c r="X887" s="8"/>
      <c r="Y887" s="9">
        <v>0</v>
      </c>
      <c r="Z887" s="9">
        <v>0</v>
      </c>
      <c r="AA887" s="9">
        <v>0</v>
      </c>
      <c r="AB887" s="9">
        <v>0</v>
      </c>
      <c r="AC887" s="9">
        <v>0</v>
      </c>
      <c r="AD887" s="9">
        <v>0</v>
      </c>
      <c r="AE887" s="9">
        <v>0</v>
      </c>
      <c r="AF887" s="9">
        <v>0</v>
      </c>
      <c r="AG887" s="9">
        <v>0</v>
      </c>
      <c r="AH887" s="9">
        <v>0</v>
      </c>
      <c r="AI887" s="9">
        <v>0</v>
      </c>
      <c r="AJ887">
        <v>0</v>
      </c>
      <c r="AK887">
        <v>0</v>
      </c>
      <c r="AU887" t="s">
        <v>2528</v>
      </c>
      <c r="AW887">
        <v>0</v>
      </c>
      <c r="AY887">
        <v>0</v>
      </c>
      <c r="BA887">
        <v>0</v>
      </c>
      <c r="BC887">
        <v>0</v>
      </c>
      <c r="BE887">
        <v>0</v>
      </c>
      <c r="BG887">
        <v>0</v>
      </c>
      <c r="BI887">
        <v>0</v>
      </c>
      <c r="BK887">
        <v>0</v>
      </c>
      <c r="BM887">
        <v>0</v>
      </c>
      <c r="BO887">
        <v>0</v>
      </c>
      <c r="BQ887">
        <v>0</v>
      </c>
      <c r="BR887">
        <v>0</v>
      </c>
      <c r="BT887">
        <v>0</v>
      </c>
      <c r="BV887">
        <v>0</v>
      </c>
      <c r="BX887">
        <v>0</v>
      </c>
      <c r="BZ887">
        <v>0</v>
      </c>
      <c r="CB887">
        <v>0</v>
      </c>
      <c r="CF887">
        <v>0</v>
      </c>
      <c r="CJ887">
        <v>2355</v>
      </c>
      <c r="CM887">
        <v>0</v>
      </c>
      <c r="CN887">
        <v>0</v>
      </c>
    </row>
    <row r="888" spans="1:92" x14ac:dyDescent="0.3">
      <c r="A888" s="4">
        <v>44393</v>
      </c>
      <c r="B888" s="2" t="s">
        <v>78</v>
      </c>
      <c r="C888" s="11" t="s">
        <v>679</v>
      </c>
      <c r="D888" s="11" t="s">
        <v>31</v>
      </c>
      <c r="E888" s="3" t="s">
        <v>1305</v>
      </c>
      <c r="F888" s="1"/>
      <c r="G888" s="7"/>
      <c r="H888" s="7"/>
      <c r="I888" s="7"/>
      <c r="J888" s="7">
        <v>68</v>
      </c>
      <c r="K888" s="7">
        <v>17</v>
      </c>
      <c r="L888" s="7"/>
      <c r="M888" s="5">
        <v>17</v>
      </c>
      <c r="N888" s="7"/>
      <c r="O888" s="7"/>
      <c r="P888" s="7"/>
      <c r="Q888" s="7"/>
      <c r="R888" s="7"/>
      <c r="S888" s="7"/>
      <c r="T888" s="7"/>
      <c r="U888" s="7"/>
      <c r="V888" s="6"/>
      <c r="W888" s="10"/>
      <c r="X888" s="8"/>
      <c r="Y888" s="9">
        <v>0</v>
      </c>
      <c r="Z888" s="9">
        <v>0</v>
      </c>
      <c r="AA888" s="9">
        <v>0</v>
      </c>
      <c r="AB888" s="9">
        <v>0</v>
      </c>
      <c r="AC888" s="9">
        <v>0</v>
      </c>
      <c r="AD888" s="9">
        <v>0</v>
      </c>
      <c r="AE888" s="9">
        <v>0</v>
      </c>
      <c r="AF888" s="9">
        <v>0</v>
      </c>
      <c r="AG888" s="9">
        <v>0</v>
      </c>
      <c r="AH888" s="9">
        <v>0</v>
      </c>
      <c r="AI888" s="9">
        <v>0</v>
      </c>
      <c r="AJ888">
        <v>0</v>
      </c>
      <c r="AK888">
        <v>0</v>
      </c>
      <c r="AU888" t="s">
        <v>2529</v>
      </c>
      <c r="AW888">
        <v>0</v>
      </c>
      <c r="AY888">
        <v>0</v>
      </c>
      <c r="BA888">
        <v>0</v>
      </c>
      <c r="BC888">
        <v>0</v>
      </c>
      <c r="BE888">
        <v>0</v>
      </c>
      <c r="BG888">
        <v>0</v>
      </c>
      <c r="BI888">
        <v>0</v>
      </c>
      <c r="BK888">
        <v>0</v>
      </c>
      <c r="BM888">
        <v>0</v>
      </c>
      <c r="BO888">
        <v>0</v>
      </c>
      <c r="BQ888">
        <v>0</v>
      </c>
      <c r="BR888">
        <v>0</v>
      </c>
      <c r="BT888">
        <v>0</v>
      </c>
      <c r="BV888">
        <v>0</v>
      </c>
      <c r="BX888">
        <v>0</v>
      </c>
      <c r="BZ888">
        <v>0</v>
      </c>
      <c r="CB888">
        <v>0</v>
      </c>
      <c r="CF888">
        <v>0</v>
      </c>
      <c r="CJ888">
        <v>2356</v>
      </c>
      <c r="CM888">
        <v>0</v>
      </c>
      <c r="CN888">
        <v>0</v>
      </c>
    </row>
    <row r="889" spans="1:92" x14ac:dyDescent="0.3">
      <c r="A889" s="4">
        <v>44395</v>
      </c>
      <c r="B889" s="2" t="s">
        <v>44</v>
      </c>
      <c r="C889" s="11" t="s">
        <v>77</v>
      </c>
      <c r="D889" s="11" t="s">
        <v>11</v>
      </c>
      <c r="E889" s="3" t="s">
        <v>1287</v>
      </c>
      <c r="F889" s="1"/>
      <c r="G889" s="7"/>
      <c r="H889" s="7"/>
      <c r="I889" s="7"/>
      <c r="J889" s="7">
        <v>2867</v>
      </c>
      <c r="K889" s="7">
        <v>570</v>
      </c>
      <c r="L889" s="7"/>
      <c r="M889" s="5">
        <v>90</v>
      </c>
      <c r="N889" s="7">
        <v>5</v>
      </c>
      <c r="O889" s="7"/>
      <c r="P889" s="7"/>
      <c r="Q889" s="7"/>
      <c r="R889" s="7"/>
      <c r="S889" s="7"/>
      <c r="T889" s="7">
        <v>1</v>
      </c>
      <c r="U889" s="7">
        <v>1</v>
      </c>
      <c r="V889" s="6">
        <v>1300</v>
      </c>
      <c r="W889" s="10"/>
      <c r="X889" s="8"/>
      <c r="Y889" s="9">
        <v>0</v>
      </c>
      <c r="Z889" s="9">
        <v>0</v>
      </c>
      <c r="AA889" s="9">
        <v>0</v>
      </c>
      <c r="AB889" s="9">
        <v>0</v>
      </c>
      <c r="AC889" s="9">
        <v>0</v>
      </c>
      <c r="AD889" s="9">
        <v>0</v>
      </c>
      <c r="AE889" s="9">
        <v>0</v>
      </c>
      <c r="AF889" s="9">
        <v>0</v>
      </c>
      <c r="AG889" s="9">
        <v>0</v>
      </c>
      <c r="AH889" s="9">
        <v>0</v>
      </c>
      <c r="AI889" s="9">
        <v>0</v>
      </c>
      <c r="AJ889">
        <v>0</v>
      </c>
      <c r="AK889">
        <v>0</v>
      </c>
      <c r="AU889" t="s">
        <v>2530</v>
      </c>
      <c r="AW889">
        <v>0</v>
      </c>
      <c r="AY889">
        <v>0</v>
      </c>
      <c r="BA889">
        <v>0</v>
      </c>
      <c r="BC889">
        <v>0</v>
      </c>
      <c r="BE889">
        <v>0</v>
      </c>
      <c r="BG889">
        <v>0</v>
      </c>
      <c r="BI889">
        <v>0</v>
      </c>
      <c r="BK889">
        <v>0</v>
      </c>
      <c r="BM889">
        <v>0</v>
      </c>
      <c r="BO889">
        <v>0</v>
      </c>
      <c r="BQ889">
        <v>0</v>
      </c>
      <c r="BR889">
        <v>0</v>
      </c>
      <c r="BT889">
        <v>0</v>
      </c>
      <c r="BV889">
        <v>0</v>
      </c>
      <c r="BX889">
        <v>0</v>
      </c>
      <c r="BZ889">
        <v>0</v>
      </c>
      <c r="CB889">
        <v>0</v>
      </c>
      <c r="CF889">
        <v>0</v>
      </c>
      <c r="CJ889">
        <v>2357</v>
      </c>
      <c r="CM889">
        <v>0</v>
      </c>
      <c r="CN889">
        <v>0</v>
      </c>
    </row>
    <row r="890" spans="1:92" x14ac:dyDescent="0.3">
      <c r="A890" s="4">
        <v>44398</v>
      </c>
      <c r="B890" s="2" t="s">
        <v>12</v>
      </c>
      <c r="C890" s="11" t="s">
        <v>704</v>
      </c>
      <c r="D890" s="11" t="s">
        <v>31</v>
      </c>
      <c r="E890" s="3" t="s">
        <v>1655</v>
      </c>
      <c r="F890" s="1"/>
      <c r="G890" s="7"/>
      <c r="H890" s="7"/>
      <c r="I890" s="7"/>
      <c r="J890" s="7">
        <v>12</v>
      </c>
      <c r="K890" s="7">
        <v>3</v>
      </c>
      <c r="L890" s="7"/>
      <c r="M890" s="5">
        <v>3</v>
      </c>
      <c r="N890" s="7"/>
      <c r="O890" s="7"/>
      <c r="P890" s="7"/>
      <c r="Q890" s="7"/>
      <c r="R890" s="7"/>
      <c r="S890" s="7"/>
      <c r="T890" s="7"/>
      <c r="U890" s="7"/>
      <c r="V890" s="6"/>
      <c r="W890" s="10"/>
      <c r="X890" s="8"/>
      <c r="Y890" s="9">
        <v>0</v>
      </c>
      <c r="Z890" s="9">
        <v>0</v>
      </c>
      <c r="AA890" s="9">
        <v>0</v>
      </c>
      <c r="AB890" s="9">
        <v>0</v>
      </c>
      <c r="AC890" s="9">
        <v>0</v>
      </c>
      <c r="AD890" s="9">
        <v>0</v>
      </c>
      <c r="AE890" s="9">
        <v>0</v>
      </c>
      <c r="AF890" s="9">
        <v>0</v>
      </c>
      <c r="AG890" s="9">
        <v>0</v>
      </c>
      <c r="AH890" s="9">
        <v>0</v>
      </c>
      <c r="AI890" s="9">
        <v>0</v>
      </c>
      <c r="AJ890">
        <v>0</v>
      </c>
      <c r="AK890">
        <v>0</v>
      </c>
      <c r="AU890" t="s">
        <v>2531</v>
      </c>
      <c r="AW890">
        <v>0</v>
      </c>
      <c r="AY890">
        <v>0</v>
      </c>
      <c r="BA890">
        <v>0</v>
      </c>
      <c r="BC890">
        <v>0</v>
      </c>
      <c r="BE890">
        <v>0</v>
      </c>
      <c r="BG890">
        <v>0</v>
      </c>
      <c r="BI890">
        <v>0</v>
      </c>
      <c r="BK890">
        <v>0</v>
      </c>
      <c r="BM890">
        <v>0</v>
      </c>
      <c r="BO890">
        <v>0</v>
      </c>
      <c r="BQ890">
        <v>0</v>
      </c>
      <c r="BR890">
        <v>0</v>
      </c>
      <c r="BT890">
        <v>0</v>
      </c>
      <c r="BV890">
        <v>0</v>
      </c>
      <c r="BX890">
        <v>0</v>
      </c>
      <c r="BZ890">
        <v>0</v>
      </c>
      <c r="CB890">
        <v>0</v>
      </c>
      <c r="CF890">
        <v>0</v>
      </c>
      <c r="CJ890">
        <v>2358</v>
      </c>
      <c r="CM890">
        <v>0</v>
      </c>
      <c r="CN890">
        <v>0</v>
      </c>
    </row>
    <row r="891" spans="1:92" x14ac:dyDescent="0.3">
      <c r="A891" s="4">
        <v>44398</v>
      </c>
      <c r="B891" s="2" t="s">
        <v>92</v>
      </c>
      <c r="C891" s="11" t="s">
        <v>1381</v>
      </c>
      <c r="D891" s="11" t="s">
        <v>7</v>
      </c>
      <c r="E891" s="3" t="s">
        <v>1382</v>
      </c>
      <c r="F891" s="1"/>
      <c r="G891" s="7"/>
      <c r="H891" s="7"/>
      <c r="I891" s="7"/>
      <c r="J891" s="7">
        <v>5</v>
      </c>
      <c r="K891" s="7">
        <v>1</v>
      </c>
      <c r="L891" s="7">
        <v>1</v>
      </c>
      <c r="M891" s="5"/>
      <c r="N891" s="7"/>
      <c r="O891" s="7"/>
      <c r="P891" s="7"/>
      <c r="Q891" s="7"/>
      <c r="R891" s="7"/>
      <c r="S891" s="7"/>
      <c r="T891" s="7"/>
      <c r="U891" s="7"/>
      <c r="V891" s="6"/>
      <c r="W891" s="10"/>
      <c r="X891" s="8"/>
      <c r="Y891" s="9">
        <v>0</v>
      </c>
      <c r="Z891" s="9">
        <v>0</v>
      </c>
      <c r="AA891" s="9">
        <v>0</v>
      </c>
      <c r="AB891" s="9">
        <v>0</v>
      </c>
      <c r="AC891" s="9">
        <v>0</v>
      </c>
      <c r="AD891" s="9">
        <v>0</v>
      </c>
      <c r="AE891" s="9">
        <v>0</v>
      </c>
      <c r="AF891" s="9">
        <v>0</v>
      </c>
      <c r="AG891" s="9">
        <v>0</v>
      </c>
      <c r="AH891" s="9">
        <v>0</v>
      </c>
      <c r="AI891" s="9">
        <v>0</v>
      </c>
      <c r="AJ891">
        <v>0</v>
      </c>
      <c r="AK891">
        <v>0</v>
      </c>
      <c r="AU891" t="s">
        <v>2532</v>
      </c>
      <c r="AW891">
        <v>0</v>
      </c>
      <c r="AY891">
        <v>0</v>
      </c>
      <c r="BA891">
        <v>0</v>
      </c>
      <c r="BC891">
        <v>0</v>
      </c>
      <c r="BE891">
        <v>0</v>
      </c>
      <c r="BG891">
        <v>0</v>
      </c>
      <c r="BI891">
        <v>0</v>
      </c>
      <c r="BK891">
        <v>0</v>
      </c>
      <c r="BM891">
        <v>0</v>
      </c>
      <c r="BO891">
        <v>0</v>
      </c>
      <c r="BQ891">
        <v>0</v>
      </c>
      <c r="BR891">
        <v>0</v>
      </c>
      <c r="BT891">
        <v>0</v>
      </c>
      <c r="BV891">
        <v>0</v>
      </c>
      <c r="BX891">
        <v>0</v>
      </c>
      <c r="BZ891">
        <v>0</v>
      </c>
      <c r="CB891">
        <v>0</v>
      </c>
      <c r="CF891">
        <v>0</v>
      </c>
      <c r="CJ891">
        <v>2359</v>
      </c>
      <c r="CM891">
        <v>0</v>
      </c>
      <c r="CN891">
        <v>0</v>
      </c>
    </row>
    <row r="892" spans="1:92" x14ac:dyDescent="0.3">
      <c r="A892" s="4">
        <v>44398</v>
      </c>
      <c r="B892" s="2" t="s">
        <v>80</v>
      </c>
      <c r="C892" s="11" t="s">
        <v>190</v>
      </c>
      <c r="D892" s="11" t="s">
        <v>1473</v>
      </c>
      <c r="E892" s="3" t="s">
        <v>857</v>
      </c>
      <c r="F892" s="1"/>
      <c r="G892" s="7"/>
      <c r="H892" s="7"/>
      <c r="I892" s="7"/>
      <c r="J892" s="7">
        <v>2</v>
      </c>
      <c r="K892" s="7"/>
      <c r="L892" s="7"/>
      <c r="M892" s="5"/>
      <c r="N892" s="7"/>
      <c r="O892" s="7"/>
      <c r="P892" s="7"/>
      <c r="Q892" s="7"/>
      <c r="R892" s="7"/>
      <c r="S892" s="7"/>
      <c r="T892" s="7"/>
      <c r="U892" s="7"/>
      <c r="V892" s="6"/>
      <c r="W892" s="10"/>
      <c r="X892" s="8"/>
      <c r="Y892" s="9">
        <v>0</v>
      </c>
      <c r="Z892" s="9">
        <v>0</v>
      </c>
      <c r="AA892" s="9">
        <v>0</v>
      </c>
      <c r="AB892" s="9">
        <v>0</v>
      </c>
      <c r="AC892" s="9">
        <v>0</v>
      </c>
      <c r="AD892" s="9">
        <v>0</v>
      </c>
      <c r="AE892" s="9">
        <v>0</v>
      </c>
      <c r="AF892" s="9">
        <v>0</v>
      </c>
      <c r="AG892" s="9">
        <v>0</v>
      </c>
      <c r="AH892" s="9">
        <v>0</v>
      </c>
      <c r="AI892" s="9">
        <v>0</v>
      </c>
      <c r="AJ892">
        <v>0</v>
      </c>
      <c r="AK892">
        <v>0</v>
      </c>
      <c r="AU892" t="s">
        <v>2533</v>
      </c>
      <c r="AW892">
        <v>0</v>
      </c>
      <c r="AY892">
        <v>0</v>
      </c>
      <c r="BA892">
        <v>0</v>
      </c>
      <c r="BC892">
        <v>0</v>
      </c>
      <c r="BE892">
        <v>0</v>
      </c>
      <c r="BG892">
        <v>0</v>
      </c>
      <c r="BI892">
        <v>0</v>
      </c>
      <c r="BK892">
        <v>0</v>
      </c>
      <c r="BM892">
        <v>0</v>
      </c>
      <c r="BO892">
        <v>0</v>
      </c>
      <c r="BQ892">
        <v>0</v>
      </c>
      <c r="BR892">
        <v>0</v>
      </c>
      <c r="BT892">
        <v>0</v>
      </c>
      <c r="BV892">
        <v>0</v>
      </c>
      <c r="BX892">
        <v>0</v>
      </c>
      <c r="BZ892">
        <v>0</v>
      </c>
      <c r="CB892">
        <v>0</v>
      </c>
      <c r="CF892">
        <v>0</v>
      </c>
      <c r="CJ892">
        <v>2360</v>
      </c>
      <c r="CM892">
        <v>0</v>
      </c>
      <c r="CN892">
        <v>0</v>
      </c>
    </row>
    <row r="893" spans="1:92" x14ac:dyDescent="0.3">
      <c r="A893" s="4">
        <v>44398</v>
      </c>
      <c r="B893" s="2" t="s">
        <v>44</v>
      </c>
      <c r="C893" s="11" t="s">
        <v>356</v>
      </c>
      <c r="D893" s="11" t="s">
        <v>1473</v>
      </c>
      <c r="E893" s="3" t="s">
        <v>1234</v>
      </c>
      <c r="F893" s="1"/>
      <c r="G893" s="7"/>
      <c r="H893" s="7"/>
      <c r="I893" s="7"/>
      <c r="J893" s="7"/>
      <c r="K893" s="7"/>
      <c r="L893" s="7"/>
      <c r="M893" s="5"/>
      <c r="N893" s="7"/>
      <c r="O893" s="7"/>
      <c r="P893" s="7"/>
      <c r="Q893" s="7">
        <v>1</v>
      </c>
      <c r="R893" s="7"/>
      <c r="S893" s="7"/>
      <c r="T893" s="7"/>
      <c r="U893" s="7"/>
      <c r="V893" s="6"/>
      <c r="W893" s="10" t="s">
        <v>2534</v>
      </c>
      <c r="X893" s="8"/>
      <c r="Y893" s="9">
        <v>0</v>
      </c>
      <c r="Z893" s="9">
        <v>0</v>
      </c>
      <c r="AA893" s="9">
        <v>0</v>
      </c>
      <c r="AB893" s="9">
        <v>0</v>
      </c>
      <c r="AC893" s="9">
        <v>0</v>
      </c>
      <c r="AD893" s="9">
        <v>0</v>
      </c>
      <c r="AE893" s="9">
        <v>0</v>
      </c>
      <c r="AF893" s="9">
        <v>0</v>
      </c>
      <c r="AG893" s="9">
        <v>0</v>
      </c>
      <c r="AH893" s="9">
        <v>0</v>
      </c>
      <c r="AI893" s="9">
        <v>0</v>
      </c>
      <c r="AJ893">
        <v>0</v>
      </c>
      <c r="AK893">
        <v>0</v>
      </c>
      <c r="AU893" t="s">
        <v>2535</v>
      </c>
      <c r="AW893">
        <v>0</v>
      </c>
      <c r="AY893">
        <v>0</v>
      </c>
      <c r="BA893">
        <v>0</v>
      </c>
      <c r="BC893">
        <v>0</v>
      </c>
      <c r="BE893">
        <v>0</v>
      </c>
      <c r="BG893">
        <v>0</v>
      </c>
      <c r="BI893">
        <v>0</v>
      </c>
      <c r="BK893">
        <v>0</v>
      </c>
      <c r="BM893">
        <v>0</v>
      </c>
      <c r="BO893">
        <v>0</v>
      </c>
      <c r="BQ893">
        <v>0</v>
      </c>
      <c r="BR893">
        <v>0</v>
      </c>
      <c r="BT893">
        <v>0</v>
      </c>
      <c r="BV893">
        <v>0</v>
      </c>
      <c r="BX893">
        <v>0</v>
      </c>
      <c r="BZ893">
        <v>0</v>
      </c>
      <c r="CB893">
        <v>0</v>
      </c>
      <c r="CF893">
        <v>0</v>
      </c>
      <c r="CJ893">
        <v>2361</v>
      </c>
      <c r="CM893">
        <v>0</v>
      </c>
      <c r="CN893">
        <v>0</v>
      </c>
    </row>
    <row r="894" spans="1:92" x14ac:dyDescent="0.3">
      <c r="A894" s="4">
        <v>44398</v>
      </c>
      <c r="B894" s="2" t="s">
        <v>44</v>
      </c>
      <c r="C894" s="11" t="s">
        <v>141</v>
      </c>
      <c r="D894" s="11" t="s">
        <v>11</v>
      </c>
      <c r="E894" s="3" t="s">
        <v>1362</v>
      </c>
      <c r="F894" s="1"/>
      <c r="G894" s="7"/>
      <c r="H894" s="7"/>
      <c r="I894" s="7"/>
      <c r="J894" s="7"/>
      <c r="K894" s="7"/>
      <c r="L894" s="7"/>
      <c r="M894" s="5"/>
      <c r="N894" s="7"/>
      <c r="O894" s="7"/>
      <c r="P894" s="7"/>
      <c r="Q894" s="7"/>
      <c r="R894" s="7"/>
      <c r="S894" s="7"/>
      <c r="T894" s="7"/>
      <c r="U894" s="7"/>
      <c r="V894" s="6"/>
      <c r="W894" s="10"/>
      <c r="X894" s="8"/>
      <c r="Y894" s="9">
        <v>0</v>
      </c>
      <c r="Z894" s="9">
        <v>0</v>
      </c>
      <c r="AA894" s="9">
        <v>0</v>
      </c>
      <c r="AB894" s="9">
        <v>0</v>
      </c>
      <c r="AC894" s="9">
        <v>0</v>
      </c>
      <c r="AD894" s="9">
        <v>0</v>
      </c>
      <c r="AE894" s="9">
        <v>0</v>
      </c>
      <c r="AF894" s="9">
        <v>0</v>
      </c>
      <c r="AG894" s="9">
        <v>0</v>
      </c>
      <c r="AH894" s="9">
        <v>0</v>
      </c>
      <c r="AI894" s="9">
        <v>0</v>
      </c>
      <c r="AJ894">
        <v>0</v>
      </c>
      <c r="AK894">
        <v>0</v>
      </c>
      <c r="AU894" t="s">
        <v>2536</v>
      </c>
      <c r="AW894">
        <v>0</v>
      </c>
      <c r="AY894">
        <v>0</v>
      </c>
      <c r="BA894">
        <v>0</v>
      </c>
      <c r="BC894">
        <v>0</v>
      </c>
      <c r="BE894">
        <v>0</v>
      </c>
      <c r="BG894">
        <v>0</v>
      </c>
      <c r="BI894">
        <v>0</v>
      </c>
      <c r="BK894">
        <v>0</v>
      </c>
      <c r="BM894">
        <v>0</v>
      </c>
      <c r="BO894">
        <v>0</v>
      </c>
      <c r="BQ894">
        <v>0</v>
      </c>
      <c r="BR894">
        <v>0</v>
      </c>
      <c r="BT894">
        <v>0</v>
      </c>
      <c r="BV894">
        <v>0</v>
      </c>
      <c r="BX894">
        <v>0</v>
      </c>
      <c r="BZ894">
        <v>0</v>
      </c>
      <c r="CB894">
        <v>0</v>
      </c>
      <c r="CF894">
        <v>0</v>
      </c>
      <c r="CJ894">
        <v>2362</v>
      </c>
      <c r="CM894">
        <v>0</v>
      </c>
      <c r="CN894">
        <v>0</v>
      </c>
    </row>
    <row r="895" spans="1:92" x14ac:dyDescent="0.3">
      <c r="A895" s="4">
        <v>44398</v>
      </c>
      <c r="B895" s="2" t="s">
        <v>57</v>
      </c>
      <c r="C895" s="11" t="s">
        <v>783</v>
      </c>
      <c r="D895" s="11" t="s">
        <v>1690</v>
      </c>
      <c r="E895" s="3" t="s">
        <v>1468</v>
      </c>
      <c r="F895" s="1"/>
      <c r="G895" s="7"/>
      <c r="H895" s="7"/>
      <c r="I895" s="7"/>
      <c r="J895" s="7"/>
      <c r="K895" s="7"/>
      <c r="L895" s="7"/>
      <c r="M895" s="5"/>
      <c r="N895" s="7"/>
      <c r="O895" s="7"/>
      <c r="P895" s="7"/>
      <c r="Q895" s="7"/>
      <c r="R895" s="7"/>
      <c r="S895" s="7"/>
      <c r="T895" s="7"/>
      <c r="U895" s="7">
        <v>2</v>
      </c>
      <c r="V895" s="6"/>
      <c r="W895" s="10"/>
      <c r="X895" s="8"/>
      <c r="Y895" s="9">
        <v>0</v>
      </c>
      <c r="Z895" s="9">
        <v>0</v>
      </c>
      <c r="AA895" s="9">
        <v>0</v>
      </c>
      <c r="AB895" s="9">
        <v>0</v>
      </c>
      <c r="AC895" s="9">
        <v>0</v>
      </c>
      <c r="AD895" s="9">
        <v>0</v>
      </c>
      <c r="AE895" s="9">
        <v>0</v>
      </c>
      <c r="AF895" s="9">
        <v>0</v>
      </c>
      <c r="AG895" s="9">
        <v>0</v>
      </c>
      <c r="AH895" s="9">
        <v>0</v>
      </c>
      <c r="AI895" s="9">
        <v>0</v>
      </c>
      <c r="AJ895">
        <v>0</v>
      </c>
      <c r="AK895">
        <v>0</v>
      </c>
      <c r="AU895" t="s">
        <v>2537</v>
      </c>
      <c r="AW895">
        <v>0</v>
      </c>
      <c r="AY895">
        <v>0</v>
      </c>
      <c r="BA895">
        <v>0</v>
      </c>
      <c r="BC895">
        <v>0</v>
      </c>
      <c r="BE895">
        <v>0</v>
      </c>
      <c r="BG895">
        <v>0</v>
      </c>
      <c r="BI895">
        <v>0</v>
      </c>
      <c r="BK895">
        <v>0</v>
      </c>
      <c r="BM895">
        <v>0</v>
      </c>
      <c r="BO895">
        <v>0</v>
      </c>
      <c r="BQ895">
        <v>0</v>
      </c>
      <c r="BR895">
        <v>0</v>
      </c>
      <c r="BT895">
        <v>0</v>
      </c>
      <c r="BV895">
        <v>0</v>
      </c>
      <c r="BX895">
        <v>0</v>
      </c>
      <c r="BZ895">
        <v>0</v>
      </c>
      <c r="CB895">
        <v>0</v>
      </c>
      <c r="CF895">
        <v>0</v>
      </c>
      <c r="CJ895">
        <v>2363</v>
      </c>
      <c r="CM895">
        <v>0</v>
      </c>
      <c r="CN895">
        <v>0</v>
      </c>
    </row>
    <row r="896" spans="1:92" x14ac:dyDescent="0.3">
      <c r="A896" s="4">
        <v>44398</v>
      </c>
      <c r="B896" s="2" t="s">
        <v>80</v>
      </c>
      <c r="C896" s="11" t="s">
        <v>190</v>
      </c>
      <c r="D896" s="11" t="s">
        <v>11</v>
      </c>
      <c r="E896" s="3" t="s">
        <v>857</v>
      </c>
      <c r="F896" s="1"/>
      <c r="G896" s="7"/>
      <c r="H896" s="7"/>
      <c r="I896" s="7"/>
      <c r="J896" s="7">
        <v>2</v>
      </c>
      <c r="K896" s="7">
        <v>1</v>
      </c>
      <c r="L896" s="7"/>
      <c r="M896" s="5">
        <v>1</v>
      </c>
      <c r="N896" s="7"/>
      <c r="O896" s="7"/>
      <c r="P896" s="7"/>
      <c r="Q896" s="7"/>
      <c r="R896" s="7"/>
      <c r="S896" s="7"/>
      <c r="T896" s="7"/>
      <c r="U896" s="7"/>
      <c r="V896" s="6"/>
      <c r="W896" s="10"/>
      <c r="X896" s="8"/>
      <c r="Y896" s="9">
        <v>0</v>
      </c>
      <c r="Z896" s="9">
        <v>0</v>
      </c>
      <c r="AA896" s="9">
        <v>0</v>
      </c>
      <c r="AB896" s="9">
        <v>0</v>
      </c>
      <c r="AC896" s="9">
        <v>0</v>
      </c>
      <c r="AD896" s="9">
        <v>0</v>
      </c>
      <c r="AE896" s="9">
        <v>0</v>
      </c>
      <c r="AF896" s="9">
        <v>0</v>
      </c>
      <c r="AG896" s="9">
        <v>0</v>
      </c>
      <c r="AH896" s="9">
        <v>0</v>
      </c>
      <c r="AI896" s="9">
        <v>0</v>
      </c>
      <c r="AJ896">
        <v>0</v>
      </c>
      <c r="AK896">
        <v>0</v>
      </c>
      <c r="AU896" t="s">
        <v>2538</v>
      </c>
      <c r="AW896">
        <v>0</v>
      </c>
      <c r="AY896">
        <v>0</v>
      </c>
      <c r="BA896">
        <v>0</v>
      </c>
      <c r="BC896">
        <v>0</v>
      </c>
      <c r="BE896">
        <v>0</v>
      </c>
      <c r="BG896">
        <v>0</v>
      </c>
      <c r="BI896">
        <v>0</v>
      </c>
      <c r="BK896">
        <v>0</v>
      </c>
      <c r="BM896">
        <v>0</v>
      </c>
      <c r="BO896">
        <v>0</v>
      </c>
      <c r="BQ896">
        <v>0</v>
      </c>
      <c r="BR896">
        <v>0</v>
      </c>
      <c r="BT896">
        <v>0</v>
      </c>
      <c r="BV896">
        <v>0</v>
      </c>
      <c r="BX896">
        <v>0</v>
      </c>
      <c r="BZ896">
        <v>0</v>
      </c>
      <c r="CB896">
        <v>0</v>
      </c>
      <c r="CF896">
        <v>0</v>
      </c>
      <c r="CJ896">
        <v>2364</v>
      </c>
      <c r="CM896">
        <v>0</v>
      </c>
      <c r="CN896">
        <v>0</v>
      </c>
    </row>
    <row r="897" spans="1:92" x14ac:dyDescent="0.3">
      <c r="A897" s="4">
        <v>44398</v>
      </c>
      <c r="B897" s="2" t="s">
        <v>80</v>
      </c>
      <c r="C897" s="11" t="s">
        <v>163</v>
      </c>
      <c r="D897" s="11" t="s">
        <v>11</v>
      </c>
      <c r="E897" s="3" t="s">
        <v>1269</v>
      </c>
      <c r="F897" s="1"/>
      <c r="G897" s="7"/>
      <c r="H897" s="7"/>
      <c r="I897" s="7"/>
      <c r="J897" s="7">
        <v>40</v>
      </c>
      <c r="K897" s="7">
        <v>10</v>
      </c>
      <c r="L897" s="7"/>
      <c r="M897" s="5">
        <v>10</v>
      </c>
      <c r="N897" s="7"/>
      <c r="O897" s="7"/>
      <c r="P897" s="7"/>
      <c r="Q897" s="7"/>
      <c r="R897" s="7"/>
      <c r="S897" s="7"/>
      <c r="T897" s="7"/>
      <c r="U897" s="7"/>
      <c r="V897" s="6"/>
      <c r="W897" s="10"/>
      <c r="X897" s="8"/>
      <c r="Y897" s="9">
        <v>0</v>
      </c>
      <c r="Z897" s="9">
        <v>0</v>
      </c>
      <c r="AA897" s="9">
        <v>0</v>
      </c>
      <c r="AB897" s="9">
        <v>0</v>
      </c>
      <c r="AC897" s="9">
        <v>0</v>
      </c>
      <c r="AD897" s="9">
        <v>0</v>
      </c>
      <c r="AE897" s="9">
        <v>0</v>
      </c>
      <c r="AF897" s="9">
        <v>0</v>
      </c>
      <c r="AG897" s="9">
        <v>0</v>
      </c>
      <c r="AH897" s="9">
        <v>0</v>
      </c>
      <c r="AI897" s="9">
        <v>0</v>
      </c>
      <c r="AJ897">
        <v>0</v>
      </c>
      <c r="AK897">
        <v>0</v>
      </c>
      <c r="AU897" t="s">
        <v>2539</v>
      </c>
      <c r="AW897">
        <v>0</v>
      </c>
      <c r="AY897">
        <v>0</v>
      </c>
      <c r="BA897">
        <v>0</v>
      </c>
      <c r="BC897">
        <v>0</v>
      </c>
      <c r="BE897">
        <v>0</v>
      </c>
      <c r="BG897">
        <v>0</v>
      </c>
      <c r="BI897">
        <v>0</v>
      </c>
      <c r="BK897">
        <v>0</v>
      </c>
      <c r="BM897">
        <v>0</v>
      </c>
      <c r="BO897">
        <v>0</v>
      </c>
      <c r="BQ897">
        <v>0</v>
      </c>
      <c r="BR897">
        <v>0</v>
      </c>
      <c r="BT897">
        <v>0</v>
      </c>
      <c r="BV897">
        <v>0</v>
      </c>
      <c r="BX897">
        <v>0</v>
      </c>
      <c r="BZ897">
        <v>0</v>
      </c>
      <c r="CB897">
        <v>0</v>
      </c>
      <c r="CF897">
        <v>0</v>
      </c>
      <c r="CJ897">
        <v>2365</v>
      </c>
      <c r="CM897">
        <v>0</v>
      </c>
      <c r="CN897">
        <v>0</v>
      </c>
    </row>
    <row r="898" spans="1:92" x14ac:dyDescent="0.3">
      <c r="A898" s="4">
        <v>44398</v>
      </c>
      <c r="B898" s="2" t="s">
        <v>80</v>
      </c>
      <c r="C898" s="11" t="s">
        <v>187</v>
      </c>
      <c r="D898" s="11" t="s">
        <v>11</v>
      </c>
      <c r="E898" s="3" t="s">
        <v>1010</v>
      </c>
      <c r="F898" s="1"/>
      <c r="G898" s="7"/>
      <c r="H898" s="7"/>
      <c r="I898" s="7"/>
      <c r="J898" s="7">
        <v>20</v>
      </c>
      <c r="K898" s="7">
        <v>5</v>
      </c>
      <c r="L898" s="7"/>
      <c r="M898" s="5">
        <v>5</v>
      </c>
      <c r="N898" s="7"/>
      <c r="O898" s="7"/>
      <c r="P898" s="7"/>
      <c r="Q898" s="7"/>
      <c r="R898" s="7"/>
      <c r="S898" s="7"/>
      <c r="T898" s="7"/>
      <c r="U898" s="7"/>
      <c r="V898" s="6"/>
      <c r="W898" s="10"/>
      <c r="X898" s="8"/>
      <c r="Y898" s="9">
        <v>0</v>
      </c>
      <c r="Z898" s="9">
        <v>0</v>
      </c>
      <c r="AA898" s="9">
        <v>0</v>
      </c>
      <c r="AB898" s="9">
        <v>0</v>
      </c>
      <c r="AC898" s="9">
        <v>0</v>
      </c>
      <c r="AD898" s="9">
        <v>0</v>
      </c>
      <c r="AE898" s="9">
        <v>0</v>
      </c>
      <c r="AF898" s="9">
        <v>0</v>
      </c>
      <c r="AG898" s="9">
        <v>0</v>
      </c>
      <c r="AH898" s="9">
        <v>0</v>
      </c>
      <c r="AI898" s="9">
        <v>0</v>
      </c>
      <c r="AJ898">
        <v>0</v>
      </c>
      <c r="AK898">
        <v>0</v>
      </c>
      <c r="AU898" t="s">
        <v>2540</v>
      </c>
      <c r="AW898">
        <v>0</v>
      </c>
      <c r="AY898">
        <v>0</v>
      </c>
      <c r="BA898">
        <v>0</v>
      </c>
      <c r="BC898">
        <v>0</v>
      </c>
      <c r="BE898">
        <v>0</v>
      </c>
      <c r="BG898">
        <v>0</v>
      </c>
      <c r="BI898">
        <v>0</v>
      </c>
      <c r="BK898">
        <v>0</v>
      </c>
      <c r="BM898">
        <v>0</v>
      </c>
      <c r="BO898">
        <v>0</v>
      </c>
      <c r="BQ898">
        <v>0</v>
      </c>
      <c r="BR898">
        <v>0</v>
      </c>
      <c r="BT898">
        <v>0</v>
      </c>
      <c r="BV898">
        <v>0</v>
      </c>
      <c r="BX898">
        <v>0</v>
      </c>
      <c r="BZ898">
        <v>0</v>
      </c>
      <c r="CB898">
        <v>0</v>
      </c>
      <c r="CF898">
        <v>0</v>
      </c>
      <c r="CJ898">
        <v>2366</v>
      </c>
      <c r="CM898">
        <v>0</v>
      </c>
      <c r="CN898">
        <v>0</v>
      </c>
    </row>
    <row r="899" spans="1:92" x14ac:dyDescent="0.3">
      <c r="A899" s="4">
        <v>44396</v>
      </c>
      <c r="B899" s="2" t="s">
        <v>57</v>
      </c>
      <c r="C899" s="11" t="s">
        <v>256</v>
      </c>
      <c r="D899" s="11" t="s">
        <v>7</v>
      </c>
      <c r="E899" s="3" t="s">
        <v>1034</v>
      </c>
      <c r="F899" s="1"/>
      <c r="G899" s="7"/>
      <c r="H899" s="7"/>
      <c r="I899" s="7"/>
      <c r="J899" s="7">
        <v>1</v>
      </c>
      <c r="K899" s="7">
        <v>1</v>
      </c>
      <c r="L899" s="7"/>
      <c r="M899" s="5">
        <v>1</v>
      </c>
      <c r="N899" s="7"/>
      <c r="O899" s="7"/>
      <c r="P899" s="7"/>
      <c r="Q899" s="7"/>
      <c r="R899" s="7"/>
      <c r="S899" s="7"/>
      <c r="T899" s="7"/>
      <c r="U899" s="7"/>
      <c r="V899" s="6"/>
      <c r="W899" s="10"/>
      <c r="X899" s="8"/>
      <c r="Y899" s="9">
        <v>0</v>
      </c>
      <c r="Z899" s="9">
        <v>0</v>
      </c>
      <c r="AA899" s="9">
        <v>0</v>
      </c>
      <c r="AB899" s="9">
        <v>0</v>
      </c>
      <c r="AC899" s="9">
        <v>0</v>
      </c>
      <c r="AD899" s="9">
        <v>0</v>
      </c>
      <c r="AE899" s="9">
        <v>0</v>
      </c>
      <c r="AF899" s="9">
        <v>0</v>
      </c>
      <c r="AG899" s="9">
        <v>0</v>
      </c>
      <c r="AH899" s="9">
        <v>0</v>
      </c>
      <c r="AI899" s="9">
        <v>0</v>
      </c>
      <c r="AJ899">
        <v>0</v>
      </c>
      <c r="AK899">
        <v>0</v>
      </c>
      <c r="AU899" t="s">
        <v>2541</v>
      </c>
      <c r="AW899">
        <v>0</v>
      </c>
      <c r="AY899">
        <v>0</v>
      </c>
      <c r="BA899">
        <v>0</v>
      </c>
      <c r="BC899">
        <v>0</v>
      </c>
      <c r="BE899">
        <v>0</v>
      </c>
      <c r="BG899">
        <v>0</v>
      </c>
      <c r="BI899">
        <v>0</v>
      </c>
      <c r="BK899">
        <v>0</v>
      </c>
      <c r="BM899">
        <v>0</v>
      </c>
      <c r="BO899">
        <v>0</v>
      </c>
      <c r="BQ899">
        <v>0</v>
      </c>
      <c r="BR899">
        <v>0</v>
      </c>
      <c r="BT899">
        <v>0</v>
      </c>
      <c r="BV899">
        <v>0</v>
      </c>
      <c r="BX899">
        <v>0</v>
      </c>
      <c r="BZ899">
        <v>0</v>
      </c>
      <c r="CB899">
        <v>0</v>
      </c>
      <c r="CF899">
        <v>0</v>
      </c>
      <c r="CJ899">
        <v>2367</v>
      </c>
      <c r="CM899">
        <v>0</v>
      </c>
      <c r="CN899">
        <v>0</v>
      </c>
    </row>
    <row r="900" spans="1:92" x14ac:dyDescent="0.3">
      <c r="A900" s="4">
        <v>44394</v>
      </c>
      <c r="B900" s="2" t="s">
        <v>199</v>
      </c>
      <c r="C900" s="11" t="s">
        <v>721</v>
      </c>
      <c r="D900" s="11" t="s">
        <v>11</v>
      </c>
      <c r="E900" s="3" t="s">
        <v>1281</v>
      </c>
      <c r="F900" s="1"/>
      <c r="G900" s="7"/>
      <c r="H900" s="7"/>
      <c r="I900" s="7"/>
      <c r="J900" s="7"/>
      <c r="K900" s="7">
        <v>100</v>
      </c>
      <c r="L900" s="7"/>
      <c r="M900" s="5">
        <v>8</v>
      </c>
      <c r="N900" s="7">
        <v>1</v>
      </c>
      <c r="O900" s="7"/>
      <c r="P900" s="7"/>
      <c r="Q900" s="7"/>
      <c r="R900" s="7"/>
      <c r="S900" s="7"/>
      <c r="T900" s="7"/>
      <c r="U900" s="7"/>
      <c r="V900" s="6">
        <v>150</v>
      </c>
      <c r="W900" s="10"/>
      <c r="X900" s="8"/>
      <c r="Y900" s="9">
        <v>0</v>
      </c>
      <c r="Z900" s="9">
        <v>0</v>
      </c>
      <c r="AA900" s="9">
        <v>0</v>
      </c>
      <c r="AB900" s="9">
        <v>0</v>
      </c>
      <c r="AC900" s="9">
        <v>0</v>
      </c>
      <c r="AD900" s="9">
        <v>0</v>
      </c>
      <c r="AE900" s="9">
        <v>0</v>
      </c>
      <c r="AF900" s="9">
        <v>0</v>
      </c>
      <c r="AG900" s="9">
        <v>0</v>
      </c>
      <c r="AH900" s="9">
        <v>0</v>
      </c>
      <c r="AI900" s="9">
        <v>0</v>
      </c>
      <c r="AJ900">
        <v>0</v>
      </c>
      <c r="AK900">
        <v>0</v>
      </c>
      <c r="AU900" t="s">
        <v>2542</v>
      </c>
      <c r="AW900">
        <v>0</v>
      </c>
      <c r="AY900">
        <v>0</v>
      </c>
      <c r="BA900">
        <v>0</v>
      </c>
      <c r="BC900">
        <v>0</v>
      </c>
      <c r="BE900">
        <v>0</v>
      </c>
      <c r="BG900">
        <v>0</v>
      </c>
      <c r="BI900">
        <v>0</v>
      </c>
      <c r="BK900">
        <v>0</v>
      </c>
      <c r="BM900">
        <v>0</v>
      </c>
      <c r="BO900">
        <v>0</v>
      </c>
      <c r="BQ900">
        <v>0</v>
      </c>
      <c r="BR900">
        <v>0</v>
      </c>
      <c r="BT900">
        <v>0</v>
      </c>
      <c r="BV900">
        <v>0</v>
      </c>
      <c r="BX900">
        <v>0</v>
      </c>
      <c r="BZ900">
        <v>0</v>
      </c>
      <c r="CB900">
        <v>0</v>
      </c>
      <c r="CF900">
        <v>0</v>
      </c>
      <c r="CJ900">
        <v>2368</v>
      </c>
      <c r="CM900">
        <v>0</v>
      </c>
      <c r="CN900">
        <v>0</v>
      </c>
    </row>
    <row r="901" spans="1:92" x14ac:dyDescent="0.3">
      <c r="A901" s="4">
        <v>44394</v>
      </c>
      <c r="B901" s="2" t="s">
        <v>26</v>
      </c>
      <c r="C901" s="11" t="s">
        <v>213</v>
      </c>
      <c r="D901" s="11" t="s">
        <v>1473</v>
      </c>
      <c r="E901" s="3" t="s">
        <v>1385</v>
      </c>
      <c r="F901" s="1"/>
      <c r="G901" s="7">
        <v>1</v>
      </c>
      <c r="H901" s="7"/>
      <c r="I901" s="7"/>
      <c r="J901" s="7">
        <v>60</v>
      </c>
      <c r="K901" s="7">
        <v>12</v>
      </c>
      <c r="L901" s="7">
        <v>1</v>
      </c>
      <c r="M901" s="5">
        <v>10</v>
      </c>
      <c r="N901" s="7">
        <v>1</v>
      </c>
      <c r="O901" s="7"/>
      <c r="P901" s="7"/>
      <c r="Q901" s="7"/>
      <c r="R901" s="7"/>
      <c r="S901" s="7"/>
      <c r="T901" s="7"/>
      <c r="U901" s="7"/>
      <c r="V901" s="6"/>
      <c r="W901" s="10" t="s">
        <v>2498</v>
      </c>
      <c r="X901" s="8"/>
      <c r="Y901" s="9">
        <v>0</v>
      </c>
      <c r="Z901" s="9">
        <v>0</v>
      </c>
      <c r="AA901" s="9">
        <v>0</v>
      </c>
      <c r="AB901" s="9">
        <v>0</v>
      </c>
      <c r="AC901" s="9">
        <v>0</v>
      </c>
      <c r="AD901" s="9">
        <v>0</v>
      </c>
      <c r="AE901" s="9">
        <v>0</v>
      </c>
      <c r="AF901" s="9">
        <v>0</v>
      </c>
      <c r="AG901" s="9">
        <v>0</v>
      </c>
      <c r="AH901" s="9">
        <v>0</v>
      </c>
      <c r="AI901" s="9">
        <v>0</v>
      </c>
      <c r="AJ901">
        <v>0</v>
      </c>
      <c r="AK901">
        <v>0</v>
      </c>
      <c r="AU901" t="s">
        <v>2543</v>
      </c>
      <c r="AW901">
        <v>0</v>
      </c>
      <c r="AY901">
        <v>0</v>
      </c>
      <c r="BA901">
        <v>0</v>
      </c>
      <c r="BC901">
        <v>0</v>
      </c>
      <c r="BE901">
        <v>0</v>
      </c>
      <c r="BG901">
        <v>0</v>
      </c>
      <c r="BI901">
        <v>0</v>
      </c>
      <c r="BK901">
        <v>0</v>
      </c>
      <c r="BM901">
        <v>0</v>
      </c>
      <c r="BO901">
        <v>0</v>
      </c>
      <c r="BQ901">
        <v>0</v>
      </c>
      <c r="BR901">
        <v>0</v>
      </c>
      <c r="BT901">
        <v>0</v>
      </c>
      <c r="BV901">
        <v>0</v>
      </c>
      <c r="BX901">
        <v>0</v>
      </c>
      <c r="BZ901">
        <v>0</v>
      </c>
      <c r="CB901">
        <v>0</v>
      </c>
      <c r="CF901">
        <v>0</v>
      </c>
      <c r="CJ901">
        <v>2369</v>
      </c>
      <c r="CM901">
        <v>0</v>
      </c>
      <c r="CN901">
        <v>0</v>
      </c>
    </row>
    <row r="902" spans="1:92" x14ac:dyDescent="0.3">
      <c r="A902" s="4">
        <v>44395</v>
      </c>
      <c r="B902" s="2" t="s">
        <v>44</v>
      </c>
      <c r="C902" s="11" t="s">
        <v>146</v>
      </c>
      <c r="D902" s="11" t="s">
        <v>11</v>
      </c>
      <c r="E902" s="3" t="s">
        <v>1543</v>
      </c>
      <c r="F902" s="1"/>
      <c r="G902" s="7"/>
      <c r="H902" s="7"/>
      <c r="I902" s="7"/>
      <c r="J902" s="7">
        <v>700</v>
      </c>
      <c r="K902" s="7">
        <v>200</v>
      </c>
      <c r="L902" s="7"/>
      <c r="M902" s="5">
        <v>200</v>
      </c>
      <c r="N902" s="7">
        <v>6</v>
      </c>
      <c r="O902" s="7">
        <v>5</v>
      </c>
      <c r="P902" s="7"/>
      <c r="Q902" s="7">
        <v>2</v>
      </c>
      <c r="R902" s="7"/>
      <c r="S902" s="7"/>
      <c r="T902" s="7"/>
      <c r="U902" s="7"/>
      <c r="V902" s="6"/>
      <c r="W902" s="10"/>
      <c r="X902" s="8"/>
      <c r="Y902" s="9">
        <v>0</v>
      </c>
      <c r="Z902" s="9">
        <v>0</v>
      </c>
      <c r="AA902" s="9">
        <v>0</v>
      </c>
      <c r="AB902" s="9">
        <v>0</v>
      </c>
      <c r="AC902" s="9">
        <v>0</v>
      </c>
      <c r="AD902" s="9">
        <v>0</v>
      </c>
      <c r="AE902" s="9">
        <v>0</v>
      </c>
      <c r="AF902" s="9">
        <v>0</v>
      </c>
      <c r="AG902" s="9">
        <v>0</v>
      </c>
      <c r="AH902" s="9">
        <v>0</v>
      </c>
      <c r="AI902" s="9">
        <v>0</v>
      </c>
      <c r="AJ902">
        <v>0</v>
      </c>
      <c r="AK902">
        <v>0</v>
      </c>
      <c r="AU902" t="s">
        <v>2544</v>
      </c>
      <c r="AW902">
        <v>0</v>
      </c>
      <c r="AY902">
        <v>0</v>
      </c>
      <c r="BA902">
        <v>0</v>
      </c>
      <c r="BC902">
        <v>0</v>
      </c>
      <c r="BE902">
        <v>0</v>
      </c>
      <c r="BG902">
        <v>0</v>
      </c>
      <c r="BI902">
        <v>0</v>
      </c>
      <c r="BK902">
        <v>0</v>
      </c>
      <c r="BM902">
        <v>0</v>
      </c>
      <c r="BO902">
        <v>0</v>
      </c>
      <c r="BQ902">
        <v>0</v>
      </c>
      <c r="BR902">
        <v>0</v>
      </c>
      <c r="BT902">
        <v>0</v>
      </c>
      <c r="BV902">
        <v>0</v>
      </c>
      <c r="BX902">
        <v>0</v>
      </c>
      <c r="BZ902">
        <v>0</v>
      </c>
      <c r="CB902">
        <v>0</v>
      </c>
      <c r="CF902">
        <v>0</v>
      </c>
      <c r="CJ902">
        <v>2370</v>
      </c>
      <c r="CM902">
        <v>0</v>
      </c>
      <c r="CN902">
        <v>0</v>
      </c>
    </row>
    <row r="903" spans="1:92" x14ac:dyDescent="0.3">
      <c r="A903" s="4">
        <v>44398</v>
      </c>
      <c r="B903" s="2" t="s">
        <v>44</v>
      </c>
      <c r="C903" s="11" t="s">
        <v>174</v>
      </c>
      <c r="D903" s="11" t="s">
        <v>11</v>
      </c>
      <c r="E903" s="3" t="s">
        <v>924</v>
      </c>
      <c r="F903" s="1"/>
      <c r="G903" s="7"/>
      <c r="H903" s="7"/>
      <c r="I903" s="7"/>
      <c r="J903" s="7">
        <v>7875</v>
      </c>
      <c r="K903" s="7">
        <v>2250</v>
      </c>
      <c r="L903" s="7"/>
      <c r="M903" s="5"/>
      <c r="N903" s="7"/>
      <c r="O903" s="7"/>
      <c r="P903" s="7"/>
      <c r="Q903" s="7"/>
      <c r="R903" s="7"/>
      <c r="S903" s="7"/>
      <c r="T903" s="7"/>
      <c r="U903" s="7"/>
      <c r="V903" s="6"/>
      <c r="W903" s="10"/>
      <c r="X903" s="8"/>
      <c r="Y903" s="9">
        <v>0</v>
      </c>
      <c r="Z903" s="9">
        <v>0</v>
      </c>
      <c r="AA903" s="9">
        <v>0</v>
      </c>
      <c r="AB903" s="9">
        <v>0</v>
      </c>
      <c r="AC903" s="9">
        <v>0</v>
      </c>
      <c r="AD903" s="9">
        <v>0</v>
      </c>
      <c r="AE903" s="9">
        <v>0</v>
      </c>
      <c r="AF903" s="9">
        <v>0</v>
      </c>
      <c r="AG903" s="9">
        <v>0</v>
      </c>
      <c r="AH903" s="9">
        <v>0</v>
      </c>
      <c r="AI903" s="9">
        <v>0</v>
      </c>
      <c r="AJ903">
        <v>0</v>
      </c>
      <c r="AK903">
        <v>0</v>
      </c>
      <c r="AU903" t="s">
        <v>2545</v>
      </c>
      <c r="AW903">
        <v>0</v>
      </c>
      <c r="AY903">
        <v>0</v>
      </c>
      <c r="BA903">
        <v>0</v>
      </c>
      <c r="BC903">
        <v>0</v>
      </c>
      <c r="BE903">
        <v>0</v>
      </c>
      <c r="BG903">
        <v>0</v>
      </c>
      <c r="BI903">
        <v>0</v>
      </c>
      <c r="BK903">
        <v>0</v>
      </c>
      <c r="BM903">
        <v>0</v>
      </c>
      <c r="BO903">
        <v>0</v>
      </c>
      <c r="BQ903">
        <v>0</v>
      </c>
      <c r="BR903">
        <v>0</v>
      </c>
      <c r="BT903">
        <v>0</v>
      </c>
      <c r="BV903">
        <v>0</v>
      </c>
      <c r="BX903">
        <v>0</v>
      </c>
      <c r="BZ903">
        <v>0</v>
      </c>
      <c r="CB903">
        <v>0</v>
      </c>
      <c r="CF903">
        <v>0</v>
      </c>
      <c r="CJ903">
        <v>2371</v>
      </c>
      <c r="CM903">
        <v>0</v>
      </c>
      <c r="CN903">
        <v>0</v>
      </c>
    </row>
    <row r="904" spans="1:92" x14ac:dyDescent="0.3">
      <c r="A904" s="4">
        <v>44399</v>
      </c>
      <c r="B904" s="2" t="s">
        <v>26</v>
      </c>
      <c r="C904" s="11" t="s">
        <v>232</v>
      </c>
      <c r="D904" s="11" t="s">
        <v>1699</v>
      </c>
      <c r="E904" s="3" t="s">
        <v>819</v>
      </c>
      <c r="F904" s="1"/>
      <c r="G904" s="7"/>
      <c r="H904" s="7"/>
      <c r="I904" s="7"/>
      <c r="J904" s="7"/>
      <c r="K904" s="7"/>
      <c r="L904" s="7"/>
      <c r="M904" s="5"/>
      <c r="N904" s="7"/>
      <c r="O904" s="7"/>
      <c r="P904" s="7"/>
      <c r="Q904" s="7"/>
      <c r="R904" s="7"/>
      <c r="S904" s="7"/>
      <c r="T904" s="7"/>
      <c r="U904" s="7"/>
      <c r="V904" s="6"/>
      <c r="W904" s="10"/>
      <c r="X904" s="8"/>
      <c r="Y904" s="9">
        <v>0</v>
      </c>
      <c r="Z904" s="9">
        <v>0</v>
      </c>
      <c r="AA904" s="9">
        <v>0</v>
      </c>
      <c r="AB904" s="9">
        <v>0</v>
      </c>
      <c r="AC904" s="9">
        <v>0</v>
      </c>
      <c r="AD904" s="9">
        <v>0</v>
      </c>
      <c r="AE904" s="9">
        <v>0</v>
      </c>
      <c r="AF904" s="9">
        <v>0</v>
      </c>
      <c r="AG904" s="9">
        <v>0</v>
      </c>
      <c r="AH904" s="9">
        <v>0</v>
      </c>
      <c r="AI904" s="9">
        <v>0</v>
      </c>
      <c r="AJ904">
        <v>0</v>
      </c>
      <c r="AK904">
        <v>0</v>
      </c>
      <c r="AU904" t="s">
        <v>2546</v>
      </c>
      <c r="AW904">
        <v>0</v>
      </c>
      <c r="AY904">
        <v>0</v>
      </c>
      <c r="BA904">
        <v>0</v>
      </c>
      <c r="BC904">
        <v>0</v>
      </c>
      <c r="BE904">
        <v>0</v>
      </c>
      <c r="BG904">
        <v>0</v>
      </c>
      <c r="BI904">
        <v>0</v>
      </c>
      <c r="BK904">
        <v>0</v>
      </c>
      <c r="BM904">
        <v>0</v>
      </c>
      <c r="BO904">
        <v>0</v>
      </c>
      <c r="BQ904">
        <v>0</v>
      </c>
      <c r="BR904">
        <v>0</v>
      </c>
      <c r="BT904">
        <v>0</v>
      </c>
      <c r="BV904">
        <v>0</v>
      </c>
      <c r="BX904">
        <v>0</v>
      </c>
      <c r="BZ904">
        <v>0</v>
      </c>
      <c r="CB904">
        <v>0</v>
      </c>
      <c r="CF904">
        <v>0</v>
      </c>
      <c r="CJ904">
        <v>2372</v>
      </c>
      <c r="CM904">
        <v>0</v>
      </c>
      <c r="CN904">
        <v>0</v>
      </c>
    </row>
    <row r="905" spans="1:92" x14ac:dyDescent="0.3">
      <c r="A905" s="4">
        <v>44398</v>
      </c>
      <c r="B905" s="2" t="s">
        <v>44</v>
      </c>
      <c r="C905" s="11" t="s">
        <v>356</v>
      </c>
      <c r="D905" s="11" t="s">
        <v>1690</v>
      </c>
      <c r="E905" s="3" t="s">
        <v>1234</v>
      </c>
      <c r="F905" s="1"/>
      <c r="G905" s="7"/>
      <c r="H905" s="7"/>
      <c r="I905" s="7"/>
      <c r="J905" s="7"/>
      <c r="K905" s="7"/>
      <c r="L905" s="7"/>
      <c r="M905" s="5"/>
      <c r="N905" s="7"/>
      <c r="O905" s="7"/>
      <c r="P905" s="7"/>
      <c r="Q905" s="7">
        <v>1</v>
      </c>
      <c r="R905" s="7"/>
      <c r="S905" s="7"/>
      <c r="T905" s="7"/>
      <c r="U905" s="7"/>
      <c r="V905" s="6"/>
      <c r="W905" s="10" t="s">
        <v>2547</v>
      </c>
      <c r="X905" s="8"/>
      <c r="Y905" s="9">
        <v>0</v>
      </c>
      <c r="Z905" s="9">
        <v>93866400</v>
      </c>
      <c r="AA905" s="9">
        <v>24102000</v>
      </c>
      <c r="AB905" s="9">
        <v>46490000</v>
      </c>
      <c r="AC905" s="9">
        <v>0</v>
      </c>
      <c r="AD905" s="9">
        <v>0</v>
      </c>
      <c r="AE905" s="9">
        <v>0</v>
      </c>
      <c r="AF905" s="9">
        <v>612385900</v>
      </c>
      <c r="AG905" s="9">
        <v>0</v>
      </c>
      <c r="AH905" s="9">
        <v>406000000</v>
      </c>
      <c r="AI905" s="9">
        <v>0</v>
      </c>
      <c r="AJ905">
        <v>1182844300</v>
      </c>
      <c r="AK905">
        <v>0</v>
      </c>
      <c r="AL905" t="s">
        <v>2548</v>
      </c>
      <c r="AM905" t="s">
        <v>2549</v>
      </c>
      <c r="AN905">
        <v>44581</v>
      </c>
      <c r="AU905" t="s">
        <v>2550</v>
      </c>
      <c r="AV905">
        <v>206</v>
      </c>
      <c r="AW905">
        <v>24102000</v>
      </c>
      <c r="AY905">
        <v>0</v>
      </c>
      <c r="AZ905">
        <v>206</v>
      </c>
      <c r="BA905">
        <v>10423600</v>
      </c>
      <c r="BB905">
        <v>206</v>
      </c>
      <c r="BC905">
        <v>11082800</v>
      </c>
      <c r="BD905">
        <v>600</v>
      </c>
      <c r="BE905">
        <v>55200000</v>
      </c>
      <c r="BF905">
        <v>600</v>
      </c>
      <c r="BG905">
        <v>17160000</v>
      </c>
      <c r="BI905">
        <v>0</v>
      </c>
      <c r="BK905">
        <v>0</v>
      </c>
      <c r="BM905">
        <v>0</v>
      </c>
      <c r="BO905">
        <v>0</v>
      </c>
      <c r="BQ905">
        <v>0</v>
      </c>
      <c r="BR905">
        <v>93866400</v>
      </c>
      <c r="BT905">
        <v>0</v>
      </c>
      <c r="BV905">
        <v>0</v>
      </c>
      <c r="BX905">
        <v>0</v>
      </c>
      <c r="BZ905">
        <v>0</v>
      </c>
      <c r="CB905">
        <v>0</v>
      </c>
      <c r="CE905" t="s">
        <v>2551</v>
      </c>
      <c r="CF905">
        <v>46490000</v>
      </c>
      <c r="CJ905">
        <v>2373</v>
      </c>
      <c r="CM905">
        <v>0</v>
      </c>
      <c r="CN905">
        <v>1182844300</v>
      </c>
    </row>
    <row r="906" spans="1:92" x14ac:dyDescent="0.3">
      <c r="A906" s="4">
        <v>44397</v>
      </c>
      <c r="B906" s="2" t="s">
        <v>19</v>
      </c>
      <c r="C906" s="11" t="s">
        <v>257</v>
      </c>
      <c r="D906" s="11" t="s">
        <v>1713</v>
      </c>
      <c r="E906" s="3" t="s">
        <v>1028</v>
      </c>
      <c r="F906" s="1"/>
      <c r="G906" s="7"/>
      <c r="H906" s="7"/>
      <c r="I906" s="7"/>
      <c r="J906" s="7">
        <v>40</v>
      </c>
      <c r="K906" s="7">
        <v>10</v>
      </c>
      <c r="L906" s="7"/>
      <c r="M906" s="5">
        <v>10</v>
      </c>
      <c r="N906" s="7">
        <v>1</v>
      </c>
      <c r="O906" s="7"/>
      <c r="P906" s="7"/>
      <c r="Q906" s="7"/>
      <c r="R906" s="7"/>
      <c r="S906" s="7"/>
      <c r="T906" s="7"/>
      <c r="U906" s="7"/>
      <c r="V906" s="6"/>
      <c r="W906" s="10" t="s">
        <v>2552</v>
      </c>
      <c r="X906" s="8"/>
      <c r="Y906" s="9">
        <v>0</v>
      </c>
      <c r="Z906" s="9">
        <v>0</v>
      </c>
      <c r="AA906" s="9">
        <v>0</v>
      </c>
      <c r="AB906" s="9">
        <v>0</v>
      </c>
      <c r="AC906" s="9">
        <v>0</v>
      </c>
      <c r="AD906" s="9">
        <v>0</v>
      </c>
      <c r="AE906" s="9">
        <v>0</v>
      </c>
      <c r="AF906" s="9">
        <v>0</v>
      </c>
      <c r="AG906" s="9">
        <v>0</v>
      </c>
      <c r="AH906" s="9">
        <v>0</v>
      </c>
      <c r="AI906" s="9">
        <v>0</v>
      </c>
      <c r="AJ906">
        <v>0</v>
      </c>
      <c r="AK906">
        <v>0</v>
      </c>
      <c r="AU906" t="s">
        <v>2553</v>
      </c>
      <c r="AW906">
        <v>0</v>
      </c>
      <c r="AY906">
        <v>0</v>
      </c>
      <c r="BA906">
        <v>0</v>
      </c>
      <c r="BC906">
        <v>0</v>
      </c>
      <c r="BE906">
        <v>0</v>
      </c>
      <c r="BG906">
        <v>0</v>
      </c>
      <c r="BI906">
        <v>0</v>
      </c>
      <c r="BK906">
        <v>0</v>
      </c>
      <c r="BM906">
        <v>0</v>
      </c>
      <c r="BO906">
        <v>0</v>
      </c>
      <c r="BQ906">
        <v>0</v>
      </c>
      <c r="BR906">
        <v>0</v>
      </c>
      <c r="BT906">
        <v>0</v>
      </c>
      <c r="BV906">
        <v>0</v>
      </c>
      <c r="BX906">
        <v>0</v>
      </c>
      <c r="BZ906">
        <v>0</v>
      </c>
      <c r="CB906">
        <v>0</v>
      </c>
      <c r="CF906">
        <v>0</v>
      </c>
      <c r="CJ906">
        <v>2374</v>
      </c>
      <c r="CM906">
        <v>0</v>
      </c>
      <c r="CN906">
        <v>0</v>
      </c>
    </row>
    <row r="907" spans="1:92" x14ac:dyDescent="0.3">
      <c r="A907" s="4">
        <v>44398</v>
      </c>
      <c r="B907" s="2" t="s">
        <v>57</v>
      </c>
      <c r="C907" s="11" t="s">
        <v>256</v>
      </c>
      <c r="D907" s="11" t="s">
        <v>1699</v>
      </c>
      <c r="E907" s="3" t="s">
        <v>1034</v>
      </c>
      <c r="F907" s="1"/>
      <c r="G907" s="7"/>
      <c r="H907" s="7"/>
      <c r="I907" s="7"/>
      <c r="J907" s="7"/>
      <c r="K907" s="7"/>
      <c r="L907" s="7"/>
      <c r="M907" s="5"/>
      <c r="N907" s="7"/>
      <c r="O907" s="7"/>
      <c r="P907" s="7"/>
      <c r="Q907" s="7"/>
      <c r="R907" s="7"/>
      <c r="S907" s="7"/>
      <c r="T907" s="7"/>
      <c r="U907" s="7"/>
      <c r="V907" s="6">
        <v>5</v>
      </c>
      <c r="W907" s="10"/>
      <c r="X907" s="8"/>
      <c r="Y907" s="9">
        <v>0</v>
      </c>
      <c r="Z907" s="9">
        <v>0</v>
      </c>
      <c r="AA907" s="9">
        <v>0</v>
      </c>
      <c r="AB907" s="9">
        <v>0</v>
      </c>
      <c r="AC907" s="9">
        <v>0</v>
      </c>
      <c r="AD907" s="9">
        <v>0</v>
      </c>
      <c r="AE907" s="9">
        <v>0</v>
      </c>
      <c r="AF907" s="9">
        <v>0</v>
      </c>
      <c r="AG907" s="9">
        <v>0</v>
      </c>
      <c r="AH907" s="9">
        <v>0</v>
      </c>
      <c r="AI907" s="9">
        <v>0</v>
      </c>
      <c r="AJ907">
        <v>0</v>
      </c>
      <c r="AK907">
        <v>0</v>
      </c>
      <c r="AU907" t="s">
        <v>2554</v>
      </c>
      <c r="AW907">
        <v>0</v>
      </c>
      <c r="AY907">
        <v>0</v>
      </c>
      <c r="BA907">
        <v>0</v>
      </c>
      <c r="BC907">
        <v>0</v>
      </c>
      <c r="BE907">
        <v>0</v>
      </c>
      <c r="BG907">
        <v>0</v>
      </c>
      <c r="BI907">
        <v>0</v>
      </c>
      <c r="BK907">
        <v>0</v>
      </c>
      <c r="BM907">
        <v>0</v>
      </c>
      <c r="BO907">
        <v>0</v>
      </c>
      <c r="BQ907">
        <v>0</v>
      </c>
      <c r="BR907">
        <v>0</v>
      </c>
      <c r="BT907">
        <v>0</v>
      </c>
      <c r="BV907">
        <v>0</v>
      </c>
      <c r="BX907">
        <v>0</v>
      </c>
      <c r="BZ907">
        <v>0</v>
      </c>
      <c r="CB907">
        <v>0</v>
      </c>
      <c r="CF907">
        <v>0</v>
      </c>
      <c r="CJ907">
        <v>2375</v>
      </c>
      <c r="CM907">
        <v>0</v>
      </c>
      <c r="CN907">
        <v>0</v>
      </c>
    </row>
    <row r="908" spans="1:92" x14ac:dyDescent="0.3">
      <c r="A908" s="4">
        <v>44399</v>
      </c>
      <c r="B908" s="2" t="s">
        <v>12</v>
      </c>
      <c r="C908" s="11" t="s">
        <v>171</v>
      </c>
      <c r="D908" s="11" t="s">
        <v>1690</v>
      </c>
      <c r="E908" s="3" t="s">
        <v>839</v>
      </c>
      <c r="F908" s="1"/>
      <c r="G908" s="7">
        <v>1</v>
      </c>
      <c r="H908" s="7"/>
      <c r="I908" s="7"/>
      <c r="J908" s="7">
        <v>1</v>
      </c>
      <c r="K908" s="7"/>
      <c r="L908" s="7"/>
      <c r="M908" s="5"/>
      <c r="N908" s="7"/>
      <c r="O908" s="7"/>
      <c r="P908" s="7"/>
      <c r="Q908" s="7"/>
      <c r="R908" s="7"/>
      <c r="S908" s="7"/>
      <c r="T908" s="7"/>
      <c r="U908" s="7"/>
      <c r="V908" s="6"/>
      <c r="W908" s="10"/>
      <c r="X908" s="8"/>
      <c r="Y908" s="9">
        <v>0</v>
      </c>
      <c r="Z908" s="9">
        <v>0</v>
      </c>
      <c r="AA908" s="9">
        <v>0</v>
      </c>
      <c r="AB908" s="9">
        <v>0</v>
      </c>
      <c r="AC908" s="9">
        <v>0</v>
      </c>
      <c r="AD908" s="9">
        <v>0</v>
      </c>
      <c r="AE908" s="9">
        <v>0</v>
      </c>
      <c r="AF908" s="9">
        <v>0</v>
      </c>
      <c r="AG908" s="9">
        <v>0</v>
      </c>
      <c r="AH908" s="9">
        <v>0</v>
      </c>
      <c r="AI908" s="9">
        <v>0</v>
      </c>
      <c r="AJ908">
        <v>0</v>
      </c>
      <c r="AK908">
        <v>0</v>
      </c>
      <c r="AU908" t="s">
        <v>2555</v>
      </c>
      <c r="AW908">
        <v>0</v>
      </c>
      <c r="AY908">
        <v>0</v>
      </c>
      <c r="BA908">
        <v>0</v>
      </c>
      <c r="BC908">
        <v>0</v>
      </c>
      <c r="BE908">
        <v>0</v>
      </c>
      <c r="BG908">
        <v>0</v>
      </c>
      <c r="BI908">
        <v>0</v>
      </c>
      <c r="BK908">
        <v>0</v>
      </c>
      <c r="BM908">
        <v>0</v>
      </c>
      <c r="BO908">
        <v>0</v>
      </c>
      <c r="BQ908">
        <v>0</v>
      </c>
      <c r="BR908">
        <v>0</v>
      </c>
      <c r="BT908">
        <v>0</v>
      </c>
      <c r="BV908">
        <v>0</v>
      </c>
      <c r="BX908">
        <v>0</v>
      </c>
      <c r="BZ908">
        <v>0</v>
      </c>
      <c r="CB908">
        <v>0</v>
      </c>
      <c r="CF908">
        <v>0</v>
      </c>
      <c r="CJ908">
        <v>2376</v>
      </c>
      <c r="CM908">
        <v>0</v>
      </c>
      <c r="CN908">
        <v>0</v>
      </c>
    </row>
    <row r="909" spans="1:92" x14ac:dyDescent="0.3">
      <c r="A909" s="4">
        <v>44399</v>
      </c>
      <c r="B909" s="2" t="s">
        <v>26</v>
      </c>
      <c r="C909" s="11" t="s">
        <v>803</v>
      </c>
      <c r="D909" s="11" t="s">
        <v>31</v>
      </c>
      <c r="E909" s="3" t="s">
        <v>1568</v>
      </c>
      <c r="F909" s="1"/>
      <c r="G909" s="7"/>
      <c r="H909" s="7"/>
      <c r="I909" s="7"/>
      <c r="J909" s="7">
        <v>80</v>
      </c>
      <c r="K909" s="7">
        <v>20</v>
      </c>
      <c r="L909" s="7"/>
      <c r="M909" s="5"/>
      <c r="N909" s="7">
        <v>1</v>
      </c>
      <c r="O909" s="7"/>
      <c r="P909" s="7"/>
      <c r="Q909" s="7"/>
      <c r="R909" s="7"/>
      <c r="S909" s="7"/>
      <c r="T909" s="7"/>
      <c r="U909" s="7">
        <v>1</v>
      </c>
      <c r="V909" s="6"/>
      <c r="W909" s="10" t="s">
        <v>2556</v>
      </c>
      <c r="X909" s="8"/>
      <c r="Y909" s="9">
        <v>0</v>
      </c>
      <c r="Z909" s="9">
        <v>0</v>
      </c>
      <c r="AA909" s="9">
        <v>0</v>
      </c>
      <c r="AB909" s="9">
        <v>0</v>
      </c>
      <c r="AC909" s="9">
        <v>0</v>
      </c>
      <c r="AD909" s="9">
        <v>0</v>
      </c>
      <c r="AE909" s="9">
        <v>0</v>
      </c>
      <c r="AF909" s="9">
        <v>0</v>
      </c>
      <c r="AG909" s="9">
        <v>0</v>
      </c>
      <c r="AH909" s="9">
        <v>0</v>
      </c>
      <c r="AI909" s="9">
        <v>0</v>
      </c>
      <c r="AJ909">
        <v>0</v>
      </c>
      <c r="AK909">
        <v>0</v>
      </c>
      <c r="AU909" t="s">
        <v>2557</v>
      </c>
      <c r="AW909">
        <v>0</v>
      </c>
      <c r="AY909">
        <v>0</v>
      </c>
      <c r="BA909">
        <v>0</v>
      </c>
      <c r="BC909">
        <v>0</v>
      </c>
      <c r="BE909">
        <v>0</v>
      </c>
      <c r="BG909">
        <v>0</v>
      </c>
      <c r="BI909">
        <v>0</v>
      </c>
      <c r="BK909">
        <v>0</v>
      </c>
      <c r="BM909">
        <v>0</v>
      </c>
      <c r="BO909">
        <v>0</v>
      </c>
      <c r="BQ909">
        <v>0</v>
      </c>
      <c r="BR909">
        <v>0</v>
      </c>
      <c r="BT909">
        <v>0</v>
      </c>
      <c r="BV909">
        <v>0</v>
      </c>
      <c r="BX909">
        <v>0</v>
      </c>
      <c r="BZ909">
        <v>0</v>
      </c>
      <c r="CB909">
        <v>0</v>
      </c>
      <c r="CF909">
        <v>0</v>
      </c>
      <c r="CJ909">
        <v>2377</v>
      </c>
      <c r="CM909">
        <v>0</v>
      </c>
      <c r="CN909">
        <v>0</v>
      </c>
    </row>
    <row r="910" spans="1:92" x14ac:dyDescent="0.3">
      <c r="A910" s="4">
        <v>44399</v>
      </c>
      <c r="B910" s="2" t="s">
        <v>5</v>
      </c>
      <c r="C910" s="11" t="s">
        <v>125</v>
      </c>
      <c r="D910" s="11" t="s">
        <v>584</v>
      </c>
      <c r="E910" s="3" t="s">
        <v>961</v>
      </c>
      <c r="F910" s="1"/>
      <c r="G910" s="7"/>
      <c r="H910" s="7"/>
      <c r="I910" s="7"/>
      <c r="J910" s="7"/>
      <c r="K910" s="7"/>
      <c r="L910" s="7"/>
      <c r="M910" s="5"/>
      <c r="N910" s="7">
        <v>1</v>
      </c>
      <c r="O910" s="7"/>
      <c r="P910" s="7"/>
      <c r="Q910" s="7"/>
      <c r="R910" s="7"/>
      <c r="S910" s="7"/>
      <c r="T910" s="7"/>
      <c r="U910" s="7"/>
      <c r="V910" s="6"/>
      <c r="W910" s="10" t="s">
        <v>2558</v>
      </c>
      <c r="X910" s="8"/>
      <c r="Y910" s="9">
        <v>0</v>
      </c>
      <c r="Z910" s="9">
        <v>0</v>
      </c>
      <c r="AA910" s="9">
        <v>0</v>
      </c>
      <c r="AB910" s="9">
        <v>0</v>
      </c>
      <c r="AC910" s="9">
        <v>0</v>
      </c>
      <c r="AD910" s="9">
        <v>0</v>
      </c>
      <c r="AE910" s="9">
        <v>0</v>
      </c>
      <c r="AF910" s="9">
        <v>0</v>
      </c>
      <c r="AG910" s="9">
        <v>0</v>
      </c>
      <c r="AH910" s="9">
        <v>0</v>
      </c>
      <c r="AI910" s="9">
        <v>0</v>
      </c>
      <c r="AJ910">
        <v>0</v>
      </c>
      <c r="AK910">
        <v>0</v>
      </c>
      <c r="AU910" t="s">
        <v>2559</v>
      </c>
      <c r="AW910">
        <v>0</v>
      </c>
      <c r="AY910">
        <v>0</v>
      </c>
      <c r="BA910">
        <v>0</v>
      </c>
      <c r="BC910">
        <v>0</v>
      </c>
      <c r="BE910">
        <v>0</v>
      </c>
      <c r="BG910">
        <v>0</v>
      </c>
      <c r="BI910">
        <v>0</v>
      </c>
      <c r="BK910">
        <v>0</v>
      </c>
      <c r="BM910">
        <v>0</v>
      </c>
      <c r="BO910">
        <v>0</v>
      </c>
      <c r="BQ910">
        <v>0</v>
      </c>
      <c r="BR910">
        <v>0</v>
      </c>
      <c r="BT910">
        <v>0</v>
      </c>
      <c r="BV910">
        <v>0</v>
      </c>
      <c r="BX910">
        <v>0</v>
      </c>
      <c r="BZ910">
        <v>0</v>
      </c>
      <c r="CB910">
        <v>0</v>
      </c>
      <c r="CF910">
        <v>0</v>
      </c>
      <c r="CJ910">
        <v>2378</v>
      </c>
      <c r="CM910">
        <v>0</v>
      </c>
      <c r="CN910">
        <v>0</v>
      </c>
    </row>
    <row r="911" spans="1:92" x14ac:dyDescent="0.3">
      <c r="A911" s="4">
        <v>44400</v>
      </c>
      <c r="B911" s="2" t="s">
        <v>40</v>
      </c>
      <c r="C911" s="11" t="s">
        <v>529</v>
      </c>
      <c r="D911" s="11" t="s">
        <v>11</v>
      </c>
      <c r="E911" s="3">
        <v>73</v>
      </c>
      <c r="F911" s="1"/>
      <c r="G911" s="7"/>
      <c r="H911" s="7"/>
      <c r="I911" s="7"/>
      <c r="J911" s="7"/>
      <c r="K911" s="7"/>
      <c r="L911" s="7"/>
      <c r="M911" s="5"/>
      <c r="N911" s="7"/>
      <c r="O911" s="7"/>
      <c r="P911" s="7"/>
      <c r="Q911" s="7"/>
      <c r="R911" s="7"/>
      <c r="S911" s="7"/>
      <c r="T911" s="7"/>
      <c r="U911" s="7"/>
      <c r="V911" s="6"/>
      <c r="W911" s="10"/>
      <c r="X911" s="8"/>
      <c r="Y911" s="9">
        <v>0</v>
      </c>
      <c r="Z911" s="9">
        <v>303600000</v>
      </c>
      <c r="AA911" s="9">
        <v>702000000</v>
      </c>
      <c r="AB911" s="9">
        <v>0</v>
      </c>
      <c r="AC911" s="9">
        <v>0</v>
      </c>
      <c r="AD911" s="9">
        <v>0</v>
      </c>
      <c r="AE911" s="9">
        <v>0</v>
      </c>
      <c r="AF911" s="9">
        <v>2789651315.9700003</v>
      </c>
      <c r="AG911" s="9">
        <v>0</v>
      </c>
      <c r="AH911" s="9">
        <v>0</v>
      </c>
      <c r="AI911" s="9">
        <v>0</v>
      </c>
      <c r="AJ911">
        <v>3795251315.9700003</v>
      </c>
      <c r="AK911">
        <v>0</v>
      </c>
      <c r="AL911">
        <v>707</v>
      </c>
      <c r="AM911">
        <v>44365</v>
      </c>
      <c r="AN911">
        <v>44547</v>
      </c>
      <c r="AU911" t="s">
        <v>2560</v>
      </c>
      <c r="AV911">
        <v>6000</v>
      </c>
      <c r="AW911">
        <v>702000000</v>
      </c>
      <c r="AY911">
        <v>0</v>
      </c>
      <c r="AZ911">
        <v>6000</v>
      </c>
      <c r="BA911">
        <v>303600000</v>
      </c>
      <c r="BC911">
        <v>0</v>
      </c>
      <c r="BE911">
        <v>0</v>
      </c>
      <c r="BG911">
        <v>0</v>
      </c>
      <c r="BI911">
        <v>0</v>
      </c>
      <c r="BK911">
        <v>0</v>
      </c>
      <c r="BM911">
        <v>0</v>
      </c>
      <c r="BO911">
        <v>0</v>
      </c>
      <c r="BQ911">
        <v>0</v>
      </c>
      <c r="BR911">
        <v>303600000</v>
      </c>
      <c r="BT911">
        <v>0</v>
      </c>
      <c r="BV911">
        <v>0</v>
      </c>
      <c r="BX911">
        <v>0</v>
      </c>
      <c r="BZ911">
        <v>0</v>
      </c>
      <c r="CB911">
        <v>0</v>
      </c>
      <c r="CF911">
        <v>0</v>
      </c>
      <c r="CJ911">
        <v>2379</v>
      </c>
      <c r="CM911">
        <v>0</v>
      </c>
      <c r="CN911">
        <v>3795251315.9700003</v>
      </c>
    </row>
    <row r="912" spans="1:92" x14ac:dyDescent="0.3">
      <c r="A912" s="4">
        <v>44399</v>
      </c>
      <c r="B912" s="2" t="s">
        <v>5</v>
      </c>
      <c r="C912" s="11" t="s">
        <v>766</v>
      </c>
      <c r="D912" s="11" t="s">
        <v>1627</v>
      </c>
      <c r="E912" s="3" t="s">
        <v>837</v>
      </c>
      <c r="F912" s="1"/>
      <c r="G912" s="7"/>
      <c r="H912" s="7"/>
      <c r="I912" s="7"/>
      <c r="J912" s="7">
        <v>25</v>
      </c>
      <c r="K912" s="7">
        <v>13</v>
      </c>
      <c r="L912" s="7"/>
      <c r="M912" s="5">
        <v>13</v>
      </c>
      <c r="N912" s="7">
        <v>6</v>
      </c>
      <c r="O912" s="7">
        <v>3</v>
      </c>
      <c r="P912" s="7"/>
      <c r="Q912" s="7">
        <v>1</v>
      </c>
      <c r="R912" s="7"/>
      <c r="S912" s="7"/>
      <c r="T912" s="7"/>
      <c r="U912" s="7"/>
      <c r="V912" s="6"/>
      <c r="W912" s="10" t="s">
        <v>2561</v>
      </c>
      <c r="X912" s="8"/>
      <c r="Y912" s="9">
        <v>0</v>
      </c>
      <c r="Z912" s="9">
        <v>0</v>
      </c>
      <c r="AA912" s="9">
        <v>0</v>
      </c>
      <c r="AB912" s="9">
        <v>0</v>
      </c>
      <c r="AC912" s="9">
        <v>0</v>
      </c>
      <c r="AD912" s="9">
        <v>0</v>
      </c>
      <c r="AE912" s="9">
        <v>0</v>
      </c>
      <c r="AF912" s="9">
        <v>0</v>
      </c>
      <c r="AG912" s="9">
        <v>0</v>
      </c>
      <c r="AH912" s="9">
        <v>0</v>
      </c>
      <c r="AI912" s="9">
        <v>0</v>
      </c>
      <c r="AJ912">
        <v>0</v>
      </c>
      <c r="AK912">
        <v>0</v>
      </c>
      <c r="AU912" t="s">
        <v>2562</v>
      </c>
      <c r="AW912">
        <v>0</v>
      </c>
      <c r="AY912">
        <v>0</v>
      </c>
      <c r="BA912">
        <v>0</v>
      </c>
      <c r="BC912">
        <v>0</v>
      </c>
      <c r="BE912">
        <v>0</v>
      </c>
      <c r="BG912">
        <v>0</v>
      </c>
      <c r="BI912">
        <v>0</v>
      </c>
      <c r="BK912">
        <v>0</v>
      </c>
      <c r="BM912">
        <v>0</v>
      </c>
      <c r="BO912">
        <v>0</v>
      </c>
      <c r="BQ912">
        <v>0</v>
      </c>
      <c r="BR912">
        <v>0</v>
      </c>
      <c r="BT912">
        <v>0</v>
      </c>
      <c r="BV912">
        <v>0</v>
      </c>
      <c r="BX912">
        <v>0</v>
      </c>
      <c r="BZ912">
        <v>0</v>
      </c>
      <c r="CB912">
        <v>0</v>
      </c>
      <c r="CF912">
        <v>0</v>
      </c>
      <c r="CJ912">
        <v>2380</v>
      </c>
      <c r="CM912">
        <v>0</v>
      </c>
      <c r="CN912">
        <v>0</v>
      </c>
    </row>
    <row r="913" spans="1:92" x14ac:dyDescent="0.3">
      <c r="A913" s="4">
        <v>44399</v>
      </c>
      <c r="B913" s="2" t="s">
        <v>26</v>
      </c>
      <c r="C913" s="11" t="s">
        <v>803</v>
      </c>
      <c r="D913" s="11" t="s">
        <v>31</v>
      </c>
      <c r="E913" s="3" t="s">
        <v>1568</v>
      </c>
      <c r="F913" s="1"/>
      <c r="G913" s="7"/>
      <c r="H913" s="7"/>
      <c r="I913" s="7"/>
      <c r="J913" s="7">
        <v>835</v>
      </c>
      <c r="K913" s="7">
        <v>243</v>
      </c>
      <c r="L913" s="7">
        <v>5</v>
      </c>
      <c r="M913" s="5">
        <v>238</v>
      </c>
      <c r="N913" s="7"/>
      <c r="O913" s="7">
        <v>1</v>
      </c>
      <c r="P913" s="7"/>
      <c r="Q913" s="7">
        <v>1</v>
      </c>
      <c r="R913" s="7">
        <v>1</v>
      </c>
      <c r="S913" s="7"/>
      <c r="T913" s="7">
        <v>4</v>
      </c>
      <c r="U913" s="7">
        <v>6</v>
      </c>
      <c r="V913" s="6"/>
      <c r="W913" s="10"/>
      <c r="X913" s="8"/>
      <c r="Y913" s="9">
        <v>0</v>
      </c>
      <c r="Z913" s="9">
        <v>0</v>
      </c>
      <c r="AA913" s="9">
        <v>0</v>
      </c>
      <c r="AB913" s="9">
        <v>0</v>
      </c>
      <c r="AC913" s="9">
        <v>0</v>
      </c>
      <c r="AD913" s="9">
        <v>0</v>
      </c>
      <c r="AE913" s="9">
        <v>0</v>
      </c>
      <c r="AF913" s="9">
        <v>0</v>
      </c>
      <c r="AG913" s="9">
        <v>0</v>
      </c>
      <c r="AH913" s="9">
        <v>0</v>
      </c>
      <c r="AI913" s="9">
        <v>0</v>
      </c>
      <c r="AJ913">
        <v>0</v>
      </c>
      <c r="AK913">
        <v>0</v>
      </c>
      <c r="AU913" t="s">
        <v>2563</v>
      </c>
      <c r="AW913">
        <v>0</v>
      </c>
      <c r="AY913">
        <v>0</v>
      </c>
      <c r="BA913">
        <v>0</v>
      </c>
      <c r="BC913">
        <v>0</v>
      </c>
      <c r="BE913">
        <v>0</v>
      </c>
      <c r="BG913">
        <v>0</v>
      </c>
      <c r="BI913">
        <v>0</v>
      </c>
      <c r="BK913">
        <v>0</v>
      </c>
      <c r="BM913">
        <v>0</v>
      </c>
      <c r="BO913">
        <v>0</v>
      </c>
      <c r="BQ913">
        <v>0</v>
      </c>
      <c r="BR913">
        <v>0</v>
      </c>
      <c r="BT913">
        <v>0</v>
      </c>
      <c r="BV913">
        <v>0</v>
      </c>
      <c r="BX913">
        <v>0</v>
      </c>
      <c r="BZ913">
        <v>0</v>
      </c>
      <c r="CB913">
        <v>0</v>
      </c>
      <c r="CF913">
        <v>0</v>
      </c>
      <c r="CJ913">
        <v>2381</v>
      </c>
      <c r="CM913">
        <v>0</v>
      </c>
      <c r="CN913">
        <v>0</v>
      </c>
    </row>
    <row r="914" spans="1:92" x14ac:dyDescent="0.3">
      <c r="A914" s="4">
        <v>44400</v>
      </c>
      <c r="B914" s="2" t="s">
        <v>80</v>
      </c>
      <c r="C914" s="11" t="s">
        <v>129</v>
      </c>
      <c r="D914" s="11" t="s">
        <v>11</v>
      </c>
      <c r="E914" s="3" t="s">
        <v>1052</v>
      </c>
      <c r="F914" s="1"/>
      <c r="G914" s="7"/>
      <c r="H914" s="7"/>
      <c r="I914" s="7"/>
      <c r="J914" s="7"/>
      <c r="K914" s="7"/>
      <c r="L914" s="7"/>
      <c r="M914" s="5"/>
      <c r="N914" s="7"/>
      <c r="O914" s="7"/>
      <c r="P914" s="7"/>
      <c r="Q914" s="7"/>
      <c r="R914" s="7"/>
      <c r="S914" s="7"/>
      <c r="T914" s="7"/>
      <c r="U914" s="7"/>
      <c r="V914" s="6"/>
      <c r="W914" s="10"/>
      <c r="X914" s="8"/>
      <c r="Y914" s="9">
        <v>0</v>
      </c>
      <c r="Z914" s="9">
        <v>0</v>
      </c>
      <c r="AA914" s="9">
        <v>0</v>
      </c>
      <c r="AB914" s="9">
        <v>0</v>
      </c>
      <c r="AC914" s="9">
        <v>0</v>
      </c>
      <c r="AD914" s="9">
        <v>0</v>
      </c>
      <c r="AE914" s="9">
        <v>0</v>
      </c>
      <c r="AF914" s="9">
        <v>0</v>
      </c>
      <c r="AG914" s="9">
        <v>0</v>
      </c>
      <c r="AH914" s="9">
        <v>0</v>
      </c>
      <c r="AI914" s="9">
        <v>0</v>
      </c>
      <c r="AJ914">
        <v>0</v>
      </c>
      <c r="AK914">
        <v>0</v>
      </c>
      <c r="AU914" t="s">
        <v>2564</v>
      </c>
      <c r="AW914">
        <v>0</v>
      </c>
      <c r="AY914">
        <v>0</v>
      </c>
      <c r="BA914">
        <v>0</v>
      </c>
      <c r="BC914">
        <v>0</v>
      </c>
      <c r="BE914">
        <v>0</v>
      </c>
      <c r="BG914">
        <v>0</v>
      </c>
      <c r="BI914">
        <v>0</v>
      </c>
      <c r="BK914">
        <v>0</v>
      </c>
      <c r="BM914">
        <v>0</v>
      </c>
      <c r="BO914">
        <v>0</v>
      </c>
      <c r="BQ914">
        <v>0</v>
      </c>
      <c r="BR914">
        <v>0</v>
      </c>
      <c r="BT914">
        <v>0</v>
      </c>
      <c r="BV914">
        <v>0</v>
      </c>
      <c r="BX914">
        <v>0</v>
      </c>
      <c r="BZ914">
        <v>0</v>
      </c>
      <c r="CB914">
        <v>0</v>
      </c>
      <c r="CF914">
        <v>0</v>
      </c>
      <c r="CJ914">
        <v>2382</v>
      </c>
      <c r="CM914">
        <v>0</v>
      </c>
      <c r="CN914">
        <v>0</v>
      </c>
    </row>
    <row r="915" spans="1:92" x14ac:dyDescent="0.3">
      <c r="A915" s="4">
        <v>44399</v>
      </c>
      <c r="B915" s="2" t="s">
        <v>32</v>
      </c>
      <c r="C915" s="11" t="s">
        <v>120</v>
      </c>
      <c r="D915" s="11" t="s">
        <v>584</v>
      </c>
      <c r="E915" s="3" t="s">
        <v>1094</v>
      </c>
      <c r="F915" s="1"/>
      <c r="G915" s="7"/>
      <c r="H915" s="7"/>
      <c r="I915" s="7"/>
      <c r="J915" s="7"/>
      <c r="K915" s="7"/>
      <c r="L915" s="7"/>
      <c r="M915" s="5"/>
      <c r="N915" s="7"/>
      <c r="O915" s="7"/>
      <c r="P915" s="7"/>
      <c r="Q915" s="7"/>
      <c r="R915" s="7"/>
      <c r="S915" s="7"/>
      <c r="T915" s="7"/>
      <c r="U915" s="7"/>
      <c r="V915" s="6"/>
      <c r="W915" s="10"/>
      <c r="X915" s="8"/>
      <c r="Y915" s="9">
        <v>0</v>
      </c>
      <c r="Z915" s="9">
        <v>0</v>
      </c>
      <c r="AA915" s="9">
        <v>0</v>
      </c>
      <c r="AB915" s="9">
        <v>0</v>
      </c>
      <c r="AC915" s="9">
        <v>0</v>
      </c>
      <c r="AD915" s="9">
        <v>0</v>
      </c>
      <c r="AE915" s="9">
        <v>0</v>
      </c>
      <c r="AF915" s="9">
        <v>0</v>
      </c>
      <c r="AG915" s="9">
        <v>0</v>
      </c>
      <c r="AH915" s="9">
        <v>0</v>
      </c>
      <c r="AI915" s="9">
        <v>0</v>
      </c>
      <c r="AJ915">
        <v>0</v>
      </c>
      <c r="AK915">
        <v>0</v>
      </c>
      <c r="AU915" t="s">
        <v>2565</v>
      </c>
      <c r="AW915">
        <v>0</v>
      </c>
      <c r="AY915">
        <v>0</v>
      </c>
      <c r="BA915">
        <v>0</v>
      </c>
      <c r="BC915">
        <v>0</v>
      </c>
      <c r="BE915">
        <v>0</v>
      </c>
      <c r="BG915">
        <v>0</v>
      </c>
      <c r="BI915">
        <v>0</v>
      </c>
      <c r="BK915">
        <v>0</v>
      </c>
      <c r="BM915">
        <v>0</v>
      </c>
      <c r="BO915">
        <v>0</v>
      </c>
      <c r="BQ915">
        <v>0</v>
      </c>
      <c r="BR915">
        <v>0</v>
      </c>
      <c r="BT915">
        <v>0</v>
      </c>
      <c r="BV915">
        <v>0</v>
      </c>
      <c r="BX915">
        <v>0</v>
      </c>
      <c r="BZ915">
        <v>0</v>
      </c>
      <c r="CB915">
        <v>0</v>
      </c>
      <c r="CF915">
        <v>0</v>
      </c>
      <c r="CJ915">
        <v>2383</v>
      </c>
      <c r="CM915">
        <v>0</v>
      </c>
      <c r="CN915">
        <v>0</v>
      </c>
    </row>
    <row r="916" spans="1:92" x14ac:dyDescent="0.3">
      <c r="A916" s="4">
        <v>44399</v>
      </c>
      <c r="B916" s="2" t="s">
        <v>80</v>
      </c>
      <c r="C916" s="11" t="s">
        <v>485</v>
      </c>
      <c r="D916" s="11" t="s">
        <v>11</v>
      </c>
      <c r="E916" s="3" t="s">
        <v>1509</v>
      </c>
      <c r="F916" s="1"/>
      <c r="G916" s="7"/>
      <c r="H916" s="7"/>
      <c r="I916" s="7"/>
      <c r="J916" s="7"/>
      <c r="K916" s="7"/>
      <c r="L916" s="7"/>
      <c r="M916" s="5"/>
      <c r="N916" s="7"/>
      <c r="O916" s="7"/>
      <c r="P916" s="7"/>
      <c r="Q916" s="7"/>
      <c r="R916" s="7"/>
      <c r="S916" s="7"/>
      <c r="T916" s="7"/>
      <c r="U916" s="7"/>
      <c r="V916" s="6"/>
      <c r="W916" s="10"/>
      <c r="X916" s="8"/>
      <c r="Y916" s="9">
        <v>0</v>
      </c>
      <c r="Z916" s="9">
        <v>0</v>
      </c>
      <c r="AA916" s="9">
        <v>0</v>
      </c>
      <c r="AB916" s="9">
        <v>0</v>
      </c>
      <c r="AC916" s="9">
        <v>0</v>
      </c>
      <c r="AD916" s="9">
        <v>0</v>
      </c>
      <c r="AE916" s="9">
        <v>0</v>
      </c>
      <c r="AF916" s="9">
        <v>0</v>
      </c>
      <c r="AG916" s="9">
        <v>0</v>
      </c>
      <c r="AH916" s="9">
        <v>0</v>
      </c>
      <c r="AI916" s="9">
        <v>0</v>
      </c>
      <c r="AJ916">
        <v>0</v>
      </c>
      <c r="AK916">
        <v>0</v>
      </c>
      <c r="AU916" t="s">
        <v>2566</v>
      </c>
      <c r="AW916">
        <v>0</v>
      </c>
      <c r="AY916">
        <v>0</v>
      </c>
      <c r="BA916">
        <v>0</v>
      </c>
      <c r="BC916">
        <v>0</v>
      </c>
      <c r="BE916">
        <v>0</v>
      </c>
      <c r="BG916">
        <v>0</v>
      </c>
      <c r="BI916">
        <v>0</v>
      </c>
      <c r="BK916">
        <v>0</v>
      </c>
      <c r="BM916">
        <v>0</v>
      </c>
      <c r="BO916">
        <v>0</v>
      </c>
      <c r="BQ916">
        <v>0</v>
      </c>
      <c r="BR916">
        <v>0</v>
      </c>
      <c r="BT916">
        <v>0</v>
      </c>
      <c r="BV916">
        <v>0</v>
      </c>
      <c r="BX916">
        <v>0</v>
      </c>
      <c r="BZ916">
        <v>0</v>
      </c>
      <c r="CB916">
        <v>0</v>
      </c>
      <c r="CF916">
        <v>0</v>
      </c>
      <c r="CJ916">
        <v>2384</v>
      </c>
      <c r="CM916">
        <v>0</v>
      </c>
      <c r="CN916">
        <v>0</v>
      </c>
    </row>
    <row r="917" spans="1:92" x14ac:dyDescent="0.3">
      <c r="A917" s="4">
        <v>44399</v>
      </c>
      <c r="B917" s="2" t="s">
        <v>26</v>
      </c>
      <c r="C917" s="11" t="s">
        <v>232</v>
      </c>
      <c r="D917" s="11" t="s">
        <v>1699</v>
      </c>
      <c r="E917" s="3" t="s">
        <v>819</v>
      </c>
      <c r="F917" s="1"/>
      <c r="G917" s="7"/>
      <c r="H917" s="7"/>
      <c r="I917" s="7"/>
      <c r="J917" s="7"/>
      <c r="K917" s="7"/>
      <c r="L917" s="7"/>
      <c r="M917" s="5"/>
      <c r="N917" s="7"/>
      <c r="O917" s="7"/>
      <c r="P917" s="7"/>
      <c r="Q917" s="7"/>
      <c r="R917" s="7"/>
      <c r="S917" s="7"/>
      <c r="T917" s="7"/>
      <c r="U917" s="7"/>
      <c r="V917" s="6">
        <v>65</v>
      </c>
      <c r="W917" s="10"/>
      <c r="X917" s="8"/>
      <c r="Y917" s="9">
        <v>0</v>
      </c>
      <c r="Z917" s="9">
        <v>0</v>
      </c>
      <c r="AA917" s="9">
        <v>0</v>
      </c>
      <c r="AB917" s="9">
        <v>0</v>
      </c>
      <c r="AC917" s="9">
        <v>0</v>
      </c>
      <c r="AD917" s="9">
        <v>0</v>
      </c>
      <c r="AE917" s="9">
        <v>0</v>
      </c>
      <c r="AF917" s="9">
        <v>0</v>
      </c>
      <c r="AG917" s="9">
        <v>0</v>
      </c>
      <c r="AH917" s="9">
        <v>0</v>
      </c>
      <c r="AI917" s="9">
        <v>0</v>
      </c>
      <c r="AJ917">
        <v>0</v>
      </c>
      <c r="AK917">
        <v>0</v>
      </c>
      <c r="AU917" t="s">
        <v>2567</v>
      </c>
      <c r="AW917">
        <v>0</v>
      </c>
      <c r="AY917">
        <v>0</v>
      </c>
      <c r="BA917">
        <v>0</v>
      </c>
      <c r="BC917">
        <v>0</v>
      </c>
      <c r="BE917">
        <v>0</v>
      </c>
      <c r="BG917">
        <v>0</v>
      </c>
      <c r="BI917">
        <v>0</v>
      </c>
      <c r="BK917">
        <v>0</v>
      </c>
      <c r="BM917">
        <v>0</v>
      </c>
      <c r="BO917">
        <v>0</v>
      </c>
      <c r="BQ917">
        <v>0</v>
      </c>
      <c r="BR917">
        <v>0</v>
      </c>
      <c r="BT917">
        <v>0</v>
      </c>
      <c r="BV917">
        <v>0</v>
      </c>
      <c r="BX917">
        <v>0</v>
      </c>
      <c r="BZ917">
        <v>0</v>
      </c>
      <c r="CB917">
        <v>0</v>
      </c>
      <c r="CF917">
        <v>0</v>
      </c>
      <c r="CJ917">
        <v>2385</v>
      </c>
      <c r="CM917">
        <v>0</v>
      </c>
      <c r="CN917">
        <v>0</v>
      </c>
    </row>
    <row r="918" spans="1:92" x14ac:dyDescent="0.3">
      <c r="A918" s="4">
        <v>44399</v>
      </c>
      <c r="B918" s="2" t="s">
        <v>80</v>
      </c>
      <c r="C918" s="11" t="s">
        <v>485</v>
      </c>
      <c r="D918" s="11" t="s">
        <v>11</v>
      </c>
      <c r="E918" s="3" t="s">
        <v>1509</v>
      </c>
      <c r="F918" s="1"/>
      <c r="G918" s="7"/>
      <c r="H918" s="7"/>
      <c r="I918" s="7"/>
      <c r="J918" s="7">
        <v>1300</v>
      </c>
      <c r="K918" s="7">
        <v>450</v>
      </c>
      <c r="L918" s="7"/>
      <c r="M918" s="5"/>
      <c r="N918" s="7"/>
      <c r="O918" s="7"/>
      <c r="P918" s="7"/>
      <c r="Q918" s="7"/>
      <c r="R918" s="7"/>
      <c r="S918" s="7"/>
      <c r="T918" s="7"/>
      <c r="U918" s="7"/>
      <c r="V918" s="6">
        <v>2500</v>
      </c>
      <c r="W918" s="10"/>
      <c r="X918" s="8"/>
      <c r="Y918" s="9">
        <v>0</v>
      </c>
      <c r="Z918" s="9">
        <v>0</v>
      </c>
      <c r="AA918" s="9">
        <v>0</v>
      </c>
      <c r="AB918" s="9">
        <v>0</v>
      </c>
      <c r="AC918" s="9">
        <v>0</v>
      </c>
      <c r="AD918" s="9">
        <v>0</v>
      </c>
      <c r="AE918" s="9">
        <v>0</v>
      </c>
      <c r="AF918" s="9">
        <v>0</v>
      </c>
      <c r="AG918" s="9">
        <v>0</v>
      </c>
      <c r="AH918" s="9">
        <v>0</v>
      </c>
      <c r="AI918" s="9">
        <v>0</v>
      </c>
      <c r="AJ918">
        <v>0</v>
      </c>
      <c r="AK918">
        <v>0</v>
      </c>
      <c r="AU918" t="s">
        <v>2568</v>
      </c>
      <c r="AW918">
        <v>0</v>
      </c>
      <c r="AY918">
        <v>0</v>
      </c>
      <c r="BA918">
        <v>0</v>
      </c>
      <c r="BC918">
        <v>0</v>
      </c>
      <c r="BE918">
        <v>0</v>
      </c>
      <c r="BG918">
        <v>0</v>
      </c>
      <c r="BI918">
        <v>0</v>
      </c>
      <c r="BK918">
        <v>0</v>
      </c>
      <c r="BM918">
        <v>0</v>
      </c>
      <c r="BO918">
        <v>0</v>
      </c>
      <c r="BQ918">
        <v>0</v>
      </c>
      <c r="BR918">
        <v>0</v>
      </c>
      <c r="BT918">
        <v>0</v>
      </c>
      <c r="BV918">
        <v>0</v>
      </c>
      <c r="BX918">
        <v>0</v>
      </c>
      <c r="BZ918">
        <v>0</v>
      </c>
      <c r="CB918">
        <v>0</v>
      </c>
      <c r="CF918">
        <v>0</v>
      </c>
      <c r="CJ918">
        <v>2386</v>
      </c>
      <c r="CM918">
        <v>0</v>
      </c>
      <c r="CN918">
        <v>0</v>
      </c>
    </row>
    <row r="919" spans="1:92" x14ac:dyDescent="0.3">
      <c r="A919" s="4">
        <v>44400</v>
      </c>
      <c r="B919" s="2" t="s">
        <v>80</v>
      </c>
      <c r="C919" s="11" t="s">
        <v>770</v>
      </c>
      <c r="D919" s="11" t="s">
        <v>1690</v>
      </c>
      <c r="E919" s="3" t="s">
        <v>1533</v>
      </c>
      <c r="F919" s="1"/>
      <c r="G919" s="7"/>
      <c r="H919" s="7"/>
      <c r="I919" s="7"/>
      <c r="J919" s="7"/>
      <c r="K919" s="7"/>
      <c r="L919" s="7"/>
      <c r="M919" s="5"/>
      <c r="N919" s="7">
        <v>1</v>
      </c>
      <c r="O919" s="7"/>
      <c r="P919" s="7"/>
      <c r="Q919" s="7"/>
      <c r="R919" s="7"/>
      <c r="S919" s="7"/>
      <c r="T919" s="7"/>
      <c r="U919" s="7"/>
      <c r="V919" s="6"/>
      <c r="W919" s="10"/>
      <c r="X919" s="8"/>
      <c r="Y919" s="9">
        <v>0</v>
      </c>
      <c r="Z919" s="9">
        <v>0</v>
      </c>
      <c r="AA919" s="9">
        <v>0</v>
      </c>
      <c r="AB919" s="9">
        <v>0</v>
      </c>
      <c r="AC919" s="9">
        <v>0</v>
      </c>
      <c r="AD919" s="9">
        <v>0</v>
      </c>
      <c r="AE919" s="9">
        <v>0</v>
      </c>
      <c r="AF919" s="9">
        <v>0</v>
      </c>
      <c r="AG919" s="9">
        <v>0</v>
      </c>
      <c r="AH919" s="9">
        <v>0</v>
      </c>
      <c r="AI919" s="9">
        <v>0</v>
      </c>
      <c r="AJ919">
        <v>0</v>
      </c>
      <c r="AK919">
        <v>0</v>
      </c>
      <c r="AU919" t="s">
        <v>2569</v>
      </c>
      <c r="AW919">
        <v>0</v>
      </c>
      <c r="AY919">
        <v>0</v>
      </c>
      <c r="BA919">
        <v>0</v>
      </c>
      <c r="BC919">
        <v>0</v>
      </c>
      <c r="BE919">
        <v>0</v>
      </c>
      <c r="BG919">
        <v>0</v>
      </c>
      <c r="BI919">
        <v>0</v>
      </c>
      <c r="BK919">
        <v>0</v>
      </c>
      <c r="BM919">
        <v>0</v>
      </c>
      <c r="BO919">
        <v>0</v>
      </c>
      <c r="BQ919">
        <v>0</v>
      </c>
      <c r="BR919">
        <v>0</v>
      </c>
      <c r="BT919">
        <v>0</v>
      </c>
      <c r="BV919">
        <v>0</v>
      </c>
      <c r="BX919">
        <v>0</v>
      </c>
      <c r="BZ919">
        <v>0</v>
      </c>
      <c r="CB919">
        <v>0</v>
      </c>
      <c r="CF919">
        <v>0</v>
      </c>
      <c r="CJ919">
        <v>2387</v>
      </c>
      <c r="CM919">
        <v>0</v>
      </c>
      <c r="CN919">
        <v>0</v>
      </c>
    </row>
    <row r="920" spans="1:92" x14ac:dyDescent="0.3">
      <c r="A920" s="4">
        <v>44400</v>
      </c>
      <c r="B920" s="2" t="s">
        <v>794</v>
      </c>
      <c r="C920" s="11" t="s">
        <v>64</v>
      </c>
      <c r="D920" s="11" t="s">
        <v>1699</v>
      </c>
      <c r="E920" s="3" t="s">
        <v>889</v>
      </c>
      <c r="F920" s="1"/>
      <c r="G920" s="7"/>
      <c r="H920" s="7"/>
      <c r="I920" s="7"/>
      <c r="J920" s="7"/>
      <c r="K920" s="7"/>
      <c r="L920" s="7"/>
      <c r="M920" s="5"/>
      <c r="N920" s="7"/>
      <c r="O920" s="7"/>
      <c r="P920" s="7"/>
      <c r="Q920" s="7"/>
      <c r="R920" s="7"/>
      <c r="S920" s="7"/>
      <c r="T920" s="7"/>
      <c r="U920" s="7"/>
      <c r="V920" s="6">
        <v>200</v>
      </c>
      <c r="W920" s="10"/>
      <c r="X920" s="8"/>
      <c r="Y920" s="9">
        <v>0</v>
      </c>
      <c r="Z920" s="9">
        <v>0</v>
      </c>
      <c r="AA920" s="9">
        <v>0</v>
      </c>
      <c r="AB920" s="9">
        <v>0</v>
      </c>
      <c r="AC920" s="9">
        <v>0</v>
      </c>
      <c r="AD920" s="9">
        <v>0</v>
      </c>
      <c r="AE920" s="9">
        <v>0</v>
      </c>
      <c r="AF920" s="9">
        <v>0</v>
      </c>
      <c r="AG920" s="9">
        <v>0</v>
      </c>
      <c r="AH920" s="9">
        <v>0</v>
      </c>
      <c r="AI920" s="9">
        <v>0</v>
      </c>
      <c r="AJ920">
        <v>0</v>
      </c>
      <c r="AK920">
        <v>0</v>
      </c>
      <c r="AU920" t="s">
        <v>2570</v>
      </c>
      <c r="AW920">
        <v>0</v>
      </c>
      <c r="AY920">
        <v>0</v>
      </c>
      <c r="BA920">
        <v>0</v>
      </c>
      <c r="BC920">
        <v>0</v>
      </c>
      <c r="BE920">
        <v>0</v>
      </c>
      <c r="BG920">
        <v>0</v>
      </c>
      <c r="BI920">
        <v>0</v>
      </c>
      <c r="BK920">
        <v>0</v>
      </c>
      <c r="BM920">
        <v>0</v>
      </c>
      <c r="BO920">
        <v>0</v>
      </c>
      <c r="BQ920">
        <v>0</v>
      </c>
      <c r="BR920">
        <v>0</v>
      </c>
      <c r="BT920">
        <v>0</v>
      </c>
      <c r="BV920">
        <v>0</v>
      </c>
      <c r="BX920">
        <v>0</v>
      </c>
      <c r="BZ920">
        <v>0</v>
      </c>
      <c r="CB920">
        <v>0</v>
      </c>
      <c r="CF920">
        <v>0</v>
      </c>
      <c r="CJ920">
        <v>2388</v>
      </c>
      <c r="CM920">
        <v>0</v>
      </c>
      <c r="CN920">
        <v>0</v>
      </c>
    </row>
    <row r="921" spans="1:92" x14ac:dyDescent="0.3">
      <c r="A921" s="4">
        <v>44399</v>
      </c>
      <c r="B921" s="2" t="s">
        <v>8</v>
      </c>
      <c r="C921" s="11" t="s">
        <v>791</v>
      </c>
      <c r="D921" s="11" t="s">
        <v>1699</v>
      </c>
      <c r="E921" s="3" t="s">
        <v>1236</v>
      </c>
      <c r="F921" s="1"/>
      <c r="G921" s="7"/>
      <c r="H921" s="7"/>
      <c r="I921" s="7"/>
      <c r="J921" s="7"/>
      <c r="K921" s="7"/>
      <c r="L921" s="7"/>
      <c r="M921" s="5"/>
      <c r="N921" s="7"/>
      <c r="O921" s="7"/>
      <c r="P921" s="7"/>
      <c r="Q921" s="7"/>
      <c r="R921" s="7"/>
      <c r="S921" s="7"/>
      <c r="T921" s="7"/>
      <c r="U921" s="7"/>
      <c r="V921" s="6">
        <v>6</v>
      </c>
      <c r="W921" s="10"/>
      <c r="X921" s="8"/>
      <c r="Y921" s="9">
        <v>0</v>
      </c>
      <c r="Z921" s="9">
        <v>0</v>
      </c>
      <c r="AA921" s="9">
        <v>0</v>
      </c>
      <c r="AB921" s="9">
        <v>0</v>
      </c>
      <c r="AC921" s="9">
        <v>0</v>
      </c>
      <c r="AD921" s="9">
        <v>0</v>
      </c>
      <c r="AE921" s="9">
        <v>0</v>
      </c>
      <c r="AF921" s="9">
        <v>0</v>
      </c>
      <c r="AG921" s="9">
        <v>0</v>
      </c>
      <c r="AH921" s="9">
        <v>0</v>
      </c>
      <c r="AI921" s="9">
        <v>0</v>
      </c>
      <c r="AJ921">
        <v>0</v>
      </c>
      <c r="AK921">
        <v>0</v>
      </c>
      <c r="AU921" t="s">
        <v>2571</v>
      </c>
      <c r="AW921">
        <v>0</v>
      </c>
      <c r="AY921">
        <v>0</v>
      </c>
      <c r="BA921">
        <v>0</v>
      </c>
      <c r="BC921">
        <v>0</v>
      </c>
      <c r="BE921">
        <v>0</v>
      </c>
      <c r="BG921">
        <v>0</v>
      </c>
      <c r="BI921">
        <v>0</v>
      </c>
      <c r="BK921">
        <v>0</v>
      </c>
      <c r="BM921">
        <v>0</v>
      </c>
      <c r="BO921">
        <v>0</v>
      </c>
      <c r="BQ921">
        <v>0</v>
      </c>
      <c r="BR921">
        <v>0</v>
      </c>
      <c r="BT921">
        <v>0</v>
      </c>
      <c r="BV921">
        <v>0</v>
      </c>
      <c r="BX921">
        <v>0</v>
      </c>
      <c r="BZ921">
        <v>0</v>
      </c>
      <c r="CB921">
        <v>0</v>
      </c>
      <c r="CF921">
        <v>0</v>
      </c>
      <c r="CJ921">
        <v>2389</v>
      </c>
      <c r="CM921">
        <v>0</v>
      </c>
      <c r="CN921">
        <v>0</v>
      </c>
    </row>
    <row r="922" spans="1:92" x14ac:dyDescent="0.3">
      <c r="A922" s="4">
        <v>44400</v>
      </c>
      <c r="B922" s="2" t="s">
        <v>57</v>
      </c>
      <c r="C922" s="11" t="s">
        <v>674</v>
      </c>
      <c r="D922" s="11" t="s">
        <v>1473</v>
      </c>
      <c r="E922" s="3" t="s">
        <v>975</v>
      </c>
      <c r="F922" s="1"/>
      <c r="G922" s="7"/>
      <c r="H922" s="7"/>
      <c r="I922" s="7"/>
      <c r="J922" s="7"/>
      <c r="K922" s="7"/>
      <c r="L922" s="7"/>
      <c r="M922" s="5"/>
      <c r="N922" s="7"/>
      <c r="O922" s="7">
        <v>1</v>
      </c>
      <c r="P922" s="7">
        <v>1</v>
      </c>
      <c r="Q922" s="7"/>
      <c r="R922" s="7"/>
      <c r="S922" s="7"/>
      <c r="T922" s="7"/>
      <c r="U922" s="7"/>
      <c r="V922" s="6"/>
      <c r="W922" s="10"/>
      <c r="X922" s="8"/>
      <c r="Y922" s="9">
        <v>0</v>
      </c>
      <c r="Z922" s="9">
        <v>0</v>
      </c>
      <c r="AA922" s="9">
        <v>0</v>
      </c>
      <c r="AB922" s="9">
        <v>0</v>
      </c>
      <c r="AC922" s="9">
        <v>0</v>
      </c>
      <c r="AD922" s="9">
        <v>0</v>
      </c>
      <c r="AE922" s="9">
        <v>0</v>
      </c>
      <c r="AF922" s="9">
        <v>0</v>
      </c>
      <c r="AG922" s="9">
        <v>0</v>
      </c>
      <c r="AH922" s="9">
        <v>0</v>
      </c>
      <c r="AI922" s="9">
        <v>0</v>
      </c>
      <c r="AJ922">
        <v>0</v>
      </c>
      <c r="AK922">
        <v>0</v>
      </c>
      <c r="AU922" t="s">
        <v>2572</v>
      </c>
      <c r="AW922">
        <v>0</v>
      </c>
      <c r="AY922">
        <v>0</v>
      </c>
      <c r="BA922">
        <v>0</v>
      </c>
      <c r="BC922">
        <v>0</v>
      </c>
      <c r="BE922">
        <v>0</v>
      </c>
      <c r="BG922">
        <v>0</v>
      </c>
      <c r="BI922">
        <v>0</v>
      </c>
      <c r="BK922">
        <v>0</v>
      </c>
      <c r="BM922">
        <v>0</v>
      </c>
      <c r="BO922">
        <v>0</v>
      </c>
      <c r="BQ922">
        <v>0</v>
      </c>
      <c r="BR922">
        <v>0</v>
      </c>
      <c r="BT922">
        <v>0</v>
      </c>
      <c r="BV922">
        <v>0</v>
      </c>
      <c r="BX922">
        <v>0</v>
      </c>
      <c r="BZ922">
        <v>0</v>
      </c>
      <c r="CB922">
        <v>0</v>
      </c>
      <c r="CF922">
        <v>0</v>
      </c>
      <c r="CJ922">
        <v>2390</v>
      </c>
      <c r="CM922">
        <v>0</v>
      </c>
      <c r="CN922">
        <v>0</v>
      </c>
    </row>
    <row r="923" spans="1:92" x14ac:dyDescent="0.3">
      <c r="A923" s="4">
        <v>44399</v>
      </c>
      <c r="B923" s="2" t="s">
        <v>5</v>
      </c>
      <c r="C923" s="11" t="s">
        <v>766</v>
      </c>
      <c r="D923" s="11" t="s">
        <v>1690</v>
      </c>
      <c r="E923" s="3" t="s">
        <v>837</v>
      </c>
      <c r="F923" s="1"/>
      <c r="G923" s="7"/>
      <c r="H923" s="7"/>
      <c r="I923" s="7"/>
      <c r="J923" s="7">
        <v>232</v>
      </c>
      <c r="K923" s="7">
        <v>58</v>
      </c>
      <c r="L923" s="7"/>
      <c r="M923" s="5">
        <v>13</v>
      </c>
      <c r="N923" s="7">
        <v>7</v>
      </c>
      <c r="O923" s="7">
        <v>1</v>
      </c>
      <c r="P923" s="7">
        <v>2</v>
      </c>
      <c r="Q923" s="7">
        <v>1</v>
      </c>
      <c r="R923" s="7"/>
      <c r="S923" s="7"/>
      <c r="T923" s="7">
        <v>18</v>
      </c>
      <c r="U923" s="7"/>
      <c r="V923" s="6">
        <v>35</v>
      </c>
      <c r="W923" s="10"/>
      <c r="X923" s="8"/>
      <c r="Y923" s="9">
        <v>0</v>
      </c>
      <c r="Z923" s="9">
        <v>11182600</v>
      </c>
      <c r="AA923" s="9">
        <v>25857000</v>
      </c>
      <c r="AB923" s="9">
        <v>261197400</v>
      </c>
      <c r="AC923" s="9">
        <v>0</v>
      </c>
      <c r="AD923" s="9">
        <v>0</v>
      </c>
      <c r="AE923" s="9">
        <v>0</v>
      </c>
      <c r="AF923" s="9">
        <v>1299664331</v>
      </c>
      <c r="AG923" s="9">
        <v>0</v>
      </c>
      <c r="AH923" s="9">
        <v>0</v>
      </c>
      <c r="AI923" s="9">
        <v>0</v>
      </c>
      <c r="AJ923">
        <v>1597901331</v>
      </c>
      <c r="AK923">
        <v>0</v>
      </c>
      <c r="AL923">
        <v>142</v>
      </c>
      <c r="AM923">
        <v>44400</v>
      </c>
      <c r="AN923">
        <v>44583</v>
      </c>
      <c r="AU923" t="s">
        <v>2573</v>
      </c>
      <c r="AV923">
        <v>221</v>
      </c>
      <c r="AW923">
        <v>25857000</v>
      </c>
      <c r="AY923">
        <v>0</v>
      </c>
      <c r="AZ923">
        <v>221</v>
      </c>
      <c r="BA923">
        <v>11182600</v>
      </c>
      <c r="BC923">
        <v>0</v>
      </c>
      <c r="BE923">
        <v>0</v>
      </c>
      <c r="BG923">
        <v>0</v>
      </c>
      <c r="BI923">
        <v>0</v>
      </c>
      <c r="BK923">
        <v>0</v>
      </c>
      <c r="BM923">
        <v>0</v>
      </c>
      <c r="BO923">
        <v>0</v>
      </c>
      <c r="BQ923">
        <v>0</v>
      </c>
      <c r="BR923">
        <v>11182600</v>
      </c>
      <c r="BT923">
        <v>0</v>
      </c>
      <c r="BV923">
        <v>0</v>
      </c>
      <c r="BX923">
        <v>0</v>
      </c>
      <c r="BY923">
        <v>760</v>
      </c>
      <c r="BZ923">
        <v>26904000</v>
      </c>
      <c r="CB923">
        <v>0</v>
      </c>
      <c r="CE923" t="s">
        <v>2574</v>
      </c>
      <c r="CF923">
        <v>234293400</v>
      </c>
      <c r="CJ923">
        <v>2391</v>
      </c>
      <c r="CM923">
        <v>0</v>
      </c>
      <c r="CN923">
        <v>1597901331</v>
      </c>
    </row>
    <row r="924" spans="1:92" x14ac:dyDescent="0.3">
      <c r="A924" s="4">
        <v>44401</v>
      </c>
      <c r="B924" s="2" t="s">
        <v>39</v>
      </c>
      <c r="C924" s="11" t="s">
        <v>399</v>
      </c>
      <c r="D924" s="11" t="s">
        <v>31</v>
      </c>
      <c r="E924" s="3" t="s">
        <v>1022</v>
      </c>
      <c r="F924" s="1"/>
      <c r="G924" s="7"/>
      <c r="H924" s="7"/>
      <c r="I924" s="7"/>
      <c r="J924" s="7">
        <v>340</v>
      </c>
      <c r="K924" s="7">
        <v>68</v>
      </c>
      <c r="L924" s="7"/>
      <c r="M924" s="5">
        <v>68</v>
      </c>
      <c r="N924" s="7"/>
      <c r="O924" s="7"/>
      <c r="P924" s="7"/>
      <c r="Q924" s="7"/>
      <c r="R924" s="7"/>
      <c r="S924" s="7"/>
      <c r="T924" s="7"/>
      <c r="U924" s="7">
        <v>2</v>
      </c>
      <c r="V924" s="6"/>
      <c r="W924" s="10"/>
      <c r="X924" s="8"/>
      <c r="Y924" s="9">
        <v>0</v>
      </c>
      <c r="Z924" s="9">
        <v>0</v>
      </c>
      <c r="AA924" s="9">
        <v>0</v>
      </c>
      <c r="AB924" s="9">
        <v>0</v>
      </c>
      <c r="AC924" s="9">
        <v>0</v>
      </c>
      <c r="AD924" s="9">
        <v>0</v>
      </c>
      <c r="AE924" s="9">
        <v>0</v>
      </c>
      <c r="AF924" s="9">
        <v>0</v>
      </c>
      <c r="AG924" s="9">
        <v>0</v>
      </c>
      <c r="AH924" s="9">
        <v>0</v>
      </c>
      <c r="AI924" s="9">
        <v>0</v>
      </c>
      <c r="AJ924">
        <v>0</v>
      </c>
      <c r="AK924">
        <v>0</v>
      </c>
      <c r="AU924" t="s">
        <v>2575</v>
      </c>
      <c r="AW924">
        <v>0</v>
      </c>
      <c r="AY924">
        <v>0</v>
      </c>
      <c r="BA924">
        <v>0</v>
      </c>
      <c r="BC924">
        <v>0</v>
      </c>
      <c r="BE924">
        <v>0</v>
      </c>
      <c r="BG924">
        <v>0</v>
      </c>
      <c r="BI924">
        <v>0</v>
      </c>
      <c r="BK924">
        <v>0</v>
      </c>
      <c r="BM924">
        <v>0</v>
      </c>
      <c r="BO924">
        <v>0</v>
      </c>
      <c r="BQ924">
        <v>0</v>
      </c>
      <c r="BR924">
        <v>0</v>
      </c>
      <c r="BT924">
        <v>0</v>
      </c>
      <c r="BV924">
        <v>0</v>
      </c>
      <c r="BX924">
        <v>0</v>
      </c>
      <c r="BZ924">
        <v>0</v>
      </c>
      <c r="CB924">
        <v>0</v>
      </c>
      <c r="CF924">
        <v>0</v>
      </c>
      <c r="CJ924">
        <v>2392</v>
      </c>
      <c r="CM924">
        <v>0</v>
      </c>
      <c r="CN924">
        <v>0</v>
      </c>
    </row>
    <row r="925" spans="1:92" x14ac:dyDescent="0.3">
      <c r="A925" s="4">
        <v>44400</v>
      </c>
      <c r="B925" s="2" t="s">
        <v>92</v>
      </c>
      <c r="C925" s="11" t="s">
        <v>93</v>
      </c>
      <c r="D925" s="11" t="s">
        <v>31</v>
      </c>
      <c r="E925" s="3" t="s">
        <v>1429</v>
      </c>
      <c r="F925" s="1"/>
      <c r="G925" s="7"/>
      <c r="H925" s="7"/>
      <c r="I925" s="7"/>
      <c r="J925" s="7">
        <v>288</v>
      </c>
      <c r="K925" s="7">
        <v>72</v>
      </c>
      <c r="L925" s="7"/>
      <c r="M925" s="5">
        <v>72</v>
      </c>
      <c r="N925" s="7"/>
      <c r="O925" s="7"/>
      <c r="P925" s="7"/>
      <c r="Q925" s="7"/>
      <c r="R925" s="7"/>
      <c r="S925" s="7"/>
      <c r="T925" s="7"/>
      <c r="U925" s="7"/>
      <c r="V925" s="6"/>
      <c r="W925" s="10"/>
      <c r="X925" s="8"/>
      <c r="Y925" s="9">
        <v>0</v>
      </c>
      <c r="Z925" s="9">
        <v>0</v>
      </c>
      <c r="AA925" s="9">
        <v>0</v>
      </c>
      <c r="AB925" s="9">
        <v>0</v>
      </c>
      <c r="AC925" s="9">
        <v>0</v>
      </c>
      <c r="AD925" s="9">
        <v>0</v>
      </c>
      <c r="AE925" s="9">
        <v>0</v>
      </c>
      <c r="AF925" s="9">
        <v>0</v>
      </c>
      <c r="AG925" s="9">
        <v>0</v>
      </c>
      <c r="AH925" s="9">
        <v>0</v>
      </c>
      <c r="AI925" s="9">
        <v>0</v>
      </c>
      <c r="AJ925">
        <v>0</v>
      </c>
      <c r="AK925">
        <v>0</v>
      </c>
      <c r="AU925" t="s">
        <v>2576</v>
      </c>
      <c r="AW925">
        <v>0</v>
      </c>
      <c r="AY925">
        <v>0</v>
      </c>
      <c r="BA925">
        <v>0</v>
      </c>
      <c r="BC925">
        <v>0</v>
      </c>
      <c r="BE925">
        <v>0</v>
      </c>
      <c r="BG925">
        <v>0</v>
      </c>
      <c r="BI925">
        <v>0</v>
      </c>
      <c r="BK925">
        <v>0</v>
      </c>
      <c r="BM925">
        <v>0</v>
      </c>
      <c r="BO925">
        <v>0</v>
      </c>
      <c r="BQ925">
        <v>0</v>
      </c>
      <c r="BR925">
        <v>0</v>
      </c>
      <c r="BT925">
        <v>0</v>
      </c>
      <c r="BV925">
        <v>0</v>
      </c>
      <c r="BX925">
        <v>0</v>
      </c>
      <c r="BZ925">
        <v>0</v>
      </c>
      <c r="CB925">
        <v>0</v>
      </c>
      <c r="CF925">
        <v>0</v>
      </c>
      <c r="CJ925">
        <v>2393</v>
      </c>
      <c r="CM925">
        <v>0</v>
      </c>
      <c r="CN925">
        <v>0</v>
      </c>
    </row>
    <row r="926" spans="1:92" x14ac:dyDescent="0.3">
      <c r="A926" s="4">
        <v>44402</v>
      </c>
      <c r="B926" s="2" t="s">
        <v>92</v>
      </c>
      <c r="C926" s="11" t="s">
        <v>92</v>
      </c>
      <c r="D926" s="11" t="s">
        <v>1713</v>
      </c>
      <c r="E926" s="3" t="s">
        <v>1300</v>
      </c>
      <c r="F926" s="1"/>
      <c r="G926" s="7"/>
      <c r="H926" s="7"/>
      <c r="I926" s="7"/>
      <c r="J926" s="7">
        <v>44</v>
      </c>
      <c r="K926" s="7">
        <v>11</v>
      </c>
      <c r="L926" s="7">
        <v>4</v>
      </c>
      <c r="M926" s="5">
        <v>7</v>
      </c>
      <c r="N926" s="7"/>
      <c r="O926" s="7"/>
      <c r="P926" s="7"/>
      <c r="Q926" s="7"/>
      <c r="R926" s="7"/>
      <c r="S926" s="7"/>
      <c r="T926" s="7"/>
      <c r="U926" s="7"/>
      <c r="V926" s="6"/>
      <c r="W926" s="10"/>
      <c r="X926" s="8"/>
      <c r="Y926" s="9">
        <v>0</v>
      </c>
      <c r="Z926" s="9">
        <v>0</v>
      </c>
      <c r="AA926" s="9">
        <v>0</v>
      </c>
      <c r="AB926" s="9">
        <v>0</v>
      </c>
      <c r="AC926" s="9">
        <v>0</v>
      </c>
      <c r="AD926" s="9">
        <v>0</v>
      </c>
      <c r="AE926" s="9">
        <v>0</v>
      </c>
      <c r="AF926" s="9">
        <v>0</v>
      </c>
      <c r="AG926" s="9">
        <v>0</v>
      </c>
      <c r="AH926" s="9">
        <v>0</v>
      </c>
      <c r="AI926" s="9">
        <v>0</v>
      </c>
      <c r="AJ926">
        <v>0</v>
      </c>
      <c r="AK926">
        <v>0</v>
      </c>
      <c r="AU926" t="s">
        <v>2577</v>
      </c>
      <c r="AW926">
        <v>0</v>
      </c>
      <c r="AY926">
        <v>0</v>
      </c>
      <c r="BA926">
        <v>0</v>
      </c>
      <c r="BC926">
        <v>0</v>
      </c>
      <c r="BE926">
        <v>0</v>
      </c>
      <c r="BG926">
        <v>0</v>
      </c>
      <c r="BI926">
        <v>0</v>
      </c>
      <c r="BK926">
        <v>0</v>
      </c>
      <c r="BM926">
        <v>0</v>
      </c>
      <c r="BO926">
        <v>0</v>
      </c>
      <c r="BQ926">
        <v>0</v>
      </c>
      <c r="BR926">
        <v>0</v>
      </c>
      <c r="BT926">
        <v>0</v>
      </c>
      <c r="BV926">
        <v>0</v>
      </c>
      <c r="BX926">
        <v>0</v>
      </c>
      <c r="BZ926">
        <v>0</v>
      </c>
      <c r="CB926">
        <v>0</v>
      </c>
      <c r="CF926">
        <v>0</v>
      </c>
      <c r="CJ926">
        <v>2394</v>
      </c>
      <c r="CM926">
        <v>0</v>
      </c>
      <c r="CN926">
        <v>0</v>
      </c>
    </row>
    <row r="927" spans="1:92" x14ac:dyDescent="0.3">
      <c r="A927" s="4">
        <v>44401</v>
      </c>
      <c r="B927" s="2" t="s">
        <v>12</v>
      </c>
      <c r="C927" s="11" t="s">
        <v>460</v>
      </c>
      <c r="D927" s="11" t="s">
        <v>1699</v>
      </c>
      <c r="E927" s="3" t="s">
        <v>834</v>
      </c>
      <c r="F927" s="1"/>
      <c r="G927" s="7"/>
      <c r="H927" s="7"/>
      <c r="I927" s="7"/>
      <c r="J927" s="7"/>
      <c r="K927" s="7"/>
      <c r="L927" s="7"/>
      <c r="M927" s="5"/>
      <c r="N927" s="7"/>
      <c r="O927" s="7"/>
      <c r="P927" s="7"/>
      <c r="Q927" s="7"/>
      <c r="R927" s="7"/>
      <c r="S927" s="7"/>
      <c r="T927" s="7"/>
      <c r="U927" s="7"/>
      <c r="V927" s="6">
        <v>2</v>
      </c>
      <c r="W927" s="10"/>
      <c r="X927" s="8"/>
      <c r="Y927" s="9">
        <v>0</v>
      </c>
      <c r="Z927" s="9">
        <v>0</v>
      </c>
      <c r="AA927" s="9">
        <v>0</v>
      </c>
      <c r="AB927" s="9">
        <v>0</v>
      </c>
      <c r="AC927" s="9">
        <v>0</v>
      </c>
      <c r="AD927" s="9">
        <v>0</v>
      </c>
      <c r="AE927" s="9">
        <v>0</v>
      </c>
      <c r="AF927" s="9">
        <v>0</v>
      </c>
      <c r="AG927" s="9">
        <v>0</v>
      </c>
      <c r="AH927" s="9">
        <v>0</v>
      </c>
      <c r="AI927" s="9">
        <v>0</v>
      </c>
      <c r="AJ927">
        <v>0</v>
      </c>
      <c r="AK927">
        <v>0</v>
      </c>
      <c r="AU927" t="s">
        <v>2578</v>
      </c>
      <c r="AW927">
        <v>0</v>
      </c>
      <c r="AY927">
        <v>0</v>
      </c>
      <c r="BA927">
        <v>0</v>
      </c>
      <c r="BC927">
        <v>0</v>
      </c>
      <c r="BE927">
        <v>0</v>
      </c>
      <c r="BG927">
        <v>0</v>
      </c>
      <c r="BI927">
        <v>0</v>
      </c>
      <c r="BK927">
        <v>0</v>
      </c>
      <c r="BM927">
        <v>0</v>
      </c>
      <c r="BO927">
        <v>0</v>
      </c>
      <c r="BQ927">
        <v>0</v>
      </c>
      <c r="BR927">
        <v>0</v>
      </c>
      <c r="BT927">
        <v>0</v>
      </c>
      <c r="BV927">
        <v>0</v>
      </c>
      <c r="BX927">
        <v>0</v>
      </c>
      <c r="BZ927">
        <v>0</v>
      </c>
      <c r="CB927">
        <v>0</v>
      </c>
      <c r="CF927">
        <v>0</v>
      </c>
      <c r="CJ927">
        <v>2395</v>
      </c>
      <c r="CM927">
        <v>0</v>
      </c>
      <c r="CN927">
        <v>0</v>
      </c>
    </row>
    <row r="928" spans="1:92" x14ac:dyDescent="0.3">
      <c r="A928" s="4">
        <v>44402</v>
      </c>
      <c r="B928" s="2" t="s">
        <v>92</v>
      </c>
      <c r="C928" s="11" t="s">
        <v>570</v>
      </c>
      <c r="D928" s="11" t="s">
        <v>31</v>
      </c>
      <c r="E928" s="3" t="s">
        <v>942</v>
      </c>
      <c r="F928" s="1"/>
      <c r="G928" s="7"/>
      <c r="H928" s="7"/>
      <c r="I928" s="7"/>
      <c r="J928" s="7">
        <v>180</v>
      </c>
      <c r="K928" s="7">
        <v>50</v>
      </c>
      <c r="L928" s="7"/>
      <c r="M928" s="5">
        <v>50</v>
      </c>
      <c r="N928" s="7"/>
      <c r="O928" s="7"/>
      <c r="P928" s="7"/>
      <c r="Q928" s="7"/>
      <c r="R928" s="7"/>
      <c r="S928" s="7"/>
      <c r="T928" s="7"/>
      <c r="U928" s="7"/>
      <c r="V928" s="6"/>
      <c r="W928" s="10"/>
      <c r="X928" s="8"/>
      <c r="Y928" s="9">
        <v>0</v>
      </c>
      <c r="Z928" s="9">
        <v>0</v>
      </c>
      <c r="AA928" s="9">
        <v>0</v>
      </c>
      <c r="AB928" s="9">
        <v>0</v>
      </c>
      <c r="AC928" s="9">
        <v>0</v>
      </c>
      <c r="AD928" s="9">
        <v>0</v>
      </c>
      <c r="AE928" s="9">
        <v>0</v>
      </c>
      <c r="AF928" s="9">
        <v>0</v>
      </c>
      <c r="AG928" s="9">
        <v>0</v>
      </c>
      <c r="AH928" s="9">
        <v>0</v>
      </c>
      <c r="AI928" s="9">
        <v>0</v>
      </c>
      <c r="AJ928">
        <v>0</v>
      </c>
      <c r="AK928">
        <v>0</v>
      </c>
      <c r="AU928" t="s">
        <v>2579</v>
      </c>
      <c r="AW928">
        <v>0</v>
      </c>
      <c r="AY928">
        <v>0</v>
      </c>
      <c r="BA928">
        <v>0</v>
      </c>
      <c r="BC928">
        <v>0</v>
      </c>
      <c r="BE928">
        <v>0</v>
      </c>
      <c r="BG928">
        <v>0</v>
      </c>
      <c r="BI928">
        <v>0</v>
      </c>
      <c r="BK928">
        <v>0</v>
      </c>
      <c r="BM928">
        <v>0</v>
      </c>
      <c r="BO928">
        <v>0</v>
      </c>
      <c r="BQ928">
        <v>0</v>
      </c>
      <c r="BR928">
        <v>0</v>
      </c>
      <c r="BT928">
        <v>0</v>
      </c>
      <c r="BV928">
        <v>0</v>
      </c>
      <c r="BX928">
        <v>0</v>
      </c>
      <c r="BZ928">
        <v>0</v>
      </c>
      <c r="CB928">
        <v>0</v>
      </c>
      <c r="CF928">
        <v>0</v>
      </c>
      <c r="CJ928">
        <v>2396</v>
      </c>
      <c r="CM928">
        <v>0</v>
      </c>
      <c r="CN928">
        <v>0</v>
      </c>
    </row>
    <row r="929" spans="1:92" x14ac:dyDescent="0.3">
      <c r="A929" s="4">
        <v>44401</v>
      </c>
      <c r="B929" s="2" t="s">
        <v>40</v>
      </c>
      <c r="C929" s="11" t="s">
        <v>261</v>
      </c>
      <c r="D929" s="11" t="s">
        <v>1699</v>
      </c>
      <c r="E929" s="3" t="s">
        <v>1084</v>
      </c>
      <c r="F929" s="1"/>
      <c r="G929" s="7"/>
      <c r="H929" s="7"/>
      <c r="I929" s="7"/>
      <c r="J929" s="7"/>
      <c r="K929" s="7"/>
      <c r="L929" s="7"/>
      <c r="M929" s="5"/>
      <c r="N929" s="7"/>
      <c r="O929" s="7"/>
      <c r="P929" s="7"/>
      <c r="Q929" s="7"/>
      <c r="R929" s="7"/>
      <c r="S929" s="7"/>
      <c r="T929" s="7"/>
      <c r="U929" s="7"/>
      <c r="V929" s="6">
        <v>1.5</v>
      </c>
      <c r="W929" s="10">
        <v>1.5</v>
      </c>
      <c r="X929" s="8"/>
      <c r="Y929" s="9">
        <v>0</v>
      </c>
      <c r="Z929" s="9">
        <v>0</v>
      </c>
      <c r="AA929" s="9">
        <v>0</v>
      </c>
      <c r="AB929" s="9">
        <v>0</v>
      </c>
      <c r="AC929" s="9">
        <v>0</v>
      </c>
      <c r="AD929" s="9">
        <v>0</v>
      </c>
      <c r="AE929" s="9">
        <v>0</v>
      </c>
      <c r="AF929" s="9">
        <v>0</v>
      </c>
      <c r="AG929" s="9">
        <v>0</v>
      </c>
      <c r="AH929" s="9">
        <v>0</v>
      </c>
      <c r="AI929" s="9">
        <v>0</v>
      </c>
      <c r="AJ929">
        <v>0</v>
      </c>
      <c r="AK929">
        <v>0</v>
      </c>
      <c r="AU929" t="s">
        <v>2580</v>
      </c>
      <c r="AW929">
        <v>0</v>
      </c>
      <c r="AY929">
        <v>0</v>
      </c>
      <c r="BA929">
        <v>0</v>
      </c>
      <c r="BC929">
        <v>0</v>
      </c>
      <c r="BE929">
        <v>0</v>
      </c>
      <c r="BG929">
        <v>0</v>
      </c>
      <c r="BI929">
        <v>0</v>
      </c>
      <c r="BK929">
        <v>0</v>
      </c>
      <c r="BM929">
        <v>0</v>
      </c>
      <c r="BO929">
        <v>0</v>
      </c>
      <c r="BQ929">
        <v>0</v>
      </c>
      <c r="BR929">
        <v>0</v>
      </c>
      <c r="BT929">
        <v>0</v>
      </c>
      <c r="BV929">
        <v>0</v>
      </c>
      <c r="BX929">
        <v>0</v>
      </c>
      <c r="BZ929">
        <v>0</v>
      </c>
      <c r="CB929">
        <v>0</v>
      </c>
      <c r="CF929">
        <v>0</v>
      </c>
      <c r="CJ929">
        <v>2397</v>
      </c>
      <c r="CM929">
        <v>0</v>
      </c>
      <c r="CN929">
        <v>0</v>
      </c>
    </row>
    <row r="930" spans="1:92" x14ac:dyDescent="0.3">
      <c r="A930" s="4">
        <v>44401</v>
      </c>
      <c r="B930" s="2" t="s">
        <v>40</v>
      </c>
      <c r="C930" s="11" t="s">
        <v>42</v>
      </c>
      <c r="D930" s="11" t="s">
        <v>1699</v>
      </c>
      <c r="E930" s="3" t="s">
        <v>1009</v>
      </c>
      <c r="F930" s="1"/>
      <c r="G930" s="7"/>
      <c r="H930" s="7"/>
      <c r="I930" s="7"/>
      <c r="J930" s="7"/>
      <c r="K930" s="7"/>
      <c r="L930" s="7"/>
      <c r="M930" s="5"/>
      <c r="N930" s="7"/>
      <c r="O930" s="7"/>
      <c r="P930" s="7"/>
      <c r="Q930" s="7"/>
      <c r="R930" s="7"/>
      <c r="S930" s="7"/>
      <c r="T930" s="7"/>
      <c r="U930" s="7"/>
      <c r="V930" s="6">
        <v>2.5</v>
      </c>
      <c r="W930" s="10"/>
      <c r="X930" s="8"/>
      <c r="Y930" s="9">
        <v>0</v>
      </c>
      <c r="Z930" s="9">
        <v>0</v>
      </c>
      <c r="AA930" s="9">
        <v>0</v>
      </c>
      <c r="AB930" s="9">
        <v>0</v>
      </c>
      <c r="AC930" s="9">
        <v>0</v>
      </c>
      <c r="AD930" s="9">
        <v>0</v>
      </c>
      <c r="AE930" s="9">
        <v>0</v>
      </c>
      <c r="AF930" s="9">
        <v>0</v>
      </c>
      <c r="AG930" s="9">
        <v>0</v>
      </c>
      <c r="AH930" s="9">
        <v>0</v>
      </c>
      <c r="AI930" s="9">
        <v>0</v>
      </c>
      <c r="AJ930">
        <v>0</v>
      </c>
      <c r="AK930">
        <v>0</v>
      </c>
      <c r="AU930" t="s">
        <v>2581</v>
      </c>
      <c r="AW930">
        <v>0</v>
      </c>
      <c r="AY930">
        <v>0</v>
      </c>
      <c r="BA930">
        <v>0</v>
      </c>
      <c r="BC930">
        <v>0</v>
      </c>
      <c r="BE930">
        <v>0</v>
      </c>
      <c r="BG930">
        <v>0</v>
      </c>
      <c r="BI930">
        <v>0</v>
      </c>
      <c r="BK930">
        <v>0</v>
      </c>
      <c r="BM930">
        <v>0</v>
      </c>
      <c r="BO930">
        <v>0</v>
      </c>
      <c r="BQ930">
        <v>0</v>
      </c>
      <c r="BR930">
        <v>0</v>
      </c>
      <c r="BT930">
        <v>0</v>
      </c>
      <c r="BV930">
        <v>0</v>
      </c>
      <c r="BX930">
        <v>0</v>
      </c>
      <c r="BZ930">
        <v>0</v>
      </c>
      <c r="CB930">
        <v>0</v>
      </c>
      <c r="CF930">
        <v>0</v>
      </c>
      <c r="CJ930">
        <v>2398</v>
      </c>
      <c r="CM930">
        <v>0</v>
      </c>
      <c r="CN930">
        <v>0</v>
      </c>
    </row>
    <row r="931" spans="1:92" x14ac:dyDescent="0.3">
      <c r="A931" s="4">
        <v>44401</v>
      </c>
      <c r="B931" s="2" t="s">
        <v>57</v>
      </c>
      <c r="C931" s="11" t="s">
        <v>789</v>
      </c>
      <c r="D931" s="11" t="s">
        <v>7</v>
      </c>
      <c r="E931" s="3" t="s">
        <v>844</v>
      </c>
      <c r="F931" s="1"/>
      <c r="G931" s="7"/>
      <c r="H931" s="7"/>
      <c r="I931" s="7"/>
      <c r="J931" s="7">
        <v>4</v>
      </c>
      <c r="K931" s="7">
        <v>1</v>
      </c>
      <c r="L931" s="7">
        <v>1</v>
      </c>
      <c r="M931" s="5"/>
      <c r="N931" s="7"/>
      <c r="O931" s="7"/>
      <c r="P931" s="7"/>
      <c r="Q931" s="7"/>
      <c r="R931" s="7"/>
      <c r="S931" s="7"/>
      <c r="T931" s="7"/>
      <c r="U931" s="7"/>
      <c r="V931" s="6"/>
      <c r="W931" s="10"/>
      <c r="X931" s="8"/>
      <c r="Y931" s="9">
        <v>0</v>
      </c>
      <c r="Z931" s="9">
        <v>0</v>
      </c>
      <c r="AA931" s="9">
        <v>0</v>
      </c>
      <c r="AB931" s="9">
        <v>0</v>
      </c>
      <c r="AC931" s="9">
        <v>0</v>
      </c>
      <c r="AD931" s="9">
        <v>0</v>
      </c>
      <c r="AE931" s="9">
        <v>0</v>
      </c>
      <c r="AF931" s="9">
        <v>0</v>
      </c>
      <c r="AG931" s="9">
        <v>0</v>
      </c>
      <c r="AH931" s="9">
        <v>0</v>
      </c>
      <c r="AI931" s="9">
        <v>0</v>
      </c>
      <c r="AJ931">
        <v>0</v>
      </c>
      <c r="AK931">
        <v>0</v>
      </c>
      <c r="AU931" t="s">
        <v>2582</v>
      </c>
      <c r="AW931">
        <v>0</v>
      </c>
      <c r="AY931">
        <v>0</v>
      </c>
      <c r="BA931">
        <v>0</v>
      </c>
      <c r="BC931">
        <v>0</v>
      </c>
      <c r="BE931">
        <v>0</v>
      </c>
      <c r="BG931">
        <v>0</v>
      </c>
      <c r="BI931">
        <v>0</v>
      </c>
      <c r="BK931">
        <v>0</v>
      </c>
      <c r="BM931">
        <v>0</v>
      </c>
      <c r="BO931">
        <v>0</v>
      </c>
      <c r="BQ931">
        <v>0</v>
      </c>
      <c r="BR931">
        <v>0</v>
      </c>
      <c r="BT931">
        <v>0</v>
      </c>
      <c r="BV931">
        <v>0</v>
      </c>
      <c r="BX931">
        <v>0</v>
      </c>
      <c r="BZ931">
        <v>0</v>
      </c>
      <c r="CB931">
        <v>0</v>
      </c>
      <c r="CF931">
        <v>0</v>
      </c>
      <c r="CJ931">
        <v>2399</v>
      </c>
      <c r="CM931">
        <v>0</v>
      </c>
      <c r="CN931">
        <v>0</v>
      </c>
    </row>
    <row r="932" spans="1:92" x14ac:dyDescent="0.3">
      <c r="A932" s="4">
        <v>44401</v>
      </c>
      <c r="B932" s="2" t="s">
        <v>57</v>
      </c>
      <c r="C932" s="11" t="s">
        <v>216</v>
      </c>
      <c r="D932" s="11" t="s">
        <v>1699</v>
      </c>
      <c r="E932" s="3" t="s">
        <v>1121</v>
      </c>
      <c r="F932" s="1"/>
      <c r="G932" s="7"/>
      <c r="H932" s="7"/>
      <c r="I932" s="7"/>
      <c r="J932" s="7"/>
      <c r="K932" s="7"/>
      <c r="L932" s="7"/>
      <c r="M932" s="5"/>
      <c r="N932" s="7"/>
      <c r="O932" s="7"/>
      <c r="P932" s="7"/>
      <c r="Q932" s="7"/>
      <c r="R932" s="7"/>
      <c r="S932" s="7"/>
      <c r="T932" s="7"/>
      <c r="U932" s="7"/>
      <c r="V932" s="6">
        <v>10</v>
      </c>
      <c r="W932" s="10"/>
      <c r="X932" s="8"/>
      <c r="Y932" s="9">
        <v>0</v>
      </c>
      <c r="Z932" s="9">
        <v>0</v>
      </c>
      <c r="AA932" s="9">
        <v>0</v>
      </c>
      <c r="AB932" s="9">
        <v>0</v>
      </c>
      <c r="AC932" s="9">
        <v>0</v>
      </c>
      <c r="AD932" s="9">
        <v>0</v>
      </c>
      <c r="AE932" s="9">
        <v>0</v>
      </c>
      <c r="AF932" s="9">
        <v>0</v>
      </c>
      <c r="AG932" s="9">
        <v>0</v>
      </c>
      <c r="AH932" s="9">
        <v>0</v>
      </c>
      <c r="AI932" s="9">
        <v>0</v>
      </c>
      <c r="AJ932">
        <v>0</v>
      </c>
      <c r="AK932">
        <v>0</v>
      </c>
      <c r="AU932" t="s">
        <v>2583</v>
      </c>
      <c r="AW932">
        <v>0</v>
      </c>
      <c r="AY932">
        <v>0</v>
      </c>
      <c r="BA932">
        <v>0</v>
      </c>
      <c r="BC932">
        <v>0</v>
      </c>
      <c r="BE932">
        <v>0</v>
      </c>
      <c r="BG932">
        <v>0</v>
      </c>
      <c r="BI932">
        <v>0</v>
      </c>
      <c r="BK932">
        <v>0</v>
      </c>
      <c r="BM932">
        <v>0</v>
      </c>
      <c r="BO932">
        <v>0</v>
      </c>
      <c r="BQ932">
        <v>0</v>
      </c>
      <c r="BR932">
        <v>0</v>
      </c>
      <c r="BT932">
        <v>0</v>
      </c>
      <c r="BV932">
        <v>0</v>
      </c>
      <c r="BX932">
        <v>0</v>
      </c>
      <c r="BZ932">
        <v>0</v>
      </c>
      <c r="CB932">
        <v>0</v>
      </c>
      <c r="CF932">
        <v>0</v>
      </c>
      <c r="CJ932">
        <v>2400</v>
      </c>
      <c r="CM932">
        <v>0</v>
      </c>
      <c r="CN932">
        <v>0</v>
      </c>
    </row>
    <row r="933" spans="1:92" x14ac:dyDescent="0.3">
      <c r="A933" s="4">
        <v>44401</v>
      </c>
      <c r="B933" s="2" t="s">
        <v>57</v>
      </c>
      <c r="C933" s="11" t="s">
        <v>702</v>
      </c>
      <c r="D933" s="11" t="s">
        <v>7</v>
      </c>
      <c r="E933" s="3" t="s">
        <v>1352</v>
      </c>
      <c r="F933" s="1"/>
      <c r="G933" s="7"/>
      <c r="H933" s="7"/>
      <c r="I933" s="7"/>
      <c r="J933" s="7">
        <v>4</v>
      </c>
      <c r="K933" s="7">
        <v>1</v>
      </c>
      <c r="L933" s="7"/>
      <c r="M933" s="5">
        <v>1</v>
      </c>
      <c r="N933" s="7"/>
      <c r="O933" s="7"/>
      <c r="P933" s="7"/>
      <c r="Q933" s="7"/>
      <c r="R933" s="7"/>
      <c r="S933" s="7"/>
      <c r="T933" s="7"/>
      <c r="U933" s="7"/>
      <c r="V933" s="6"/>
      <c r="W933" s="10"/>
      <c r="X933" s="8"/>
      <c r="Y933" s="9">
        <v>0</v>
      </c>
      <c r="Z933" s="9">
        <v>0</v>
      </c>
      <c r="AA933" s="9">
        <v>0</v>
      </c>
      <c r="AB933" s="9">
        <v>0</v>
      </c>
      <c r="AC933" s="9">
        <v>0</v>
      </c>
      <c r="AD933" s="9">
        <v>0</v>
      </c>
      <c r="AE933" s="9">
        <v>0</v>
      </c>
      <c r="AF933" s="9">
        <v>0</v>
      </c>
      <c r="AG933" s="9">
        <v>0</v>
      </c>
      <c r="AH933" s="9">
        <v>0</v>
      </c>
      <c r="AI933" s="9">
        <v>0</v>
      </c>
      <c r="AJ933">
        <v>0</v>
      </c>
      <c r="AK933">
        <v>0</v>
      </c>
      <c r="AU933" t="s">
        <v>2584</v>
      </c>
      <c r="AW933">
        <v>0</v>
      </c>
      <c r="AY933">
        <v>0</v>
      </c>
      <c r="BA933">
        <v>0</v>
      </c>
      <c r="BC933">
        <v>0</v>
      </c>
      <c r="BE933">
        <v>0</v>
      </c>
      <c r="BG933">
        <v>0</v>
      </c>
      <c r="BI933">
        <v>0</v>
      </c>
      <c r="BK933">
        <v>0</v>
      </c>
      <c r="BM933">
        <v>0</v>
      </c>
      <c r="BO933">
        <v>0</v>
      </c>
      <c r="BQ933">
        <v>0</v>
      </c>
      <c r="BR933">
        <v>0</v>
      </c>
      <c r="BT933">
        <v>0</v>
      </c>
      <c r="BV933">
        <v>0</v>
      </c>
      <c r="BX933">
        <v>0</v>
      </c>
      <c r="BZ933">
        <v>0</v>
      </c>
      <c r="CB933">
        <v>0</v>
      </c>
      <c r="CF933">
        <v>0</v>
      </c>
      <c r="CJ933">
        <v>2401</v>
      </c>
      <c r="CM933">
        <v>0</v>
      </c>
      <c r="CN933">
        <v>0</v>
      </c>
    </row>
    <row r="934" spans="1:92" x14ac:dyDescent="0.3">
      <c r="A934" s="4">
        <v>44401</v>
      </c>
      <c r="B934" s="2" t="s">
        <v>12</v>
      </c>
      <c r="C934" s="11" t="s">
        <v>50</v>
      </c>
      <c r="D934" s="11" t="s">
        <v>7</v>
      </c>
      <c r="E934" s="3" t="s">
        <v>1092</v>
      </c>
      <c r="F934" s="1"/>
      <c r="G934" s="7"/>
      <c r="H934" s="7"/>
      <c r="I934" s="7"/>
      <c r="J934" s="7">
        <v>4</v>
      </c>
      <c r="K934" s="7">
        <v>1</v>
      </c>
      <c r="L934" s="7"/>
      <c r="M934" s="5">
        <v>1</v>
      </c>
      <c r="N934" s="7"/>
      <c r="O934" s="7"/>
      <c r="P934" s="7"/>
      <c r="Q934" s="7"/>
      <c r="R934" s="7"/>
      <c r="S934" s="7"/>
      <c r="T934" s="7"/>
      <c r="U934" s="7"/>
      <c r="V934" s="6"/>
      <c r="W934" s="10"/>
      <c r="X934" s="8"/>
      <c r="Y934" s="9">
        <v>0</v>
      </c>
      <c r="Z934" s="9">
        <v>0</v>
      </c>
      <c r="AA934" s="9">
        <v>0</v>
      </c>
      <c r="AB934" s="9">
        <v>0</v>
      </c>
      <c r="AC934" s="9">
        <v>0</v>
      </c>
      <c r="AD934" s="9">
        <v>0</v>
      </c>
      <c r="AE934" s="9">
        <v>0</v>
      </c>
      <c r="AF934" s="9">
        <v>0</v>
      </c>
      <c r="AG934" s="9">
        <v>0</v>
      </c>
      <c r="AH934" s="9">
        <v>0</v>
      </c>
      <c r="AI934" s="9">
        <v>0</v>
      </c>
      <c r="AJ934">
        <v>0</v>
      </c>
      <c r="AK934">
        <v>0</v>
      </c>
      <c r="AU934" t="s">
        <v>2585</v>
      </c>
      <c r="AW934">
        <v>0</v>
      </c>
      <c r="AY934">
        <v>0</v>
      </c>
      <c r="BA934">
        <v>0</v>
      </c>
      <c r="BC934">
        <v>0</v>
      </c>
      <c r="BE934">
        <v>0</v>
      </c>
      <c r="BG934">
        <v>0</v>
      </c>
      <c r="BI934">
        <v>0</v>
      </c>
      <c r="BK934">
        <v>0</v>
      </c>
      <c r="BM934">
        <v>0</v>
      </c>
      <c r="BO934">
        <v>0</v>
      </c>
      <c r="BQ934">
        <v>0</v>
      </c>
      <c r="BR934">
        <v>0</v>
      </c>
      <c r="BT934">
        <v>0</v>
      </c>
      <c r="BV934">
        <v>0</v>
      </c>
      <c r="BX934">
        <v>0</v>
      </c>
      <c r="BZ934">
        <v>0</v>
      </c>
      <c r="CB934">
        <v>0</v>
      </c>
      <c r="CF934">
        <v>0</v>
      </c>
      <c r="CJ934">
        <v>2402</v>
      </c>
      <c r="CM934">
        <v>0</v>
      </c>
      <c r="CN934">
        <v>0</v>
      </c>
    </row>
    <row r="935" spans="1:92" x14ac:dyDescent="0.3">
      <c r="A935" s="4">
        <v>44401</v>
      </c>
      <c r="B935" s="2" t="s">
        <v>26</v>
      </c>
      <c r="C935" s="11" t="s">
        <v>697</v>
      </c>
      <c r="D935" s="11" t="s">
        <v>1690</v>
      </c>
      <c r="E935" s="3" t="s">
        <v>1620</v>
      </c>
      <c r="F935" s="1"/>
      <c r="G935" s="7"/>
      <c r="H935" s="7"/>
      <c r="I935" s="7"/>
      <c r="J935" s="7"/>
      <c r="K935" s="7"/>
      <c r="L935" s="7"/>
      <c r="M935" s="5"/>
      <c r="N935" s="7">
        <v>1</v>
      </c>
      <c r="O935" s="7"/>
      <c r="P935" s="7"/>
      <c r="Q935" s="7"/>
      <c r="R935" s="7"/>
      <c r="S935" s="7"/>
      <c r="T935" s="7"/>
      <c r="U935" s="7"/>
      <c r="V935" s="6"/>
      <c r="W935" s="10"/>
      <c r="X935" s="8"/>
      <c r="Y935" s="9">
        <v>0</v>
      </c>
      <c r="Z935" s="9">
        <v>0</v>
      </c>
      <c r="AA935" s="9">
        <v>0</v>
      </c>
      <c r="AB935" s="9">
        <v>0</v>
      </c>
      <c r="AC935" s="9">
        <v>0</v>
      </c>
      <c r="AD935" s="9">
        <v>0</v>
      </c>
      <c r="AE935" s="9">
        <v>0</v>
      </c>
      <c r="AF935" s="9">
        <v>0</v>
      </c>
      <c r="AG935" s="9">
        <v>0</v>
      </c>
      <c r="AH935" s="9">
        <v>0</v>
      </c>
      <c r="AI935" s="9">
        <v>0</v>
      </c>
      <c r="AJ935">
        <v>0</v>
      </c>
      <c r="AK935">
        <v>0</v>
      </c>
      <c r="AU935" t="s">
        <v>2586</v>
      </c>
      <c r="AW935">
        <v>0</v>
      </c>
      <c r="AY935">
        <v>0</v>
      </c>
      <c r="BA935">
        <v>0</v>
      </c>
      <c r="BC935">
        <v>0</v>
      </c>
      <c r="BE935">
        <v>0</v>
      </c>
      <c r="BG935">
        <v>0</v>
      </c>
      <c r="BI935">
        <v>0</v>
      </c>
      <c r="BK935">
        <v>0</v>
      </c>
      <c r="BM935">
        <v>0</v>
      </c>
      <c r="BO935">
        <v>0</v>
      </c>
      <c r="BQ935">
        <v>0</v>
      </c>
      <c r="BR935">
        <v>0</v>
      </c>
      <c r="BT935">
        <v>0</v>
      </c>
      <c r="BV935">
        <v>0</v>
      </c>
      <c r="BX935">
        <v>0</v>
      </c>
      <c r="BZ935">
        <v>0</v>
      </c>
      <c r="CB935">
        <v>0</v>
      </c>
      <c r="CF935">
        <v>0</v>
      </c>
      <c r="CJ935">
        <v>2403</v>
      </c>
      <c r="CM935">
        <v>0</v>
      </c>
      <c r="CN935">
        <v>0</v>
      </c>
    </row>
    <row r="936" spans="1:92" x14ac:dyDescent="0.3">
      <c r="A936" s="4">
        <v>44401</v>
      </c>
      <c r="B936" s="2" t="s">
        <v>19</v>
      </c>
      <c r="C936" s="11" t="s">
        <v>531</v>
      </c>
      <c r="D936" s="11" t="s">
        <v>11</v>
      </c>
      <c r="E936" s="3" t="s">
        <v>1112</v>
      </c>
      <c r="F936" s="1"/>
      <c r="G936" s="7"/>
      <c r="H936" s="7"/>
      <c r="I936" s="7"/>
      <c r="J936" s="7"/>
      <c r="K936" s="7"/>
      <c r="L936" s="7"/>
      <c r="M936" s="5"/>
      <c r="N936" s="7"/>
      <c r="O936" s="7"/>
      <c r="P936" s="7"/>
      <c r="Q936" s="7"/>
      <c r="R936" s="7"/>
      <c r="S936" s="7"/>
      <c r="T936" s="7"/>
      <c r="U936" s="7"/>
      <c r="V936" s="6"/>
      <c r="W936" s="10"/>
      <c r="X936" s="8"/>
      <c r="Y936" s="9">
        <v>0</v>
      </c>
      <c r="Z936" s="9">
        <v>0</v>
      </c>
      <c r="AA936" s="9">
        <v>0</v>
      </c>
      <c r="AB936" s="9">
        <v>0</v>
      </c>
      <c r="AC936" s="9">
        <v>0</v>
      </c>
      <c r="AD936" s="9">
        <v>0</v>
      </c>
      <c r="AE936" s="9">
        <v>0</v>
      </c>
      <c r="AF936" s="9">
        <v>0</v>
      </c>
      <c r="AG936" s="9">
        <v>0</v>
      </c>
      <c r="AH936" s="9">
        <v>0</v>
      </c>
      <c r="AI936" s="9">
        <v>0</v>
      </c>
      <c r="AJ936">
        <v>0</v>
      </c>
      <c r="AK936">
        <v>0</v>
      </c>
      <c r="AU936" t="s">
        <v>2587</v>
      </c>
      <c r="AW936">
        <v>0</v>
      </c>
      <c r="AY936">
        <v>0</v>
      </c>
      <c r="BA936">
        <v>0</v>
      </c>
      <c r="BC936">
        <v>0</v>
      </c>
      <c r="BE936">
        <v>0</v>
      </c>
      <c r="BG936">
        <v>0</v>
      </c>
      <c r="BI936">
        <v>0</v>
      </c>
      <c r="BK936">
        <v>0</v>
      </c>
      <c r="BM936">
        <v>0</v>
      </c>
      <c r="BO936">
        <v>0</v>
      </c>
      <c r="BQ936">
        <v>0</v>
      </c>
      <c r="BR936">
        <v>0</v>
      </c>
      <c r="BT936">
        <v>0</v>
      </c>
      <c r="BV936">
        <v>0</v>
      </c>
      <c r="BX936">
        <v>0</v>
      </c>
      <c r="BZ936">
        <v>0</v>
      </c>
      <c r="CB936">
        <v>0</v>
      </c>
      <c r="CF936">
        <v>0</v>
      </c>
      <c r="CJ936">
        <v>2404</v>
      </c>
      <c r="CM936">
        <v>0</v>
      </c>
      <c r="CN936">
        <v>0</v>
      </c>
    </row>
    <row r="937" spans="1:92" x14ac:dyDescent="0.3">
      <c r="A937" s="4">
        <v>44402</v>
      </c>
      <c r="B937" s="2" t="s">
        <v>19</v>
      </c>
      <c r="C937" s="11" t="s">
        <v>258</v>
      </c>
      <c r="D937" s="11" t="s">
        <v>11</v>
      </c>
      <c r="E937" s="3" t="s">
        <v>1389</v>
      </c>
      <c r="F937" s="1"/>
      <c r="G937" s="7"/>
      <c r="H937" s="7"/>
      <c r="I937" s="7"/>
      <c r="J937" s="7"/>
      <c r="K937" s="7"/>
      <c r="L937" s="7"/>
      <c r="M937" s="5"/>
      <c r="N937" s="7"/>
      <c r="O937" s="7"/>
      <c r="P937" s="7"/>
      <c r="Q937" s="7"/>
      <c r="R937" s="7"/>
      <c r="S937" s="7"/>
      <c r="T937" s="7"/>
      <c r="U937" s="7"/>
      <c r="V937" s="6"/>
      <c r="W937" s="10"/>
      <c r="X937" s="8"/>
      <c r="Y937" s="9">
        <v>0</v>
      </c>
      <c r="Z937" s="9">
        <v>0</v>
      </c>
      <c r="AA937" s="9">
        <v>0</v>
      </c>
      <c r="AB937" s="9">
        <v>0</v>
      </c>
      <c r="AC937" s="9">
        <v>0</v>
      </c>
      <c r="AD937" s="9">
        <v>0</v>
      </c>
      <c r="AE937" s="9">
        <v>0</v>
      </c>
      <c r="AF937" s="9">
        <v>0</v>
      </c>
      <c r="AG937" s="9">
        <v>0</v>
      </c>
      <c r="AH937" s="9">
        <v>0</v>
      </c>
      <c r="AI937" s="9">
        <v>0</v>
      </c>
      <c r="AJ937">
        <v>0</v>
      </c>
      <c r="AK937">
        <v>0</v>
      </c>
      <c r="AU937" t="s">
        <v>2588</v>
      </c>
      <c r="AW937">
        <v>0</v>
      </c>
      <c r="AY937">
        <v>0</v>
      </c>
      <c r="BA937">
        <v>0</v>
      </c>
      <c r="BC937">
        <v>0</v>
      </c>
      <c r="BE937">
        <v>0</v>
      </c>
      <c r="BG937">
        <v>0</v>
      </c>
      <c r="BI937">
        <v>0</v>
      </c>
      <c r="BK937">
        <v>0</v>
      </c>
      <c r="BM937">
        <v>0</v>
      </c>
      <c r="BO937">
        <v>0</v>
      </c>
      <c r="BQ937">
        <v>0</v>
      </c>
      <c r="BR937">
        <v>0</v>
      </c>
      <c r="BT937">
        <v>0</v>
      </c>
      <c r="BV937">
        <v>0</v>
      </c>
      <c r="BX937">
        <v>0</v>
      </c>
      <c r="BZ937">
        <v>0</v>
      </c>
      <c r="CB937">
        <v>0</v>
      </c>
      <c r="CF937">
        <v>0</v>
      </c>
      <c r="CJ937">
        <v>2405</v>
      </c>
      <c r="CM937">
        <v>0</v>
      </c>
      <c r="CN937">
        <v>0</v>
      </c>
    </row>
    <row r="938" spans="1:92" x14ac:dyDescent="0.3">
      <c r="A938" s="4">
        <v>44399</v>
      </c>
      <c r="B938" s="2" t="s">
        <v>47</v>
      </c>
      <c r="C938" s="11" t="s">
        <v>550</v>
      </c>
      <c r="D938" s="11" t="s">
        <v>31</v>
      </c>
      <c r="E938" s="3" t="s">
        <v>1386</v>
      </c>
      <c r="F938" s="1"/>
      <c r="G938" s="7"/>
      <c r="H938" s="7"/>
      <c r="I938" s="7"/>
      <c r="J938" s="7">
        <v>100</v>
      </c>
      <c r="K938" s="7">
        <v>25</v>
      </c>
      <c r="L938" s="7"/>
      <c r="M938" s="5">
        <v>25</v>
      </c>
      <c r="N938" s="7"/>
      <c r="O938" s="7"/>
      <c r="P938" s="7"/>
      <c r="Q938" s="7"/>
      <c r="R938" s="7"/>
      <c r="S938" s="7"/>
      <c r="T938" s="7">
        <v>1</v>
      </c>
      <c r="U938" s="7">
        <v>1</v>
      </c>
      <c r="V938" s="6"/>
      <c r="W938" s="10"/>
      <c r="X938" s="8"/>
      <c r="Y938" s="9">
        <v>0</v>
      </c>
      <c r="Z938" s="9">
        <v>0</v>
      </c>
      <c r="AA938" s="9">
        <v>0</v>
      </c>
      <c r="AB938" s="9">
        <v>0</v>
      </c>
      <c r="AC938" s="9">
        <v>0</v>
      </c>
      <c r="AD938" s="9">
        <v>0</v>
      </c>
      <c r="AE938" s="9">
        <v>0</v>
      </c>
      <c r="AF938" s="9">
        <v>0</v>
      </c>
      <c r="AG938" s="9">
        <v>0</v>
      </c>
      <c r="AH938" s="9">
        <v>0</v>
      </c>
      <c r="AI938" s="9">
        <v>0</v>
      </c>
      <c r="AJ938">
        <v>0</v>
      </c>
      <c r="AK938">
        <v>0</v>
      </c>
      <c r="AU938" t="s">
        <v>2589</v>
      </c>
      <c r="AW938">
        <v>0</v>
      </c>
      <c r="AY938">
        <v>0</v>
      </c>
      <c r="BA938">
        <v>0</v>
      </c>
      <c r="BC938">
        <v>0</v>
      </c>
      <c r="BE938">
        <v>0</v>
      </c>
      <c r="BG938">
        <v>0</v>
      </c>
      <c r="BI938">
        <v>0</v>
      </c>
      <c r="BK938">
        <v>0</v>
      </c>
      <c r="BM938">
        <v>0</v>
      </c>
      <c r="BO938">
        <v>0</v>
      </c>
      <c r="BQ938">
        <v>0</v>
      </c>
      <c r="BR938">
        <v>0</v>
      </c>
      <c r="BT938">
        <v>0</v>
      </c>
      <c r="BV938">
        <v>0</v>
      </c>
      <c r="BX938">
        <v>0</v>
      </c>
      <c r="BZ938">
        <v>0</v>
      </c>
      <c r="CB938">
        <v>0</v>
      </c>
      <c r="CF938">
        <v>0</v>
      </c>
      <c r="CJ938">
        <v>2406</v>
      </c>
      <c r="CM938">
        <v>0</v>
      </c>
      <c r="CN938">
        <v>0</v>
      </c>
    </row>
    <row r="939" spans="1:92" x14ac:dyDescent="0.3">
      <c r="A939" s="4">
        <v>44399</v>
      </c>
      <c r="B939" s="2" t="s">
        <v>47</v>
      </c>
      <c r="C939" s="11" t="s">
        <v>1419</v>
      </c>
      <c r="D939" s="11" t="s">
        <v>31</v>
      </c>
      <c r="E939" s="3" t="s">
        <v>1420</v>
      </c>
      <c r="F939" s="1"/>
      <c r="G939" s="7"/>
      <c r="H939" s="7"/>
      <c r="I939" s="7"/>
      <c r="J939" s="7">
        <v>668</v>
      </c>
      <c r="K939" s="7">
        <v>167</v>
      </c>
      <c r="L939" s="7"/>
      <c r="M939" s="5">
        <v>158</v>
      </c>
      <c r="N939" s="7"/>
      <c r="O939" s="7"/>
      <c r="P939" s="7"/>
      <c r="Q939" s="7"/>
      <c r="R939" s="7"/>
      <c r="S939" s="7"/>
      <c r="T939" s="7"/>
      <c r="U939" s="7"/>
      <c r="V939" s="6"/>
      <c r="W939" s="10"/>
      <c r="X939" s="8"/>
      <c r="Y939" s="9">
        <v>0</v>
      </c>
      <c r="Z939" s="9">
        <v>0</v>
      </c>
      <c r="AA939" s="9">
        <v>0</v>
      </c>
      <c r="AB939" s="9">
        <v>0</v>
      </c>
      <c r="AC939" s="9">
        <v>0</v>
      </c>
      <c r="AD939" s="9">
        <v>0</v>
      </c>
      <c r="AE939" s="9">
        <v>0</v>
      </c>
      <c r="AF939" s="9">
        <v>0</v>
      </c>
      <c r="AG939" s="9">
        <v>0</v>
      </c>
      <c r="AH939" s="9">
        <v>0</v>
      </c>
      <c r="AI939" s="9">
        <v>0</v>
      </c>
      <c r="AJ939">
        <v>0</v>
      </c>
      <c r="AK939">
        <v>0</v>
      </c>
      <c r="AU939" t="s">
        <v>2590</v>
      </c>
      <c r="AW939">
        <v>0</v>
      </c>
      <c r="AY939">
        <v>0</v>
      </c>
      <c r="BA939">
        <v>0</v>
      </c>
      <c r="BC939">
        <v>0</v>
      </c>
      <c r="BE939">
        <v>0</v>
      </c>
      <c r="BG939">
        <v>0</v>
      </c>
      <c r="BI939">
        <v>0</v>
      </c>
      <c r="BK939">
        <v>0</v>
      </c>
      <c r="BM939">
        <v>0</v>
      </c>
      <c r="BO939">
        <v>0</v>
      </c>
      <c r="BQ939">
        <v>0</v>
      </c>
      <c r="BR939">
        <v>0</v>
      </c>
      <c r="BT939">
        <v>0</v>
      </c>
      <c r="BV939">
        <v>0</v>
      </c>
      <c r="BX939">
        <v>0</v>
      </c>
      <c r="BZ939">
        <v>0</v>
      </c>
      <c r="CB939">
        <v>0</v>
      </c>
      <c r="CF939">
        <v>0</v>
      </c>
      <c r="CJ939">
        <v>2407</v>
      </c>
      <c r="CM939">
        <v>0</v>
      </c>
      <c r="CN939">
        <v>0</v>
      </c>
    </row>
    <row r="940" spans="1:92" x14ac:dyDescent="0.3">
      <c r="A940" s="4">
        <v>44401</v>
      </c>
      <c r="B940" s="2" t="s">
        <v>47</v>
      </c>
      <c r="C940" s="11" t="s">
        <v>60</v>
      </c>
      <c r="D940" s="11" t="s">
        <v>11</v>
      </c>
      <c r="E940" s="3" t="s">
        <v>1315</v>
      </c>
      <c r="F940" s="1"/>
      <c r="G940" s="7"/>
      <c r="H940" s="7"/>
      <c r="I940" s="7"/>
      <c r="J940" s="7">
        <v>4560</v>
      </c>
      <c r="K940" s="7">
        <v>912</v>
      </c>
      <c r="L940" s="7"/>
      <c r="M940" s="5">
        <v>912</v>
      </c>
      <c r="N940" s="7"/>
      <c r="O940" s="7"/>
      <c r="P940" s="7"/>
      <c r="Q940" s="7"/>
      <c r="R940" s="7"/>
      <c r="S940" s="7"/>
      <c r="T940" s="7">
        <v>1</v>
      </c>
      <c r="U940" s="7">
        <v>1</v>
      </c>
      <c r="V940" s="6"/>
      <c r="W940" s="10" t="s">
        <v>2591</v>
      </c>
      <c r="X940" s="8"/>
      <c r="Y940" s="9">
        <v>0</v>
      </c>
      <c r="Z940" s="9">
        <v>0</v>
      </c>
      <c r="AA940" s="9">
        <v>106704000</v>
      </c>
      <c r="AB940" s="9">
        <v>0</v>
      </c>
      <c r="AC940" s="9">
        <v>0</v>
      </c>
      <c r="AD940" s="9">
        <v>0</v>
      </c>
      <c r="AE940" s="9">
        <v>0</v>
      </c>
      <c r="AF940" s="9">
        <v>0</v>
      </c>
      <c r="AG940" s="9">
        <v>0</v>
      </c>
      <c r="AH940" s="9">
        <v>0</v>
      </c>
      <c r="AI940" s="9">
        <v>0</v>
      </c>
      <c r="AJ940">
        <v>106704000</v>
      </c>
      <c r="AK940">
        <v>0</v>
      </c>
      <c r="AU940" t="s">
        <v>2592</v>
      </c>
      <c r="AV940">
        <v>912</v>
      </c>
      <c r="AW940">
        <v>106704000</v>
      </c>
      <c r="AY940">
        <v>0</v>
      </c>
      <c r="BA940">
        <v>0</v>
      </c>
      <c r="BC940">
        <v>0</v>
      </c>
      <c r="BE940">
        <v>0</v>
      </c>
      <c r="BG940">
        <v>0</v>
      </c>
      <c r="BI940">
        <v>0</v>
      </c>
      <c r="BK940">
        <v>0</v>
      </c>
      <c r="BM940">
        <v>0</v>
      </c>
      <c r="BO940">
        <v>0</v>
      </c>
      <c r="BQ940">
        <v>0</v>
      </c>
      <c r="BR940">
        <v>0</v>
      </c>
      <c r="BT940">
        <v>0</v>
      </c>
      <c r="BV940">
        <v>0</v>
      </c>
      <c r="BX940">
        <v>0</v>
      </c>
      <c r="BZ940">
        <v>0</v>
      </c>
      <c r="CB940">
        <v>0</v>
      </c>
      <c r="CF940">
        <v>0</v>
      </c>
      <c r="CJ940">
        <v>2408</v>
      </c>
      <c r="CM940">
        <v>0</v>
      </c>
      <c r="CN940">
        <v>106704000</v>
      </c>
    </row>
    <row r="941" spans="1:92" x14ac:dyDescent="0.3">
      <c r="A941" s="4">
        <v>44401</v>
      </c>
      <c r="B941" s="2" t="s">
        <v>47</v>
      </c>
      <c r="C941" s="11" t="s">
        <v>478</v>
      </c>
      <c r="D941" s="11" t="s">
        <v>11</v>
      </c>
      <c r="E941" s="3" t="s">
        <v>1400</v>
      </c>
      <c r="F941" s="1"/>
      <c r="G941" s="7"/>
      <c r="H941" s="7"/>
      <c r="I941" s="7"/>
      <c r="J941" s="7">
        <v>6777</v>
      </c>
      <c r="K941" s="7">
        <v>2259</v>
      </c>
      <c r="L941" s="7"/>
      <c r="M941" s="5">
        <v>2259</v>
      </c>
      <c r="N941" s="7"/>
      <c r="O941" s="7"/>
      <c r="P941" s="7"/>
      <c r="Q941" s="7"/>
      <c r="R941" s="7"/>
      <c r="S941" s="7"/>
      <c r="T941" s="7"/>
      <c r="U941" s="7"/>
      <c r="V941" s="6"/>
      <c r="W941" s="10"/>
      <c r="X941" s="8"/>
      <c r="Y941" s="9">
        <v>0</v>
      </c>
      <c r="Z941" s="9">
        <v>0</v>
      </c>
      <c r="AA941" s="9">
        <v>253656000</v>
      </c>
      <c r="AB941" s="9">
        <v>0</v>
      </c>
      <c r="AC941" s="9">
        <v>0</v>
      </c>
      <c r="AD941" s="9">
        <v>0</v>
      </c>
      <c r="AE941" s="9">
        <v>0</v>
      </c>
      <c r="AF941" s="9">
        <v>0</v>
      </c>
      <c r="AG941" s="9">
        <v>0</v>
      </c>
      <c r="AH941" s="9">
        <v>0</v>
      </c>
      <c r="AI941" s="9">
        <v>0</v>
      </c>
      <c r="AJ941">
        <v>253656000</v>
      </c>
      <c r="AK941">
        <v>0</v>
      </c>
      <c r="AU941" t="s">
        <v>2593</v>
      </c>
      <c r="AV941">
        <v>2168</v>
      </c>
      <c r="AW941">
        <v>253656000</v>
      </c>
      <c r="AY941">
        <v>0</v>
      </c>
      <c r="BA941">
        <v>0</v>
      </c>
      <c r="BC941">
        <v>0</v>
      </c>
      <c r="BE941">
        <v>0</v>
      </c>
      <c r="BG941">
        <v>0</v>
      </c>
      <c r="BI941">
        <v>0</v>
      </c>
      <c r="BK941">
        <v>0</v>
      </c>
      <c r="BM941">
        <v>0</v>
      </c>
      <c r="BO941">
        <v>0</v>
      </c>
      <c r="BQ941">
        <v>0</v>
      </c>
      <c r="BR941">
        <v>0</v>
      </c>
      <c r="BT941">
        <v>0</v>
      </c>
      <c r="BV941">
        <v>0</v>
      </c>
      <c r="BX941">
        <v>0</v>
      </c>
      <c r="BZ941">
        <v>0</v>
      </c>
      <c r="CB941">
        <v>0</v>
      </c>
      <c r="CF941">
        <v>0</v>
      </c>
      <c r="CJ941">
        <v>2409</v>
      </c>
      <c r="CM941">
        <v>0</v>
      </c>
      <c r="CN941">
        <v>253656000</v>
      </c>
    </row>
    <row r="942" spans="1:92" x14ac:dyDescent="0.3">
      <c r="A942" s="4">
        <v>44401</v>
      </c>
      <c r="B942" s="2" t="s">
        <v>39</v>
      </c>
      <c r="C942" s="11" t="s">
        <v>705</v>
      </c>
      <c r="D942" s="11" t="s">
        <v>1627</v>
      </c>
      <c r="E942" s="3" t="s">
        <v>1256</v>
      </c>
      <c r="F942" s="1"/>
      <c r="G942" s="7"/>
      <c r="H942" s="7"/>
      <c r="I942" s="7"/>
      <c r="J942" s="7"/>
      <c r="K942" s="7"/>
      <c r="L942" s="7"/>
      <c r="M942" s="5"/>
      <c r="N942" s="7">
        <v>3</v>
      </c>
      <c r="O942" s="7">
        <v>3</v>
      </c>
      <c r="P942" s="7"/>
      <c r="Q942" s="7"/>
      <c r="R942" s="7"/>
      <c r="S942" s="7"/>
      <c r="T942" s="7"/>
      <c r="U942" s="7"/>
      <c r="V942" s="6">
        <v>2.5</v>
      </c>
      <c r="W942" s="10"/>
      <c r="X942" s="8"/>
      <c r="Y942" s="9">
        <v>0</v>
      </c>
      <c r="Z942" s="9">
        <v>0</v>
      </c>
      <c r="AA942" s="9">
        <v>0</v>
      </c>
      <c r="AB942" s="9">
        <v>0</v>
      </c>
      <c r="AC942" s="9">
        <v>0</v>
      </c>
      <c r="AD942" s="9">
        <v>0</v>
      </c>
      <c r="AE942" s="9">
        <v>0</v>
      </c>
      <c r="AF942" s="9">
        <v>0</v>
      </c>
      <c r="AG942" s="9">
        <v>0</v>
      </c>
      <c r="AH942" s="9">
        <v>0</v>
      </c>
      <c r="AI942" s="9">
        <v>0</v>
      </c>
      <c r="AJ942">
        <v>0</v>
      </c>
      <c r="AK942">
        <v>0</v>
      </c>
      <c r="AU942" t="s">
        <v>2594</v>
      </c>
      <c r="AW942">
        <v>0</v>
      </c>
      <c r="AY942">
        <v>0</v>
      </c>
      <c r="BA942">
        <v>0</v>
      </c>
      <c r="BC942">
        <v>0</v>
      </c>
      <c r="BE942">
        <v>0</v>
      </c>
      <c r="BG942">
        <v>0</v>
      </c>
      <c r="BI942">
        <v>0</v>
      </c>
      <c r="BK942">
        <v>0</v>
      </c>
      <c r="BM942">
        <v>0</v>
      </c>
      <c r="BO942">
        <v>0</v>
      </c>
      <c r="BQ942">
        <v>0</v>
      </c>
      <c r="BR942">
        <v>0</v>
      </c>
      <c r="BT942">
        <v>0</v>
      </c>
      <c r="BV942">
        <v>0</v>
      </c>
      <c r="BX942">
        <v>0</v>
      </c>
      <c r="BZ942">
        <v>0</v>
      </c>
      <c r="CB942">
        <v>0</v>
      </c>
      <c r="CF942">
        <v>0</v>
      </c>
      <c r="CJ942">
        <v>2410</v>
      </c>
      <c r="CM942">
        <v>0</v>
      </c>
      <c r="CN942">
        <v>0</v>
      </c>
    </row>
    <row r="943" spans="1:92" x14ac:dyDescent="0.3">
      <c r="A943" s="4">
        <v>44402</v>
      </c>
      <c r="B943" s="2" t="s">
        <v>499</v>
      </c>
      <c r="C943" s="11" t="s">
        <v>500</v>
      </c>
      <c r="D943" s="11" t="s">
        <v>1706</v>
      </c>
      <c r="E943" s="3" t="s">
        <v>1553</v>
      </c>
      <c r="F943" s="1"/>
      <c r="G943" s="7"/>
      <c r="H943" s="7"/>
      <c r="I943" s="7"/>
      <c r="J943" s="7">
        <v>3</v>
      </c>
      <c r="K943" s="7"/>
      <c r="L943" s="7"/>
      <c r="M943" s="5"/>
      <c r="N943" s="7"/>
      <c r="O943" s="7"/>
      <c r="P943" s="7"/>
      <c r="Q943" s="7"/>
      <c r="R943" s="7"/>
      <c r="S943" s="7"/>
      <c r="T943" s="7"/>
      <c r="U943" s="7"/>
      <c r="V943" s="6"/>
      <c r="W943" s="10"/>
      <c r="X943" s="8"/>
      <c r="Y943" s="9">
        <v>0</v>
      </c>
      <c r="Z943" s="9">
        <v>0</v>
      </c>
      <c r="AA943" s="9">
        <v>0</v>
      </c>
      <c r="AB943" s="9">
        <v>0</v>
      </c>
      <c r="AC943" s="9">
        <v>0</v>
      </c>
      <c r="AD943" s="9">
        <v>0</v>
      </c>
      <c r="AE943" s="9">
        <v>0</v>
      </c>
      <c r="AF943" s="9">
        <v>0</v>
      </c>
      <c r="AG943" s="9">
        <v>0</v>
      </c>
      <c r="AH943" s="9">
        <v>0</v>
      </c>
      <c r="AI943" s="9">
        <v>0</v>
      </c>
      <c r="AJ943">
        <v>0</v>
      </c>
      <c r="AK943">
        <v>0</v>
      </c>
      <c r="AU943" t="s">
        <v>2595</v>
      </c>
      <c r="AW943">
        <v>0</v>
      </c>
      <c r="AY943">
        <v>0</v>
      </c>
      <c r="BA943">
        <v>0</v>
      </c>
      <c r="BC943">
        <v>0</v>
      </c>
      <c r="BE943">
        <v>0</v>
      </c>
      <c r="BG943">
        <v>0</v>
      </c>
      <c r="BI943">
        <v>0</v>
      </c>
      <c r="BK943">
        <v>0</v>
      </c>
      <c r="BM943">
        <v>0</v>
      </c>
      <c r="BO943">
        <v>0</v>
      </c>
      <c r="BQ943">
        <v>0</v>
      </c>
      <c r="BR943">
        <v>0</v>
      </c>
      <c r="BT943">
        <v>0</v>
      </c>
      <c r="BV943">
        <v>0</v>
      </c>
      <c r="BX943">
        <v>0</v>
      </c>
      <c r="BZ943">
        <v>0</v>
      </c>
      <c r="CB943">
        <v>0</v>
      </c>
      <c r="CF943">
        <v>0</v>
      </c>
      <c r="CJ943">
        <v>2411</v>
      </c>
      <c r="CM943">
        <v>0</v>
      </c>
      <c r="CN943">
        <v>0</v>
      </c>
    </row>
    <row r="944" spans="1:92" x14ac:dyDescent="0.3">
      <c r="A944" s="4">
        <v>44403</v>
      </c>
      <c r="B944" s="2" t="s">
        <v>12</v>
      </c>
      <c r="C944" s="11" t="s">
        <v>239</v>
      </c>
      <c r="D944" s="11" t="s">
        <v>1566</v>
      </c>
      <c r="E944" s="3" t="s">
        <v>855</v>
      </c>
      <c r="F944" s="1"/>
      <c r="G944" s="7">
        <v>1</v>
      </c>
      <c r="H944" s="7"/>
      <c r="I944" s="7"/>
      <c r="J944" s="7">
        <v>1</v>
      </c>
      <c r="K944" s="7"/>
      <c r="L944" s="7"/>
      <c r="M944" s="5"/>
      <c r="N944" s="7"/>
      <c r="O944" s="7"/>
      <c r="P944" s="7"/>
      <c r="Q944" s="7"/>
      <c r="R944" s="7"/>
      <c r="S944" s="7"/>
      <c r="T944" s="7"/>
      <c r="U944" s="7"/>
      <c r="V944" s="6"/>
      <c r="W944" s="10"/>
      <c r="X944" s="8"/>
      <c r="Y944" s="9">
        <v>0</v>
      </c>
      <c r="Z944" s="9">
        <v>0</v>
      </c>
      <c r="AA944" s="9">
        <v>0</v>
      </c>
      <c r="AB944" s="9">
        <v>0</v>
      </c>
      <c r="AC944" s="9">
        <v>0</v>
      </c>
      <c r="AD944" s="9">
        <v>0</v>
      </c>
      <c r="AE944" s="9">
        <v>0</v>
      </c>
      <c r="AF944" s="9">
        <v>0</v>
      </c>
      <c r="AG944" s="9">
        <v>0</v>
      </c>
      <c r="AH944" s="9">
        <v>0</v>
      </c>
      <c r="AI944" s="9">
        <v>0</v>
      </c>
      <c r="AJ944">
        <v>0</v>
      </c>
      <c r="AK944">
        <v>0</v>
      </c>
      <c r="AU944" t="s">
        <v>2596</v>
      </c>
      <c r="AW944">
        <v>0</v>
      </c>
      <c r="AY944">
        <v>0</v>
      </c>
      <c r="BA944">
        <v>0</v>
      </c>
      <c r="BC944">
        <v>0</v>
      </c>
      <c r="BE944">
        <v>0</v>
      </c>
      <c r="BG944">
        <v>0</v>
      </c>
      <c r="BI944">
        <v>0</v>
      </c>
      <c r="BK944">
        <v>0</v>
      </c>
      <c r="BM944">
        <v>0</v>
      </c>
      <c r="BO944">
        <v>0</v>
      </c>
      <c r="BQ944">
        <v>0</v>
      </c>
      <c r="BR944">
        <v>0</v>
      </c>
      <c r="BT944">
        <v>0</v>
      </c>
      <c r="BV944">
        <v>0</v>
      </c>
      <c r="BX944">
        <v>0</v>
      </c>
      <c r="BZ944">
        <v>0</v>
      </c>
      <c r="CB944">
        <v>0</v>
      </c>
      <c r="CF944">
        <v>0</v>
      </c>
      <c r="CJ944">
        <v>2412</v>
      </c>
      <c r="CM944">
        <v>0</v>
      </c>
      <c r="CN944">
        <v>0</v>
      </c>
    </row>
    <row r="945" spans="1:92" x14ac:dyDescent="0.3">
      <c r="A945" s="4">
        <v>44402</v>
      </c>
      <c r="B945" s="2" t="s">
        <v>12</v>
      </c>
      <c r="C945" s="11" t="s">
        <v>630</v>
      </c>
      <c r="D945" s="11" t="s">
        <v>11</v>
      </c>
      <c r="E945" s="3" t="s">
        <v>1387</v>
      </c>
      <c r="F945" s="1"/>
      <c r="G945" s="7"/>
      <c r="H945" s="7"/>
      <c r="I945" s="7"/>
      <c r="J945" s="7">
        <v>8</v>
      </c>
      <c r="K945" s="7">
        <v>2</v>
      </c>
      <c r="L945" s="7"/>
      <c r="M945" s="5">
        <v>2</v>
      </c>
      <c r="N945" s="7"/>
      <c r="O945" s="7"/>
      <c r="P945" s="7"/>
      <c r="Q945" s="7"/>
      <c r="R945" s="7"/>
      <c r="S945" s="7"/>
      <c r="T945" s="7"/>
      <c r="U945" s="7"/>
      <c r="V945" s="6"/>
      <c r="W945" s="10"/>
      <c r="X945" s="8"/>
      <c r="Y945" s="9">
        <v>0</v>
      </c>
      <c r="Z945" s="9">
        <v>0</v>
      </c>
      <c r="AA945" s="9">
        <v>0</v>
      </c>
      <c r="AB945" s="9">
        <v>0</v>
      </c>
      <c r="AC945" s="9">
        <v>0</v>
      </c>
      <c r="AD945" s="9">
        <v>0</v>
      </c>
      <c r="AE945" s="9">
        <v>0</v>
      </c>
      <c r="AF945" s="9">
        <v>0</v>
      </c>
      <c r="AG945" s="9">
        <v>0</v>
      </c>
      <c r="AH945" s="9">
        <v>0</v>
      </c>
      <c r="AI945" s="9">
        <v>0</v>
      </c>
      <c r="AJ945">
        <v>0</v>
      </c>
      <c r="AK945">
        <v>0</v>
      </c>
      <c r="AU945" t="s">
        <v>2597</v>
      </c>
      <c r="AW945">
        <v>0</v>
      </c>
      <c r="AY945">
        <v>0</v>
      </c>
      <c r="BA945">
        <v>0</v>
      </c>
      <c r="BC945">
        <v>0</v>
      </c>
      <c r="BE945">
        <v>0</v>
      </c>
      <c r="BG945">
        <v>0</v>
      </c>
      <c r="BI945">
        <v>0</v>
      </c>
      <c r="BK945">
        <v>0</v>
      </c>
      <c r="BM945">
        <v>0</v>
      </c>
      <c r="BO945">
        <v>0</v>
      </c>
      <c r="BQ945">
        <v>0</v>
      </c>
      <c r="BR945">
        <v>0</v>
      </c>
      <c r="BT945">
        <v>0</v>
      </c>
      <c r="BV945">
        <v>0</v>
      </c>
      <c r="BX945">
        <v>0</v>
      </c>
      <c r="BZ945">
        <v>0</v>
      </c>
      <c r="CB945">
        <v>0</v>
      </c>
      <c r="CF945">
        <v>0</v>
      </c>
      <c r="CJ945">
        <v>2413</v>
      </c>
      <c r="CM945">
        <v>0</v>
      </c>
      <c r="CN945">
        <v>0</v>
      </c>
    </row>
    <row r="946" spans="1:92" x14ac:dyDescent="0.3">
      <c r="A946" s="4">
        <v>44402</v>
      </c>
      <c r="B946" s="2" t="s">
        <v>78</v>
      </c>
      <c r="C946" s="11" t="s">
        <v>363</v>
      </c>
      <c r="D946" s="11" t="s">
        <v>31</v>
      </c>
      <c r="E946" s="3" t="s">
        <v>1414</v>
      </c>
      <c r="F946" s="1"/>
      <c r="G946" s="7"/>
      <c r="H946" s="7"/>
      <c r="I946" s="7"/>
      <c r="J946" s="7">
        <v>20</v>
      </c>
      <c r="K946" s="7">
        <v>5</v>
      </c>
      <c r="L946" s="7"/>
      <c r="M946" s="5">
        <v>5</v>
      </c>
      <c r="N946" s="7"/>
      <c r="O946" s="7"/>
      <c r="P946" s="7"/>
      <c r="Q946" s="7"/>
      <c r="R946" s="7"/>
      <c r="S946" s="7"/>
      <c r="T946" s="7"/>
      <c r="U946" s="7"/>
      <c r="V946" s="6"/>
      <c r="W946" s="10"/>
      <c r="X946" s="8"/>
      <c r="Y946" s="9">
        <v>0</v>
      </c>
      <c r="Z946" s="9">
        <v>0</v>
      </c>
      <c r="AA946" s="9">
        <v>0</v>
      </c>
      <c r="AB946" s="9">
        <v>0</v>
      </c>
      <c r="AC946" s="9">
        <v>0</v>
      </c>
      <c r="AD946" s="9">
        <v>0</v>
      </c>
      <c r="AE946" s="9">
        <v>0</v>
      </c>
      <c r="AF946" s="9">
        <v>0</v>
      </c>
      <c r="AG946" s="9">
        <v>0</v>
      </c>
      <c r="AH946" s="9">
        <v>0</v>
      </c>
      <c r="AI946" s="9">
        <v>0</v>
      </c>
      <c r="AJ946">
        <v>0</v>
      </c>
      <c r="AK946">
        <v>0</v>
      </c>
      <c r="AU946" t="s">
        <v>2598</v>
      </c>
      <c r="AW946">
        <v>0</v>
      </c>
      <c r="AY946">
        <v>0</v>
      </c>
      <c r="BA946">
        <v>0</v>
      </c>
      <c r="BC946">
        <v>0</v>
      </c>
      <c r="BE946">
        <v>0</v>
      </c>
      <c r="BG946">
        <v>0</v>
      </c>
      <c r="BI946">
        <v>0</v>
      </c>
      <c r="BK946">
        <v>0</v>
      </c>
      <c r="BM946">
        <v>0</v>
      </c>
      <c r="BO946">
        <v>0</v>
      </c>
      <c r="BQ946">
        <v>0</v>
      </c>
      <c r="BR946">
        <v>0</v>
      </c>
      <c r="BT946">
        <v>0</v>
      </c>
      <c r="BV946">
        <v>0</v>
      </c>
      <c r="BX946">
        <v>0</v>
      </c>
      <c r="BZ946">
        <v>0</v>
      </c>
      <c r="CB946">
        <v>0</v>
      </c>
      <c r="CF946">
        <v>0</v>
      </c>
      <c r="CJ946">
        <v>2414</v>
      </c>
      <c r="CM946">
        <v>0</v>
      </c>
      <c r="CN946">
        <v>0</v>
      </c>
    </row>
    <row r="947" spans="1:92" x14ac:dyDescent="0.3">
      <c r="A947" s="4">
        <v>44401</v>
      </c>
      <c r="B947" s="2" t="s">
        <v>47</v>
      </c>
      <c r="C947" s="11" t="s">
        <v>83</v>
      </c>
      <c r="D947" s="11" t="s">
        <v>11</v>
      </c>
      <c r="E947" s="3" t="s">
        <v>973</v>
      </c>
      <c r="F947" s="1"/>
      <c r="G947" s="7"/>
      <c r="H947" s="7"/>
      <c r="I947" s="7"/>
      <c r="J947" s="7">
        <v>112</v>
      </c>
      <c r="K947" s="7">
        <v>23</v>
      </c>
      <c r="L947" s="7"/>
      <c r="M947" s="5">
        <v>6</v>
      </c>
      <c r="N947" s="7"/>
      <c r="O947" s="7"/>
      <c r="P947" s="7"/>
      <c r="Q947" s="7"/>
      <c r="R947" s="7"/>
      <c r="S947" s="7"/>
      <c r="T947" s="7"/>
      <c r="U947" s="7"/>
      <c r="V947" s="6"/>
      <c r="W947" s="10"/>
      <c r="X947" s="8"/>
      <c r="Y947" s="9">
        <v>0</v>
      </c>
      <c r="Z947" s="9">
        <v>0</v>
      </c>
      <c r="AA947" s="9">
        <v>144612000</v>
      </c>
      <c r="AB947" s="9">
        <v>0</v>
      </c>
      <c r="AC947" s="9">
        <v>0</v>
      </c>
      <c r="AD947" s="9">
        <v>0</v>
      </c>
      <c r="AE947" s="9">
        <v>0</v>
      </c>
      <c r="AF947" s="9">
        <v>0</v>
      </c>
      <c r="AG947" s="9">
        <v>0</v>
      </c>
      <c r="AH947" s="9">
        <v>0</v>
      </c>
      <c r="AI947" s="9">
        <v>0</v>
      </c>
      <c r="AJ947">
        <v>144612000</v>
      </c>
      <c r="AK947">
        <v>0</v>
      </c>
      <c r="AU947" t="s">
        <v>2599</v>
      </c>
      <c r="AV947">
        <v>1236</v>
      </c>
      <c r="AW947">
        <v>144612000</v>
      </c>
      <c r="AY947">
        <v>0</v>
      </c>
      <c r="BA947">
        <v>0</v>
      </c>
      <c r="BC947">
        <v>0</v>
      </c>
      <c r="BE947">
        <v>0</v>
      </c>
      <c r="BG947">
        <v>0</v>
      </c>
      <c r="BI947">
        <v>0</v>
      </c>
      <c r="BK947">
        <v>0</v>
      </c>
      <c r="BM947">
        <v>0</v>
      </c>
      <c r="BO947">
        <v>0</v>
      </c>
      <c r="BQ947">
        <v>0</v>
      </c>
      <c r="BR947">
        <v>0</v>
      </c>
      <c r="BT947">
        <v>0</v>
      </c>
      <c r="BV947">
        <v>0</v>
      </c>
      <c r="BX947">
        <v>0</v>
      </c>
      <c r="BZ947">
        <v>0</v>
      </c>
      <c r="CB947">
        <v>0</v>
      </c>
      <c r="CF947">
        <v>0</v>
      </c>
      <c r="CJ947">
        <v>2415</v>
      </c>
      <c r="CM947">
        <v>0</v>
      </c>
      <c r="CN947">
        <v>144612000</v>
      </c>
    </row>
    <row r="948" spans="1:92" x14ac:dyDescent="0.3">
      <c r="A948" s="4">
        <v>44403</v>
      </c>
      <c r="B948" s="2" t="s">
        <v>12</v>
      </c>
      <c r="C948" s="11" t="s">
        <v>792</v>
      </c>
      <c r="D948" s="11" t="s">
        <v>1690</v>
      </c>
      <c r="E948" s="3" t="s">
        <v>1211</v>
      </c>
      <c r="F948" s="1"/>
      <c r="G948" s="7"/>
      <c r="H948" s="7"/>
      <c r="I948" s="7"/>
      <c r="J948" s="7"/>
      <c r="K948" s="7"/>
      <c r="L948" s="7"/>
      <c r="M948" s="5"/>
      <c r="N948" s="7">
        <v>1</v>
      </c>
      <c r="O948" s="7"/>
      <c r="P948" s="7"/>
      <c r="Q948" s="7"/>
      <c r="R948" s="7"/>
      <c r="S948" s="7"/>
      <c r="T948" s="7"/>
      <c r="U948" s="7"/>
      <c r="V948" s="6"/>
      <c r="W948" s="10"/>
      <c r="X948" s="8"/>
      <c r="Y948" s="9">
        <v>0</v>
      </c>
      <c r="Z948" s="9">
        <v>0</v>
      </c>
      <c r="AA948" s="9">
        <v>0</v>
      </c>
      <c r="AB948" s="9">
        <v>0</v>
      </c>
      <c r="AC948" s="9">
        <v>0</v>
      </c>
      <c r="AD948" s="9">
        <v>0</v>
      </c>
      <c r="AE948" s="9">
        <v>0</v>
      </c>
      <c r="AF948" s="9">
        <v>0</v>
      </c>
      <c r="AG948" s="9">
        <v>0</v>
      </c>
      <c r="AH948" s="9">
        <v>0</v>
      </c>
      <c r="AI948" s="9">
        <v>0</v>
      </c>
      <c r="AJ948">
        <v>0</v>
      </c>
      <c r="AK948">
        <v>0</v>
      </c>
      <c r="AU948" t="s">
        <v>2600</v>
      </c>
      <c r="AW948">
        <v>0</v>
      </c>
      <c r="AY948">
        <v>0</v>
      </c>
      <c r="BA948">
        <v>0</v>
      </c>
      <c r="BC948">
        <v>0</v>
      </c>
      <c r="BE948">
        <v>0</v>
      </c>
      <c r="BG948">
        <v>0</v>
      </c>
      <c r="BI948">
        <v>0</v>
      </c>
      <c r="BK948">
        <v>0</v>
      </c>
      <c r="BM948">
        <v>0</v>
      </c>
      <c r="BO948">
        <v>0</v>
      </c>
      <c r="BQ948">
        <v>0</v>
      </c>
      <c r="BR948">
        <v>0</v>
      </c>
      <c r="BT948">
        <v>0</v>
      </c>
      <c r="BV948">
        <v>0</v>
      </c>
      <c r="BX948">
        <v>0</v>
      </c>
      <c r="BZ948">
        <v>0</v>
      </c>
      <c r="CB948">
        <v>0</v>
      </c>
      <c r="CF948">
        <v>0</v>
      </c>
      <c r="CJ948">
        <v>2416</v>
      </c>
      <c r="CM948">
        <v>0</v>
      </c>
      <c r="CN948">
        <v>0</v>
      </c>
    </row>
    <row r="949" spans="1:92" x14ac:dyDescent="0.3">
      <c r="A949" s="4">
        <v>44403</v>
      </c>
      <c r="B949" s="2" t="s">
        <v>12</v>
      </c>
      <c r="C949" s="11" t="s">
        <v>357</v>
      </c>
      <c r="D949" s="11" t="s">
        <v>1690</v>
      </c>
      <c r="E949" s="3" t="s">
        <v>1212</v>
      </c>
      <c r="F949" s="1"/>
      <c r="G949" s="7"/>
      <c r="H949" s="7"/>
      <c r="I949" s="7"/>
      <c r="J949" s="7"/>
      <c r="K949" s="7"/>
      <c r="L949" s="7"/>
      <c r="M949" s="5"/>
      <c r="N949" s="7">
        <v>1</v>
      </c>
      <c r="O949" s="7"/>
      <c r="P949" s="7"/>
      <c r="Q949" s="7"/>
      <c r="R949" s="7"/>
      <c r="S949" s="7"/>
      <c r="T949" s="7"/>
      <c r="U949" s="7"/>
      <c r="V949" s="6"/>
      <c r="W949" s="10"/>
      <c r="X949" s="8"/>
      <c r="Y949" s="9">
        <v>0</v>
      </c>
      <c r="Z949" s="9">
        <v>0</v>
      </c>
      <c r="AA949" s="9">
        <v>0</v>
      </c>
      <c r="AB949" s="9">
        <v>0</v>
      </c>
      <c r="AC949" s="9">
        <v>0</v>
      </c>
      <c r="AD949" s="9">
        <v>0</v>
      </c>
      <c r="AE949" s="9">
        <v>0</v>
      </c>
      <c r="AF949" s="9">
        <v>0</v>
      </c>
      <c r="AG949" s="9">
        <v>0</v>
      </c>
      <c r="AH949" s="9">
        <v>0</v>
      </c>
      <c r="AI949" s="9">
        <v>0</v>
      </c>
      <c r="AJ949">
        <v>0</v>
      </c>
      <c r="AK949">
        <v>0</v>
      </c>
      <c r="AU949" t="s">
        <v>2601</v>
      </c>
      <c r="AW949">
        <v>0</v>
      </c>
      <c r="AY949">
        <v>0</v>
      </c>
      <c r="BA949">
        <v>0</v>
      </c>
      <c r="BC949">
        <v>0</v>
      </c>
      <c r="BE949">
        <v>0</v>
      </c>
      <c r="BG949">
        <v>0</v>
      </c>
      <c r="BI949">
        <v>0</v>
      </c>
      <c r="BK949">
        <v>0</v>
      </c>
      <c r="BM949">
        <v>0</v>
      </c>
      <c r="BO949">
        <v>0</v>
      </c>
      <c r="BQ949">
        <v>0</v>
      </c>
      <c r="BR949">
        <v>0</v>
      </c>
      <c r="BT949">
        <v>0</v>
      </c>
      <c r="BV949">
        <v>0</v>
      </c>
      <c r="BX949">
        <v>0</v>
      </c>
      <c r="BZ949">
        <v>0</v>
      </c>
      <c r="CB949">
        <v>0</v>
      </c>
      <c r="CF949">
        <v>0</v>
      </c>
      <c r="CJ949">
        <v>2417</v>
      </c>
      <c r="CM949">
        <v>0</v>
      </c>
      <c r="CN949">
        <v>0</v>
      </c>
    </row>
    <row r="950" spans="1:92" x14ac:dyDescent="0.3">
      <c r="A950" s="4">
        <v>44403</v>
      </c>
      <c r="B950" s="2" t="s">
        <v>12</v>
      </c>
      <c r="C950" s="11" t="s">
        <v>357</v>
      </c>
      <c r="D950" s="11" t="s">
        <v>1690</v>
      </c>
      <c r="E950" s="3" t="s">
        <v>1212</v>
      </c>
      <c r="F950" s="1"/>
      <c r="G950" s="7"/>
      <c r="H950" s="7"/>
      <c r="I950" s="7"/>
      <c r="J950" s="7"/>
      <c r="K950" s="7"/>
      <c r="L950" s="7"/>
      <c r="M950" s="5"/>
      <c r="N950" s="7"/>
      <c r="O950" s="7"/>
      <c r="P950" s="7">
        <v>1</v>
      </c>
      <c r="Q950" s="7"/>
      <c r="R950" s="7"/>
      <c r="S950" s="7"/>
      <c r="T950" s="7"/>
      <c r="U950" s="7"/>
      <c r="V950" s="6"/>
      <c r="W950" s="10"/>
      <c r="X950" s="8"/>
      <c r="Y950" s="9">
        <v>0</v>
      </c>
      <c r="Z950" s="9">
        <v>0</v>
      </c>
      <c r="AA950" s="9">
        <v>0</v>
      </c>
      <c r="AB950" s="9">
        <v>0</v>
      </c>
      <c r="AC950" s="9">
        <v>0</v>
      </c>
      <c r="AD950" s="9">
        <v>0</v>
      </c>
      <c r="AE950" s="9">
        <v>0</v>
      </c>
      <c r="AF950" s="9">
        <v>0</v>
      </c>
      <c r="AG950" s="9">
        <v>0</v>
      </c>
      <c r="AH950" s="9">
        <v>0</v>
      </c>
      <c r="AI950" s="9">
        <v>0</v>
      </c>
      <c r="AJ950">
        <v>0</v>
      </c>
      <c r="AK950">
        <v>0</v>
      </c>
      <c r="AU950" t="s">
        <v>2602</v>
      </c>
      <c r="AW950">
        <v>0</v>
      </c>
      <c r="AY950">
        <v>0</v>
      </c>
      <c r="BA950">
        <v>0</v>
      </c>
      <c r="BC950">
        <v>0</v>
      </c>
      <c r="BE950">
        <v>0</v>
      </c>
      <c r="BG950">
        <v>0</v>
      </c>
      <c r="BI950">
        <v>0</v>
      </c>
      <c r="BK950">
        <v>0</v>
      </c>
      <c r="BM950">
        <v>0</v>
      </c>
      <c r="BO950">
        <v>0</v>
      </c>
      <c r="BQ950">
        <v>0</v>
      </c>
      <c r="BR950">
        <v>0</v>
      </c>
      <c r="BT950">
        <v>0</v>
      </c>
      <c r="BV950">
        <v>0</v>
      </c>
      <c r="BX950">
        <v>0</v>
      </c>
      <c r="BZ950">
        <v>0</v>
      </c>
      <c r="CB950">
        <v>0</v>
      </c>
      <c r="CF950">
        <v>0</v>
      </c>
      <c r="CJ950">
        <v>2418</v>
      </c>
      <c r="CM950">
        <v>0</v>
      </c>
      <c r="CN950">
        <v>0</v>
      </c>
    </row>
    <row r="951" spans="1:92" x14ac:dyDescent="0.3">
      <c r="A951" s="4">
        <v>44403</v>
      </c>
      <c r="B951" s="2" t="s">
        <v>40</v>
      </c>
      <c r="C951" s="11" t="s">
        <v>166</v>
      </c>
      <c r="D951" s="11" t="s">
        <v>1699</v>
      </c>
      <c r="E951" s="3" t="s">
        <v>1007</v>
      </c>
      <c r="F951" s="1"/>
      <c r="G951" s="7"/>
      <c r="H951" s="7"/>
      <c r="I951" s="7"/>
      <c r="J951" s="7"/>
      <c r="K951" s="7"/>
      <c r="L951" s="7"/>
      <c r="M951" s="5"/>
      <c r="N951" s="7"/>
      <c r="O951" s="7"/>
      <c r="P951" s="7"/>
      <c r="Q951" s="7"/>
      <c r="R951" s="7"/>
      <c r="S951" s="7"/>
      <c r="T951" s="7"/>
      <c r="U951" s="7"/>
      <c r="V951" s="6">
        <v>5</v>
      </c>
      <c r="W951" s="10"/>
      <c r="X951" s="8"/>
      <c r="Y951" s="9">
        <v>0</v>
      </c>
      <c r="Z951" s="9">
        <v>0</v>
      </c>
      <c r="AA951" s="9">
        <v>0</v>
      </c>
      <c r="AB951" s="9">
        <v>0</v>
      </c>
      <c r="AC951" s="9">
        <v>0</v>
      </c>
      <c r="AD951" s="9">
        <v>0</v>
      </c>
      <c r="AE951" s="9">
        <v>0</v>
      </c>
      <c r="AF951" s="9">
        <v>0</v>
      </c>
      <c r="AG951" s="9">
        <v>0</v>
      </c>
      <c r="AH951" s="9">
        <v>0</v>
      </c>
      <c r="AI951" s="9">
        <v>0</v>
      </c>
      <c r="AJ951">
        <v>0</v>
      </c>
      <c r="AK951">
        <v>0</v>
      </c>
      <c r="AU951" t="s">
        <v>2603</v>
      </c>
      <c r="AW951">
        <v>0</v>
      </c>
      <c r="AY951">
        <v>0</v>
      </c>
      <c r="BA951">
        <v>0</v>
      </c>
      <c r="BC951">
        <v>0</v>
      </c>
      <c r="BE951">
        <v>0</v>
      </c>
      <c r="BG951">
        <v>0</v>
      </c>
      <c r="BI951">
        <v>0</v>
      </c>
      <c r="BK951">
        <v>0</v>
      </c>
      <c r="BM951">
        <v>0</v>
      </c>
      <c r="BO951">
        <v>0</v>
      </c>
      <c r="BQ951">
        <v>0</v>
      </c>
      <c r="BR951">
        <v>0</v>
      </c>
      <c r="BT951">
        <v>0</v>
      </c>
      <c r="BV951">
        <v>0</v>
      </c>
      <c r="BX951">
        <v>0</v>
      </c>
      <c r="BZ951">
        <v>0</v>
      </c>
      <c r="CB951">
        <v>0</v>
      </c>
      <c r="CF951">
        <v>0</v>
      </c>
      <c r="CJ951">
        <v>2419</v>
      </c>
      <c r="CM951">
        <v>0</v>
      </c>
      <c r="CN951">
        <v>0</v>
      </c>
    </row>
    <row r="952" spans="1:92" x14ac:dyDescent="0.3">
      <c r="A952" s="4">
        <v>44402</v>
      </c>
      <c r="B952" s="2" t="s">
        <v>9</v>
      </c>
      <c r="C952" s="11" t="s">
        <v>375</v>
      </c>
      <c r="D952" s="11" t="s">
        <v>11</v>
      </c>
      <c r="E952" s="3" t="s">
        <v>1378</v>
      </c>
      <c r="F952" s="1"/>
      <c r="G952" s="7"/>
      <c r="H952" s="7"/>
      <c r="I952" s="7"/>
      <c r="J952" s="7">
        <v>48</v>
      </c>
      <c r="K952" s="7">
        <v>12</v>
      </c>
      <c r="L952" s="7"/>
      <c r="M952" s="5">
        <v>12</v>
      </c>
      <c r="N952" s="7"/>
      <c r="O952" s="7"/>
      <c r="P952" s="7"/>
      <c r="Q952" s="7"/>
      <c r="R952" s="7"/>
      <c r="S952" s="7"/>
      <c r="T952" s="7"/>
      <c r="U952" s="7"/>
      <c r="V952" s="6"/>
      <c r="W952" s="10"/>
      <c r="X952" s="8"/>
      <c r="Y952" s="9">
        <v>0</v>
      </c>
      <c r="Z952" s="9">
        <v>0</v>
      </c>
      <c r="AA952" s="9">
        <v>0</v>
      </c>
      <c r="AB952" s="9">
        <v>0</v>
      </c>
      <c r="AC952" s="9">
        <v>0</v>
      </c>
      <c r="AD952" s="9">
        <v>0</v>
      </c>
      <c r="AE952" s="9">
        <v>0</v>
      </c>
      <c r="AF952" s="9">
        <v>0</v>
      </c>
      <c r="AG952" s="9">
        <v>0</v>
      </c>
      <c r="AH952" s="9">
        <v>0</v>
      </c>
      <c r="AI952" s="9">
        <v>0</v>
      </c>
      <c r="AJ952">
        <v>0</v>
      </c>
      <c r="AK952">
        <v>0</v>
      </c>
      <c r="AU952" t="s">
        <v>2604</v>
      </c>
      <c r="AW952">
        <v>0</v>
      </c>
      <c r="AY952">
        <v>0</v>
      </c>
      <c r="BA952">
        <v>0</v>
      </c>
      <c r="BC952">
        <v>0</v>
      </c>
      <c r="BE952">
        <v>0</v>
      </c>
      <c r="BG952">
        <v>0</v>
      </c>
      <c r="BI952">
        <v>0</v>
      </c>
      <c r="BK952">
        <v>0</v>
      </c>
      <c r="BM952">
        <v>0</v>
      </c>
      <c r="BO952">
        <v>0</v>
      </c>
      <c r="BQ952">
        <v>0</v>
      </c>
      <c r="BR952">
        <v>0</v>
      </c>
      <c r="BT952">
        <v>0</v>
      </c>
      <c r="BV952">
        <v>0</v>
      </c>
      <c r="BX952">
        <v>0</v>
      </c>
      <c r="BZ952">
        <v>0</v>
      </c>
      <c r="CB952">
        <v>0</v>
      </c>
      <c r="CF952">
        <v>0</v>
      </c>
      <c r="CJ952">
        <v>2420</v>
      </c>
      <c r="CM952">
        <v>0</v>
      </c>
      <c r="CN952">
        <v>0</v>
      </c>
    </row>
    <row r="953" spans="1:92" x14ac:dyDescent="0.3">
      <c r="A953" s="4">
        <v>44404</v>
      </c>
      <c r="B953" s="2" t="s">
        <v>53</v>
      </c>
      <c r="C953" s="11" t="s">
        <v>67</v>
      </c>
      <c r="D953" s="11" t="s">
        <v>1690</v>
      </c>
      <c r="E953" s="3" t="s">
        <v>929</v>
      </c>
      <c r="F953" s="1"/>
      <c r="G953" s="7">
        <v>2</v>
      </c>
      <c r="H953" s="7">
        <v>4</v>
      </c>
      <c r="I953" s="7"/>
      <c r="J953" s="7">
        <v>7</v>
      </c>
      <c r="K953" s="7">
        <v>1</v>
      </c>
      <c r="L953" s="7">
        <v>1</v>
      </c>
      <c r="M953" s="5"/>
      <c r="N953" s="7"/>
      <c r="O953" s="7"/>
      <c r="P953" s="7"/>
      <c r="Q953" s="7"/>
      <c r="R953" s="7"/>
      <c r="S953" s="7"/>
      <c r="T953" s="7"/>
      <c r="U953" s="7"/>
      <c r="V953" s="6"/>
      <c r="W953" s="10"/>
      <c r="X953" s="8"/>
      <c r="Y953" s="9">
        <v>0</v>
      </c>
      <c r="Z953" s="9">
        <v>0</v>
      </c>
      <c r="AA953" s="9">
        <v>0</v>
      </c>
      <c r="AB953" s="9">
        <v>0</v>
      </c>
      <c r="AC953" s="9">
        <v>0</v>
      </c>
      <c r="AD953" s="9">
        <v>0</v>
      </c>
      <c r="AE953" s="9">
        <v>0</v>
      </c>
      <c r="AF953" s="9">
        <v>0</v>
      </c>
      <c r="AG953" s="9">
        <v>0</v>
      </c>
      <c r="AH953" s="9">
        <v>0</v>
      </c>
      <c r="AI953" s="9">
        <v>0</v>
      </c>
      <c r="AJ953">
        <v>0</v>
      </c>
      <c r="AK953">
        <v>0</v>
      </c>
      <c r="AU953" t="s">
        <v>2605</v>
      </c>
      <c r="AW953">
        <v>0</v>
      </c>
      <c r="AY953">
        <v>0</v>
      </c>
      <c r="BA953">
        <v>0</v>
      </c>
      <c r="BC953">
        <v>0</v>
      </c>
      <c r="BE953">
        <v>0</v>
      </c>
      <c r="BG953">
        <v>0</v>
      </c>
      <c r="BI953">
        <v>0</v>
      </c>
      <c r="BK953">
        <v>0</v>
      </c>
      <c r="BM953">
        <v>0</v>
      </c>
      <c r="BO953">
        <v>0</v>
      </c>
      <c r="BQ953">
        <v>0</v>
      </c>
      <c r="BR953">
        <v>0</v>
      </c>
      <c r="BT953">
        <v>0</v>
      </c>
      <c r="BV953">
        <v>0</v>
      </c>
      <c r="BX953">
        <v>0</v>
      </c>
      <c r="BZ953">
        <v>0</v>
      </c>
      <c r="CB953">
        <v>0</v>
      </c>
      <c r="CF953">
        <v>0</v>
      </c>
      <c r="CJ953">
        <v>2421</v>
      </c>
      <c r="CM953">
        <v>0</v>
      </c>
      <c r="CN953">
        <v>0</v>
      </c>
    </row>
    <row r="954" spans="1:92" x14ac:dyDescent="0.3">
      <c r="A954" s="4">
        <v>44404</v>
      </c>
      <c r="B954" s="2" t="s">
        <v>53</v>
      </c>
      <c r="C954" s="11" t="s">
        <v>67</v>
      </c>
      <c r="D954" s="11" t="s">
        <v>11</v>
      </c>
      <c r="E954" s="3" t="s">
        <v>929</v>
      </c>
      <c r="F954" s="1"/>
      <c r="G954" s="7"/>
      <c r="H954" s="7"/>
      <c r="I954" s="7"/>
      <c r="J954" s="7"/>
      <c r="K954" s="7">
        <v>60</v>
      </c>
      <c r="L954" s="7"/>
      <c r="M954" s="5">
        <v>60</v>
      </c>
      <c r="N954" s="7"/>
      <c r="O954" s="7"/>
      <c r="P954" s="7"/>
      <c r="Q954" s="7"/>
      <c r="R954" s="7"/>
      <c r="S954" s="7"/>
      <c r="T954" s="7"/>
      <c r="U954" s="7"/>
      <c r="V954" s="6"/>
      <c r="W954" s="10"/>
      <c r="X954" s="8"/>
      <c r="Y954" s="9">
        <v>0</v>
      </c>
      <c r="Z954" s="9">
        <v>0</v>
      </c>
      <c r="AA954" s="9">
        <v>0</v>
      </c>
      <c r="AB954" s="9">
        <v>0</v>
      </c>
      <c r="AC954" s="9">
        <v>0</v>
      </c>
      <c r="AD954" s="9">
        <v>0</v>
      </c>
      <c r="AE954" s="9">
        <v>0</v>
      </c>
      <c r="AF954" s="9">
        <v>0</v>
      </c>
      <c r="AG954" s="9">
        <v>0</v>
      </c>
      <c r="AH954" s="9">
        <v>0</v>
      </c>
      <c r="AI954" s="9">
        <v>0</v>
      </c>
      <c r="AJ954">
        <v>0</v>
      </c>
      <c r="AK954">
        <v>0</v>
      </c>
      <c r="AU954" t="s">
        <v>2606</v>
      </c>
      <c r="AW954">
        <v>0</v>
      </c>
      <c r="AY954">
        <v>0</v>
      </c>
      <c r="BA954">
        <v>0</v>
      </c>
      <c r="BC954">
        <v>0</v>
      </c>
      <c r="BE954">
        <v>0</v>
      </c>
      <c r="BG954">
        <v>0</v>
      </c>
      <c r="BI954">
        <v>0</v>
      </c>
      <c r="BK954">
        <v>0</v>
      </c>
      <c r="BM954">
        <v>0</v>
      </c>
      <c r="BO954">
        <v>0</v>
      </c>
      <c r="BQ954">
        <v>0</v>
      </c>
      <c r="BR954">
        <v>0</v>
      </c>
      <c r="BT954">
        <v>0</v>
      </c>
      <c r="BV954">
        <v>0</v>
      </c>
      <c r="BX954">
        <v>0</v>
      </c>
      <c r="BZ954">
        <v>0</v>
      </c>
      <c r="CB954">
        <v>0</v>
      </c>
      <c r="CF954">
        <v>0</v>
      </c>
      <c r="CJ954">
        <v>2422</v>
      </c>
      <c r="CM954">
        <v>0</v>
      </c>
      <c r="CN954">
        <v>0</v>
      </c>
    </row>
    <row r="955" spans="1:92" x14ac:dyDescent="0.3">
      <c r="A955" s="4">
        <v>44404</v>
      </c>
      <c r="B955" s="2" t="s">
        <v>40</v>
      </c>
      <c r="C955" s="11" t="s">
        <v>412</v>
      </c>
      <c r="D955" s="11" t="s">
        <v>1706</v>
      </c>
      <c r="E955" s="3" t="s">
        <v>1459</v>
      </c>
      <c r="F955" s="1"/>
      <c r="G955" s="7">
        <v>1</v>
      </c>
      <c r="H955" s="7">
        <v>1</v>
      </c>
      <c r="I955" s="7"/>
      <c r="J955" s="7">
        <v>2</v>
      </c>
      <c r="K955" s="7"/>
      <c r="L955" s="7"/>
      <c r="M955" s="5"/>
      <c r="N955" s="7"/>
      <c r="O955" s="7"/>
      <c r="P955" s="7"/>
      <c r="Q955" s="7"/>
      <c r="R955" s="7"/>
      <c r="S955" s="7"/>
      <c r="T955" s="7"/>
      <c r="U955" s="7"/>
      <c r="V955" s="6"/>
      <c r="W955" s="10"/>
      <c r="X955" s="8"/>
      <c r="Y955" s="9">
        <v>0</v>
      </c>
      <c r="Z955" s="9">
        <v>0</v>
      </c>
      <c r="AA955" s="9">
        <v>0</v>
      </c>
      <c r="AB955" s="9">
        <v>0</v>
      </c>
      <c r="AC955" s="9">
        <v>0</v>
      </c>
      <c r="AD955" s="9">
        <v>0</v>
      </c>
      <c r="AE955" s="9">
        <v>0</v>
      </c>
      <c r="AF955" s="9">
        <v>0</v>
      </c>
      <c r="AG955" s="9">
        <v>0</v>
      </c>
      <c r="AH955" s="9">
        <v>0</v>
      </c>
      <c r="AI955" s="9">
        <v>0</v>
      </c>
      <c r="AJ955">
        <v>0</v>
      </c>
      <c r="AK955">
        <v>0</v>
      </c>
      <c r="AU955" t="s">
        <v>2607</v>
      </c>
      <c r="AW955">
        <v>0</v>
      </c>
      <c r="AY955">
        <v>0</v>
      </c>
      <c r="BA955">
        <v>0</v>
      </c>
      <c r="BC955">
        <v>0</v>
      </c>
      <c r="BE955">
        <v>0</v>
      </c>
      <c r="BG955">
        <v>0</v>
      </c>
      <c r="BI955">
        <v>0</v>
      </c>
      <c r="BK955">
        <v>0</v>
      </c>
      <c r="BM955">
        <v>0</v>
      </c>
      <c r="BO955">
        <v>0</v>
      </c>
      <c r="BQ955">
        <v>0</v>
      </c>
      <c r="BR955">
        <v>0</v>
      </c>
      <c r="BT955">
        <v>0</v>
      </c>
      <c r="BV955">
        <v>0</v>
      </c>
      <c r="BX955">
        <v>0</v>
      </c>
      <c r="BZ955">
        <v>0</v>
      </c>
      <c r="CB955">
        <v>0</v>
      </c>
      <c r="CF955">
        <v>0</v>
      </c>
      <c r="CJ955">
        <v>2423</v>
      </c>
      <c r="CM955">
        <v>0</v>
      </c>
      <c r="CN955">
        <v>0</v>
      </c>
    </row>
    <row r="956" spans="1:92" x14ac:dyDescent="0.3">
      <c r="A956" s="4">
        <v>44401</v>
      </c>
      <c r="B956" s="2" t="s">
        <v>92</v>
      </c>
      <c r="C956" s="11" t="s">
        <v>94</v>
      </c>
      <c r="D956" s="11" t="s">
        <v>31</v>
      </c>
      <c r="E956" s="3" t="s">
        <v>1180</v>
      </c>
      <c r="F956" s="1"/>
      <c r="G956" s="7"/>
      <c r="H956" s="7"/>
      <c r="I956" s="7"/>
      <c r="J956" s="7">
        <v>96</v>
      </c>
      <c r="K956" s="7">
        <v>24</v>
      </c>
      <c r="L956" s="7"/>
      <c r="M956" s="5">
        <v>24</v>
      </c>
      <c r="N956" s="7"/>
      <c r="O956" s="7"/>
      <c r="P956" s="7"/>
      <c r="Q956" s="7"/>
      <c r="R956" s="7"/>
      <c r="S956" s="7"/>
      <c r="T956" s="7"/>
      <c r="U956" s="7"/>
      <c r="V956" s="6"/>
      <c r="W956" s="10"/>
      <c r="X956" s="8"/>
      <c r="Y956" s="9">
        <v>0</v>
      </c>
      <c r="Z956" s="9">
        <v>0</v>
      </c>
      <c r="AA956" s="9">
        <v>0</v>
      </c>
      <c r="AB956" s="9">
        <v>0</v>
      </c>
      <c r="AC956" s="9">
        <v>0</v>
      </c>
      <c r="AD956" s="9">
        <v>0</v>
      </c>
      <c r="AE956" s="9">
        <v>0</v>
      </c>
      <c r="AF956" s="9">
        <v>0</v>
      </c>
      <c r="AG956" s="9">
        <v>0</v>
      </c>
      <c r="AH956" s="9">
        <v>0</v>
      </c>
      <c r="AI956" s="9">
        <v>0</v>
      </c>
      <c r="AJ956">
        <v>0</v>
      </c>
      <c r="AK956">
        <v>0</v>
      </c>
      <c r="AU956" t="s">
        <v>2608</v>
      </c>
      <c r="AW956">
        <v>0</v>
      </c>
      <c r="AY956">
        <v>0</v>
      </c>
      <c r="BA956">
        <v>0</v>
      </c>
      <c r="BC956">
        <v>0</v>
      </c>
      <c r="BE956">
        <v>0</v>
      </c>
      <c r="BG956">
        <v>0</v>
      </c>
      <c r="BI956">
        <v>0</v>
      </c>
      <c r="BK956">
        <v>0</v>
      </c>
      <c r="BM956">
        <v>0</v>
      </c>
      <c r="BO956">
        <v>0</v>
      </c>
      <c r="BQ956">
        <v>0</v>
      </c>
      <c r="BR956">
        <v>0</v>
      </c>
      <c r="BT956">
        <v>0</v>
      </c>
      <c r="BV956">
        <v>0</v>
      </c>
      <c r="BX956">
        <v>0</v>
      </c>
      <c r="BZ956">
        <v>0</v>
      </c>
      <c r="CB956">
        <v>0</v>
      </c>
      <c r="CF956">
        <v>0</v>
      </c>
      <c r="CJ956">
        <v>2424</v>
      </c>
      <c r="CM956">
        <v>0</v>
      </c>
      <c r="CN956">
        <v>0</v>
      </c>
    </row>
    <row r="957" spans="1:92" x14ac:dyDescent="0.3">
      <c r="A957" s="4">
        <v>44404</v>
      </c>
      <c r="B957" s="2" t="s">
        <v>1160</v>
      </c>
      <c r="C957" s="11" t="s">
        <v>514</v>
      </c>
      <c r="D957" s="11" t="s">
        <v>11</v>
      </c>
      <c r="E957" s="3" t="s">
        <v>1439</v>
      </c>
      <c r="F957" s="1"/>
      <c r="G957" s="7"/>
      <c r="H957" s="7"/>
      <c r="I957" s="7"/>
      <c r="J957" s="7">
        <v>866</v>
      </c>
      <c r="K957" s="7">
        <v>294</v>
      </c>
      <c r="L957" s="7"/>
      <c r="M957" s="5">
        <v>213</v>
      </c>
      <c r="N957" s="7"/>
      <c r="O957" s="7"/>
      <c r="P957" s="7"/>
      <c r="Q957" s="7"/>
      <c r="R957" s="7"/>
      <c r="S957" s="7"/>
      <c r="T957" s="7"/>
      <c r="U957" s="7"/>
      <c r="V957" s="6"/>
      <c r="W957" s="10"/>
      <c r="X957" s="8"/>
      <c r="Y957" s="9">
        <v>0</v>
      </c>
      <c r="Z957" s="9">
        <v>0</v>
      </c>
      <c r="AA957" s="9">
        <v>0</v>
      </c>
      <c r="AB957" s="9">
        <v>0</v>
      </c>
      <c r="AC957" s="9">
        <v>0</v>
      </c>
      <c r="AD957" s="9">
        <v>0</v>
      </c>
      <c r="AE957" s="9">
        <v>0</v>
      </c>
      <c r="AF957" s="9">
        <v>0</v>
      </c>
      <c r="AG957" s="9">
        <v>0</v>
      </c>
      <c r="AH957" s="9">
        <v>0</v>
      </c>
      <c r="AI957" s="9">
        <v>0</v>
      </c>
      <c r="AJ957">
        <v>0</v>
      </c>
      <c r="AK957">
        <v>0</v>
      </c>
      <c r="AU957" t="s">
        <v>2609</v>
      </c>
      <c r="AW957">
        <v>0</v>
      </c>
      <c r="AY957">
        <v>0</v>
      </c>
      <c r="BA957">
        <v>0</v>
      </c>
      <c r="BC957">
        <v>0</v>
      </c>
      <c r="BE957">
        <v>0</v>
      </c>
      <c r="BG957">
        <v>0</v>
      </c>
      <c r="BI957">
        <v>0</v>
      </c>
      <c r="BK957">
        <v>0</v>
      </c>
      <c r="BM957">
        <v>0</v>
      </c>
      <c r="BO957">
        <v>0</v>
      </c>
      <c r="BQ957">
        <v>0</v>
      </c>
      <c r="BR957">
        <v>0</v>
      </c>
      <c r="BT957">
        <v>0</v>
      </c>
      <c r="BV957">
        <v>0</v>
      </c>
      <c r="BX957">
        <v>0</v>
      </c>
      <c r="BZ957">
        <v>0</v>
      </c>
      <c r="CB957">
        <v>0</v>
      </c>
      <c r="CF957">
        <v>0</v>
      </c>
      <c r="CJ957">
        <v>2425</v>
      </c>
      <c r="CM957">
        <v>0</v>
      </c>
      <c r="CN957">
        <v>0</v>
      </c>
    </row>
    <row r="958" spans="1:92" x14ac:dyDescent="0.3">
      <c r="A958" s="4">
        <v>44404</v>
      </c>
      <c r="B958" s="2" t="s">
        <v>53</v>
      </c>
      <c r="C958" s="11" t="s">
        <v>112</v>
      </c>
      <c r="D958" s="11" t="s">
        <v>7</v>
      </c>
      <c r="E958" s="3" t="s">
        <v>824</v>
      </c>
      <c r="F958" s="1"/>
      <c r="G958" s="7"/>
      <c r="H958" s="7"/>
      <c r="I958" s="7"/>
      <c r="J958" s="7">
        <v>4</v>
      </c>
      <c r="K958" s="7">
        <v>1</v>
      </c>
      <c r="L958" s="7">
        <v>1</v>
      </c>
      <c r="M958" s="5"/>
      <c r="N958" s="7"/>
      <c r="O958" s="7"/>
      <c r="P958" s="7"/>
      <c r="Q958" s="7"/>
      <c r="R958" s="7"/>
      <c r="S958" s="7"/>
      <c r="T958" s="7"/>
      <c r="U958" s="7"/>
      <c r="V958" s="6"/>
      <c r="W958" s="10"/>
      <c r="X958" s="8"/>
      <c r="Y958" s="9">
        <v>0</v>
      </c>
      <c r="Z958" s="9">
        <v>0</v>
      </c>
      <c r="AA958" s="9">
        <v>0</v>
      </c>
      <c r="AB958" s="9">
        <v>0</v>
      </c>
      <c r="AC958" s="9">
        <v>0</v>
      </c>
      <c r="AD958" s="9">
        <v>0</v>
      </c>
      <c r="AE958" s="9">
        <v>0</v>
      </c>
      <c r="AF958" s="9">
        <v>0</v>
      </c>
      <c r="AG958" s="9">
        <v>0</v>
      </c>
      <c r="AH958" s="9">
        <v>0</v>
      </c>
      <c r="AI958" s="9">
        <v>0</v>
      </c>
      <c r="AJ958">
        <v>0</v>
      </c>
      <c r="AK958">
        <v>0</v>
      </c>
      <c r="AU958" t="s">
        <v>2610</v>
      </c>
      <c r="AW958">
        <v>0</v>
      </c>
      <c r="AY958">
        <v>0</v>
      </c>
      <c r="BA958">
        <v>0</v>
      </c>
      <c r="BC958">
        <v>0</v>
      </c>
      <c r="BE958">
        <v>0</v>
      </c>
      <c r="BG958">
        <v>0</v>
      </c>
      <c r="BI958">
        <v>0</v>
      </c>
      <c r="BK958">
        <v>0</v>
      </c>
      <c r="BM958">
        <v>0</v>
      </c>
      <c r="BO958">
        <v>0</v>
      </c>
      <c r="BQ958">
        <v>0</v>
      </c>
      <c r="BR958">
        <v>0</v>
      </c>
      <c r="BT958">
        <v>0</v>
      </c>
      <c r="BV958">
        <v>0</v>
      </c>
      <c r="BX958">
        <v>0</v>
      </c>
      <c r="BZ958">
        <v>0</v>
      </c>
      <c r="CB958">
        <v>0</v>
      </c>
      <c r="CF958">
        <v>0</v>
      </c>
      <c r="CJ958">
        <v>2426</v>
      </c>
      <c r="CM958">
        <v>0</v>
      </c>
      <c r="CN958">
        <v>0</v>
      </c>
    </row>
    <row r="959" spans="1:92" x14ac:dyDescent="0.3">
      <c r="A959" s="4">
        <v>44404</v>
      </c>
      <c r="B959" s="2" t="s">
        <v>44</v>
      </c>
      <c r="C959" s="11" t="s">
        <v>529</v>
      </c>
      <c r="D959" s="11" t="s">
        <v>11</v>
      </c>
      <c r="E959" s="3">
        <v>86</v>
      </c>
      <c r="F959" s="1"/>
      <c r="G959" s="7"/>
      <c r="H959" s="7"/>
      <c r="I959" s="7"/>
      <c r="J959" s="7"/>
      <c r="K959" s="7"/>
      <c r="L959" s="7"/>
      <c r="M959" s="5"/>
      <c r="N959" s="7"/>
      <c r="O959" s="7"/>
      <c r="P959" s="7"/>
      <c r="Q959" s="7"/>
      <c r="R959" s="7"/>
      <c r="S959" s="7"/>
      <c r="T959" s="7"/>
      <c r="U959" s="7"/>
      <c r="V959" s="6"/>
      <c r="W959" s="10"/>
      <c r="X959" s="8"/>
      <c r="Y959" s="9">
        <v>0</v>
      </c>
      <c r="Z959" s="9">
        <v>874680000</v>
      </c>
      <c r="AA959" s="9">
        <v>432900000</v>
      </c>
      <c r="AB959" s="9">
        <v>0</v>
      </c>
      <c r="AC959" s="9">
        <v>0</v>
      </c>
      <c r="AD959" s="9">
        <v>0</v>
      </c>
      <c r="AE959" s="9">
        <v>0</v>
      </c>
      <c r="AF959" s="9">
        <v>0</v>
      </c>
      <c r="AG959" s="9">
        <v>0</v>
      </c>
      <c r="AH959" s="9">
        <v>240000000</v>
      </c>
      <c r="AI959" s="9">
        <v>0</v>
      </c>
      <c r="AJ959">
        <v>1547580000</v>
      </c>
      <c r="AK959">
        <v>0</v>
      </c>
      <c r="AL959">
        <v>244</v>
      </c>
      <c r="AM959">
        <v>44398</v>
      </c>
      <c r="AN959">
        <v>44581</v>
      </c>
      <c r="AU959" t="s">
        <v>2611</v>
      </c>
      <c r="AV959">
        <v>3700</v>
      </c>
      <c r="AW959">
        <v>432900000</v>
      </c>
      <c r="AY959">
        <v>0</v>
      </c>
      <c r="AZ959">
        <v>3700</v>
      </c>
      <c r="BA959">
        <v>187220000</v>
      </c>
      <c r="BB959">
        <v>3700</v>
      </c>
      <c r="BC959">
        <v>199060000</v>
      </c>
      <c r="BD959">
        <v>3700</v>
      </c>
      <c r="BE959">
        <v>284900000</v>
      </c>
      <c r="BF959">
        <v>3700</v>
      </c>
      <c r="BG959">
        <v>105820000</v>
      </c>
      <c r="BI959">
        <v>0</v>
      </c>
      <c r="BK959">
        <v>0</v>
      </c>
      <c r="BL959">
        <v>3700</v>
      </c>
      <c r="BM959">
        <v>97680000</v>
      </c>
      <c r="BO959">
        <v>0</v>
      </c>
      <c r="BQ959">
        <v>0</v>
      </c>
      <c r="BR959">
        <v>874680000</v>
      </c>
      <c r="BT959">
        <v>0</v>
      </c>
      <c r="BV959">
        <v>0</v>
      </c>
      <c r="BX959">
        <v>0</v>
      </c>
      <c r="BZ959">
        <v>0</v>
      </c>
      <c r="CB959">
        <v>0</v>
      </c>
      <c r="CF959">
        <v>0</v>
      </c>
      <c r="CJ959">
        <v>2427</v>
      </c>
      <c r="CM959">
        <v>0</v>
      </c>
      <c r="CN959">
        <v>1547580000</v>
      </c>
    </row>
    <row r="960" spans="1:92" x14ac:dyDescent="0.3">
      <c r="A960" s="4">
        <v>44404</v>
      </c>
      <c r="B960" s="2" t="s">
        <v>161</v>
      </c>
      <c r="C960" s="11" t="s">
        <v>182</v>
      </c>
      <c r="D960" s="11" t="s">
        <v>11</v>
      </c>
      <c r="E960" s="3" t="s">
        <v>1544</v>
      </c>
      <c r="F960" s="1"/>
      <c r="G960" s="7"/>
      <c r="H960" s="7"/>
      <c r="I960" s="7"/>
      <c r="J960" s="7"/>
      <c r="K960" s="7"/>
      <c r="L960" s="7"/>
      <c r="M960" s="5"/>
      <c r="N960" s="7"/>
      <c r="O960" s="7"/>
      <c r="P960" s="7"/>
      <c r="Q960" s="7"/>
      <c r="R960" s="7"/>
      <c r="S960" s="7"/>
      <c r="T960" s="7"/>
      <c r="U960" s="7"/>
      <c r="V960" s="6"/>
      <c r="W960" s="10"/>
      <c r="X960" s="8"/>
      <c r="Y960" s="9">
        <v>0</v>
      </c>
      <c r="Z960" s="9">
        <v>0</v>
      </c>
      <c r="AA960" s="9">
        <v>0</v>
      </c>
      <c r="AB960" s="9">
        <v>0</v>
      </c>
      <c r="AC960" s="9">
        <v>0</v>
      </c>
      <c r="AD960" s="9">
        <v>0</v>
      </c>
      <c r="AE960" s="9">
        <v>0</v>
      </c>
      <c r="AF960" s="9">
        <v>0</v>
      </c>
      <c r="AG960" s="9">
        <v>0</v>
      </c>
      <c r="AH960" s="9">
        <v>100000000</v>
      </c>
      <c r="AI960" s="9">
        <v>0</v>
      </c>
      <c r="AJ960">
        <v>100000000</v>
      </c>
      <c r="AK960">
        <v>0</v>
      </c>
      <c r="AU960" t="s">
        <v>2612</v>
      </c>
      <c r="AW960">
        <v>0</v>
      </c>
      <c r="AY960">
        <v>0</v>
      </c>
      <c r="BA960">
        <v>0</v>
      </c>
      <c r="BC960">
        <v>0</v>
      </c>
      <c r="BE960">
        <v>0</v>
      </c>
      <c r="BG960">
        <v>0</v>
      </c>
      <c r="BI960">
        <v>0</v>
      </c>
      <c r="BK960">
        <v>0</v>
      </c>
      <c r="BM960">
        <v>0</v>
      </c>
      <c r="BO960">
        <v>0</v>
      </c>
      <c r="BQ960">
        <v>0</v>
      </c>
      <c r="BR960">
        <v>0</v>
      </c>
      <c r="BT960">
        <v>0</v>
      </c>
      <c r="BV960">
        <v>0</v>
      </c>
      <c r="BX960">
        <v>0</v>
      </c>
      <c r="BZ960">
        <v>0</v>
      </c>
      <c r="CB960">
        <v>0</v>
      </c>
      <c r="CF960">
        <v>0</v>
      </c>
      <c r="CJ960">
        <v>2428</v>
      </c>
      <c r="CM960">
        <v>0</v>
      </c>
      <c r="CN960">
        <v>100000000</v>
      </c>
    </row>
    <row r="961" spans="1:92" x14ac:dyDescent="0.3">
      <c r="A961" s="4">
        <v>44404</v>
      </c>
      <c r="B961" s="2" t="s">
        <v>9</v>
      </c>
      <c r="C961" s="11" t="s">
        <v>801</v>
      </c>
      <c r="D961" s="11" t="s">
        <v>7</v>
      </c>
      <c r="E961" s="3" t="s">
        <v>888</v>
      </c>
      <c r="F961" s="1"/>
      <c r="G961" s="7"/>
      <c r="H961" s="7"/>
      <c r="I961" s="7"/>
      <c r="J961" s="7">
        <v>4</v>
      </c>
      <c r="K961" s="7">
        <v>1</v>
      </c>
      <c r="L961" s="7"/>
      <c r="M961" s="5">
        <v>1</v>
      </c>
      <c r="N961" s="7"/>
      <c r="O961" s="7"/>
      <c r="P961" s="7"/>
      <c r="Q961" s="7"/>
      <c r="R961" s="7"/>
      <c r="S961" s="7"/>
      <c r="T961" s="7"/>
      <c r="U961" s="7"/>
      <c r="V961" s="6"/>
      <c r="W961" s="10"/>
      <c r="X961" s="8"/>
      <c r="Y961" s="9">
        <v>0</v>
      </c>
      <c r="Z961" s="9">
        <v>0</v>
      </c>
      <c r="AA961" s="9">
        <v>0</v>
      </c>
      <c r="AB961" s="9">
        <v>0</v>
      </c>
      <c r="AC961" s="9">
        <v>0</v>
      </c>
      <c r="AD961" s="9">
        <v>0</v>
      </c>
      <c r="AE961" s="9">
        <v>0</v>
      </c>
      <c r="AF961" s="9">
        <v>0</v>
      </c>
      <c r="AG961" s="9">
        <v>0</v>
      </c>
      <c r="AH961" s="9">
        <v>0</v>
      </c>
      <c r="AI961" s="9">
        <v>0</v>
      </c>
      <c r="AJ961">
        <v>0</v>
      </c>
      <c r="AK961">
        <v>0</v>
      </c>
      <c r="AU961" t="s">
        <v>2613</v>
      </c>
      <c r="AW961">
        <v>0</v>
      </c>
      <c r="AY961">
        <v>0</v>
      </c>
      <c r="BA961">
        <v>0</v>
      </c>
      <c r="BC961">
        <v>0</v>
      </c>
      <c r="BE961">
        <v>0</v>
      </c>
      <c r="BG961">
        <v>0</v>
      </c>
      <c r="BI961">
        <v>0</v>
      </c>
      <c r="BK961">
        <v>0</v>
      </c>
      <c r="BM961">
        <v>0</v>
      </c>
      <c r="BO961">
        <v>0</v>
      </c>
      <c r="BQ961">
        <v>0</v>
      </c>
      <c r="BR961">
        <v>0</v>
      </c>
      <c r="BT961">
        <v>0</v>
      </c>
      <c r="BV961">
        <v>0</v>
      </c>
      <c r="BX961">
        <v>0</v>
      </c>
      <c r="BZ961">
        <v>0</v>
      </c>
      <c r="CB961">
        <v>0</v>
      </c>
      <c r="CF961">
        <v>0</v>
      </c>
      <c r="CJ961">
        <v>2429</v>
      </c>
      <c r="CM961">
        <v>0</v>
      </c>
      <c r="CN961">
        <v>0</v>
      </c>
    </row>
    <row r="962" spans="1:92" x14ac:dyDescent="0.3">
      <c r="A962" s="4">
        <v>44405</v>
      </c>
      <c r="B962" s="2" t="s">
        <v>26</v>
      </c>
      <c r="C962" s="11" t="s">
        <v>803</v>
      </c>
      <c r="D962" s="11" t="s">
        <v>1706</v>
      </c>
      <c r="E962" s="3" t="s">
        <v>1568</v>
      </c>
      <c r="F962" s="1"/>
      <c r="G962" s="7"/>
      <c r="H962" s="7"/>
      <c r="I962" s="7"/>
      <c r="J962" s="7"/>
      <c r="K962" s="7"/>
      <c r="L962" s="7"/>
      <c r="M962" s="5"/>
      <c r="N962" s="7"/>
      <c r="O962" s="7"/>
      <c r="P962" s="7"/>
      <c r="Q962" s="7"/>
      <c r="R962" s="7"/>
      <c r="S962" s="7"/>
      <c r="T962" s="7"/>
      <c r="U962" s="7"/>
      <c r="V962" s="6"/>
      <c r="W962" s="10"/>
      <c r="X962" s="8"/>
      <c r="Y962" s="9">
        <v>0</v>
      </c>
      <c r="Z962" s="9">
        <v>0</v>
      </c>
      <c r="AA962" s="9">
        <v>0</v>
      </c>
      <c r="AB962" s="9">
        <v>0</v>
      </c>
      <c r="AC962" s="9">
        <v>0</v>
      </c>
      <c r="AD962" s="9">
        <v>0</v>
      </c>
      <c r="AE962" s="9">
        <v>0</v>
      </c>
      <c r="AF962" s="9">
        <v>0</v>
      </c>
      <c r="AG962" s="9">
        <v>0</v>
      </c>
      <c r="AH962" s="9">
        <v>0</v>
      </c>
      <c r="AI962" s="9">
        <v>0</v>
      </c>
      <c r="AJ962">
        <v>0</v>
      </c>
      <c r="AK962">
        <v>0</v>
      </c>
      <c r="AU962" t="s">
        <v>2614</v>
      </c>
      <c r="AW962">
        <v>0</v>
      </c>
      <c r="AY962">
        <v>0</v>
      </c>
      <c r="BA962">
        <v>0</v>
      </c>
      <c r="BC962">
        <v>0</v>
      </c>
      <c r="BE962">
        <v>0</v>
      </c>
      <c r="BG962">
        <v>0</v>
      </c>
      <c r="BI962">
        <v>0</v>
      </c>
      <c r="BK962">
        <v>0</v>
      </c>
      <c r="BM962">
        <v>0</v>
      </c>
      <c r="BO962">
        <v>0</v>
      </c>
      <c r="BQ962">
        <v>0</v>
      </c>
      <c r="BR962">
        <v>0</v>
      </c>
      <c r="BT962">
        <v>0</v>
      </c>
      <c r="BV962">
        <v>0</v>
      </c>
      <c r="BX962">
        <v>0</v>
      </c>
      <c r="BZ962">
        <v>0</v>
      </c>
      <c r="CB962">
        <v>0</v>
      </c>
      <c r="CF962">
        <v>0</v>
      </c>
      <c r="CJ962">
        <v>2430</v>
      </c>
      <c r="CM962">
        <v>0</v>
      </c>
      <c r="CN962">
        <v>0</v>
      </c>
    </row>
    <row r="963" spans="1:92" x14ac:dyDescent="0.3">
      <c r="A963" s="4">
        <v>44388</v>
      </c>
      <c r="B963" s="2" t="s">
        <v>199</v>
      </c>
      <c r="C963" s="11" t="s">
        <v>718</v>
      </c>
      <c r="D963" s="11" t="s">
        <v>11</v>
      </c>
      <c r="E963" s="3" t="s">
        <v>1283</v>
      </c>
      <c r="F963" s="1"/>
      <c r="G963" s="7"/>
      <c r="H963" s="7"/>
      <c r="I963" s="7"/>
      <c r="J963" s="7">
        <v>386</v>
      </c>
      <c r="K963" s="7">
        <v>145</v>
      </c>
      <c r="L963" s="7"/>
      <c r="M963" s="5">
        <v>145</v>
      </c>
      <c r="N963" s="7"/>
      <c r="O963" s="7"/>
      <c r="P963" s="7"/>
      <c r="Q963" s="7"/>
      <c r="R963" s="7"/>
      <c r="S963" s="7"/>
      <c r="T963" s="7"/>
      <c r="U963" s="7"/>
      <c r="V963" s="6"/>
      <c r="W963" s="10"/>
      <c r="X963" s="8"/>
      <c r="Y963" s="9">
        <v>0</v>
      </c>
      <c r="Z963" s="9">
        <v>0</v>
      </c>
      <c r="AA963" s="9">
        <v>0</v>
      </c>
      <c r="AB963" s="9">
        <v>0</v>
      </c>
      <c r="AC963" s="9">
        <v>0</v>
      </c>
      <c r="AD963" s="9">
        <v>0</v>
      </c>
      <c r="AE963" s="9">
        <v>0</v>
      </c>
      <c r="AF963" s="9">
        <v>0</v>
      </c>
      <c r="AG963" s="9">
        <v>0</v>
      </c>
      <c r="AH963" s="9">
        <v>0</v>
      </c>
      <c r="AI963" s="9">
        <v>0</v>
      </c>
      <c r="AJ963">
        <v>0</v>
      </c>
      <c r="AK963">
        <v>0</v>
      </c>
      <c r="AU963" t="s">
        <v>2615</v>
      </c>
      <c r="AW963">
        <v>0</v>
      </c>
      <c r="AY963">
        <v>0</v>
      </c>
      <c r="BA963">
        <v>0</v>
      </c>
      <c r="BC963">
        <v>0</v>
      </c>
      <c r="BE963">
        <v>0</v>
      </c>
      <c r="BG963">
        <v>0</v>
      </c>
      <c r="BI963">
        <v>0</v>
      </c>
      <c r="BK963">
        <v>0</v>
      </c>
      <c r="BM963">
        <v>0</v>
      </c>
      <c r="BO963">
        <v>0</v>
      </c>
      <c r="BQ963">
        <v>0</v>
      </c>
      <c r="BR963">
        <v>0</v>
      </c>
      <c r="BT963">
        <v>0</v>
      </c>
      <c r="BV963">
        <v>0</v>
      </c>
      <c r="BX963">
        <v>0</v>
      </c>
      <c r="BZ963">
        <v>0</v>
      </c>
      <c r="CB963">
        <v>0</v>
      </c>
      <c r="CF963">
        <v>0</v>
      </c>
      <c r="CJ963">
        <v>2431</v>
      </c>
      <c r="CM963">
        <v>0</v>
      </c>
      <c r="CN963">
        <v>0</v>
      </c>
    </row>
    <row r="964" spans="1:92" x14ac:dyDescent="0.3">
      <c r="A964" s="4">
        <v>44405</v>
      </c>
      <c r="B964" s="2" t="s">
        <v>80</v>
      </c>
      <c r="C964" s="11" t="s">
        <v>190</v>
      </c>
      <c r="D964" s="11" t="s">
        <v>31</v>
      </c>
      <c r="E964" s="3" t="s">
        <v>857</v>
      </c>
      <c r="F964" s="1"/>
      <c r="G964" s="7"/>
      <c r="H964" s="7">
        <v>1</v>
      </c>
      <c r="I964" s="7"/>
      <c r="J964" s="7">
        <v>24</v>
      </c>
      <c r="K964" s="7">
        <v>6</v>
      </c>
      <c r="L964" s="7"/>
      <c r="M964" s="5">
        <v>6</v>
      </c>
      <c r="N964" s="7"/>
      <c r="O964" s="7"/>
      <c r="P964" s="7"/>
      <c r="Q964" s="7"/>
      <c r="R964" s="7"/>
      <c r="S964" s="7"/>
      <c r="T964" s="7"/>
      <c r="U964" s="7"/>
      <c r="V964" s="6"/>
      <c r="W964" s="10" t="s">
        <v>2616</v>
      </c>
      <c r="X964" s="8"/>
      <c r="Y964" s="9">
        <v>0</v>
      </c>
      <c r="Z964" s="9">
        <v>0</v>
      </c>
      <c r="AA964" s="9">
        <v>0</v>
      </c>
      <c r="AB964" s="9">
        <v>0</v>
      </c>
      <c r="AC964" s="9">
        <v>0</v>
      </c>
      <c r="AD964" s="9">
        <v>0</v>
      </c>
      <c r="AE964" s="9">
        <v>0</v>
      </c>
      <c r="AF964" s="9">
        <v>0</v>
      </c>
      <c r="AG964" s="9">
        <v>0</v>
      </c>
      <c r="AH964" s="9">
        <v>0</v>
      </c>
      <c r="AI964" s="9">
        <v>0</v>
      </c>
      <c r="AJ964">
        <v>0</v>
      </c>
      <c r="AK964">
        <v>0</v>
      </c>
      <c r="AU964" t="s">
        <v>2617</v>
      </c>
      <c r="AW964">
        <v>0</v>
      </c>
      <c r="AY964">
        <v>0</v>
      </c>
      <c r="BA964">
        <v>0</v>
      </c>
      <c r="BC964">
        <v>0</v>
      </c>
      <c r="BE964">
        <v>0</v>
      </c>
      <c r="BG964">
        <v>0</v>
      </c>
      <c r="BI964">
        <v>0</v>
      </c>
      <c r="BK964">
        <v>0</v>
      </c>
      <c r="BM964">
        <v>0</v>
      </c>
      <c r="BO964">
        <v>0</v>
      </c>
      <c r="BQ964">
        <v>0</v>
      </c>
      <c r="BR964">
        <v>0</v>
      </c>
      <c r="BT964">
        <v>0</v>
      </c>
      <c r="BV964">
        <v>0</v>
      </c>
      <c r="BX964">
        <v>0</v>
      </c>
      <c r="BZ964">
        <v>0</v>
      </c>
      <c r="CB964">
        <v>0</v>
      </c>
      <c r="CF964">
        <v>0</v>
      </c>
      <c r="CJ964">
        <v>2432</v>
      </c>
      <c r="CM964">
        <v>0</v>
      </c>
      <c r="CN964">
        <v>0</v>
      </c>
    </row>
    <row r="965" spans="1:92" x14ac:dyDescent="0.3">
      <c r="A965" s="4">
        <v>44405</v>
      </c>
      <c r="B965" s="2" t="s">
        <v>199</v>
      </c>
      <c r="C965" s="11" t="s">
        <v>201</v>
      </c>
      <c r="D965" s="11" t="s">
        <v>11</v>
      </c>
      <c r="E965" s="3" t="s">
        <v>991</v>
      </c>
      <c r="F965" s="1"/>
      <c r="G965" s="7"/>
      <c r="H965" s="7"/>
      <c r="I965" s="7"/>
      <c r="J965" s="7">
        <v>10</v>
      </c>
      <c r="K965" s="7">
        <v>2</v>
      </c>
      <c r="L965" s="7"/>
      <c r="M965" s="5">
        <v>2</v>
      </c>
      <c r="N965" s="7"/>
      <c r="O965" s="7"/>
      <c r="P965" s="7"/>
      <c r="Q965" s="7"/>
      <c r="R965" s="7"/>
      <c r="S965" s="7"/>
      <c r="T965" s="7"/>
      <c r="U965" s="7"/>
      <c r="V965" s="6"/>
      <c r="W965" s="10"/>
      <c r="X965" s="8"/>
      <c r="Y965" s="9">
        <v>0</v>
      </c>
      <c r="Z965" s="9">
        <v>0</v>
      </c>
      <c r="AA965" s="9">
        <v>0</v>
      </c>
      <c r="AB965" s="9">
        <v>0</v>
      </c>
      <c r="AC965" s="9">
        <v>0</v>
      </c>
      <c r="AD965" s="9">
        <v>0</v>
      </c>
      <c r="AE965" s="9">
        <v>0</v>
      </c>
      <c r="AF965" s="9">
        <v>0</v>
      </c>
      <c r="AG965" s="9">
        <v>0</v>
      </c>
      <c r="AH965" s="9">
        <v>0</v>
      </c>
      <c r="AI965" s="9">
        <v>0</v>
      </c>
      <c r="AJ965">
        <v>0</v>
      </c>
      <c r="AK965">
        <v>0</v>
      </c>
      <c r="AU965" t="s">
        <v>2618</v>
      </c>
      <c r="AW965">
        <v>0</v>
      </c>
      <c r="AY965">
        <v>0</v>
      </c>
      <c r="BA965">
        <v>0</v>
      </c>
      <c r="BC965">
        <v>0</v>
      </c>
      <c r="BE965">
        <v>0</v>
      </c>
      <c r="BG965">
        <v>0</v>
      </c>
      <c r="BI965">
        <v>0</v>
      </c>
      <c r="BK965">
        <v>0</v>
      </c>
      <c r="BM965">
        <v>0</v>
      </c>
      <c r="BO965">
        <v>0</v>
      </c>
      <c r="BQ965">
        <v>0</v>
      </c>
      <c r="BR965">
        <v>0</v>
      </c>
      <c r="BT965">
        <v>0</v>
      </c>
      <c r="BV965">
        <v>0</v>
      </c>
      <c r="BX965">
        <v>0</v>
      </c>
      <c r="BZ965">
        <v>0</v>
      </c>
      <c r="CB965">
        <v>0</v>
      </c>
      <c r="CF965">
        <v>0</v>
      </c>
      <c r="CJ965">
        <v>2433</v>
      </c>
      <c r="CM965">
        <v>0</v>
      </c>
      <c r="CN965">
        <v>0</v>
      </c>
    </row>
    <row r="966" spans="1:92" x14ac:dyDescent="0.3">
      <c r="A966" s="4">
        <v>44404</v>
      </c>
      <c r="B966" s="2" t="s">
        <v>148</v>
      </c>
      <c r="C966" s="11" t="s">
        <v>557</v>
      </c>
      <c r="D966" s="11" t="s">
        <v>11</v>
      </c>
      <c r="E966" s="3" t="s">
        <v>1288</v>
      </c>
      <c r="F966" s="1"/>
      <c r="G966" s="7"/>
      <c r="H966" s="7"/>
      <c r="I966" s="7"/>
      <c r="J966" s="7">
        <v>800</v>
      </c>
      <c r="K966" s="7">
        <v>200</v>
      </c>
      <c r="L966" s="7"/>
      <c r="M966" s="5"/>
      <c r="N966" s="7"/>
      <c r="O966" s="7"/>
      <c r="P966" s="7"/>
      <c r="Q966" s="7"/>
      <c r="R966" s="7"/>
      <c r="S966" s="7"/>
      <c r="T966" s="7"/>
      <c r="U966" s="7"/>
      <c r="V966" s="6">
        <v>3</v>
      </c>
      <c r="W966" s="10"/>
      <c r="X966" s="8"/>
      <c r="Y966" s="9">
        <v>0</v>
      </c>
      <c r="Z966" s="9">
        <v>0</v>
      </c>
      <c r="AA966" s="9">
        <v>0</v>
      </c>
      <c r="AB966" s="9">
        <v>0</v>
      </c>
      <c r="AC966" s="9">
        <v>0</v>
      </c>
      <c r="AD966" s="9">
        <v>0</v>
      </c>
      <c r="AE966" s="9">
        <v>0</v>
      </c>
      <c r="AF966" s="9">
        <v>0</v>
      </c>
      <c r="AG966" s="9">
        <v>0</v>
      </c>
      <c r="AH966" s="9">
        <v>0</v>
      </c>
      <c r="AI966" s="9">
        <v>0</v>
      </c>
      <c r="AJ966">
        <v>0</v>
      </c>
      <c r="AK966">
        <v>0</v>
      </c>
      <c r="AU966" t="s">
        <v>2619</v>
      </c>
      <c r="AW966">
        <v>0</v>
      </c>
      <c r="AY966">
        <v>0</v>
      </c>
      <c r="BA966">
        <v>0</v>
      </c>
      <c r="BC966">
        <v>0</v>
      </c>
      <c r="BE966">
        <v>0</v>
      </c>
      <c r="BG966">
        <v>0</v>
      </c>
      <c r="BI966">
        <v>0</v>
      </c>
      <c r="BK966">
        <v>0</v>
      </c>
      <c r="BM966">
        <v>0</v>
      </c>
      <c r="BO966">
        <v>0</v>
      </c>
      <c r="BQ966">
        <v>0</v>
      </c>
      <c r="BR966">
        <v>0</v>
      </c>
      <c r="BT966">
        <v>0</v>
      </c>
      <c r="BV966">
        <v>0</v>
      </c>
      <c r="BX966">
        <v>0</v>
      </c>
      <c r="BZ966">
        <v>0</v>
      </c>
      <c r="CB966">
        <v>0</v>
      </c>
      <c r="CF966">
        <v>0</v>
      </c>
      <c r="CJ966">
        <v>2434</v>
      </c>
      <c r="CM966">
        <v>0</v>
      </c>
      <c r="CN966">
        <v>0</v>
      </c>
    </row>
    <row r="967" spans="1:92" x14ac:dyDescent="0.3">
      <c r="A967" s="4">
        <v>44404</v>
      </c>
      <c r="B967" s="2" t="s">
        <v>26</v>
      </c>
      <c r="C967" s="11" t="s">
        <v>435</v>
      </c>
      <c r="D967" s="11" t="s">
        <v>11</v>
      </c>
      <c r="E967" s="3" t="s">
        <v>1376</v>
      </c>
      <c r="F967" s="1"/>
      <c r="G967" s="7"/>
      <c r="H967" s="7"/>
      <c r="I967" s="7"/>
      <c r="J967" s="7">
        <v>1296</v>
      </c>
      <c r="K967" s="7">
        <v>326</v>
      </c>
      <c r="L967" s="7"/>
      <c r="M967" s="5"/>
      <c r="N967" s="7"/>
      <c r="O967" s="7">
        <v>1</v>
      </c>
      <c r="P967" s="7"/>
      <c r="Q967" s="7"/>
      <c r="R967" s="7"/>
      <c r="S967" s="7"/>
      <c r="T967" s="7"/>
      <c r="U967" s="7"/>
      <c r="V967" s="6"/>
      <c r="W967" s="10"/>
      <c r="X967" s="8"/>
      <c r="Y967" s="9">
        <v>0</v>
      </c>
      <c r="Z967" s="9">
        <v>0</v>
      </c>
      <c r="AA967" s="9">
        <v>0</v>
      </c>
      <c r="AB967" s="9">
        <v>0</v>
      </c>
      <c r="AC967" s="9">
        <v>0</v>
      </c>
      <c r="AD967" s="9">
        <v>0</v>
      </c>
      <c r="AE967" s="9">
        <v>0</v>
      </c>
      <c r="AF967" s="9">
        <v>0</v>
      </c>
      <c r="AG967" s="9">
        <v>0</v>
      </c>
      <c r="AH967" s="9">
        <v>0</v>
      </c>
      <c r="AI967" s="9">
        <v>0</v>
      </c>
      <c r="AJ967">
        <v>0</v>
      </c>
      <c r="AK967">
        <v>0</v>
      </c>
      <c r="AU967" t="s">
        <v>2620</v>
      </c>
      <c r="AW967">
        <v>0</v>
      </c>
      <c r="AY967">
        <v>0</v>
      </c>
      <c r="BA967">
        <v>0</v>
      </c>
      <c r="BC967">
        <v>0</v>
      </c>
      <c r="BE967">
        <v>0</v>
      </c>
      <c r="BG967">
        <v>0</v>
      </c>
      <c r="BI967">
        <v>0</v>
      </c>
      <c r="BK967">
        <v>0</v>
      </c>
      <c r="BM967">
        <v>0</v>
      </c>
      <c r="BO967">
        <v>0</v>
      </c>
      <c r="BQ967">
        <v>0</v>
      </c>
      <c r="BR967">
        <v>0</v>
      </c>
      <c r="BT967">
        <v>0</v>
      </c>
      <c r="BV967">
        <v>0</v>
      </c>
      <c r="BX967">
        <v>0</v>
      </c>
      <c r="BZ967">
        <v>0</v>
      </c>
      <c r="CB967">
        <v>0</v>
      </c>
      <c r="CF967">
        <v>0</v>
      </c>
      <c r="CJ967">
        <v>2435</v>
      </c>
      <c r="CM967">
        <v>0</v>
      </c>
      <c r="CN967">
        <v>0</v>
      </c>
    </row>
    <row r="968" spans="1:92" x14ac:dyDescent="0.3">
      <c r="A968" s="4">
        <v>44399</v>
      </c>
      <c r="B968" s="2" t="s">
        <v>26</v>
      </c>
      <c r="C968" s="11" t="s">
        <v>803</v>
      </c>
      <c r="D968" s="11" t="s">
        <v>31</v>
      </c>
      <c r="E968" s="3" t="s">
        <v>1568</v>
      </c>
      <c r="F968" s="1"/>
      <c r="G968" s="7"/>
      <c r="H968" s="7"/>
      <c r="I968" s="7"/>
      <c r="J968" s="7"/>
      <c r="K968" s="7">
        <v>737</v>
      </c>
      <c r="L968" s="7">
        <v>46</v>
      </c>
      <c r="M968" s="5">
        <v>207</v>
      </c>
      <c r="N968" s="7">
        <v>2</v>
      </c>
      <c r="O968" s="7">
        <v>1</v>
      </c>
      <c r="P968" s="7"/>
      <c r="Q968" s="7">
        <v>1</v>
      </c>
      <c r="R968" s="7"/>
      <c r="S968" s="7"/>
      <c r="T968" s="7">
        <v>4</v>
      </c>
      <c r="U968" s="7">
        <v>1</v>
      </c>
      <c r="V968" s="6">
        <v>46.1</v>
      </c>
      <c r="W968" s="10" t="s">
        <v>2621</v>
      </c>
      <c r="X968" s="8"/>
      <c r="Y968" s="9">
        <v>0</v>
      </c>
      <c r="Z968" s="9">
        <v>0</v>
      </c>
      <c r="AA968" s="9">
        <v>0</v>
      </c>
      <c r="AB968" s="9">
        <v>0</v>
      </c>
      <c r="AC968" s="9">
        <v>0</v>
      </c>
      <c r="AD968" s="9">
        <v>0</v>
      </c>
      <c r="AE968" s="9">
        <v>0</v>
      </c>
      <c r="AF968" s="9">
        <v>0</v>
      </c>
      <c r="AG968" s="9">
        <v>0</v>
      </c>
      <c r="AH968" s="9">
        <v>0</v>
      </c>
      <c r="AI968" s="9">
        <v>0</v>
      </c>
      <c r="AJ968">
        <v>0</v>
      </c>
      <c r="AK968">
        <v>0</v>
      </c>
      <c r="AU968" t="s">
        <v>2622</v>
      </c>
      <c r="AW968">
        <v>0</v>
      </c>
      <c r="AY968">
        <v>0</v>
      </c>
      <c r="BA968">
        <v>0</v>
      </c>
      <c r="BC968">
        <v>0</v>
      </c>
      <c r="BE968">
        <v>0</v>
      </c>
      <c r="BG968">
        <v>0</v>
      </c>
      <c r="BI968">
        <v>0</v>
      </c>
      <c r="BK968">
        <v>0</v>
      </c>
      <c r="BM968">
        <v>0</v>
      </c>
      <c r="BO968">
        <v>0</v>
      </c>
      <c r="BQ968">
        <v>0</v>
      </c>
      <c r="BR968">
        <v>0</v>
      </c>
      <c r="BT968">
        <v>0</v>
      </c>
      <c r="BV968">
        <v>0</v>
      </c>
      <c r="BX968">
        <v>0</v>
      </c>
      <c r="BZ968">
        <v>0</v>
      </c>
      <c r="CB968">
        <v>0</v>
      </c>
      <c r="CF968">
        <v>0</v>
      </c>
      <c r="CJ968">
        <v>2436</v>
      </c>
      <c r="CM968">
        <v>0</v>
      </c>
      <c r="CN968">
        <v>0</v>
      </c>
    </row>
    <row r="969" spans="1:92" x14ac:dyDescent="0.3">
      <c r="A969" s="4">
        <v>44405</v>
      </c>
      <c r="B969" s="2" t="s">
        <v>8</v>
      </c>
      <c r="C969" s="11" t="s">
        <v>587</v>
      </c>
      <c r="D969" s="11" t="s">
        <v>11</v>
      </c>
      <c r="E969" s="3" t="s">
        <v>1109</v>
      </c>
      <c r="F969" s="1"/>
      <c r="G969" s="7"/>
      <c r="H969" s="7"/>
      <c r="I969" s="7"/>
      <c r="J969" s="7">
        <v>100</v>
      </c>
      <c r="K969" s="7">
        <v>25</v>
      </c>
      <c r="L969" s="7"/>
      <c r="M969" s="5">
        <v>25</v>
      </c>
      <c r="N969" s="7"/>
      <c r="O969" s="7"/>
      <c r="P969" s="7"/>
      <c r="Q969" s="7"/>
      <c r="R969" s="7"/>
      <c r="S969" s="7"/>
      <c r="T969" s="7"/>
      <c r="U969" s="7"/>
      <c r="V969" s="6"/>
      <c r="W969" s="10"/>
      <c r="X969" s="8"/>
      <c r="Y969" s="9">
        <v>0</v>
      </c>
      <c r="Z969" s="9">
        <v>0</v>
      </c>
      <c r="AA969" s="9">
        <v>0</v>
      </c>
      <c r="AB969" s="9">
        <v>0</v>
      </c>
      <c r="AC969" s="9">
        <v>0</v>
      </c>
      <c r="AD969" s="9">
        <v>0</v>
      </c>
      <c r="AE969" s="9">
        <v>0</v>
      </c>
      <c r="AF969" s="9">
        <v>0</v>
      </c>
      <c r="AG969" s="9">
        <v>0</v>
      </c>
      <c r="AH969" s="9">
        <v>0</v>
      </c>
      <c r="AI969" s="9">
        <v>0</v>
      </c>
      <c r="AJ969">
        <v>0</v>
      </c>
      <c r="AK969">
        <v>0</v>
      </c>
      <c r="AU969" t="s">
        <v>2623</v>
      </c>
      <c r="AW969">
        <v>0</v>
      </c>
      <c r="AY969">
        <v>0</v>
      </c>
      <c r="BA969">
        <v>0</v>
      </c>
      <c r="BC969">
        <v>0</v>
      </c>
      <c r="BE969">
        <v>0</v>
      </c>
      <c r="BG969">
        <v>0</v>
      </c>
      <c r="BI969">
        <v>0</v>
      </c>
      <c r="BK969">
        <v>0</v>
      </c>
      <c r="BM969">
        <v>0</v>
      </c>
      <c r="BO969">
        <v>0</v>
      </c>
      <c r="BQ969">
        <v>0</v>
      </c>
      <c r="BR969">
        <v>0</v>
      </c>
      <c r="BT969">
        <v>0</v>
      </c>
      <c r="BV969">
        <v>0</v>
      </c>
      <c r="BX969">
        <v>0</v>
      </c>
      <c r="BZ969">
        <v>0</v>
      </c>
      <c r="CB969">
        <v>0</v>
      </c>
      <c r="CF969">
        <v>0</v>
      </c>
      <c r="CJ969">
        <v>2437</v>
      </c>
      <c r="CM969">
        <v>0</v>
      </c>
      <c r="CN969">
        <v>0</v>
      </c>
    </row>
    <row r="970" spans="1:92" x14ac:dyDescent="0.3">
      <c r="A970" s="4">
        <v>44332</v>
      </c>
      <c r="B970" s="2" t="s">
        <v>209</v>
      </c>
      <c r="C970" s="11" t="s">
        <v>502</v>
      </c>
      <c r="D970" s="11" t="s">
        <v>11</v>
      </c>
      <c r="E970" s="3" t="s">
        <v>1535</v>
      </c>
      <c r="F970" s="1"/>
      <c r="G970" s="7"/>
      <c r="H970" s="7"/>
      <c r="I970" s="7"/>
      <c r="J970" s="7">
        <v>400</v>
      </c>
      <c r="K970" s="7">
        <v>175</v>
      </c>
      <c r="L970" s="7"/>
      <c r="M970" s="5">
        <v>175</v>
      </c>
      <c r="N970" s="7"/>
      <c r="O970" s="7"/>
      <c r="P970" s="7"/>
      <c r="Q970" s="7"/>
      <c r="R970" s="7"/>
      <c r="S970" s="7"/>
      <c r="T970" s="7"/>
      <c r="U970" s="7"/>
      <c r="V970" s="6"/>
      <c r="W970" s="10"/>
      <c r="X970" s="8"/>
      <c r="Y970" s="9">
        <v>0</v>
      </c>
      <c r="Z970" s="9">
        <v>0</v>
      </c>
      <c r="AA970" s="9">
        <v>0</v>
      </c>
      <c r="AB970" s="9">
        <v>0</v>
      </c>
      <c r="AC970" s="9">
        <v>0</v>
      </c>
      <c r="AD970" s="9">
        <v>0</v>
      </c>
      <c r="AE970" s="9">
        <v>0</v>
      </c>
      <c r="AF970" s="9">
        <v>1489540789.9100001</v>
      </c>
      <c r="AG970" s="9">
        <v>0</v>
      </c>
      <c r="AH970" s="9">
        <v>0</v>
      </c>
      <c r="AI970" s="9">
        <v>0</v>
      </c>
      <c r="AJ970">
        <v>1489540789.9100001</v>
      </c>
      <c r="AK970">
        <v>0</v>
      </c>
      <c r="AL970" t="s">
        <v>2624</v>
      </c>
      <c r="AM970" t="s">
        <v>2625</v>
      </c>
      <c r="AU970" t="s">
        <v>2626</v>
      </c>
      <c r="AW970">
        <v>0</v>
      </c>
      <c r="AY970">
        <v>0</v>
      </c>
      <c r="BA970">
        <v>0</v>
      </c>
      <c r="BC970">
        <v>0</v>
      </c>
      <c r="BE970">
        <v>0</v>
      </c>
      <c r="BG970">
        <v>0</v>
      </c>
      <c r="BI970">
        <v>0</v>
      </c>
      <c r="BK970">
        <v>0</v>
      </c>
      <c r="BM970">
        <v>0</v>
      </c>
      <c r="BO970">
        <v>0</v>
      </c>
      <c r="BQ970">
        <v>0</v>
      </c>
      <c r="BR970">
        <v>0</v>
      </c>
      <c r="BT970">
        <v>0</v>
      </c>
      <c r="BV970">
        <v>0</v>
      </c>
      <c r="BX970">
        <v>0</v>
      </c>
      <c r="BZ970">
        <v>0</v>
      </c>
      <c r="CB970">
        <v>0</v>
      </c>
      <c r="CF970">
        <v>0</v>
      </c>
      <c r="CJ970">
        <v>2438</v>
      </c>
      <c r="CM970">
        <v>0</v>
      </c>
      <c r="CN970">
        <v>1489540789.9100001</v>
      </c>
    </row>
    <row r="971" spans="1:92" x14ac:dyDescent="0.3">
      <c r="A971" s="4">
        <v>44386</v>
      </c>
      <c r="B971" s="2" t="s">
        <v>209</v>
      </c>
      <c r="C971" s="11" t="s">
        <v>601</v>
      </c>
      <c r="D971" s="11" t="s">
        <v>11</v>
      </c>
      <c r="E971" s="3" t="s">
        <v>1457</v>
      </c>
      <c r="F971" s="1"/>
      <c r="G971" s="7"/>
      <c r="H971" s="7"/>
      <c r="I971" s="7"/>
      <c r="J971" s="7">
        <v>816</v>
      </c>
      <c r="K971" s="7">
        <v>272</v>
      </c>
      <c r="L971" s="7"/>
      <c r="M971" s="5">
        <v>272</v>
      </c>
      <c r="N971" s="7"/>
      <c r="O971" s="7"/>
      <c r="P971" s="7"/>
      <c r="Q971" s="7"/>
      <c r="R971" s="7"/>
      <c r="S971" s="7"/>
      <c r="T971" s="7"/>
      <c r="U971" s="7"/>
      <c r="V971" s="6"/>
      <c r="W971" s="10"/>
      <c r="X971" s="8"/>
      <c r="Y971" s="9">
        <v>0</v>
      </c>
      <c r="Z971" s="9">
        <v>0</v>
      </c>
      <c r="AA971" s="9">
        <v>0</v>
      </c>
      <c r="AB971" s="9">
        <v>0</v>
      </c>
      <c r="AC971" s="9">
        <v>0</v>
      </c>
      <c r="AD971" s="9">
        <v>0</v>
      </c>
      <c r="AE971" s="9">
        <v>0</v>
      </c>
      <c r="AF971" s="9">
        <v>586909704.08000004</v>
      </c>
      <c r="AG971" s="9">
        <v>0</v>
      </c>
      <c r="AH971" s="9">
        <v>0</v>
      </c>
      <c r="AI971" s="9">
        <v>0</v>
      </c>
      <c r="AJ971">
        <v>586909704.08000004</v>
      </c>
      <c r="AK971">
        <v>0</v>
      </c>
      <c r="AL971" t="s">
        <v>2627</v>
      </c>
      <c r="AM971" t="s">
        <v>2628</v>
      </c>
      <c r="AU971" t="s">
        <v>2629</v>
      </c>
      <c r="AW971">
        <v>0</v>
      </c>
      <c r="AY971">
        <v>0</v>
      </c>
      <c r="BA971">
        <v>0</v>
      </c>
      <c r="BC971">
        <v>0</v>
      </c>
      <c r="BE971">
        <v>0</v>
      </c>
      <c r="BG971">
        <v>0</v>
      </c>
      <c r="BI971">
        <v>0</v>
      </c>
      <c r="BK971">
        <v>0</v>
      </c>
      <c r="BM971">
        <v>0</v>
      </c>
      <c r="BO971">
        <v>0</v>
      </c>
      <c r="BQ971">
        <v>0</v>
      </c>
      <c r="BR971">
        <v>0</v>
      </c>
      <c r="BT971">
        <v>0</v>
      </c>
      <c r="BV971">
        <v>0</v>
      </c>
      <c r="BX971">
        <v>0</v>
      </c>
      <c r="BZ971">
        <v>0</v>
      </c>
      <c r="CB971">
        <v>0</v>
      </c>
      <c r="CF971">
        <v>0</v>
      </c>
      <c r="CJ971">
        <v>2439</v>
      </c>
      <c r="CM971">
        <v>0</v>
      </c>
      <c r="CN971">
        <v>586909704.08000004</v>
      </c>
    </row>
    <row r="972" spans="1:92" x14ac:dyDescent="0.3">
      <c r="A972" s="4">
        <v>44406</v>
      </c>
      <c r="B972" s="2" t="s">
        <v>57</v>
      </c>
      <c r="C972" s="11" t="s">
        <v>1350</v>
      </c>
      <c r="D972" s="11" t="s">
        <v>11</v>
      </c>
      <c r="E972" s="3" t="s">
        <v>1351</v>
      </c>
      <c r="F972" s="1"/>
      <c r="G972" s="7"/>
      <c r="H972" s="7"/>
      <c r="I972" s="7"/>
      <c r="J972" s="7">
        <v>4</v>
      </c>
      <c r="K972" s="7">
        <v>1</v>
      </c>
      <c r="L972" s="7"/>
      <c r="M972" s="5">
        <v>1</v>
      </c>
      <c r="N972" s="7"/>
      <c r="O972" s="7"/>
      <c r="P972" s="7"/>
      <c r="Q972" s="7"/>
      <c r="R972" s="7"/>
      <c r="S972" s="7"/>
      <c r="T972" s="7"/>
      <c r="U972" s="7"/>
      <c r="V972" s="6"/>
      <c r="W972" s="10"/>
      <c r="X972" s="8"/>
      <c r="Y972" s="9">
        <v>0</v>
      </c>
      <c r="Z972" s="9">
        <v>0</v>
      </c>
      <c r="AA972" s="9">
        <v>0</v>
      </c>
      <c r="AB972" s="9">
        <v>0</v>
      </c>
      <c r="AC972" s="9">
        <v>0</v>
      </c>
      <c r="AD972" s="9">
        <v>0</v>
      </c>
      <c r="AE972" s="9">
        <v>0</v>
      </c>
      <c r="AF972" s="9">
        <v>0</v>
      </c>
      <c r="AG972" s="9">
        <v>0</v>
      </c>
      <c r="AH972" s="9">
        <v>0</v>
      </c>
      <c r="AI972" s="9">
        <v>0</v>
      </c>
      <c r="AJ972">
        <v>0</v>
      </c>
      <c r="AK972">
        <v>0</v>
      </c>
      <c r="AU972" t="s">
        <v>2630</v>
      </c>
      <c r="AW972">
        <v>0</v>
      </c>
      <c r="AY972">
        <v>0</v>
      </c>
      <c r="BA972">
        <v>0</v>
      </c>
      <c r="BC972">
        <v>0</v>
      </c>
      <c r="BE972">
        <v>0</v>
      </c>
      <c r="BG972">
        <v>0</v>
      </c>
      <c r="BI972">
        <v>0</v>
      </c>
      <c r="BK972">
        <v>0</v>
      </c>
      <c r="BM972">
        <v>0</v>
      </c>
      <c r="BO972">
        <v>0</v>
      </c>
      <c r="BQ972">
        <v>0</v>
      </c>
      <c r="BR972">
        <v>0</v>
      </c>
      <c r="BT972">
        <v>0</v>
      </c>
      <c r="BV972">
        <v>0</v>
      </c>
      <c r="BX972">
        <v>0</v>
      </c>
      <c r="BZ972">
        <v>0</v>
      </c>
      <c r="CB972">
        <v>0</v>
      </c>
      <c r="CF972">
        <v>0</v>
      </c>
      <c r="CJ972">
        <v>2440</v>
      </c>
      <c r="CM972">
        <v>0</v>
      </c>
      <c r="CN972">
        <v>0</v>
      </c>
    </row>
    <row r="973" spans="1:92" x14ac:dyDescent="0.3">
      <c r="A973" s="4">
        <v>44407</v>
      </c>
      <c r="B973" s="2" t="s">
        <v>161</v>
      </c>
      <c r="C973" s="11" t="s">
        <v>686</v>
      </c>
      <c r="D973" s="11" t="s">
        <v>11</v>
      </c>
      <c r="E973" s="3" t="s">
        <v>1253</v>
      </c>
      <c r="F973" s="1"/>
      <c r="G973" s="7"/>
      <c r="H973" s="7"/>
      <c r="I973" s="7"/>
      <c r="J973" s="7">
        <v>80</v>
      </c>
      <c r="K973" s="7">
        <v>20</v>
      </c>
      <c r="L973" s="7"/>
      <c r="M973" s="5">
        <v>20</v>
      </c>
      <c r="N973" s="7"/>
      <c r="O973" s="7"/>
      <c r="P973" s="7"/>
      <c r="Q973" s="7"/>
      <c r="R973" s="7"/>
      <c r="S973" s="7"/>
      <c r="T973" s="7"/>
      <c r="U973" s="7"/>
      <c r="V973" s="6"/>
      <c r="W973" s="10"/>
      <c r="X973" s="8"/>
      <c r="Y973" s="9">
        <v>0</v>
      </c>
      <c r="Z973" s="9">
        <v>0</v>
      </c>
      <c r="AA973" s="9">
        <v>0</v>
      </c>
      <c r="AB973" s="9">
        <v>0</v>
      </c>
      <c r="AC973" s="9">
        <v>0</v>
      </c>
      <c r="AD973" s="9">
        <v>0</v>
      </c>
      <c r="AE973" s="9">
        <v>0</v>
      </c>
      <c r="AF973" s="9">
        <v>0</v>
      </c>
      <c r="AG973" s="9">
        <v>0</v>
      </c>
      <c r="AH973" s="9">
        <v>100000000</v>
      </c>
      <c r="AI973" s="9">
        <v>0</v>
      </c>
      <c r="AJ973">
        <v>100000000</v>
      </c>
      <c r="AK973">
        <v>0</v>
      </c>
      <c r="AU973" t="s">
        <v>2631</v>
      </c>
      <c r="AW973">
        <v>0</v>
      </c>
      <c r="AY973">
        <v>0</v>
      </c>
      <c r="BA973">
        <v>0</v>
      </c>
      <c r="BC973">
        <v>0</v>
      </c>
      <c r="BE973">
        <v>0</v>
      </c>
      <c r="BG973">
        <v>0</v>
      </c>
      <c r="BI973">
        <v>0</v>
      </c>
      <c r="BK973">
        <v>0</v>
      </c>
      <c r="BM973">
        <v>0</v>
      </c>
      <c r="BO973">
        <v>0</v>
      </c>
      <c r="BQ973">
        <v>0</v>
      </c>
      <c r="BR973">
        <v>0</v>
      </c>
      <c r="BT973">
        <v>0</v>
      </c>
      <c r="BV973">
        <v>0</v>
      </c>
      <c r="BX973">
        <v>0</v>
      </c>
      <c r="BZ973">
        <v>0</v>
      </c>
      <c r="CB973">
        <v>0</v>
      </c>
      <c r="CF973">
        <v>0</v>
      </c>
      <c r="CJ973">
        <v>2441</v>
      </c>
      <c r="CM973">
        <v>0</v>
      </c>
      <c r="CN973">
        <v>100000000</v>
      </c>
    </row>
    <row r="974" spans="1:92" x14ac:dyDescent="0.3">
      <c r="A974" s="4">
        <v>44407</v>
      </c>
      <c r="B974" s="2" t="s">
        <v>161</v>
      </c>
      <c r="C974" s="11" t="s">
        <v>1464</v>
      </c>
      <c r="D974" s="11" t="s">
        <v>11</v>
      </c>
      <c r="E974" s="3" t="s">
        <v>1465</v>
      </c>
      <c r="F974" s="1"/>
      <c r="G974" s="7"/>
      <c r="H974" s="7"/>
      <c r="I974" s="7"/>
      <c r="J974" s="7">
        <v>8</v>
      </c>
      <c r="K974" s="7">
        <v>2</v>
      </c>
      <c r="L974" s="7"/>
      <c r="M974" s="5">
        <v>2</v>
      </c>
      <c r="N974" s="7"/>
      <c r="O974" s="7"/>
      <c r="P974" s="7"/>
      <c r="Q974" s="7"/>
      <c r="R974" s="7"/>
      <c r="S974" s="7"/>
      <c r="T974" s="7"/>
      <c r="U974" s="7"/>
      <c r="V974" s="6"/>
      <c r="W974" s="10"/>
      <c r="X974" s="8"/>
      <c r="Y974" s="9">
        <v>0</v>
      </c>
      <c r="Z974" s="9">
        <v>0</v>
      </c>
      <c r="AA974" s="9">
        <v>0</v>
      </c>
      <c r="AB974" s="9">
        <v>0</v>
      </c>
      <c r="AC974" s="9">
        <v>0</v>
      </c>
      <c r="AD974" s="9">
        <v>0</v>
      </c>
      <c r="AE974" s="9">
        <v>0</v>
      </c>
      <c r="AF974" s="9">
        <v>0</v>
      </c>
      <c r="AG974" s="9">
        <v>0</v>
      </c>
      <c r="AH974" s="9">
        <v>0</v>
      </c>
      <c r="AI974" s="9">
        <v>0</v>
      </c>
      <c r="AJ974">
        <v>0</v>
      </c>
      <c r="AK974">
        <v>0</v>
      </c>
      <c r="AU974" t="s">
        <v>2632</v>
      </c>
      <c r="AW974">
        <v>0</v>
      </c>
      <c r="AY974">
        <v>0</v>
      </c>
      <c r="BA974">
        <v>0</v>
      </c>
      <c r="BC974">
        <v>0</v>
      </c>
      <c r="BE974">
        <v>0</v>
      </c>
      <c r="BG974">
        <v>0</v>
      </c>
      <c r="BI974">
        <v>0</v>
      </c>
      <c r="BK974">
        <v>0</v>
      </c>
      <c r="BM974">
        <v>0</v>
      </c>
      <c r="BO974">
        <v>0</v>
      </c>
      <c r="BQ974">
        <v>0</v>
      </c>
      <c r="BR974">
        <v>0</v>
      </c>
      <c r="BT974">
        <v>0</v>
      </c>
      <c r="BV974">
        <v>0</v>
      </c>
      <c r="BX974">
        <v>0</v>
      </c>
      <c r="BZ974">
        <v>0</v>
      </c>
      <c r="CB974">
        <v>0</v>
      </c>
      <c r="CF974">
        <v>0</v>
      </c>
      <c r="CJ974">
        <v>2442</v>
      </c>
      <c r="CM974">
        <v>0</v>
      </c>
      <c r="CN974">
        <v>0</v>
      </c>
    </row>
    <row r="975" spans="1:92" x14ac:dyDescent="0.3">
      <c r="A975" s="4">
        <v>44406</v>
      </c>
      <c r="B975" s="2" t="s">
        <v>161</v>
      </c>
      <c r="C975" s="11" t="s">
        <v>17</v>
      </c>
      <c r="D975" s="11" t="s">
        <v>11</v>
      </c>
      <c r="E975" s="3" t="s">
        <v>928</v>
      </c>
      <c r="F975" s="1"/>
      <c r="G975" s="7"/>
      <c r="H975" s="7"/>
      <c r="I975" s="7"/>
      <c r="J975" s="7">
        <v>8</v>
      </c>
      <c r="K975" s="7">
        <v>2</v>
      </c>
      <c r="L975" s="7">
        <v>2</v>
      </c>
      <c r="M975" s="5"/>
      <c r="N975" s="7"/>
      <c r="O975" s="7">
        <v>1</v>
      </c>
      <c r="P975" s="7"/>
      <c r="Q975" s="7"/>
      <c r="R975" s="7"/>
      <c r="S975" s="7"/>
      <c r="T975" s="7"/>
      <c r="U975" s="7"/>
      <c r="V975" s="6"/>
      <c r="W975" s="10"/>
      <c r="X975" s="8"/>
      <c r="Y975" s="9">
        <v>0</v>
      </c>
      <c r="Z975" s="9">
        <v>0</v>
      </c>
      <c r="AA975" s="9">
        <v>0</v>
      </c>
      <c r="AB975" s="9">
        <v>0</v>
      </c>
      <c r="AC975" s="9">
        <v>0</v>
      </c>
      <c r="AD975" s="9">
        <v>0</v>
      </c>
      <c r="AE975" s="9">
        <v>0</v>
      </c>
      <c r="AF975" s="9">
        <v>0</v>
      </c>
      <c r="AG975" s="9">
        <v>0</v>
      </c>
      <c r="AH975" s="9">
        <v>0</v>
      </c>
      <c r="AI975" s="9">
        <v>0</v>
      </c>
      <c r="AJ975">
        <v>0</v>
      </c>
      <c r="AK975">
        <v>0</v>
      </c>
      <c r="AU975" t="s">
        <v>2633</v>
      </c>
      <c r="AW975">
        <v>0</v>
      </c>
      <c r="AY975">
        <v>0</v>
      </c>
      <c r="BA975">
        <v>0</v>
      </c>
      <c r="BC975">
        <v>0</v>
      </c>
      <c r="BE975">
        <v>0</v>
      </c>
      <c r="BG975">
        <v>0</v>
      </c>
      <c r="BI975">
        <v>0</v>
      </c>
      <c r="BK975">
        <v>0</v>
      </c>
      <c r="BM975">
        <v>0</v>
      </c>
      <c r="BO975">
        <v>0</v>
      </c>
      <c r="BQ975">
        <v>0</v>
      </c>
      <c r="BR975">
        <v>0</v>
      </c>
      <c r="BT975">
        <v>0</v>
      </c>
      <c r="BV975">
        <v>0</v>
      </c>
      <c r="BX975">
        <v>0</v>
      </c>
      <c r="BZ975">
        <v>0</v>
      </c>
      <c r="CB975">
        <v>0</v>
      </c>
      <c r="CF975">
        <v>0</v>
      </c>
      <c r="CJ975">
        <v>2443</v>
      </c>
      <c r="CM975">
        <v>0</v>
      </c>
      <c r="CN975">
        <v>0</v>
      </c>
    </row>
    <row r="976" spans="1:92" x14ac:dyDescent="0.3">
      <c r="A976" s="4">
        <v>44407</v>
      </c>
      <c r="B976" s="2" t="s">
        <v>53</v>
      </c>
      <c r="C976" s="11" t="s">
        <v>112</v>
      </c>
      <c r="D976" s="11" t="s">
        <v>31</v>
      </c>
      <c r="E976" s="3" t="s">
        <v>824</v>
      </c>
      <c r="F976" s="1"/>
      <c r="G976" s="7"/>
      <c r="H976" s="7"/>
      <c r="I976" s="7"/>
      <c r="J976" s="7">
        <v>6</v>
      </c>
      <c r="K976" s="7">
        <v>1</v>
      </c>
      <c r="L976" s="7"/>
      <c r="M976" s="5">
        <v>1</v>
      </c>
      <c r="N976" s="7"/>
      <c r="O976" s="7"/>
      <c r="P976" s="7"/>
      <c r="Q976" s="7"/>
      <c r="R976" s="7"/>
      <c r="S976" s="7"/>
      <c r="T976" s="7"/>
      <c r="U976" s="7"/>
      <c r="V976" s="6"/>
      <c r="W976" s="10"/>
      <c r="X976" s="8"/>
      <c r="Y976" s="9">
        <v>0</v>
      </c>
      <c r="Z976" s="9">
        <v>0</v>
      </c>
      <c r="AA976" s="9">
        <v>0</v>
      </c>
      <c r="AB976" s="9">
        <v>0</v>
      </c>
      <c r="AC976" s="9">
        <v>0</v>
      </c>
      <c r="AD976" s="9">
        <v>0</v>
      </c>
      <c r="AE976" s="9">
        <v>0</v>
      </c>
      <c r="AF976" s="9">
        <v>0</v>
      </c>
      <c r="AG976" s="9">
        <v>0</v>
      </c>
      <c r="AH976" s="9">
        <v>0</v>
      </c>
      <c r="AI976" s="9">
        <v>0</v>
      </c>
      <c r="AJ976">
        <v>0</v>
      </c>
      <c r="AK976">
        <v>0</v>
      </c>
      <c r="AU976" t="s">
        <v>2634</v>
      </c>
      <c r="AW976">
        <v>0</v>
      </c>
      <c r="AY976">
        <v>0</v>
      </c>
      <c r="BA976">
        <v>0</v>
      </c>
      <c r="BC976">
        <v>0</v>
      </c>
      <c r="BE976">
        <v>0</v>
      </c>
      <c r="BG976">
        <v>0</v>
      </c>
      <c r="BI976">
        <v>0</v>
      </c>
      <c r="BK976">
        <v>0</v>
      </c>
      <c r="BM976">
        <v>0</v>
      </c>
      <c r="BO976">
        <v>0</v>
      </c>
      <c r="BQ976">
        <v>0</v>
      </c>
      <c r="BR976">
        <v>0</v>
      </c>
      <c r="BT976">
        <v>0</v>
      </c>
      <c r="BV976">
        <v>0</v>
      </c>
      <c r="BX976">
        <v>0</v>
      </c>
      <c r="BZ976">
        <v>0</v>
      </c>
      <c r="CB976">
        <v>0</v>
      </c>
      <c r="CF976">
        <v>0</v>
      </c>
      <c r="CJ976">
        <v>2444</v>
      </c>
      <c r="CM976">
        <v>0</v>
      </c>
      <c r="CN976">
        <v>0</v>
      </c>
    </row>
    <row r="977" spans="1:92" x14ac:dyDescent="0.3">
      <c r="A977" s="4">
        <v>44407</v>
      </c>
      <c r="B977" s="2" t="s">
        <v>53</v>
      </c>
      <c r="C977" s="11" t="s">
        <v>453</v>
      </c>
      <c r="D977" s="11" t="s">
        <v>31</v>
      </c>
      <c r="E977" s="3" t="s">
        <v>943</v>
      </c>
      <c r="F977" s="1"/>
      <c r="G977" s="7"/>
      <c r="H977" s="7"/>
      <c r="I977" s="7"/>
      <c r="J977" s="7">
        <v>16</v>
      </c>
      <c r="K977" s="7">
        <v>4</v>
      </c>
      <c r="L977" s="7"/>
      <c r="M977" s="5">
        <v>4</v>
      </c>
      <c r="N977" s="7"/>
      <c r="O977" s="7"/>
      <c r="P977" s="7"/>
      <c r="Q977" s="7"/>
      <c r="R977" s="7"/>
      <c r="S977" s="7"/>
      <c r="T977" s="7"/>
      <c r="U977" s="7"/>
      <c r="V977" s="6"/>
      <c r="W977" s="10"/>
      <c r="X977" s="8"/>
      <c r="Y977" s="9">
        <v>0</v>
      </c>
      <c r="Z977" s="9">
        <v>0</v>
      </c>
      <c r="AA977" s="9">
        <v>0</v>
      </c>
      <c r="AB977" s="9">
        <v>0</v>
      </c>
      <c r="AC977" s="9">
        <v>0</v>
      </c>
      <c r="AD977" s="9">
        <v>0</v>
      </c>
      <c r="AE977" s="9">
        <v>0</v>
      </c>
      <c r="AF977" s="9">
        <v>1119933562.4000001</v>
      </c>
      <c r="AG977" s="9">
        <v>0</v>
      </c>
      <c r="AH977" s="9">
        <v>0</v>
      </c>
      <c r="AI977" s="9">
        <v>0</v>
      </c>
      <c r="AJ977">
        <v>1119933562.4000001</v>
      </c>
      <c r="AK977">
        <v>0</v>
      </c>
      <c r="AL977">
        <v>40</v>
      </c>
      <c r="AM977">
        <v>44313</v>
      </c>
      <c r="AU977" t="s">
        <v>2635</v>
      </c>
      <c r="AW977">
        <v>0</v>
      </c>
      <c r="AY977">
        <v>0</v>
      </c>
      <c r="BA977">
        <v>0</v>
      </c>
      <c r="BC977">
        <v>0</v>
      </c>
      <c r="BE977">
        <v>0</v>
      </c>
      <c r="BG977">
        <v>0</v>
      </c>
      <c r="BI977">
        <v>0</v>
      </c>
      <c r="BK977">
        <v>0</v>
      </c>
      <c r="BM977">
        <v>0</v>
      </c>
      <c r="BO977">
        <v>0</v>
      </c>
      <c r="BQ977">
        <v>0</v>
      </c>
      <c r="BR977">
        <v>0</v>
      </c>
      <c r="BT977">
        <v>0</v>
      </c>
      <c r="BV977">
        <v>0</v>
      </c>
      <c r="BX977">
        <v>0</v>
      </c>
      <c r="BZ977">
        <v>0</v>
      </c>
      <c r="CB977">
        <v>0</v>
      </c>
      <c r="CF977">
        <v>0</v>
      </c>
      <c r="CJ977">
        <v>2445</v>
      </c>
      <c r="CM977">
        <v>0</v>
      </c>
      <c r="CN977">
        <v>1119933562.4000001</v>
      </c>
    </row>
    <row r="978" spans="1:92" x14ac:dyDescent="0.3">
      <c r="A978" s="4">
        <v>44405</v>
      </c>
      <c r="B978" s="2" t="s">
        <v>15</v>
      </c>
      <c r="C978" s="11" t="s">
        <v>16</v>
      </c>
      <c r="D978" s="11" t="s">
        <v>1690</v>
      </c>
      <c r="E978" s="3" t="s">
        <v>998</v>
      </c>
      <c r="F978" s="1"/>
      <c r="G978" s="7"/>
      <c r="H978" s="7"/>
      <c r="I978" s="7"/>
      <c r="J978" s="7"/>
      <c r="K978" s="7"/>
      <c r="L978" s="7"/>
      <c r="M978" s="5"/>
      <c r="N978" s="7"/>
      <c r="O978" s="7"/>
      <c r="P978" s="7"/>
      <c r="Q978" s="7">
        <v>1</v>
      </c>
      <c r="R978" s="7"/>
      <c r="S978" s="7"/>
      <c r="T978" s="7"/>
      <c r="U978" s="7"/>
      <c r="V978" s="6"/>
      <c r="W978" s="10"/>
      <c r="X978" s="8"/>
      <c r="Y978" s="9">
        <v>0</v>
      </c>
      <c r="Z978" s="9">
        <v>0</v>
      </c>
      <c r="AA978" s="9">
        <v>0</v>
      </c>
      <c r="AB978" s="9">
        <v>0</v>
      </c>
      <c r="AC978" s="9">
        <v>0</v>
      </c>
      <c r="AD978" s="9">
        <v>0</v>
      </c>
      <c r="AE978" s="9">
        <v>0</v>
      </c>
      <c r="AF978" s="9">
        <v>0</v>
      </c>
      <c r="AG978" s="9">
        <v>0</v>
      </c>
      <c r="AH978" s="9">
        <v>0</v>
      </c>
      <c r="AI978" s="9">
        <v>0</v>
      </c>
      <c r="AJ978">
        <v>0</v>
      </c>
      <c r="AK978">
        <v>0</v>
      </c>
      <c r="AU978" t="s">
        <v>2636</v>
      </c>
      <c r="AW978">
        <v>0</v>
      </c>
      <c r="AY978">
        <v>0</v>
      </c>
      <c r="BA978">
        <v>0</v>
      </c>
      <c r="BC978">
        <v>0</v>
      </c>
      <c r="BE978">
        <v>0</v>
      </c>
      <c r="BG978">
        <v>0</v>
      </c>
      <c r="BI978">
        <v>0</v>
      </c>
      <c r="BK978">
        <v>0</v>
      </c>
      <c r="BM978">
        <v>0</v>
      </c>
      <c r="BO978">
        <v>0</v>
      </c>
      <c r="BQ978">
        <v>0</v>
      </c>
      <c r="BR978">
        <v>0</v>
      </c>
      <c r="BT978">
        <v>0</v>
      </c>
      <c r="BV978">
        <v>0</v>
      </c>
      <c r="BX978">
        <v>0</v>
      </c>
      <c r="BZ978">
        <v>0</v>
      </c>
      <c r="CB978">
        <v>0</v>
      </c>
      <c r="CF978">
        <v>0</v>
      </c>
      <c r="CJ978">
        <v>2446</v>
      </c>
      <c r="CM978">
        <v>0</v>
      </c>
      <c r="CN978">
        <v>0</v>
      </c>
    </row>
    <row r="979" spans="1:92" x14ac:dyDescent="0.3">
      <c r="A979" s="4">
        <v>44400</v>
      </c>
      <c r="B979" s="2" t="s">
        <v>9</v>
      </c>
      <c r="C979" s="11" t="s">
        <v>92</v>
      </c>
      <c r="D979" s="11" t="s">
        <v>1690</v>
      </c>
      <c r="E979" s="3" t="s">
        <v>1192</v>
      </c>
      <c r="F979" s="1"/>
      <c r="G979" s="7"/>
      <c r="H979" s="7"/>
      <c r="I979" s="7"/>
      <c r="J979" s="7">
        <v>20</v>
      </c>
      <c r="K979" s="7">
        <v>5</v>
      </c>
      <c r="L979" s="7"/>
      <c r="M979" s="5">
        <v>2</v>
      </c>
      <c r="N979" s="7"/>
      <c r="O979" s="7"/>
      <c r="P979" s="7"/>
      <c r="Q979" s="7"/>
      <c r="R979" s="7"/>
      <c r="S979" s="7"/>
      <c r="T979" s="7"/>
      <c r="U979" s="7"/>
      <c r="V979" s="6"/>
      <c r="W979" s="10"/>
      <c r="X979" s="8"/>
      <c r="Y979" s="9">
        <v>0</v>
      </c>
      <c r="Z979" s="9">
        <v>0</v>
      </c>
      <c r="AA979" s="9">
        <v>0</v>
      </c>
      <c r="AB979" s="9">
        <v>0</v>
      </c>
      <c r="AC979" s="9">
        <v>0</v>
      </c>
      <c r="AD979" s="9">
        <v>0</v>
      </c>
      <c r="AE979" s="9">
        <v>0</v>
      </c>
      <c r="AF979" s="9">
        <v>0</v>
      </c>
      <c r="AG979" s="9">
        <v>0</v>
      </c>
      <c r="AH979" s="9">
        <v>0</v>
      </c>
      <c r="AI979" s="9">
        <v>0</v>
      </c>
      <c r="AJ979">
        <v>0</v>
      </c>
      <c r="AK979">
        <v>0</v>
      </c>
      <c r="AU979" t="s">
        <v>2637</v>
      </c>
      <c r="AW979">
        <v>0</v>
      </c>
      <c r="AY979">
        <v>0</v>
      </c>
      <c r="BA979">
        <v>0</v>
      </c>
      <c r="BC979">
        <v>0</v>
      </c>
      <c r="BE979">
        <v>0</v>
      </c>
      <c r="BG979">
        <v>0</v>
      </c>
      <c r="BI979">
        <v>0</v>
      </c>
      <c r="BK979">
        <v>0</v>
      </c>
      <c r="BM979">
        <v>0</v>
      </c>
      <c r="BO979">
        <v>0</v>
      </c>
      <c r="BQ979">
        <v>0</v>
      </c>
      <c r="BR979">
        <v>0</v>
      </c>
      <c r="BT979">
        <v>0</v>
      </c>
      <c r="BV979">
        <v>0</v>
      </c>
      <c r="BX979">
        <v>0</v>
      </c>
      <c r="BZ979">
        <v>0</v>
      </c>
      <c r="CB979">
        <v>0</v>
      </c>
      <c r="CF979">
        <v>0</v>
      </c>
      <c r="CJ979">
        <v>2447</v>
      </c>
      <c r="CM979">
        <v>0</v>
      </c>
      <c r="CN979">
        <v>0</v>
      </c>
    </row>
    <row r="980" spans="1:92" x14ac:dyDescent="0.3">
      <c r="A980" s="4">
        <v>44403</v>
      </c>
      <c r="B980" s="2" t="s">
        <v>9</v>
      </c>
      <c r="C980" s="11" t="s">
        <v>489</v>
      </c>
      <c r="D980" s="11" t="s">
        <v>1627</v>
      </c>
      <c r="E980" s="3" t="s">
        <v>1027</v>
      </c>
      <c r="F980" s="1"/>
      <c r="G980" s="7"/>
      <c r="H980" s="7"/>
      <c r="I980" s="7"/>
      <c r="J980" s="7"/>
      <c r="K980" s="7"/>
      <c r="L980" s="7"/>
      <c r="M980" s="5"/>
      <c r="N980" s="7"/>
      <c r="O980" s="7"/>
      <c r="P980" s="7">
        <v>1</v>
      </c>
      <c r="Q980" s="7"/>
      <c r="R980" s="7"/>
      <c r="S980" s="7"/>
      <c r="T980" s="7"/>
      <c r="U980" s="7"/>
      <c r="V980" s="6"/>
      <c r="W980" s="10"/>
      <c r="X980" s="8"/>
      <c r="Y980" s="9">
        <v>0</v>
      </c>
      <c r="Z980" s="9">
        <v>0</v>
      </c>
      <c r="AA980" s="9">
        <v>0</v>
      </c>
      <c r="AB980" s="9">
        <v>0</v>
      </c>
      <c r="AC980" s="9">
        <v>0</v>
      </c>
      <c r="AD980" s="9">
        <v>0</v>
      </c>
      <c r="AE980" s="9">
        <v>0</v>
      </c>
      <c r="AF980" s="9">
        <v>0</v>
      </c>
      <c r="AG980" s="9">
        <v>0</v>
      </c>
      <c r="AH980" s="9">
        <v>0</v>
      </c>
      <c r="AI980" s="9">
        <v>0</v>
      </c>
      <c r="AJ980">
        <v>0</v>
      </c>
      <c r="AK980">
        <v>0</v>
      </c>
      <c r="AU980" t="s">
        <v>2638</v>
      </c>
      <c r="AW980">
        <v>0</v>
      </c>
      <c r="AY980">
        <v>0</v>
      </c>
      <c r="BA980">
        <v>0</v>
      </c>
      <c r="BC980">
        <v>0</v>
      </c>
      <c r="BE980">
        <v>0</v>
      </c>
      <c r="BG980">
        <v>0</v>
      </c>
      <c r="BI980">
        <v>0</v>
      </c>
      <c r="BK980">
        <v>0</v>
      </c>
      <c r="BM980">
        <v>0</v>
      </c>
      <c r="BO980">
        <v>0</v>
      </c>
      <c r="BQ980">
        <v>0</v>
      </c>
      <c r="BR980">
        <v>0</v>
      </c>
      <c r="BT980">
        <v>0</v>
      </c>
      <c r="BV980">
        <v>0</v>
      </c>
      <c r="BX980">
        <v>0</v>
      </c>
      <c r="BZ980">
        <v>0</v>
      </c>
      <c r="CB980">
        <v>0</v>
      </c>
      <c r="CF980">
        <v>0</v>
      </c>
      <c r="CJ980">
        <v>2448</v>
      </c>
      <c r="CM980">
        <v>0</v>
      </c>
      <c r="CN980">
        <v>0</v>
      </c>
    </row>
    <row r="981" spans="1:92" x14ac:dyDescent="0.3">
      <c r="A981" s="4">
        <v>44404</v>
      </c>
      <c r="B981" s="2" t="s">
        <v>9</v>
      </c>
      <c r="C981" s="11" t="s">
        <v>489</v>
      </c>
      <c r="D981" s="11" t="s">
        <v>1690</v>
      </c>
      <c r="E981" s="3" t="s">
        <v>1027</v>
      </c>
      <c r="F981" s="1"/>
      <c r="G981" s="7"/>
      <c r="H981" s="7"/>
      <c r="I981" s="7"/>
      <c r="J981" s="7"/>
      <c r="K981" s="7"/>
      <c r="L981" s="7"/>
      <c r="M981" s="5"/>
      <c r="N981" s="7">
        <v>1</v>
      </c>
      <c r="O981" s="7"/>
      <c r="P981" s="7"/>
      <c r="Q981" s="7"/>
      <c r="R981" s="7"/>
      <c r="S981" s="7"/>
      <c r="T981" s="7"/>
      <c r="U981" s="7"/>
      <c r="V981" s="6"/>
      <c r="W981" s="10"/>
      <c r="X981" s="8"/>
      <c r="Y981" s="9">
        <v>0</v>
      </c>
      <c r="Z981" s="9">
        <v>0</v>
      </c>
      <c r="AA981" s="9">
        <v>0</v>
      </c>
      <c r="AB981" s="9">
        <v>0</v>
      </c>
      <c r="AC981" s="9">
        <v>0</v>
      </c>
      <c r="AD981" s="9">
        <v>0</v>
      </c>
      <c r="AE981" s="9">
        <v>0</v>
      </c>
      <c r="AF981" s="9">
        <v>0</v>
      </c>
      <c r="AG981" s="9">
        <v>0</v>
      </c>
      <c r="AH981" s="9">
        <v>0</v>
      </c>
      <c r="AI981" s="9">
        <v>0</v>
      </c>
      <c r="AJ981">
        <v>0</v>
      </c>
      <c r="AK981">
        <v>0</v>
      </c>
      <c r="AU981" t="s">
        <v>2639</v>
      </c>
      <c r="AW981">
        <v>0</v>
      </c>
      <c r="AY981">
        <v>0</v>
      </c>
      <c r="BA981">
        <v>0</v>
      </c>
      <c r="BC981">
        <v>0</v>
      </c>
      <c r="BE981">
        <v>0</v>
      </c>
      <c r="BG981">
        <v>0</v>
      </c>
      <c r="BI981">
        <v>0</v>
      </c>
      <c r="BK981">
        <v>0</v>
      </c>
      <c r="BM981">
        <v>0</v>
      </c>
      <c r="BO981">
        <v>0</v>
      </c>
      <c r="BQ981">
        <v>0</v>
      </c>
      <c r="BR981">
        <v>0</v>
      </c>
      <c r="BT981">
        <v>0</v>
      </c>
      <c r="BV981">
        <v>0</v>
      </c>
      <c r="BX981">
        <v>0</v>
      </c>
      <c r="BZ981">
        <v>0</v>
      </c>
      <c r="CB981">
        <v>0</v>
      </c>
      <c r="CF981">
        <v>0</v>
      </c>
      <c r="CJ981">
        <v>2449</v>
      </c>
      <c r="CM981">
        <v>0</v>
      </c>
      <c r="CN981">
        <v>0</v>
      </c>
    </row>
    <row r="982" spans="1:92" x14ac:dyDescent="0.3">
      <c r="A982" s="4">
        <v>44405</v>
      </c>
      <c r="B982" s="2" t="s">
        <v>8</v>
      </c>
      <c r="C982" s="11" t="s">
        <v>587</v>
      </c>
      <c r="D982" s="11" t="s">
        <v>11</v>
      </c>
      <c r="E982" s="3" t="s">
        <v>1109</v>
      </c>
      <c r="F982" s="1"/>
      <c r="G982" s="7"/>
      <c r="H982" s="7"/>
      <c r="I982" s="7"/>
      <c r="J982" s="7">
        <v>100</v>
      </c>
      <c r="K982" s="7">
        <v>25</v>
      </c>
      <c r="L982" s="7"/>
      <c r="M982" s="5">
        <v>25</v>
      </c>
      <c r="N982" s="7"/>
      <c r="O982" s="7"/>
      <c r="P982" s="7"/>
      <c r="Q982" s="7"/>
      <c r="R982" s="7"/>
      <c r="S982" s="7"/>
      <c r="T982" s="7"/>
      <c r="U982" s="7"/>
      <c r="V982" s="6"/>
      <c r="W982" s="10"/>
      <c r="X982" s="8"/>
      <c r="Y982" s="9">
        <v>0</v>
      </c>
      <c r="Z982" s="9">
        <v>0</v>
      </c>
      <c r="AA982" s="9">
        <v>0</v>
      </c>
      <c r="AB982" s="9">
        <v>0</v>
      </c>
      <c r="AC982" s="9">
        <v>0</v>
      </c>
      <c r="AD982" s="9">
        <v>0</v>
      </c>
      <c r="AE982" s="9">
        <v>0</v>
      </c>
      <c r="AF982" s="9">
        <v>0</v>
      </c>
      <c r="AG982" s="9">
        <v>0</v>
      </c>
      <c r="AH982" s="9">
        <v>0</v>
      </c>
      <c r="AI982" s="9">
        <v>0</v>
      </c>
      <c r="AJ982">
        <v>0</v>
      </c>
      <c r="AK982">
        <v>0</v>
      </c>
      <c r="AU982" t="s">
        <v>2640</v>
      </c>
      <c r="AW982">
        <v>0</v>
      </c>
      <c r="AY982">
        <v>0</v>
      </c>
      <c r="BA982">
        <v>0</v>
      </c>
      <c r="BC982">
        <v>0</v>
      </c>
      <c r="BE982">
        <v>0</v>
      </c>
      <c r="BG982">
        <v>0</v>
      </c>
      <c r="BI982">
        <v>0</v>
      </c>
      <c r="BK982">
        <v>0</v>
      </c>
      <c r="BM982">
        <v>0</v>
      </c>
      <c r="BO982">
        <v>0</v>
      </c>
      <c r="BQ982">
        <v>0</v>
      </c>
      <c r="BR982">
        <v>0</v>
      </c>
      <c r="BT982">
        <v>0</v>
      </c>
      <c r="BV982">
        <v>0</v>
      </c>
      <c r="BX982">
        <v>0</v>
      </c>
      <c r="BZ982">
        <v>0</v>
      </c>
      <c r="CB982">
        <v>0</v>
      </c>
      <c r="CF982">
        <v>0</v>
      </c>
      <c r="CJ982">
        <v>2450</v>
      </c>
      <c r="CM982">
        <v>0</v>
      </c>
      <c r="CN982">
        <v>0</v>
      </c>
    </row>
    <row r="983" spans="1:92" x14ac:dyDescent="0.3">
      <c r="A983" s="4">
        <v>44406</v>
      </c>
      <c r="B983" s="2" t="s">
        <v>9</v>
      </c>
      <c r="C983" s="11" t="s">
        <v>733</v>
      </c>
      <c r="D983" s="11" t="s">
        <v>1713</v>
      </c>
      <c r="E983" s="3" t="s">
        <v>1050</v>
      </c>
      <c r="F983" s="1"/>
      <c r="G983" s="7"/>
      <c r="H983" s="7"/>
      <c r="I983" s="7"/>
      <c r="J983" s="7">
        <v>100</v>
      </c>
      <c r="K983" s="7">
        <v>25</v>
      </c>
      <c r="L983" s="7"/>
      <c r="M983" s="5">
        <v>25</v>
      </c>
      <c r="N983" s="7"/>
      <c r="O983" s="7"/>
      <c r="P983" s="7"/>
      <c r="Q983" s="7"/>
      <c r="R983" s="7"/>
      <c r="S983" s="7"/>
      <c r="T983" s="7"/>
      <c r="U983" s="7"/>
      <c r="V983" s="6"/>
      <c r="W983" s="10"/>
      <c r="X983" s="8"/>
      <c r="Y983" s="9">
        <v>0</v>
      </c>
      <c r="Z983" s="9">
        <v>0</v>
      </c>
      <c r="AA983" s="9">
        <v>0</v>
      </c>
      <c r="AB983" s="9">
        <v>0</v>
      </c>
      <c r="AC983" s="9">
        <v>0</v>
      </c>
      <c r="AD983" s="9">
        <v>0</v>
      </c>
      <c r="AE983" s="9">
        <v>0</v>
      </c>
      <c r="AF983" s="9">
        <v>0</v>
      </c>
      <c r="AG983" s="9">
        <v>0</v>
      </c>
      <c r="AH983" s="9">
        <v>0</v>
      </c>
      <c r="AI983" s="9">
        <v>0</v>
      </c>
      <c r="AJ983">
        <v>0</v>
      </c>
      <c r="AK983">
        <v>0</v>
      </c>
      <c r="AU983" t="s">
        <v>2641</v>
      </c>
      <c r="AW983">
        <v>0</v>
      </c>
      <c r="AY983">
        <v>0</v>
      </c>
      <c r="BA983">
        <v>0</v>
      </c>
      <c r="BC983">
        <v>0</v>
      </c>
      <c r="BE983">
        <v>0</v>
      </c>
      <c r="BG983">
        <v>0</v>
      </c>
      <c r="BI983">
        <v>0</v>
      </c>
      <c r="BK983">
        <v>0</v>
      </c>
      <c r="BM983">
        <v>0</v>
      </c>
      <c r="BO983">
        <v>0</v>
      </c>
      <c r="BQ983">
        <v>0</v>
      </c>
      <c r="BR983">
        <v>0</v>
      </c>
      <c r="BT983">
        <v>0</v>
      </c>
      <c r="BV983">
        <v>0</v>
      </c>
      <c r="BX983">
        <v>0</v>
      </c>
      <c r="BZ983">
        <v>0</v>
      </c>
      <c r="CB983">
        <v>0</v>
      </c>
      <c r="CF983">
        <v>0</v>
      </c>
      <c r="CJ983">
        <v>2451</v>
      </c>
      <c r="CM983">
        <v>0</v>
      </c>
      <c r="CN983">
        <v>0</v>
      </c>
    </row>
    <row r="984" spans="1:92" x14ac:dyDescent="0.3">
      <c r="A984" s="4">
        <v>44406</v>
      </c>
      <c r="B984" s="2" t="s">
        <v>15</v>
      </c>
      <c r="C984" s="11" t="s">
        <v>22</v>
      </c>
      <c r="D984" s="11" t="s">
        <v>7</v>
      </c>
      <c r="E984" s="3" t="s">
        <v>831</v>
      </c>
      <c r="F984" s="1"/>
      <c r="G984" s="7"/>
      <c r="H984" s="7"/>
      <c r="I984" s="7"/>
      <c r="J984" s="7">
        <v>25</v>
      </c>
      <c r="K984" s="7">
        <v>7</v>
      </c>
      <c r="L984" s="7">
        <v>2</v>
      </c>
      <c r="M984" s="5">
        <v>5</v>
      </c>
      <c r="N984" s="7"/>
      <c r="O984" s="7"/>
      <c r="P984" s="7"/>
      <c r="Q984" s="7"/>
      <c r="R984" s="7"/>
      <c r="S984" s="7"/>
      <c r="T984" s="7"/>
      <c r="U984" s="7"/>
      <c r="V984" s="6"/>
      <c r="W984" s="10"/>
      <c r="X984" s="8"/>
      <c r="Y984" s="9">
        <v>0</v>
      </c>
      <c r="Z984" s="9">
        <v>0</v>
      </c>
      <c r="AA984" s="9">
        <v>0</v>
      </c>
      <c r="AB984" s="9">
        <v>0</v>
      </c>
      <c r="AC984" s="9">
        <v>0</v>
      </c>
      <c r="AD984" s="9">
        <v>0</v>
      </c>
      <c r="AE984" s="9">
        <v>0</v>
      </c>
      <c r="AF984" s="9">
        <v>0</v>
      </c>
      <c r="AG984" s="9">
        <v>0</v>
      </c>
      <c r="AH984" s="9">
        <v>0</v>
      </c>
      <c r="AI984" s="9">
        <v>0</v>
      </c>
      <c r="AJ984">
        <v>0</v>
      </c>
      <c r="AK984">
        <v>0</v>
      </c>
      <c r="AU984" t="s">
        <v>2642</v>
      </c>
      <c r="AW984">
        <v>0</v>
      </c>
      <c r="AY984">
        <v>0</v>
      </c>
      <c r="BA984">
        <v>0</v>
      </c>
      <c r="BC984">
        <v>0</v>
      </c>
      <c r="BE984">
        <v>0</v>
      </c>
      <c r="BG984">
        <v>0</v>
      </c>
      <c r="BI984">
        <v>0</v>
      </c>
      <c r="BK984">
        <v>0</v>
      </c>
      <c r="BM984">
        <v>0</v>
      </c>
      <c r="BO984">
        <v>0</v>
      </c>
      <c r="BQ984">
        <v>0</v>
      </c>
      <c r="BR984">
        <v>0</v>
      </c>
      <c r="BT984">
        <v>0</v>
      </c>
      <c r="BV984">
        <v>0</v>
      </c>
      <c r="BX984">
        <v>0</v>
      </c>
      <c r="BZ984">
        <v>0</v>
      </c>
      <c r="CB984">
        <v>0</v>
      </c>
      <c r="CF984">
        <v>0</v>
      </c>
      <c r="CJ984">
        <v>2452</v>
      </c>
      <c r="CM984">
        <v>0</v>
      </c>
      <c r="CN984">
        <v>0</v>
      </c>
    </row>
    <row r="985" spans="1:92" x14ac:dyDescent="0.3">
      <c r="A985" s="4">
        <v>44406</v>
      </c>
      <c r="B985" s="2" t="s">
        <v>92</v>
      </c>
      <c r="C985" s="11" t="s">
        <v>235</v>
      </c>
      <c r="D985" s="11" t="s">
        <v>1713</v>
      </c>
      <c r="E985" s="3" t="s">
        <v>1238</v>
      </c>
      <c r="F985" s="1"/>
      <c r="G985" s="7"/>
      <c r="H985" s="7"/>
      <c r="I985" s="7"/>
      <c r="J985" s="7">
        <v>28</v>
      </c>
      <c r="K985" s="7">
        <v>7</v>
      </c>
      <c r="L985" s="7"/>
      <c r="M985" s="5">
        <v>7</v>
      </c>
      <c r="N985" s="7"/>
      <c r="O985" s="7"/>
      <c r="P985" s="7"/>
      <c r="Q985" s="7"/>
      <c r="R985" s="7"/>
      <c r="S985" s="7"/>
      <c r="T985" s="7"/>
      <c r="U985" s="7"/>
      <c r="V985" s="6"/>
      <c r="W985" s="10"/>
      <c r="X985" s="8"/>
      <c r="Y985" s="9">
        <v>0</v>
      </c>
      <c r="Z985" s="9">
        <v>0</v>
      </c>
      <c r="AA985" s="9">
        <v>0</v>
      </c>
      <c r="AB985" s="9">
        <v>0</v>
      </c>
      <c r="AC985" s="9">
        <v>0</v>
      </c>
      <c r="AD985" s="9">
        <v>0</v>
      </c>
      <c r="AE985" s="9">
        <v>0</v>
      </c>
      <c r="AF985" s="9">
        <v>0</v>
      </c>
      <c r="AG985" s="9">
        <v>0</v>
      </c>
      <c r="AH985" s="9">
        <v>0</v>
      </c>
      <c r="AI985" s="9">
        <v>0</v>
      </c>
      <c r="AJ985">
        <v>0</v>
      </c>
      <c r="AK985">
        <v>0</v>
      </c>
      <c r="AU985" t="s">
        <v>2643</v>
      </c>
      <c r="AW985">
        <v>0</v>
      </c>
      <c r="AY985">
        <v>0</v>
      </c>
      <c r="BA985">
        <v>0</v>
      </c>
      <c r="BC985">
        <v>0</v>
      </c>
      <c r="BE985">
        <v>0</v>
      </c>
      <c r="BG985">
        <v>0</v>
      </c>
      <c r="BI985">
        <v>0</v>
      </c>
      <c r="BK985">
        <v>0</v>
      </c>
      <c r="BM985">
        <v>0</v>
      </c>
      <c r="BO985">
        <v>0</v>
      </c>
      <c r="BQ985">
        <v>0</v>
      </c>
      <c r="BR985">
        <v>0</v>
      </c>
      <c r="BT985">
        <v>0</v>
      </c>
      <c r="BV985">
        <v>0</v>
      </c>
      <c r="BX985">
        <v>0</v>
      </c>
      <c r="BZ985">
        <v>0</v>
      </c>
      <c r="CB985">
        <v>0</v>
      </c>
      <c r="CF985">
        <v>0</v>
      </c>
      <c r="CJ985">
        <v>2453</v>
      </c>
      <c r="CM985">
        <v>0</v>
      </c>
      <c r="CN985">
        <v>0</v>
      </c>
    </row>
    <row r="986" spans="1:92" x14ac:dyDescent="0.3">
      <c r="A986" s="4">
        <v>44406</v>
      </c>
      <c r="B986" s="2" t="s">
        <v>92</v>
      </c>
      <c r="C986" s="11" t="s">
        <v>94</v>
      </c>
      <c r="D986" s="11" t="s">
        <v>1713</v>
      </c>
      <c r="E986" s="3" t="s">
        <v>1180</v>
      </c>
      <c r="F986" s="1"/>
      <c r="G986" s="7"/>
      <c r="H986" s="7"/>
      <c r="I986" s="7"/>
      <c r="J986" s="7">
        <v>4</v>
      </c>
      <c r="K986" s="7">
        <v>1</v>
      </c>
      <c r="L986" s="7"/>
      <c r="M986" s="5">
        <v>1</v>
      </c>
      <c r="N986" s="7"/>
      <c r="O986" s="7"/>
      <c r="P986" s="7"/>
      <c r="Q986" s="7"/>
      <c r="R986" s="7"/>
      <c r="S986" s="7"/>
      <c r="T986" s="7"/>
      <c r="U986" s="7"/>
      <c r="V986" s="6"/>
      <c r="W986" s="10"/>
      <c r="X986" s="8"/>
      <c r="Y986" s="9">
        <v>0</v>
      </c>
      <c r="Z986" s="9">
        <v>0</v>
      </c>
      <c r="AA986" s="9">
        <v>0</v>
      </c>
      <c r="AB986" s="9">
        <v>0</v>
      </c>
      <c r="AC986" s="9">
        <v>0</v>
      </c>
      <c r="AD986" s="9">
        <v>0</v>
      </c>
      <c r="AE986" s="9">
        <v>0</v>
      </c>
      <c r="AF986" s="9">
        <v>0</v>
      </c>
      <c r="AG986" s="9">
        <v>0</v>
      </c>
      <c r="AH986" s="9">
        <v>0</v>
      </c>
      <c r="AI986" s="9">
        <v>0</v>
      </c>
      <c r="AJ986">
        <v>0</v>
      </c>
      <c r="AK986">
        <v>0</v>
      </c>
      <c r="AU986" t="s">
        <v>2644</v>
      </c>
      <c r="AW986">
        <v>0</v>
      </c>
      <c r="AY986">
        <v>0</v>
      </c>
      <c r="BA986">
        <v>0</v>
      </c>
      <c r="BC986">
        <v>0</v>
      </c>
      <c r="BE986">
        <v>0</v>
      </c>
      <c r="BG986">
        <v>0</v>
      </c>
      <c r="BI986">
        <v>0</v>
      </c>
      <c r="BK986">
        <v>0</v>
      </c>
      <c r="BM986">
        <v>0</v>
      </c>
      <c r="BO986">
        <v>0</v>
      </c>
      <c r="BQ986">
        <v>0</v>
      </c>
      <c r="BR986">
        <v>0</v>
      </c>
      <c r="BT986">
        <v>0</v>
      </c>
      <c r="BV986">
        <v>0</v>
      </c>
      <c r="BX986">
        <v>0</v>
      </c>
      <c r="BZ986">
        <v>0</v>
      </c>
      <c r="CB986">
        <v>0</v>
      </c>
      <c r="CF986">
        <v>0</v>
      </c>
      <c r="CJ986">
        <v>2454</v>
      </c>
      <c r="CM986">
        <v>0</v>
      </c>
      <c r="CN986">
        <v>0</v>
      </c>
    </row>
    <row r="987" spans="1:92" x14ac:dyDescent="0.3">
      <c r="A987" s="4">
        <v>44407</v>
      </c>
      <c r="B987" s="2" t="s">
        <v>12</v>
      </c>
      <c r="C987" s="11" t="s">
        <v>792</v>
      </c>
      <c r="D987" s="11" t="s">
        <v>1690</v>
      </c>
      <c r="E987" s="3" t="s">
        <v>1211</v>
      </c>
      <c r="F987" s="1"/>
      <c r="G987" s="7"/>
      <c r="H987" s="7"/>
      <c r="I987" s="7"/>
      <c r="J987" s="7"/>
      <c r="K987" s="7"/>
      <c r="L987" s="7"/>
      <c r="M987" s="5"/>
      <c r="N987" s="7">
        <v>1</v>
      </c>
      <c r="O987" s="7"/>
      <c r="P987" s="7"/>
      <c r="Q987" s="7"/>
      <c r="R987" s="7"/>
      <c r="S987" s="7"/>
      <c r="T987" s="7"/>
      <c r="U987" s="7"/>
      <c r="V987" s="6"/>
      <c r="W987" s="10"/>
      <c r="X987" s="8"/>
      <c r="Y987" s="9">
        <v>0</v>
      </c>
      <c r="Z987" s="9">
        <v>0</v>
      </c>
      <c r="AA987" s="9">
        <v>0</v>
      </c>
      <c r="AB987" s="9">
        <v>0</v>
      </c>
      <c r="AC987" s="9">
        <v>0</v>
      </c>
      <c r="AD987" s="9">
        <v>0</v>
      </c>
      <c r="AE987" s="9">
        <v>0</v>
      </c>
      <c r="AF987" s="9">
        <v>0</v>
      </c>
      <c r="AG987" s="9">
        <v>0</v>
      </c>
      <c r="AH987" s="9">
        <v>0</v>
      </c>
      <c r="AI987" s="9">
        <v>0</v>
      </c>
      <c r="AJ987">
        <v>0</v>
      </c>
      <c r="AK987">
        <v>0</v>
      </c>
      <c r="AU987" t="s">
        <v>2645</v>
      </c>
      <c r="AW987">
        <v>0</v>
      </c>
      <c r="AY987">
        <v>0</v>
      </c>
      <c r="BA987">
        <v>0</v>
      </c>
      <c r="BC987">
        <v>0</v>
      </c>
      <c r="BE987">
        <v>0</v>
      </c>
      <c r="BG987">
        <v>0</v>
      </c>
      <c r="BI987">
        <v>0</v>
      </c>
      <c r="BK987">
        <v>0</v>
      </c>
      <c r="BM987">
        <v>0</v>
      </c>
      <c r="BO987">
        <v>0</v>
      </c>
      <c r="BQ987">
        <v>0</v>
      </c>
      <c r="BR987">
        <v>0</v>
      </c>
      <c r="BT987">
        <v>0</v>
      </c>
      <c r="BV987">
        <v>0</v>
      </c>
      <c r="BX987">
        <v>0</v>
      </c>
      <c r="BZ987">
        <v>0</v>
      </c>
      <c r="CB987">
        <v>0</v>
      </c>
      <c r="CF987">
        <v>0</v>
      </c>
      <c r="CJ987">
        <v>2455</v>
      </c>
      <c r="CM987">
        <v>0</v>
      </c>
      <c r="CN987">
        <v>0</v>
      </c>
    </row>
    <row r="988" spans="1:92" x14ac:dyDescent="0.3">
      <c r="A988" s="4">
        <v>44407</v>
      </c>
      <c r="B988" s="2" t="s">
        <v>12</v>
      </c>
      <c r="C988" s="11" t="s">
        <v>357</v>
      </c>
      <c r="D988" s="11" t="s">
        <v>1690</v>
      </c>
      <c r="E988" s="3" t="s">
        <v>1212</v>
      </c>
      <c r="F988" s="1"/>
      <c r="G988" s="7"/>
      <c r="H988" s="7"/>
      <c r="I988" s="7"/>
      <c r="J988" s="7"/>
      <c r="K988" s="7"/>
      <c r="L988" s="7"/>
      <c r="M988" s="5"/>
      <c r="N988" s="7">
        <v>1</v>
      </c>
      <c r="O988" s="7"/>
      <c r="P988" s="7"/>
      <c r="Q988" s="7"/>
      <c r="R988" s="7"/>
      <c r="S988" s="7"/>
      <c r="T988" s="7"/>
      <c r="U988" s="7"/>
      <c r="V988" s="6"/>
      <c r="W988" s="10"/>
      <c r="X988" s="8"/>
      <c r="Y988" s="9">
        <v>0</v>
      </c>
      <c r="Z988" s="9">
        <v>0</v>
      </c>
      <c r="AA988" s="9">
        <v>0</v>
      </c>
      <c r="AB988" s="9">
        <v>0</v>
      </c>
      <c r="AC988" s="9">
        <v>0</v>
      </c>
      <c r="AD988" s="9">
        <v>0</v>
      </c>
      <c r="AE988" s="9">
        <v>0</v>
      </c>
      <c r="AF988" s="9">
        <v>0</v>
      </c>
      <c r="AG988" s="9">
        <v>0</v>
      </c>
      <c r="AH988" s="9">
        <v>0</v>
      </c>
      <c r="AI988" s="9">
        <v>0</v>
      </c>
      <c r="AJ988">
        <v>0</v>
      </c>
      <c r="AK988">
        <v>0</v>
      </c>
      <c r="AU988" t="s">
        <v>2646</v>
      </c>
      <c r="AW988">
        <v>0</v>
      </c>
      <c r="AY988">
        <v>0</v>
      </c>
      <c r="BA988">
        <v>0</v>
      </c>
      <c r="BC988">
        <v>0</v>
      </c>
      <c r="BE988">
        <v>0</v>
      </c>
      <c r="BG988">
        <v>0</v>
      </c>
      <c r="BI988">
        <v>0</v>
      </c>
      <c r="BK988">
        <v>0</v>
      </c>
      <c r="BM988">
        <v>0</v>
      </c>
      <c r="BO988">
        <v>0</v>
      </c>
      <c r="BQ988">
        <v>0</v>
      </c>
      <c r="BR988">
        <v>0</v>
      </c>
      <c r="BT988">
        <v>0</v>
      </c>
      <c r="BV988">
        <v>0</v>
      </c>
      <c r="BX988">
        <v>0</v>
      </c>
      <c r="BZ988">
        <v>0</v>
      </c>
      <c r="CB988">
        <v>0</v>
      </c>
      <c r="CF988">
        <v>0</v>
      </c>
      <c r="CJ988">
        <v>2456</v>
      </c>
      <c r="CM988">
        <v>0</v>
      </c>
      <c r="CN988">
        <v>0</v>
      </c>
    </row>
    <row r="989" spans="1:92" x14ac:dyDescent="0.3">
      <c r="A989" s="4">
        <v>44407</v>
      </c>
      <c r="B989" s="2" t="s">
        <v>53</v>
      </c>
      <c r="C989" s="11" t="s">
        <v>543</v>
      </c>
      <c r="D989" s="11" t="s">
        <v>11</v>
      </c>
      <c r="E989" s="3" t="s">
        <v>1036</v>
      </c>
      <c r="F989" s="1"/>
      <c r="G989" s="7"/>
      <c r="H989" s="7"/>
      <c r="I989" s="7"/>
      <c r="J989" s="7">
        <v>16</v>
      </c>
      <c r="K989" s="7">
        <v>4</v>
      </c>
      <c r="L989" s="7"/>
      <c r="M989" s="5">
        <v>4</v>
      </c>
      <c r="N989" s="7"/>
      <c r="O989" s="7"/>
      <c r="P989" s="7"/>
      <c r="Q989" s="7"/>
      <c r="R989" s="7"/>
      <c r="S989" s="7"/>
      <c r="T989" s="7"/>
      <c r="U989" s="7"/>
      <c r="V989" s="6"/>
      <c r="W989" s="10"/>
      <c r="X989" s="8"/>
      <c r="Y989" s="9">
        <v>0</v>
      </c>
      <c r="Z989" s="9">
        <v>0</v>
      </c>
      <c r="AA989" s="9">
        <v>0</v>
      </c>
      <c r="AB989" s="9">
        <v>0</v>
      </c>
      <c r="AC989" s="9">
        <v>0</v>
      </c>
      <c r="AD989" s="9">
        <v>0</v>
      </c>
      <c r="AE989" s="9">
        <v>0</v>
      </c>
      <c r="AF989" s="9">
        <v>0</v>
      </c>
      <c r="AG989" s="9">
        <v>0</v>
      </c>
      <c r="AH989" s="9">
        <v>0</v>
      </c>
      <c r="AI989" s="9">
        <v>0</v>
      </c>
      <c r="AJ989">
        <v>0</v>
      </c>
      <c r="AK989">
        <v>0</v>
      </c>
      <c r="AU989" t="s">
        <v>2647</v>
      </c>
      <c r="AW989">
        <v>0</v>
      </c>
      <c r="AY989">
        <v>0</v>
      </c>
      <c r="BA989">
        <v>0</v>
      </c>
      <c r="BC989">
        <v>0</v>
      </c>
      <c r="BE989">
        <v>0</v>
      </c>
      <c r="BG989">
        <v>0</v>
      </c>
      <c r="BI989">
        <v>0</v>
      </c>
      <c r="BK989">
        <v>0</v>
      </c>
      <c r="BM989">
        <v>0</v>
      </c>
      <c r="BO989">
        <v>0</v>
      </c>
      <c r="BQ989">
        <v>0</v>
      </c>
      <c r="BR989">
        <v>0</v>
      </c>
      <c r="BT989">
        <v>0</v>
      </c>
      <c r="BV989">
        <v>0</v>
      </c>
      <c r="BX989">
        <v>0</v>
      </c>
      <c r="BZ989">
        <v>0</v>
      </c>
      <c r="CB989">
        <v>0</v>
      </c>
      <c r="CF989">
        <v>0</v>
      </c>
      <c r="CJ989">
        <v>2457</v>
      </c>
      <c r="CM989">
        <v>0</v>
      </c>
      <c r="CN989">
        <v>0</v>
      </c>
    </row>
    <row r="990" spans="1:92" x14ac:dyDescent="0.3">
      <c r="A990" s="4">
        <v>44404</v>
      </c>
      <c r="B990" s="2" t="s">
        <v>148</v>
      </c>
      <c r="C990" s="11" t="s">
        <v>557</v>
      </c>
      <c r="D990" s="11" t="s">
        <v>11</v>
      </c>
      <c r="E990" s="3" t="s">
        <v>1288</v>
      </c>
      <c r="F990" s="1"/>
      <c r="G990" s="7"/>
      <c r="H990" s="7"/>
      <c r="I990" s="7"/>
      <c r="J990" s="7">
        <v>1701</v>
      </c>
      <c r="K990" s="7">
        <v>512</v>
      </c>
      <c r="L990" s="7"/>
      <c r="M990" s="5"/>
      <c r="N990" s="7"/>
      <c r="O990" s="7"/>
      <c r="P990" s="7"/>
      <c r="Q990" s="7"/>
      <c r="R990" s="7"/>
      <c r="S990" s="7"/>
      <c r="T990" s="7"/>
      <c r="U990" s="7"/>
      <c r="V990" s="6">
        <v>3</v>
      </c>
      <c r="W990" s="10"/>
      <c r="X990" s="8"/>
      <c r="Y990" s="9">
        <v>0</v>
      </c>
      <c r="Z990" s="9">
        <v>0</v>
      </c>
      <c r="AA990" s="9">
        <v>0</v>
      </c>
      <c r="AB990" s="9">
        <v>0</v>
      </c>
      <c r="AC990" s="9">
        <v>0</v>
      </c>
      <c r="AD990" s="9">
        <v>0</v>
      </c>
      <c r="AE990" s="9">
        <v>0</v>
      </c>
      <c r="AF990" s="9">
        <v>0</v>
      </c>
      <c r="AG990" s="9">
        <v>0</v>
      </c>
      <c r="AH990" s="9">
        <v>0</v>
      </c>
      <c r="AI990" s="9">
        <v>0</v>
      </c>
      <c r="AJ990">
        <v>0</v>
      </c>
      <c r="AK990">
        <v>0</v>
      </c>
      <c r="AU990" t="s">
        <v>2648</v>
      </c>
      <c r="AW990">
        <v>0</v>
      </c>
      <c r="AY990">
        <v>0</v>
      </c>
      <c r="BA990">
        <v>0</v>
      </c>
      <c r="BC990">
        <v>0</v>
      </c>
      <c r="BE990">
        <v>0</v>
      </c>
      <c r="BG990">
        <v>0</v>
      </c>
      <c r="BI990">
        <v>0</v>
      </c>
      <c r="BK990">
        <v>0</v>
      </c>
      <c r="BM990">
        <v>0</v>
      </c>
      <c r="BO990">
        <v>0</v>
      </c>
      <c r="BQ990">
        <v>0</v>
      </c>
      <c r="BR990">
        <v>0</v>
      </c>
      <c r="BT990">
        <v>0</v>
      </c>
      <c r="BV990">
        <v>0</v>
      </c>
      <c r="BX990">
        <v>0</v>
      </c>
      <c r="BZ990">
        <v>0</v>
      </c>
      <c r="CB990">
        <v>0</v>
      </c>
      <c r="CF990">
        <v>0</v>
      </c>
      <c r="CJ990">
        <v>2458</v>
      </c>
      <c r="CM990">
        <v>0</v>
      </c>
      <c r="CN990">
        <v>0</v>
      </c>
    </row>
    <row r="991" spans="1:92" x14ac:dyDescent="0.3">
      <c r="A991" s="4">
        <v>44407</v>
      </c>
      <c r="B991" s="2" t="s">
        <v>57</v>
      </c>
      <c r="C991" s="11" t="s">
        <v>602</v>
      </c>
      <c r="D991" s="11" t="s">
        <v>1690</v>
      </c>
      <c r="E991" s="3" t="s">
        <v>1133</v>
      </c>
      <c r="F991" s="1"/>
      <c r="G991" s="7"/>
      <c r="H991" s="7"/>
      <c r="I991" s="7"/>
      <c r="J991" s="7"/>
      <c r="K991" s="7"/>
      <c r="L991" s="7"/>
      <c r="M991" s="5"/>
      <c r="N991" s="7">
        <v>1</v>
      </c>
      <c r="O991" s="7"/>
      <c r="P991" s="7"/>
      <c r="Q991" s="7"/>
      <c r="R991" s="7"/>
      <c r="S991" s="7"/>
      <c r="T991" s="7"/>
      <c r="U991" s="7"/>
      <c r="V991" s="6"/>
      <c r="W991" s="10"/>
      <c r="X991" s="8"/>
      <c r="Y991" s="9">
        <v>0</v>
      </c>
      <c r="Z991" s="9">
        <v>0</v>
      </c>
      <c r="AA991" s="9">
        <v>0</v>
      </c>
      <c r="AB991" s="9">
        <v>0</v>
      </c>
      <c r="AC991" s="9">
        <v>0</v>
      </c>
      <c r="AD991" s="9">
        <v>0</v>
      </c>
      <c r="AE991" s="9">
        <v>0</v>
      </c>
      <c r="AF991" s="9">
        <v>0</v>
      </c>
      <c r="AG991" s="9">
        <v>0</v>
      </c>
      <c r="AH991" s="9">
        <v>0</v>
      </c>
      <c r="AI991" s="9">
        <v>0</v>
      </c>
      <c r="AJ991">
        <v>0</v>
      </c>
      <c r="AK991">
        <v>0</v>
      </c>
      <c r="AU991" t="s">
        <v>2649</v>
      </c>
      <c r="AW991">
        <v>0</v>
      </c>
      <c r="AY991">
        <v>0</v>
      </c>
      <c r="BA991">
        <v>0</v>
      </c>
      <c r="BC991">
        <v>0</v>
      </c>
      <c r="BE991">
        <v>0</v>
      </c>
      <c r="BG991">
        <v>0</v>
      </c>
      <c r="BI991">
        <v>0</v>
      </c>
      <c r="BK991">
        <v>0</v>
      </c>
      <c r="BM991">
        <v>0</v>
      </c>
      <c r="BO991">
        <v>0</v>
      </c>
      <c r="BQ991">
        <v>0</v>
      </c>
      <c r="BR991">
        <v>0</v>
      </c>
      <c r="BT991">
        <v>0</v>
      </c>
      <c r="BV991">
        <v>0</v>
      </c>
      <c r="BX991">
        <v>0</v>
      </c>
      <c r="BZ991">
        <v>0</v>
      </c>
      <c r="CB991">
        <v>0</v>
      </c>
      <c r="CF991">
        <v>0</v>
      </c>
      <c r="CJ991">
        <v>2459</v>
      </c>
      <c r="CM991">
        <v>0</v>
      </c>
      <c r="CN991">
        <v>0</v>
      </c>
    </row>
    <row r="992" spans="1:92" x14ac:dyDescent="0.3">
      <c r="A992" s="4">
        <v>44407</v>
      </c>
      <c r="B992" s="2" t="s">
        <v>26</v>
      </c>
      <c r="C992" s="11" t="s">
        <v>697</v>
      </c>
      <c r="D992" s="11" t="s">
        <v>1627</v>
      </c>
      <c r="E992" s="3" t="s">
        <v>1620</v>
      </c>
      <c r="F992" s="1"/>
      <c r="G992" s="7"/>
      <c r="H992" s="7"/>
      <c r="I992" s="7"/>
      <c r="J992" s="7">
        <v>1149</v>
      </c>
      <c r="K992" s="7">
        <v>404</v>
      </c>
      <c r="L992" s="7">
        <v>36</v>
      </c>
      <c r="M992" s="5">
        <v>107</v>
      </c>
      <c r="N992" s="7"/>
      <c r="O992" s="7"/>
      <c r="P992" s="7"/>
      <c r="Q992" s="7">
        <v>4</v>
      </c>
      <c r="R992" s="7">
        <v>1</v>
      </c>
      <c r="S992" s="7"/>
      <c r="T992" s="7">
        <v>8</v>
      </c>
      <c r="U992" s="7"/>
      <c r="V992" s="6"/>
      <c r="W992" s="10" t="s">
        <v>2650</v>
      </c>
      <c r="X992" s="8"/>
      <c r="Y992" s="9">
        <v>0</v>
      </c>
      <c r="Z992" s="9">
        <v>0</v>
      </c>
      <c r="AA992" s="9">
        <v>46800000</v>
      </c>
      <c r="AB992" s="9">
        <v>0</v>
      </c>
      <c r="AC992" s="9">
        <v>0</v>
      </c>
      <c r="AD992" s="9">
        <v>0</v>
      </c>
      <c r="AE992" s="9">
        <v>0</v>
      </c>
      <c r="AF992" s="9">
        <v>2116717541.6299999</v>
      </c>
      <c r="AG992" s="9">
        <v>0</v>
      </c>
      <c r="AH992" s="9">
        <v>0</v>
      </c>
      <c r="AI992" s="9">
        <v>0</v>
      </c>
      <c r="AJ992">
        <v>2163517541.6300001</v>
      </c>
      <c r="AK992">
        <v>0</v>
      </c>
      <c r="AL992">
        <v>58</v>
      </c>
      <c r="AM992">
        <v>44408</v>
      </c>
      <c r="AN992">
        <v>44591</v>
      </c>
      <c r="AU992" t="s">
        <v>2651</v>
      </c>
      <c r="AV992">
        <v>400</v>
      </c>
      <c r="AW992">
        <v>46800000</v>
      </c>
      <c r="AY992">
        <v>0</v>
      </c>
      <c r="BA992">
        <v>0</v>
      </c>
      <c r="BC992">
        <v>0</v>
      </c>
      <c r="BE992">
        <v>0</v>
      </c>
      <c r="BG992">
        <v>0</v>
      </c>
      <c r="BI992">
        <v>0</v>
      </c>
      <c r="BK992">
        <v>0</v>
      </c>
      <c r="BM992">
        <v>0</v>
      </c>
      <c r="BO992">
        <v>0</v>
      </c>
      <c r="BQ992">
        <v>0</v>
      </c>
      <c r="BR992">
        <v>0</v>
      </c>
      <c r="BT992">
        <v>0</v>
      </c>
      <c r="BV992">
        <v>0</v>
      </c>
      <c r="BX992">
        <v>0</v>
      </c>
      <c r="BZ992">
        <v>0</v>
      </c>
      <c r="CB992">
        <v>0</v>
      </c>
      <c r="CF992">
        <v>0</v>
      </c>
      <c r="CJ992">
        <v>2460</v>
      </c>
      <c r="CM992">
        <v>0</v>
      </c>
      <c r="CN992">
        <v>2163517541.6300001</v>
      </c>
    </row>
    <row r="993" spans="1:92" x14ac:dyDescent="0.3">
      <c r="A993" s="4">
        <v>44399</v>
      </c>
      <c r="B993" s="2" t="s">
        <v>26</v>
      </c>
      <c r="C993" s="11" t="s">
        <v>697</v>
      </c>
      <c r="D993" s="11" t="s">
        <v>1713</v>
      </c>
      <c r="E993" s="3" t="s">
        <v>1620</v>
      </c>
      <c r="F993" s="1"/>
      <c r="G993" s="7"/>
      <c r="H993" s="7"/>
      <c r="I993" s="7"/>
      <c r="J993" s="7">
        <v>16</v>
      </c>
      <c r="K993" s="7">
        <v>4</v>
      </c>
      <c r="L993" s="7"/>
      <c r="M993" s="5">
        <v>4</v>
      </c>
      <c r="N993" s="7">
        <v>14</v>
      </c>
      <c r="O993" s="7"/>
      <c r="P993" s="7"/>
      <c r="Q993" s="7"/>
      <c r="R993" s="7"/>
      <c r="S993" s="7"/>
      <c r="T993" s="7"/>
      <c r="U993" s="7"/>
      <c r="V993" s="6"/>
      <c r="W993" s="10"/>
      <c r="X993" s="8"/>
      <c r="Y993" s="9">
        <v>0</v>
      </c>
      <c r="Z993" s="9">
        <v>0</v>
      </c>
      <c r="AA993" s="9">
        <v>0</v>
      </c>
      <c r="AB993" s="9">
        <v>0</v>
      </c>
      <c r="AC993" s="9">
        <v>0</v>
      </c>
      <c r="AD993" s="9">
        <v>0</v>
      </c>
      <c r="AE993" s="9">
        <v>0</v>
      </c>
      <c r="AF993" s="9">
        <v>0</v>
      </c>
      <c r="AG993" s="9">
        <v>0</v>
      </c>
      <c r="AH993" s="9">
        <v>0</v>
      </c>
      <c r="AI993" s="9">
        <v>0</v>
      </c>
      <c r="AJ993">
        <v>0</v>
      </c>
      <c r="AK993">
        <v>0</v>
      </c>
      <c r="AU993" t="s">
        <v>2652</v>
      </c>
      <c r="AW993">
        <v>0</v>
      </c>
      <c r="AY993">
        <v>0</v>
      </c>
      <c r="BA993">
        <v>0</v>
      </c>
      <c r="BC993">
        <v>0</v>
      </c>
      <c r="BE993">
        <v>0</v>
      </c>
      <c r="BG993">
        <v>0</v>
      </c>
      <c r="BI993">
        <v>0</v>
      </c>
      <c r="BK993">
        <v>0</v>
      </c>
      <c r="BM993">
        <v>0</v>
      </c>
      <c r="BO993">
        <v>0</v>
      </c>
      <c r="BQ993">
        <v>0</v>
      </c>
      <c r="BR993">
        <v>0</v>
      </c>
      <c r="BT993">
        <v>0</v>
      </c>
      <c r="BV993">
        <v>0</v>
      </c>
      <c r="BX993">
        <v>0</v>
      </c>
      <c r="BZ993">
        <v>0</v>
      </c>
      <c r="CB993">
        <v>0</v>
      </c>
      <c r="CF993">
        <v>0</v>
      </c>
      <c r="CJ993">
        <v>2461</v>
      </c>
      <c r="CM993">
        <v>0</v>
      </c>
      <c r="CN993">
        <v>0</v>
      </c>
    </row>
    <row r="994" spans="1:92" x14ac:dyDescent="0.3">
      <c r="A994" s="4">
        <v>44406</v>
      </c>
      <c r="B994" s="2" t="s">
        <v>209</v>
      </c>
      <c r="C994" s="11" t="s">
        <v>210</v>
      </c>
      <c r="D994" s="11" t="s">
        <v>11</v>
      </c>
      <c r="E994" s="3" t="s">
        <v>1235</v>
      </c>
      <c r="F994" s="1"/>
      <c r="G994" s="7"/>
      <c r="H994" s="7"/>
      <c r="I994" s="7"/>
      <c r="J994" s="7">
        <v>989</v>
      </c>
      <c r="K994" s="7">
        <v>264</v>
      </c>
      <c r="L994" s="7"/>
      <c r="M994" s="5">
        <v>265</v>
      </c>
      <c r="N994" s="7"/>
      <c r="O994" s="7"/>
      <c r="P994" s="7"/>
      <c r="Q994" s="7"/>
      <c r="R994" s="7"/>
      <c r="S994" s="7"/>
      <c r="T994" s="7"/>
      <c r="U994" s="7"/>
      <c r="V994" s="6"/>
      <c r="W994" s="10"/>
      <c r="X994" s="8"/>
      <c r="Y994" s="9">
        <v>0</v>
      </c>
      <c r="Z994" s="9">
        <v>0</v>
      </c>
      <c r="AA994" s="9">
        <v>0</v>
      </c>
      <c r="AB994" s="9">
        <v>0</v>
      </c>
      <c r="AC994" s="9">
        <v>0</v>
      </c>
      <c r="AD994" s="9">
        <v>0</v>
      </c>
      <c r="AE994" s="9">
        <v>0</v>
      </c>
      <c r="AF994" s="9">
        <v>0</v>
      </c>
      <c r="AG994" s="9">
        <v>0</v>
      </c>
      <c r="AH994" s="9">
        <v>0</v>
      </c>
      <c r="AI994" s="9">
        <v>0</v>
      </c>
      <c r="AJ994">
        <v>0</v>
      </c>
      <c r="AK994">
        <v>0</v>
      </c>
      <c r="AU994" t="s">
        <v>2653</v>
      </c>
      <c r="AW994">
        <v>0</v>
      </c>
      <c r="AY994">
        <v>0</v>
      </c>
      <c r="BA994">
        <v>0</v>
      </c>
      <c r="BC994">
        <v>0</v>
      </c>
      <c r="BE994">
        <v>0</v>
      </c>
      <c r="BG994">
        <v>0</v>
      </c>
      <c r="BI994">
        <v>0</v>
      </c>
      <c r="BK994">
        <v>0</v>
      </c>
      <c r="BM994">
        <v>0</v>
      </c>
      <c r="BO994">
        <v>0</v>
      </c>
      <c r="BQ994">
        <v>0</v>
      </c>
      <c r="BR994">
        <v>0</v>
      </c>
      <c r="BT994">
        <v>0</v>
      </c>
      <c r="BV994">
        <v>0</v>
      </c>
      <c r="BX994">
        <v>0</v>
      </c>
      <c r="BZ994">
        <v>0</v>
      </c>
      <c r="CB994">
        <v>0</v>
      </c>
      <c r="CF994">
        <v>0</v>
      </c>
      <c r="CJ994">
        <v>2462</v>
      </c>
      <c r="CM994">
        <v>0</v>
      </c>
      <c r="CN994">
        <v>0</v>
      </c>
    </row>
    <row r="995" spans="1:92" x14ac:dyDescent="0.3">
      <c r="A995" s="4">
        <v>44395</v>
      </c>
      <c r="B995" s="2" t="s">
        <v>44</v>
      </c>
      <c r="C995" s="11" t="s">
        <v>186</v>
      </c>
      <c r="D995" s="11" t="s">
        <v>11</v>
      </c>
      <c r="E995" s="3" t="s">
        <v>1368</v>
      </c>
      <c r="F995" s="1"/>
      <c r="G995" s="7"/>
      <c r="H995" s="7"/>
      <c r="I995" s="7"/>
      <c r="J995" s="7"/>
      <c r="K995" s="7">
        <v>103</v>
      </c>
      <c r="L995" s="7"/>
      <c r="M995" s="5">
        <v>103</v>
      </c>
      <c r="N995" s="7">
        <v>4</v>
      </c>
      <c r="O995" s="7"/>
      <c r="P995" s="7"/>
      <c r="Q995" s="7">
        <v>1</v>
      </c>
      <c r="R995" s="7"/>
      <c r="S995" s="7">
        <v>2</v>
      </c>
      <c r="T995" s="7">
        <v>2</v>
      </c>
      <c r="U995" s="7"/>
      <c r="V995" s="6">
        <v>30</v>
      </c>
      <c r="W995" s="10"/>
      <c r="X995" s="8"/>
      <c r="Y995" s="9">
        <v>0</v>
      </c>
      <c r="Z995" s="9">
        <v>0</v>
      </c>
      <c r="AA995" s="9">
        <v>0</v>
      </c>
      <c r="AB995" s="9">
        <v>0</v>
      </c>
      <c r="AC995" s="9">
        <v>0</v>
      </c>
      <c r="AD995" s="9">
        <v>0</v>
      </c>
      <c r="AE995" s="9">
        <v>0</v>
      </c>
      <c r="AF995" s="9">
        <v>0</v>
      </c>
      <c r="AG995" s="9">
        <v>0</v>
      </c>
      <c r="AH995" s="9">
        <v>0</v>
      </c>
      <c r="AI995" s="9">
        <v>0</v>
      </c>
      <c r="AJ995">
        <v>0</v>
      </c>
      <c r="AK995">
        <v>0</v>
      </c>
      <c r="AU995" t="s">
        <v>2654</v>
      </c>
      <c r="AW995">
        <v>0</v>
      </c>
      <c r="AY995">
        <v>0</v>
      </c>
      <c r="BA995">
        <v>0</v>
      </c>
      <c r="BC995">
        <v>0</v>
      </c>
      <c r="BE995">
        <v>0</v>
      </c>
      <c r="BG995">
        <v>0</v>
      </c>
      <c r="BI995">
        <v>0</v>
      </c>
      <c r="BK995">
        <v>0</v>
      </c>
      <c r="BM995">
        <v>0</v>
      </c>
      <c r="BO995">
        <v>0</v>
      </c>
      <c r="BQ995">
        <v>0</v>
      </c>
      <c r="BR995">
        <v>0</v>
      </c>
      <c r="BT995">
        <v>0</v>
      </c>
      <c r="BV995">
        <v>0</v>
      </c>
      <c r="BX995">
        <v>0</v>
      </c>
      <c r="BZ995">
        <v>0</v>
      </c>
      <c r="CB995">
        <v>0</v>
      </c>
      <c r="CF995">
        <v>0</v>
      </c>
      <c r="CJ995">
        <v>2463</v>
      </c>
      <c r="CM995">
        <v>0</v>
      </c>
      <c r="CN995">
        <v>0</v>
      </c>
    </row>
    <row r="996" spans="1:92" x14ac:dyDescent="0.3">
      <c r="A996" s="4">
        <v>44408</v>
      </c>
      <c r="B996" s="2" t="s">
        <v>57</v>
      </c>
      <c r="C996" s="11" t="s">
        <v>527</v>
      </c>
      <c r="D996" s="11" t="s">
        <v>2655</v>
      </c>
      <c r="E996" s="3" t="s">
        <v>1309</v>
      </c>
      <c r="F996" s="1"/>
      <c r="G996" s="7">
        <v>2</v>
      </c>
      <c r="H996" s="7"/>
      <c r="I996" s="7"/>
      <c r="J996" s="7">
        <v>2</v>
      </c>
      <c r="K996" s="7"/>
      <c r="L996" s="7"/>
      <c r="M996" s="5"/>
      <c r="N996" s="7"/>
      <c r="O996" s="7"/>
      <c r="P996" s="7"/>
      <c r="Q996" s="7"/>
      <c r="R996" s="7"/>
      <c r="S996" s="7"/>
      <c r="T996" s="7"/>
      <c r="U996" s="7"/>
      <c r="V996" s="6"/>
      <c r="W996" s="10"/>
      <c r="X996" s="8"/>
      <c r="Y996" s="9">
        <v>0</v>
      </c>
      <c r="Z996" s="9">
        <v>0</v>
      </c>
      <c r="AA996" s="9">
        <v>0</v>
      </c>
      <c r="AB996" s="9">
        <v>0</v>
      </c>
      <c r="AC996" s="9">
        <v>0</v>
      </c>
      <c r="AD996" s="9">
        <v>0</v>
      </c>
      <c r="AE996" s="9">
        <v>0</v>
      </c>
      <c r="AF996" s="9">
        <v>0</v>
      </c>
      <c r="AG996" s="9">
        <v>0</v>
      </c>
      <c r="AH996" s="9">
        <v>0</v>
      </c>
      <c r="AI996" s="9">
        <v>0</v>
      </c>
      <c r="AJ996">
        <v>0</v>
      </c>
      <c r="AK996">
        <v>0</v>
      </c>
      <c r="AU996" t="s">
        <v>2656</v>
      </c>
      <c r="AW996">
        <v>0</v>
      </c>
      <c r="AY996">
        <v>0</v>
      </c>
      <c r="BA996">
        <v>0</v>
      </c>
      <c r="BC996">
        <v>0</v>
      </c>
      <c r="BE996">
        <v>0</v>
      </c>
      <c r="BG996">
        <v>0</v>
      </c>
      <c r="BI996">
        <v>0</v>
      </c>
      <c r="BK996">
        <v>0</v>
      </c>
      <c r="BM996">
        <v>0</v>
      </c>
      <c r="BO996">
        <v>0</v>
      </c>
      <c r="BQ996">
        <v>0</v>
      </c>
      <c r="BR996">
        <v>0</v>
      </c>
      <c r="BT996">
        <v>0</v>
      </c>
      <c r="BV996">
        <v>0</v>
      </c>
      <c r="BX996">
        <v>0</v>
      </c>
      <c r="BZ996">
        <v>0</v>
      </c>
      <c r="CB996">
        <v>0</v>
      </c>
      <c r="CF996">
        <v>0</v>
      </c>
      <c r="CJ996">
        <v>2464</v>
      </c>
      <c r="CM996">
        <v>0</v>
      </c>
      <c r="CN996">
        <v>0</v>
      </c>
    </row>
    <row r="997" spans="1:92" x14ac:dyDescent="0.3">
      <c r="A997" s="4">
        <v>44407</v>
      </c>
      <c r="B997" s="2" t="s">
        <v>9</v>
      </c>
      <c r="C997" s="11" t="s">
        <v>99</v>
      </c>
      <c r="D997" s="11" t="s">
        <v>1699</v>
      </c>
      <c r="E997" s="3" t="s">
        <v>984</v>
      </c>
      <c r="F997" s="1"/>
      <c r="G997" s="7"/>
      <c r="H997" s="7"/>
      <c r="I997" s="7"/>
      <c r="J997" s="7"/>
      <c r="K997" s="7"/>
      <c r="L997" s="7"/>
      <c r="M997" s="5"/>
      <c r="N997" s="7"/>
      <c r="O997" s="7"/>
      <c r="P997" s="7"/>
      <c r="Q997" s="7"/>
      <c r="R997" s="7"/>
      <c r="S997" s="7"/>
      <c r="T997" s="7"/>
      <c r="U997" s="7"/>
      <c r="V997" s="6">
        <v>40</v>
      </c>
      <c r="W997" s="10"/>
      <c r="X997" s="8"/>
      <c r="Y997" s="9">
        <v>0</v>
      </c>
      <c r="Z997" s="9">
        <v>0</v>
      </c>
      <c r="AA997" s="9">
        <v>0</v>
      </c>
      <c r="AB997" s="9">
        <v>0</v>
      </c>
      <c r="AC997" s="9">
        <v>0</v>
      </c>
      <c r="AD997" s="9">
        <v>0</v>
      </c>
      <c r="AE997" s="9">
        <v>0</v>
      </c>
      <c r="AF997" s="9">
        <v>0</v>
      </c>
      <c r="AG997" s="9">
        <v>0</v>
      </c>
      <c r="AH997" s="9">
        <v>0</v>
      </c>
      <c r="AI997" s="9">
        <v>0</v>
      </c>
      <c r="AJ997">
        <v>0</v>
      </c>
      <c r="AK997">
        <v>0</v>
      </c>
      <c r="AU997" t="s">
        <v>2657</v>
      </c>
      <c r="AW997">
        <v>0</v>
      </c>
      <c r="AY997">
        <v>0</v>
      </c>
      <c r="BA997">
        <v>0</v>
      </c>
      <c r="BC997">
        <v>0</v>
      </c>
      <c r="BE997">
        <v>0</v>
      </c>
      <c r="BG997">
        <v>0</v>
      </c>
      <c r="BI997">
        <v>0</v>
      </c>
      <c r="BK997">
        <v>0</v>
      </c>
      <c r="BM997">
        <v>0</v>
      </c>
      <c r="BO997">
        <v>0</v>
      </c>
      <c r="BQ997">
        <v>0</v>
      </c>
      <c r="BR997">
        <v>0</v>
      </c>
      <c r="BT997">
        <v>0</v>
      </c>
      <c r="BV997">
        <v>0</v>
      </c>
      <c r="BX997">
        <v>0</v>
      </c>
      <c r="BZ997">
        <v>0</v>
      </c>
      <c r="CB997">
        <v>0</v>
      </c>
      <c r="CF997">
        <v>0</v>
      </c>
      <c r="CJ997">
        <v>2465</v>
      </c>
      <c r="CM997">
        <v>0</v>
      </c>
      <c r="CN997">
        <v>0</v>
      </c>
    </row>
    <row r="998" spans="1:92" x14ac:dyDescent="0.3">
      <c r="A998" s="4">
        <v>44406</v>
      </c>
      <c r="B998" s="2" t="s">
        <v>57</v>
      </c>
      <c r="C998" s="11" t="s">
        <v>341</v>
      </c>
      <c r="D998" s="11" t="s">
        <v>1693</v>
      </c>
      <c r="E998" s="3" t="s">
        <v>1151</v>
      </c>
      <c r="F998" s="1"/>
      <c r="G998" s="7">
        <v>1</v>
      </c>
      <c r="H998" s="7"/>
      <c r="I998" s="7"/>
      <c r="J998" s="7">
        <v>1</v>
      </c>
      <c r="K998" s="7"/>
      <c r="L998" s="7"/>
      <c r="M998" s="5"/>
      <c r="N998" s="7"/>
      <c r="O998" s="7"/>
      <c r="P998" s="7"/>
      <c r="Q998" s="7"/>
      <c r="R998" s="7"/>
      <c r="S998" s="7"/>
      <c r="T998" s="7"/>
      <c r="U998" s="7"/>
      <c r="V998" s="6"/>
      <c r="W998" s="10"/>
      <c r="X998" s="8"/>
      <c r="Y998" s="9">
        <v>0</v>
      </c>
      <c r="Z998" s="9">
        <v>0</v>
      </c>
      <c r="AA998" s="9">
        <v>0</v>
      </c>
      <c r="AB998" s="9">
        <v>0</v>
      </c>
      <c r="AC998" s="9">
        <v>0</v>
      </c>
      <c r="AD998" s="9">
        <v>0</v>
      </c>
      <c r="AE998" s="9">
        <v>0</v>
      </c>
      <c r="AF998" s="9">
        <v>0</v>
      </c>
      <c r="AG998" s="9">
        <v>0</v>
      </c>
      <c r="AH998" s="9">
        <v>0</v>
      </c>
      <c r="AI998" s="9">
        <v>0</v>
      </c>
      <c r="AJ998">
        <v>0</v>
      </c>
      <c r="AK998">
        <v>0</v>
      </c>
      <c r="AU998" t="s">
        <v>2658</v>
      </c>
      <c r="AW998">
        <v>0</v>
      </c>
      <c r="AY998">
        <v>0</v>
      </c>
      <c r="BA998">
        <v>0</v>
      </c>
      <c r="BC998">
        <v>0</v>
      </c>
      <c r="BE998">
        <v>0</v>
      </c>
      <c r="BG998">
        <v>0</v>
      </c>
      <c r="BI998">
        <v>0</v>
      </c>
      <c r="BK998">
        <v>0</v>
      </c>
      <c r="BM998">
        <v>0</v>
      </c>
      <c r="BO998">
        <v>0</v>
      </c>
      <c r="BQ998">
        <v>0</v>
      </c>
      <c r="BR998">
        <v>0</v>
      </c>
      <c r="BT998">
        <v>0</v>
      </c>
      <c r="BV998">
        <v>0</v>
      </c>
      <c r="BX998">
        <v>0</v>
      </c>
      <c r="BZ998">
        <v>0</v>
      </c>
      <c r="CB998">
        <v>0</v>
      </c>
      <c r="CF998">
        <v>0</v>
      </c>
      <c r="CJ998">
        <v>2466</v>
      </c>
      <c r="CM998">
        <v>0</v>
      </c>
      <c r="CN998">
        <v>0</v>
      </c>
    </row>
    <row r="999" spans="1:92" x14ac:dyDescent="0.3">
      <c r="A999" s="4">
        <v>44408</v>
      </c>
      <c r="B999" s="2" t="s">
        <v>53</v>
      </c>
      <c r="C999" s="11" t="s">
        <v>241</v>
      </c>
      <c r="D999" s="11" t="s">
        <v>1690</v>
      </c>
      <c r="E999" s="3" t="s">
        <v>941</v>
      </c>
      <c r="F999" s="1"/>
      <c r="G999" s="7"/>
      <c r="H999" s="7"/>
      <c r="I999" s="7"/>
      <c r="J999" s="7">
        <v>68</v>
      </c>
      <c r="K999" s="7">
        <v>17</v>
      </c>
      <c r="L999" s="7"/>
      <c r="M999" s="5">
        <v>17</v>
      </c>
      <c r="N999" s="7"/>
      <c r="O999" s="7"/>
      <c r="P999" s="7"/>
      <c r="Q999" s="7"/>
      <c r="R999" s="7"/>
      <c r="S999" s="7"/>
      <c r="T999" s="7"/>
      <c r="U999" s="7"/>
      <c r="V999" s="6"/>
      <c r="W999" s="10"/>
      <c r="X999" s="8"/>
      <c r="Y999" s="9">
        <v>0</v>
      </c>
      <c r="Z999" s="9">
        <v>1872200</v>
      </c>
      <c r="AA999" s="9">
        <v>4329000</v>
      </c>
      <c r="AB999" s="9">
        <v>9131150.0800000001</v>
      </c>
      <c r="AC999" s="9">
        <v>0</v>
      </c>
      <c r="AD999" s="9">
        <v>0</v>
      </c>
      <c r="AE999" s="9">
        <v>0</v>
      </c>
      <c r="AF999" s="9">
        <v>0</v>
      </c>
      <c r="AG999" s="9">
        <v>0</v>
      </c>
      <c r="AH999" s="9">
        <v>0</v>
      </c>
      <c r="AI999" s="9">
        <v>0</v>
      </c>
      <c r="AJ999">
        <v>15332350.08</v>
      </c>
      <c r="AK999">
        <v>0</v>
      </c>
      <c r="AU999" t="s">
        <v>2659</v>
      </c>
      <c r="AV999">
        <v>37</v>
      </c>
      <c r="AW999">
        <v>4329000</v>
      </c>
      <c r="AY999">
        <v>0</v>
      </c>
      <c r="AZ999">
        <v>37</v>
      </c>
      <c r="BA999">
        <v>1872200</v>
      </c>
      <c r="BC999">
        <v>0</v>
      </c>
      <c r="BE999">
        <v>0</v>
      </c>
      <c r="BG999">
        <v>0</v>
      </c>
      <c r="BI999">
        <v>0</v>
      </c>
      <c r="BK999">
        <v>0</v>
      </c>
      <c r="BM999">
        <v>0</v>
      </c>
      <c r="BO999">
        <v>0</v>
      </c>
      <c r="BQ999">
        <v>0</v>
      </c>
      <c r="BR999">
        <v>1872200</v>
      </c>
      <c r="BT999">
        <v>0</v>
      </c>
      <c r="BV999">
        <v>0</v>
      </c>
      <c r="BX999">
        <v>0</v>
      </c>
      <c r="BZ999">
        <v>0</v>
      </c>
      <c r="CA999">
        <v>148</v>
      </c>
      <c r="CB999">
        <v>8977230.0800000001</v>
      </c>
      <c r="CE999" t="s">
        <v>2660</v>
      </c>
      <c r="CF999">
        <v>153920</v>
      </c>
      <c r="CJ999">
        <v>2467</v>
      </c>
      <c r="CM999">
        <v>0</v>
      </c>
      <c r="CN999">
        <v>15332350.08</v>
      </c>
    </row>
    <row r="1000" spans="1:92" x14ac:dyDescent="0.3">
      <c r="A1000" s="4">
        <v>44408</v>
      </c>
      <c r="B1000" s="2" t="s">
        <v>499</v>
      </c>
      <c r="C1000" s="11" t="s">
        <v>500</v>
      </c>
      <c r="D1000" s="11" t="s">
        <v>1697</v>
      </c>
      <c r="E1000" s="3" t="s">
        <v>1553</v>
      </c>
      <c r="F1000" s="1"/>
      <c r="G1000" s="7"/>
      <c r="H1000" s="7">
        <v>3</v>
      </c>
      <c r="I1000" s="7"/>
      <c r="J1000" s="7">
        <v>14</v>
      </c>
      <c r="K1000" s="7"/>
      <c r="L1000" s="7"/>
      <c r="M1000" s="5"/>
      <c r="N1000" s="7"/>
      <c r="O1000" s="7"/>
      <c r="P1000" s="7"/>
      <c r="Q1000" s="7"/>
      <c r="R1000" s="7"/>
      <c r="S1000" s="7"/>
      <c r="T1000" s="7"/>
      <c r="U1000" s="7"/>
      <c r="V1000" s="6"/>
      <c r="W1000" s="10"/>
      <c r="X1000" s="8"/>
      <c r="Y1000" s="9">
        <v>0</v>
      </c>
      <c r="Z1000" s="9">
        <v>0</v>
      </c>
      <c r="AA1000" s="9">
        <v>0</v>
      </c>
      <c r="AB1000" s="9">
        <v>0</v>
      </c>
      <c r="AC1000" s="9">
        <v>0</v>
      </c>
      <c r="AD1000" s="9">
        <v>0</v>
      </c>
      <c r="AE1000" s="9">
        <v>0</v>
      </c>
      <c r="AF1000" s="9">
        <v>0</v>
      </c>
      <c r="AG1000" s="9">
        <v>0</v>
      </c>
      <c r="AH1000" s="9">
        <v>0</v>
      </c>
      <c r="AI1000" s="9">
        <v>0</v>
      </c>
      <c r="AJ1000">
        <v>0</v>
      </c>
      <c r="AK1000">
        <v>0</v>
      </c>
      <c r="AU1000" t="s">
        <v>2661</v>
      </c>
      <c r="AW1000">
        <v>0</v>
      </c>
      <c r="AY1000">
        <v>0</v>
      </c>
      <c r="BA1000">
        <v>0</v>
      </c>
      <c r="BC1000">
        <v>0</v>
      </c>
      <c r="BE1000">
        <v>0</v>
      </c>
      <c r="BG1000">
        <v>0</v>
      </c>
      <c r="BI1000">
        <v>0</v>
      </c>
      <c r="BK1000">
        <v>0</v>
      </c>
      <c r="BM1000">
        <v>0</v>
      </c>
      <c r="BO1000">
        <v>0</v>
      </c>
      <c r="BQ1000">
        <v>0</v>
      </c>
      <c r="BR1000">
        <v>0</v>
      </c>
      <c r="BT1000">
        <v>0</v>
      </c>
      <c r="BV1000">
        <v>0</v>
      </c>
      <c r="BX1000">
        <v>0</v>
      </c>
      <c r="BZ1000">
        <v>0</v>
      </c>
      <c r="CB1000">
        <v>0</v>
      </c>
      <c r="CF1000">
        <v>0</v>
      </c>
      <c r="CJ1000">
        <v>2468</v>
      </c>
      <c r="CM1000">
        <v>0</v>
      </c>
      <c r="CN1000">
        <v>0</v>
      </c>
    </row>
    <row r="1001" spans="1:92" x14ac:dyDescent="0.3">
      <c r="A1001" s="4">
        <v>44409</v>
      </c>
      <c r="B1001" s="2" t="s">
        <v>161</v>
      </c>
      <c r="C1001" s="11" t="s">
        <v>17</v>
      </c>
      <c r="D1001" s="11" t="s">
        <v>1690</v>
      </c>
      <c r="E1001" s="3" t="s">
        <v>928</v>
      </c>
      <c r="F1001" s="1"/>
      <c r="G1001" s="7"/>
      <c r="H1001" s="7"/>
      <c r="I1001" s="7"/>
      <c r="J1001" s="7"/>
      <c r="K1001" s="7"/>
      <c r="L1001" s="7"/>
      <c r="M1001" s="5"/>
      <c r="N1001" s="7">
        <v>1</v>
      </c>
      <c r="O1001" s="7"/>
      <c r="P1001" s="7"/>
      <c r="Q1001" s="7"/>
      <c r="R1001" s="7"/>
      <c r="S1001" s="7"/>
      <c r="T1001" s="7"/>
      <c r="U1001" s="7"/>
      <c r="V1001" s="6"/>
      <c r="W1001" s="10" t="s">
        <v>626</v>
      </c>
      <c r="X1001" s="8"/>
      <c r="Y1001" s="9">
        <v>0</v>
      </c>
      <c r="Z1001" s="9">
        <v>0</v>
      </c>
      <c r="AA1001" s="9">
        <v>0</v>
      </c>
      <c r="AB1001" s="9">
        <v>0</v>
      </c>
      <c r="AC1001" s="9">
        <v>0</v>
      </c>
      <c r="AD1001" s="9">
        <v>0</v>
      </c>
      <c r="AE1001" s="9">
        <v>0</v>
      </c>
      <c r="AF1001" s="9">
        <v>0</v>
      </c>
      <c r="AG1001" s="9">
        <v>0</v>
      </c>
      <c r="AH1001" s="9">
        <v>0</v>
      </c>
      <c r="AI1001" s="9">
        <v>0</v>
      </c>
      <c r="AJ1001">
        <v>0</v>
      </c>
      <c r="AK1001">
        <v>0</v>
      </c>
      <c r="AU1001" t="s">
        <v>2662</v>
      </c>
      <c r="AW1001">
        <v>0</v>
      </c>
      <c r="AY1001">
        <v>0</v>
      </c>
      <c r="BA1001">
        <v>0</v>
      </c>
      <c r="BC1001">
        <v>0</v>
      </c>
      <c r="BE1001">
        <v>0</v>
      </c>
      <c r="BG1001">
        <v>0</v>
      </c>
      <c r="BI1001">
        <v>0</v>
      </c>
      <c r="BK1001">
        <v>0</v>
      </c>
      <c r="BM1001">
        <v>0</v>
      </c>
      <c r="BO1001">
        <v>0</v>
      </c>
      <c r="BQ1001">
        <v>0</v>
      </c>
      <c r="BR1001">
        <v>0</v>
      </c>
      <c r="BT1001">
        <v>0</v>
      </c>
      <c r="BV1001">
        <v>0</v>
      </c>
      <c r="BX1001">
        <v>0</v>
      </c>
      <c r="BZ1001">
        <v>0</v>
      </c>
      <c r="CB1001">
        <v>0</v>
      </c>
      <c r="CF1001">
        <v>0</v>
      </c>
      <c r="CJ1001">
        <v>2469</v>
      </c>
      <c r="CM1001">
        <v>0</v>
      </c>
      <c r="CN1001">
        <v>0</v>
      </c>
    </row>
    <row r="1002" spans="1:92" x14ac:dyDescent="0.3">
      <c r="A1002" s="4">
        <v>44409</v>
      </c>
      <c r="B1002" s="2" t="s">
        <v>5</v>
      </c>
      <c r="C1002" s="11" t="s">
        <v>451</v>
      </c>
      <c r="D1002" s="11" t="s">
        <v>1699</v>
      </c>
      <c r="E1002" s="3" t="s">
        <v>866</v>
      </c>
      <c r="F1002" s="1"/>
      <c r="G1002" s="7"/>
      <c r="H1002" s="7"/>
      <c r="I1002" s="7"/>
      <c r="J1002" s="7"/>
      <c r="K1002" s="7"/>
      <c r="L1002" s="7"/>
      <c r="M1002" s="5"/>
      <c r="N1002" s="7"/>
      <c r="O1002" s="7"/>
      <c r="P1002" s="7"/>
      <c r="Q1002" s="7"/>
      <c r="R1002" s="7"/>
      <c r="S1002" s="7"/>
      <c r="T1002" s="7"/>
      <c r="U1002" s="7"/>
      <c r="V1002" s="6">
        <v>2</v>
      </c>
      <c r="W1002" s="10"/>
      <c r="X1002" s="8"/>
      <c r="Y1002" s="9">
        <v>0</v>
      </c>
      <c r="Z1002" s="9">
        <v>0</v>
      </c>
      <c r="AA1002" s="9">
        <v>0</v>
      </c>
      <c r="AB1002" s="9">
        <v>0</v>
      </c>
      <c r="AC1002" s="9">
        <v>0</v>
      </c>
      <c r="AD1002" s="9">
        <v>0</v>
      </c>
      <c r="AE1002" s="9">
        <v>0</v>
      </c>
      <c r="AF1002" s="9">
        <v>0</v>
      </c>
      <c r="AG1002" s="9">
        <v>0</v>
      </c>
      <c r="AH1002" s="9">
        <v>0</v>
      </c>
      <c r="AI1002" s="9">
        <v>0</v>
      </c>
      <c r="AJ1002">
        <v>0</v>
      </c>
      <c r="AK1002">
        <v>0</v>
      </c>
      <c r="AU1002" t="s">
        <v>2663</v>
      </c>
      <c r="AW1002">
        <v>0</v>
      </c>
      <c r="AY1002">
        <v>0</v>
      </c>
      <c r="BA1002">
        <v>0</v>
      </c>
      <c r="BC1002">
        <v>0</v>
      </c>
      <c r="BE1002">
        <v>0</v>
      </c>
      <c r="BG1002">
        <v>0</v>
      </c>
      <c r="BI1002">
        <v>0</v>
      </c>
      <c r="BK1002">
        <v>0</v>
      </c>
      <c r="BM1002">
        <v>0</v>
      </c>
      <c r="BO1002">
        <v>0</v>
      </c>
      <c r="BQ1002">
        <v>0</v>
      </c>
      <c r="BR1002">
        <v>0</v>
      </c>
      <c r="BT1002">
        <v>0</v>
      </c>
      <c r="BV1002">
        <v>0</v>
      </c>
      <c r="BX1002">
        <v>0</v>
      </c>
      <c r="BZ1002">
        <v>0</v>
      </c>
      <c r="CB1002">
        <v>0</v>
      </c>
      <c r="CF1002">
        <v>0</v>
      </c>
      <c r="CJ1002">
        <v>2470</v>
      </c>
      <c r="CM1002">
        <v>0</v>
      </c>
      <c r="CN1002">
        <v>0</v>
      </c>
    </row>
    <row r="1003" spans="1:92" x14ac:dyDescent="0.3">
      <c r="A1003" s="4">
        <v>44409</v>
      </c>
      <c r="B1003" s="2" t="s">
        <v>32</v>
      </c>
      <c r="C1003" s="11" t="s">
        <v>69</v>
      </c>
      <c r="D1003" s="11" t="s">
        <v>1713</v>
      </c>
      <c r="E1003" s="3" t="s">
        <v>1323</v>
      </c>
      <c r="F1003" s="1"/>
      <c r="G1003" s="7"/>
      <c r="H1003" s="7"/>
      <c r="I1003" s="7"/>
      <c r="J1003" s="7">
        <v>6</v>
      </c>
      <c r="K1003" s="7">
        <v>2</v>
      </c>
      <c r="L1003" s="7"/>
      <c r="M1003" s="5">
        <v>2</v>
      </c>
      <c r="N1003" s="7"/>
      <c r="O1003" s="7"/>
      <c r="P1003" s="7"/>
      <c r="Q1003" s="7"/>
      <c r="R1003" s="7"/>
      <c r="S1003" s="7"/>
      <c r="T1003" s="7"/>
      <c r="U1003" s="7"/>
      <c r="V1003" s="6"/>
      <c r="W1003" s="10"/>
      <c r="X1003" s="8"/>
      <c r="Y1003" s="9">
        <v>0</v>
      </c>
      <c r="Z1003" s="9">
        <v>0</v>
      </c>
      <c r="AA1003" s="9">
        <v>0</v>
      </c>
      <c r="AB1003" s="9">
        <v>0</v>
      </c>
      <c r="AC1003" s="9">
        <v>0</v>
      </c>
      <c r="AD1003" s="9">
        <v>0</v>
      </c>
      <c r="AE1003" s="9">
        <v>0</v>
      </c>
      <c r="AF1003" s="9">
        <v>1119643570</v>
      </c>
      <c r="AG1003" s="9">
        <v>0</v>
      </c>
      <c r="AH1003" s="9">
        <v>0</v>
      </c>
      <c r="AI1003" s="9">
        <v>0</v>
      </c>
      <c r="AJ1003">
        <v>1119643570</v>
      </c>
      <c r="AK1003">
        <v>0</v>
      </c>
      <c r="AL1003">
        <v>74</v>
      </c>
      <c r="AM1003">
        <v>44328</v>
      </c>
      <c r="AU1003" t="s">
        <v>2664</v>
      </c>
      <c r="AW1003">
        <v>0</v>
      </c>
      <c r="AY1003">
        <v>0</v>
      </c>
      <c r="BA1003">
        <v>0</v>
      </c>
      <c r="BC1003">
        <v>0</v>
      </c>
      <c r="BE1003">
        <v>0</v>
      </c>
      <c r="BG1003">
        <v>0</v>
      </c>
      <c r="BI1003">
        <v>0</v>
      </c>
      <c r="BK1003">
        <v>0</v>
      </c>
      <c r="BM1003">
        <v>0</v>
      </c>
      <c r="BO1003">
        <v>0</v>
      </c>
      <c r="BQ1003">
        <v>0</v>
      </c>
      <c r="BR1003">
        <v>0</v>
      </c>
      <c r="BT1003">
        <v>0</v>
      </c>
      <c r="BV1003">
        <v>0</v>
      </c>
      <c r="BX1003">
        <v>0</v>
      </c>
      <c r="BZ1003">
        <v>0</v>
      </c>
      <c r="CB1003">
        <v>0</v>
      </c>
      <c r="CF1003">
        <v>0</v>
      </c>
      <c r="CJ1003">
        <v>2471</v>
      </c>
      <c r="CM1003">
        <v>0</v>
      </c>
      <c r="CN1003">
        <v>1119643570</v>
      </c>
    </row>
    <row r="1004" spans="1:92" x14ac:dyDescent="0.3">
      <c r="A1004" s="4">
        <v>44410</v>
      </c>
      <c r="B1004" s="2" t="s">
        <v>23</v>
      </c>
      <c r="C1004" s="11" t="s">
        <v>62</v>
      </c>
      <c r="D1004" s="11" t="s">
        <v>1566</v>
      </c>
      <c r="E1004" s="3" t="s">
        <v>1578</v>
      </c>
      <c r="F1004" s="1"/>
      <c r="G1004" s="7">
        <v>1</v>
      </c>
      <c r="H1004" s="7">
        <v>2</v>
      </c>
      <c r="I1004" s="7"/>
      <c r="J1004" s="7">
        <v>3</v>
      </c>
      <c r="K1004" s="7"/>
      <c r="L1004" s="7"/>
      <c r="M1004" s="5"/>
      <c r="N1004" s="7"/>
      <c r="O1004" s="7"/>
      <c r="P1004" s="7"/>
      <c r="Q1004" s="7"/>
      <c r="R1004" s="7"/>
      <c r="S1004" s="7"/>
      <c r="T1004" s="7"/>
      <c r="U1004" s="7"/>
      <c r="V1004" s="6"/>
      <c r="W1004" s="10"/>
      <c r="X1004" s="8"/>
      <c r="Y1004" s="9">
        <v>0</v>
      </c>
      <c r="Z1004" s="9">
        <v>0</v>
      </c>
      <c r="AA1004" s="9">
        <v>0</v>
      </c>
      <c r="AB1004" s="9">
        <v>0</v>
      </c>
      <c r="AC1004" s="9">
        <v>0</v>
      </c>
      <c r="AD1004" s="9">
        <v>0</v>
      </c>
      <c r="AE1004" s="9">
        <v>0</v>
      </c>
      <c r="AF1004" s="9">
        <v>0</v>
      </c>
      <c r="AG1004" s="9">
        <v>0</v>
      </c>
      <c r="AH1004" s="9">
        <v>0</v>
      </c>
      <c r="AI1004" s="9">
        <v>0</v>
      </c>
      <c r="AJ1004">
        <v>0</v>
      </c>
      <c r="AK1004">
        <v>0</v>
      </c>
      <c r="AU1004" t="s">
        <v>2665</v>
      </c>
      <c r="AW1004">
        <v>0</v>
      </c>
      <c r="AY1004">
        <v>0</v>
      </c>
      <c r="BA1004">
        <v>0</v>
      </c>
      <c r="BC1004">
        <v>0</v>
      </c>
      <c r="BE1004">
        <v>0</v>
      </c>
      <c r="BG1004">
        <v>0</v>
      </c>
      <c r="BI1004">
        <v>0</v>
      </c>
      <c r="BK1004">
        <v>0</v>
      </c>
      <c r="BM1004">
        <v>0</v>
      </c>
      <c r="BO1004">
        <v>0</v>
      </c>
      <c r="BQ1004">
        <v>0</v>
      </c>
      <c r="BR1004">
        <v>0</v>
      </c>
      <c r="BT1004">
        <v>0</v>
      </c>
      <c r="BV1004">
        <v>0</v>
      </c>
      <c r="BX1004">
        <v>0</v>
      </c>
      <c r="BZ1004">
        <v>0</v>
      </c>
      <c r="CB1004">
        <v>0</v>
      </c>
      <c r="CF1004">
        <v>0</v>
      </c>
      <c r="CJ1004">
        <v>2472</v>
      </c>
      <c r="CM1004">
        <v>0</v>
      </c>
      <c r="CN1004">
        <v>0</v>
      </c>
    </row>
    <row r="1005" spans="1:92" x14ac:dyDescent="0.3">
      <c r="A1005" s="4">
        <v>44410</v>
      </c>
      <c r="B1005" s="2" t="s">
        <v>12</v>
      </c>
      <c r="C1005" s="11" t="s">
        <v>408</v>
      </c>
      <c r="D1005" s="11" t="s">
        <v>11</v>
      </c>
      <c r="E1005" s="3" t="s">
        <v>1213</v>
      </c>
      <c r="F1005" s="1"/>
      <c r="G1005" s="7"/>
      <c r="H1005" s="7"/>
      <c r="I1005" s="7"/>
      <c r="J1005" s="7"/>
      <c r="K1005" s="7"/>
      <c r="L1005" s="7"/>
      <c r="M1005" s="5"/>
      <c r="N1005" s="7"/>
      <c r="O1005" s="7"/>
      <c r="P1005" s="7"/>
      <c r="Q1005" s="7"/>
      <c r="R1005" s="7"/>
      <c r="S1005" s="7"/>
      <c r="T1005" s="7"/>
      <c r="U1005" s="7"/>
      <c r="V1005" s="6"/>
      <c r="W1005" s="10"/>
      <c r="X1005" s="8"/>
      <c r="Y1005" s="9">
        <v>0</v>
      </c>
      <c r="Z1005" s="9">
        <v>0</v>
      </c>
      <c r="AA1005" s="9">
        <v>0</v>
      </c>
      <c r="AB1005" s="9">
        <v>0</v>
      </c>
      <c r="AC1005" s="9">
        <v>0</v>
      </c>
      <c r="AD1005" s="9">
        <v>0</v>
      </c>
      <c r="AE1005" s="9">
        <v>0</v>
      </c>
      <c r="AF1005" s="9">
        <v>0</v>
      </c>
      <c r="AG1005" s="9">
        <v>0</v>
      </c>
      <c r="AH1005" s="9">
        <v>0</v>
      </c>
      <c r="AI1005" s="9">
        <v>0</v>
      </c>
      <c r="AJ1005">
        <v>0</v>
      </c>
      <c r="AK1005">
        <v>0</v>
      </c>
      <c r="AU1005" t="s">
        <v>2666</v>
      </c>
      <c r="AW1005">
        <v>0</v>
      </c>
      <c r="AY1005">
        <v>0</v>
      </c>
      <c r="BA1005">
        <v>0</v>
      </c>
      <c r="BC1005">
        <v>0</v>
      </c>
      <c r="BE1005">
        <v>0</v>
      </c>
      <c r="BG1005">
        <v>0</v>
      </c>
      <c r="BI1005">
        <v>0</v>
      </c>
      <c r="BK1005">
        <v>0</v>
      </c>
      <c r="BM1005">
        <v>0</v>
      </c>
      <c r="BO1005">
        <v>0</v>
      </c>
      <c r="BQ1005">
        <v>0</v>
      </c>
      <c r="BR1005">
        <v>0</v>
      </c>
      <c r="BT1005">
        <v>0</v>
      </c>
      <c r="BV1005">
        <v>0</v>
      </c>
      <c r="BX1005">
        <v>0</v>
      </c>
      <c r="BZ1005">
        <v>0</v>
      </c>
      <c r="CB1005">
        <v>0</v>
      </c>
      <c r="CF1005">
        <v>0</v>
      </c>
      <c r="CJ1005">
        <v>2473</v>
      </c>
      <c r="CM1005">
        <v>0</v>
      </c>
      <c r="CN1005">
        <v>0</v>
      </c>
    </row>
    <row r="1006" spans="1:92" x14ac:dyDescent="0.3">
      <c r="A1006" s="4">
        <v>44410</v>
      </c>
      <c r="B1006" s="2" t="s">
        <v>29</v>
      </c>
      <c r="C1006" s="11" t="s">
        <v>176</v>
      </c>
      <c r="D1006" s="11" t="s">
        <v>1690</v>
      </c>
      <c r="E1006" s="3" t="s">
        <v>958</v>
      </c>
      <c r="F1006" s="1"/>
      <c r="G1006" s="7"/>
      <c r="H1006" s="7"/>
      <c r="I1006" s="7"/>
      <c r="J1006" s="7"/>
      <c r="K1006" s="7"/>
      <c r="L1006" s="7"/>
      <c r="M1006" s="5"/>
      <c r="N1006" s="7">
        <v>1</v>
      </c>
      <c r="O1006" s="7"/>
      <c r="P1006" s="7"/>
      <c r="Q1006" s="7"/>
      <c r="R1006" s="7"/>
      <c r="S1006" s="7"/>
      <c r="T1006" s="7"/>
      <c r="U1006" s="7"/>
      <c r="V1006" s="6"/>
      <c r="W1006" s="10"/>
      <c r="X1006" s="8"/>
      <c r="Y1006" s="9">
        <v>0</v>
      </c>
      <c r="Z1006" s="9">
        <v>0</v>
      </c>
      <c r="AA1006" s="9">
        <v>0</v>
      </c>
      <c r="AB1006" s="9">
        <v>0</v>
      </c>
      <c r="AC1006" s="9">
        <v>0</v>
      </c>
      <c r="AD1006" s="9">
        <v>0</v>
      </c>
      <c r="AE1006" s="9">
        <v>0</v>
      </c>
      <c r="AF1006" s="9">
        <v>0</v>
      </c>
      <c r="AG1006" s="9">
        <v>0</v>
      </c>
      <c r="AH1006" s="9">
        <v>0</v>
      </c>
      <c r="AI1006" s="9">
        <v>0</v>
      </c>
      <c r="AJ1006">
        <v>0</v>
      </c>
      <c r="AK1006">
        <v>0</v>
      </c>
      <c r="AU1006" t="s">
        <v>2667</v>
      </c>
      <c r="AW1006">
        <v>0</v>
      </c>
      <c r="AY1006">
        <v>0</v>
      </c>
      <c r="BA1006">
        <v>0</v>
      </c>
      <c r="BC1006">
        <v>0</v>
      </c>
      <c r="BE1006">
        <v>0</v>
      </c>
      <c r="BG1006">
        <v>0</v>
      </c>
      <c r="BI1006">
        <v>0</v>
      </c>
      <c r="BK1006">
        <v>0</v>
      </c>
      <c r="BM1006">
        <v>0</v>
      </c>
      <c r="BO1006">
        <v>0</v>
      </c>
      <c r="BQ1006">
        <v>0</v>
      </c>
      <c r="BR1006">
        <v>0</v>
      </c>
      <c r="BT1006">
        <v>0</v>
      </c>
      <c r="BV1006">
        <v>0</v>
      </c>
      <c r="BX1006">
        <v>0</v>
      </c>
      <c r="BZ1006">
        <v>0</v>
      </c>
      <c r="CB1006">
        <v>0</v>
      </c>
      <c r="CF1006">
        <v>0</v>
      </c>
      <c r="CJ1006">
        <v>2474</v>
      </c>
      <c r="CM1006">
        <v>0</v>
      </c>
      <c r="CN1006">
        <v>0</v>
      </c>
    </row>
    <row r="1007" spans="1:92" x14ac:dyDescent="0.3">
      <c r="A1007" s="4">
        <v>44410</v>
      </c>
      <c r="B1007" s="2" t="s">
        <v>57</v>
      </c>
      <c r="C1007" s="11" t="s">
        <v>339</v>
      </c>
      <c r="D1007" s="11" t="s">
        <v>7</v>
      </c>
      <c r="E1007" s="3" t="s">
        <v>880</v>
      </c>
      <c r="F1007" s="1"/>
      <c r="G1007" s="7"/>
      <c r="H1007" s="7"/>
      <c r="I1007" s="7"/>
      <c r="J1007" s="7">
        <v>4</v>
      </c>
      <c r="K1007" s="7">
        <v>1</v>
      </c>
      <c r="L1007" s="7"/>
      <c r="M1007" s="5">
        <v>1</v>
      </c>
      <c r="N1007" s="7"/>
      <c r="O1007" s="7"/>
      <c r="P1007" s="7"/>
      <c r="Q1007" s="7"/>
      <c r="R1007" s="7"/>
      <c r="S1007" s="7"/>
      <c r="T1007" s="7"/>
      <c r="U1007" s="7"/>
      <c r="V1007" s="6"/>
      <c r="W1007" s="10"/>
      <c r="X1007" s="8"/>
      <c r="Y1007" s="9">
        <v>0</v>
      </c>
      <c r="Z1007" s="9">
        <v>0</v>
      </c>
      <c r="AA1007" s="9">
        <v>0</v>
      </c>
      <c r="AB1007" s="9">
        <v>0</v>
      </c>
      <c r="AC1007" s="9">
        <v>0</v>
      </c>
      <c r="AD1007" s="9">
        <v>0</v>
      </c>
      <c r="AE1007" s="9">
        <v>0</v>
      </c>
      <c r="AF1007" s="9">
        <v>0</v>
      </c>
      <c r="AG1007" s="9">
        <v>0</v>
      </c>
      <c r="AH1007" s="9">
        <v>0</v>
      </c>
      <c r="AI1007" s="9">
        <v>0</v>
      </c>
      <c r="AJ1007">
        <v>0</v>
      </c>
      <c r="AK1007">
        <v>0</v>
      </c>
      <c r="AU1007" t="s">
        <v>2668</v>
      </c>
      <c r="AW1007">
        <v>0</v>
      </c>
      <c r="AY1007">
        <v>0</v>
      </c>
      <c r="BA1007">
        <v>0</v>
      </c>
      <c r="BC1007">
        <v>0</v>
      </c>
      <c r="BE1007">
        <v>0</v>
      </c>
      <c r="BG1007">
        <v>0</v>
      </c>
      <c r="BI1007">
        <v>0</v>
      </c>
      <c r="BK1007">
        <v>0</v>
      </c>
      <c r="BM1007">
        <v>0</v>
      </c>
      <c r="BO1007">
        <v>0</v>
      </c>
      <c r="BQ1007">
        <v>0</v>
      </c>
      <c r="BR1007">
        <v>0</v>
      </c>
      <c r="BT1007">
        <v>0</v>
      </c>
      <c r="BV1007">
        <v>0</v>
      </c>
      <c r="BX1007">
        <v>0</v>
      </c>
      <c r="BZ1007">
        <v>0</v>
      </c>
      <c r="CB1007">
        <v>0</v>
      </c>
      <c r="CF1007">
        <v>0</v>
      </c>
      <c r="CJ1007">
        <v>2475</v>
      </c>
      <c r="CM1007">
        <v>0</v>
      </c>
      <c r="CN1007">
        <v>0</v>
      </c>
    </row>
    <row r="1008" spans="1:92" x14ac:dyDescent="0.3">
      <c r="A1008" s="4">
        <v>44410</v>
      </c>
      <c r="B1008" s="2" t="s">
        <v>57</v>
      </c>
      <c r="C1008" s="11" t="s">
        <v>415</v>
      </c>
      <c r="D1008" s="11" t="s">
        <v>1699</v>
      </c>
      <c r="E1008" s="3" t="s">
        <v>1134</v>
      </c>
      <c r="F1008" s="1"/>
      <c r="G1008" s="7"/>
      <c r="H1008" s="7"/>
      <c r="I1008" s="7"/>
      <c r="J1008" s="7"/>
      <c r="K1008" s="7"/>
      <c r="L1008" s="7"/>
      <c r="M1008" s="5"/>
      <c r="N1008" s="7"/>
      <c r="O1008" s="7"/>
      <c r="P1008" s="7"/>
      <c r="Q1008" s="7"/>
      <c r="R1008" s="7"/>
      <c r="S1008" s="7"/>
      <c r="T1008" s="7"/>
      <c r="U1008" s="7"/>
      <c r="V1008" s="6">
        <v>1</v>
      </c>
      <c r="W1008" s="10"/>
      <c r="X1008" s="8"/>
      <c r="Y1008" s="9">
        <v>0</v>
      </c>
      <c r="Z1008" s="9">
        <v>0</v>
      </c>
      <c r="AA1008" s="9">
        <v>0</v>
      </c>
      <c r="AB1008" s="9">
        <v>0</v>
      </c>
      <c r="AC1008" s="9">
        <v>0</v>
      </c>
      <c r="AD1008" s="9">
        <v>0</v>
      </c>
      <c r="AE1008" s="9">
        <v>0</v>
      </c>
      <c r="AF1008" s="9">
        <v>0</v>
      </c>
      <c r="AG1008" s="9">
        <v>0</v>
      </c>
      <c r="AH1008" s="9">
        <v>0</v>
      </c>
      <c r="AI1008" s="9">
        <v>0</v>
      </c>
      <c r="AJ1008">
        <v>0</v>
      </c>
      <c r="AK1008">
        <v>0</v>
      </c>
      <c r="AU1008" t="s">
        <v>2669</v>
      </c>
      <c r="AW1008">
        <v>0</v>
      </c>
      <c r="AY1008">
        <v>0</v>
      </c>
      <c r="BA1008">
        <v>0</v>
      </c>
      <c r="BC1008">
        <v>0</v>
      </c>
      <c r="BE1008">
        <v>0</v>
      </c>
      <c r="BG1008">
        <v>0</v>
      </c>
      <c r="BI1008">
        <v>0</v>
      </c>
      <c r="BK1008">
        <v>0</v>
      </c>
      <c r="BM1008">
        <v>0</v>
      </c>
      <c r="BO1008">
        <v>0</v>
      </c>
      <c r="BQ1008">
        <v>0</v>
      </c>
      <c r="BR1008">
        <v>0</v>
      </c>
      <c r="BT1008">
        <v>0</v>
      </c>
      <c r="BV1008">
        <v>0</v>
      </c>
      <c r="BX1008">
        <v>0</v>
      </c>
      <c r="BZ1008">
        <v>0</v>
      </c>
      <c r="CB1008">
        <v>0</v>
      </c>
      <c r="CF1008">
        <v>0</v>
      </c>
      <c r="CJ1008">
        <v>2476</v>
      </c>
      <c r="CM1008">
        <v>0</v>
      </c>
      <c r="CN1008">
        <v>0</v>
      </c>
    </row>
    <row r="1009" spans="1:92" x14ac:dyDescent="0.3">
      <c r="A1009" s="4">
        <v>44410</v>
      </c>
      <c r="B1009" s="2" t="s">
        <v>57</v>
      </c>
      <c r="C1009" s="11" t="s">
        <v>147</v>
      </c>
      <c r="D1009" s="11" t="s">
        <v>1699</v>
      </c>
      <c r="E1009" s="3" t="s">
        <v>981</v>
      </c>
      <c r="F1009" s="1"/>
      <c r="G1009" s="7"/>
      <c r="H1009" s="7"/>
      <c r="I1009" s="7"/>
      <c r="J1009" s="7"/>
      <c r="K1009" s="7"/>
      <c r="L1009" s="7"/>
      <c r="M1009" s="5"/>
      <c r="N1009" s="7"/>
      <c r="O1009" s="7"/>
      <c r="P1009" s="7"/>
      <c r="Q1009" s="7"/>
      <c r="R1009" s="7"/>
      <c r="S1009" s="7"/>
      <c r="T1009" s="7"/>
      <c r="U1009" s="7"/>
      <c r="V1009" s="6">
        <v>1.5</v>
      </c>
      <c r="W1009" s="10"/>
      <c r="X1009" s="8"/>
      <c r="Y1009" s="9">
        <v>0</v>
      </c>
      <c r="Z1009" s="9">
        <v>0</v>
      </c>
      <c r="AA1009" s="9">
        <v>0</v>
      </c>
      <c r="AB1009" s="9">
        <v>0</v>
      </c>
      <c r="AC1009" s="9">
        <v>0</v>
      </c>
      <c r="AD1009" s="9">
        <v>0</v>
      </c>
      <c r="AE1009" s="9">
        <v>0</v>
      </c>
      <c r="AF1009" s="9">
        <v>0</v>
      </c>
      <c r="AG1009" s="9">
        <v>0</v>
      </c>
      <c r="AH1009" s="9">
        <v>0</v>
      </c>
      <c r="AI1009" s="9">
        <v>0</v>
      </c>
      <c r="AJ1009">
        <v>0</v>
      </c>
      <c r="AK1009">
        <v>0</v>
      </c>
      <c r="AU1009" t="s">
        <v>2670</v>
      </c>
      <c r="AW1009">
        <v>0</v>
      </c>
      <c r="AY1009">
        <v>0</v>
      </c>
      <c r="BA1009">
        <v>0</v>
      </c>
      <c r="BC1009">
        <v>0</v>
      </c>
      <c r="BE1009">
        <v>0</v>
      </c>
      <c r="BG1009">
        <v>0</v>
      </c>
      <c r="BI1009">
        <v>0</v>
      </c>
      <c r="BK1009">
        <v>0</v>
      </c>
      <c r="BM1009">
        <v>0</v>
      </c>
      <c r="BO1009">
        <v>0</v>
      </c>
      <c r="BQ1009">
        <v>0</v>
      </c>
      <c r="BR1009">
        <v>0</v>
      </c>
      <c r="BT1009">
        <v>0</v>
      </c>
      <c r="BV1009">
        <v>0</v>
      </c>
      <c r="BX1009">
        <v>0</v>
      </c>
      <c r="BZ1009">
        <v>0</v>
      </c>
      <c r="CB1009">
        <v>0</v>
      </c>
      <c r="CF1009">
        <v>0</v>
      </c>
      <c r="CJ1009">
        <v>2477</v>
      </c>
      <c r="CM1009">
        <v>0</v>
      </c>
      <c r="CN1009">
        <v>0</v>
      </c>
    </row>
    <row r="1010" spans="1:92" x14ac:dyDescent="0.3">
      <c r="A1010" s="4">
        <v>44410</v>
      </c>
      <c r="B1010" s="2" t="s">
        <v>39</v>
      </c>
      <c r="C1010" s="11" t="s">
        <v>506</v>
      </c>
      <c r="D1010" s="11" t="s">
        <v>31</v>
      </c>
      <c r="E1010" s="3" t="s">
        <v>932</v>
      </c>
      <c r="F1010" s="1"/>
      <c r="G1010" s="7"/>
      <c r="H1010" s="7"/>
      <c r="I1010" s="7"/>
      <c r="J1010" s="7">
        <v>190</v>
      </c>
      <c r="K1010" s="7">
        <v>38</v>
      </c>
      <c r="L1010" s="7"/>
      <c r="M1010" s="5">
        <v>38</v>
      </c>
      <c r="N1010" s="7"/>
      <c r="O1010" s="7"/>
      <c r="P1010" s="7"/>
      <c r="Q1010" s="7"/>
      <c r="R1010" s="7"/>
      <c r="S1010" s="7"/>
      <c r="T1010" s="7"/>
      <c r="U1010" s="7"/>
      <c r="V1010" s="6"/>
      <c r="W1010" s="10"/>
      <c r="X1010" s="8"/>
      <c r="Y1010" s="9">
        <v>0</v>
      </c>
      <c r="Z1010" s="9">
        <v>0</v>
      </c>
      <c r="AA1010" s="9">
        <v>0</v>
      </c>
      <c r="AB1010" s="9">
        <v>0</v>
      </c>
      <c r="AC1010" s="9">
        <v>0</v>
      </c>
      <c r="AD1010" s="9">
        <v>0</v>
      </c>
      <c r="AE1010" s="9">
        <v>0</v>
      </c>
      <c r="AF1010" s="9">
        <v>0</v>
      </c>
      <c r="AG1010" s="9">
        <v>0</v>
      </c>
      <c r="AH1010" s="9">
        <v>0</v>
      </c>
      <c r="AI1010" s="9">
        <v>0</v>
      </c>
      <c r="AJ1010">
        <v>0</v>
      </c>
      <c r="AK1010">
        <v>0</v>
      </c>
      <c r="AU1010" t="s">
        <v>2671</v>
      </c>
      <c r="AW1010">
        <v>0</v>
      </c>
      <c r="AY1010">
        <v>0</v>
      </c>
      <c r="BA1010">
        <v>0</v>
      </c>
      <c r="BC1010">
        <v>0</v>
      </c>
      <c r="BE1010">
        <v>0</v>
      </c>
      <c r="BG1010">
        <v>0</v>
      </c>
      <c r="BI1010">
        <v>0</v>
      </c>
      <c r="BK1010">
        <v>0</v>
      </c>
      <c r="BM1010">
        <v>0</v>
      </c>
      <c r="BO1010">
        <v>0</v>
      </c>
      <c r="BQ1010">
        <v>0</v>
      </c>
      <c r="BR1010">
        <v>0</v>
      </c>
      <c r="BT1010">
        <v>0</v>
      </c>
      <c r="BV1010">
        <v>0</v>
      </c>
      <c r="BX1010">
        <v>0</v>
      </c>
      <c r="BZ1010">
        <v>0</v>
      </c>
      <c r="CB1010">
        <v>0</v>
      </c>
      <c r="CF1010">
        <v>0</v>
      </c>
      <c r="CJ1010">
        <v>2478</v>
      </c>
      <c r="CM1010">
        <v>0</v>
      </c>
      <c r="CN1010">
        <v>0</v>
      </c>
    </row>
    <row r="1011" spans="1:92" x14ac:dyDescent="0.3">
      <c r="A1011" s="4">
        <v>44410</v>
      </c>
      <c r="B1011" s="2" t="s">
        <v>23</v>
      </c>
      <c r="C1011" s="11" t="s">
        <v>62</v>
      </c>
      <c r="D1011" s="11" t="s">
        <v>1566</v>
      </c>
      <c r="E1011" s="3" t="s">
        <v>1578</v>
      </c>
      <c r="F1011" s="1"/>
      <c r="G1011" s="7">
        <v>2</v>
      </c>
      <c r="H1011" s="7">
        <v>2</v>
      </c>
      <c r="I1011" s="7"/>
      <c r="J1011" s="7">
        <v>4</v>
      </c>
      <c r="K1011" s="7"/>
      <c r="L1011" s="7"/>
      <c r="M1011" s="5"/>
      <c r="N1011" s="7"/>
      <c r="O1011" s="7"/>
      <c r="P1011" s="7"/>
      <c r="Q1011" s="7"/>
      <c r="R1011" s="7"/>
      <c r="S1011" s="7"/>
      <c r="T1011" s="7"/>
      <c r="U1011" s="7"/>
      <c r="V1011" s="6"/>
      <c r="W1011" s="10"/>
      <c r="X1011" s="8"/>
      <c r="Y1011" s="9">
        <v>0</v>
      </c>
      <c r="Z1011" s="9">
        <v>0</v>
      </c>
      <c r="AA1011" s="9">
        <v>0</v>
      </c>
      <c r="AB1011" s="9">
        <v>0</v>
      </c>
      <c r="AC1011" s="9">
        <v>0</v>
      </c>
      <c r="AD1011" s="9">
        <v>0</v>
      </c>
      <c r="AE1011" s="9">
        <v>0</v>
      </c>
      <c r="AF1011" s="9">
        <v>0</v>
      </c>
      <c r="AG1011" s="9">
        <v>0</v>
      </c>
      <c r="AH1011" s="9">
        <v>0</v>
      </c>
      <c r="AI1011" s="9">
        <v>0</v>
      </c>
      <c r="AJ1011">
        <v>0</v>
      </c>
      <c r="AK1011">
        <v>0</v>
      </c>
      <c r="AU1011" t="s">
        <v>2672</v>
      </c>
      <c r="AW1011">
        <v>0</v>
      </c>
      <c r="AY1011">
        <v>0</v>
      </c>
      <c r="BA1011">
        <v>0</v>
      </c>
      <c r="BC1011">
        <v>0</v>
      </c>
      <c r="BE1011">
        <v>0</v>
      </c>
      <c r="BG1011">
        <v>0</v>
      </c>
      <c r="BI1011">
        <v>0</v>
      </c>
      <c r="BK1011">
        <v>0</v>
      </c>
      <c r="BM1011">
        <v>0</v>
      </c>
      <c r="BO1011">
        <v>0</v>
      </c>
      <c r="BQ1011">
        <v>0</v>
      </c>
      <c r="BR1011">
        <v>0</v>
      </c>
      <c r="BT1011">
        <v>0</v>
      </c>
      <c r="BV1011">
        <v>0</v>
      </c>
      <c r="BX1011">
        <v>0</v>
      </c>
      <c r="BZ1011">
        <v>0</v>
      </c>
      <c r="CB1011">
        <v>0</v>
      </c>
      <c r="CF1011">
        <v>0</v>
      </c>
      <c r="CJ1011">
        <v>2479</v>
      </c>
      <c r="CM1011">
        <v>0</v>
      </c>
      <c r="CN1011">
        <v>0</v>
      </c>
    </row>
    <row r="1012" spans="1:92" x14ac:dyDescent="0.3">
      <c r="A1012" s="4">
        <v>44411</v>
      </c>
      <c r="B1012" s="2" t="s">
        <v>12</v>
      </c>
      <c r="C1012" s="11" t="s">
        <v>408</v>
      </c>
      <c r="D1012" s="11" t="s">
        <v>554</v>
      </c>
      <c r="E1012" s="3" t="s">
        <v>1213</v>
      </c>
      <c r="F1012" s="1"/>
      <c r="G1012" s="7"/>
      <c r="H1012" s="7">
        <v>3</v>
      </c>
      <c r="I1012" s="7"/>
      <c r="J1012" s="7">
        <v>3</v>
      </c>
      <c r="K1012" s="7"/>
      <c r="L1012" s="7"/>
      <c r="M1012" s="5"/>
      <c r="N1012" s="7">
        <v>1</v>
      </c>
      <c r="O1012" s="7"/>
      <c r="P1012" s="7"/>
      <c r="Q1012" s="7"/>
      <c r="R1012" s="7"/>
      <c r="S1012" s="7"/>
      <c r="T1012" s="7"/>
      <c r="U1012" s="7"/>
      <c r="V1012" s="6"/>
      <c r="W1012" s="10" t="s">
        <v>1689</v>
      </c>
      <c r="X1012" s="8"/>
      <c r="Y1012" s="9">
        <v>0</v>
      </c>
      <c r="Z1012" s="9">
        <v>0</v>
      </c>
      <c r="AA1012" s="9">
        <v>0</v>
      </c>
      <c r="AB1012" s="9">
        <v>0</v>
      </c>
      <c r="AC1012" s="9">
        <v>0</v>
      </c>
      <c r="AD1012" s="9">
        <v>0</v>
      </c>
      <c r="AE1012" s="9">
        <v>0</v>
      </c>
      <c r="AF1012" s="9">
        <v>0</v>
      </c>
      <c r="AG1012" s="9">
        <v>0</v>
      </c>
      <c r="AH1012" s="9">
        <v>0</v>
      </c>
      <c r="AI1012" s="9">
        <v>0</v>
      </c>
      <c r="AJ1012">
        <v>0</v>
      </c>
      <c r="AK1012">
        <v>0</v>
      </c>
      <c r="AU1012" t="s">
        <v>2673</v>
      </c>
      <c r="AW1012">
        <v>0</v>
      </c>
      <c r="AY1012">
        <v>0</v>
      </c>
      <c r="BA1012">
        <v>0</v>
      </c>
      <c r="BC1012">
        <v>0</v>
      </c>
      <c r="BE1012">
        <v>0</v>
      </c>
      <c r="BG1012">
        <v>0</v>
      </c>
      <c r="BI1012">
        <v>0</v>
      </c>
      <c r="BK1012">
        <v>0</v>
      </c>
      <c r="BM1012">
        <v>0</v>
      </c>
      <c r="BO1012">
        <v>0</v>
      </c>
      <c r="BQ1012">
        <v>0</v>
      </c>
      <c r="BR1012">
        <v>0</v>
      </c>
      <c r="BT1012">
        <v>0</v>
      </c>
      <c r="BV1012">
        <v>0</v>
      </c>
      <c r="BX1012">
        <v>0</v>
      </c>
      <c r="BZ1012">
        <v>0</v>
      </c>
      <c r="CB1012">
        <v>0</v>
      </c>
      <c r="CF1012">
        <v>0</v>
      </c>
      <c r="CJ1012">
        <v>2480</v>
      </c>
      <c r="CM1012">
        <v>0</v>
      </c>
      <c r="CN1012">
        <v>0</v>
      </c>
    </row>
    <row r="1013" spans="1:92" x14ac:dyDescent="0.3">
      <c r="A1013" s="4">
        <v>44411</v>
      </c>
      <c r="B1013" s="2" t="s">
        <v>12</v>
      </c>
      <c r="C1013" s="11" t="s">
        <v>630</v>
      </c>
      <c r="D1013" s="11" t="s">
        <v>1690</v>
      </c>
      <c r="E1013" s="3" t="s">
        <v>1387</v>
      </c>
      <c r="F1013" s="1"/>
      <c r="G1013" s="7"/>
      <c r="H1013" s="7"/>
      <c r="I1013" s="7"/>
      <c r="J1013" s="7"/>
      <c r="K1013" s="7"/>
      <c r="L1013" s="7"/>
      <c r="M1013" s="5"/>
      <c r="N1013" s="7"/>
      <c r="O1013" s="7"/>
      <c r="P1013" s="7"/>
      <c r="Q1013" s="7"/>
      <c r="R1013" s="7"/>
      <c r="S1013" s="7"/>
      <c r="T1013" s="7"/>
      <c r="U1013" s="7"/>
      <c r="V1013" s="6"/>
      <c r="W1013" s="10"/>
      <c r="X1013" s="8"/>
      <c r="Y1013" s="9">
        <v>0</v>
      </c>
      <c r="Z1013" s="9">
        <v>0</v>
      </c>
      <c r="AA1013" s="9">
        <v>0</v>
      </c>
      <c r="AB1013" s="9">
        <v>0</v>
      </c>
      <c r="AC1013" s="9">
        <v>0</v>
      </c>
      <c r="AD1013" s="9">
        <v>0</v>
      </c>
      <c r="AE1013" s="9">
        <v>0</v>
      </c>
      <c r="AF1013" s="9">
        <v>0</v>
      </c>
      <c r="AG1013" s="9">
        <v>0</v>
      </c>
      <c r="AH1013" s="9">
        <v>0</v>
      </c>
      <c r="AI1013" s="9">
        <v>0</v>
      </c>
      <c r="AJ1013">
        <v>0</v>
      </c>
      <c r="AK1013">
        <v>0</v>
      </c>
      <c r="AU1013" t="s">
        <v>2674</v>
      </c>
      <c r="AW1013">
        <v>0</v>
      </c>
      <c r="AY1013">
        <v>0</v>
      </c>
      <c r="BA1013">
        <v>0</v>
      </c>
      <c r="BC1013">
        <v>0</v>
      </c>
      <c r="BE1013">
        <v>0</v>
      </c>
      <c r="BG1013">
        <v>0</v>
      </c>
      <c r="BI1013">
        <v>0</v>
      </c>
      <c r="BK1013">
        <v>0</v>
      </c>
      <c r="BM1013">
        <v>0</v>
      </c>
      <c r="BO1013">
        <v>0</v>
      </c>
      <c r="BQ1013">
        <v>0</v>
      </c>
      <c r="BR1013">
        <v>0</v>
      </c>
      <c r="BT1013">
        <v>0</v>
      </c>
      <c r="BV1013">
        <v>0</v>
      </c>
      <c r="BX1013">
        <v>0</v>
      </c>
      <c r="BZ1013">
        <v>0</v>
      </c>
      <c r="CB1013">
        <v>0</v>
      </c>
      <c r="CF1013">
        <v>0</v>
      </c>
      <c r="CJ1013">
        <v>2481</v>
      </c>
      <c r="CM1013">
        <v>0</v>
      </c>
      <c r="CN1013">
        <v>0</v>
      </c>
    </row>
    <row r="1014" spans="1:92" x14ac:dyDescent="0.3">
      <c r="A1014" s="4">
        <v>44411</v>
      </c>
      <c r="B1014" s="2" t="s">
        <v>12</v>
      </c>
      <c r="C1014" s="11" t="s">
        <v>792</v>
      </c>
      <c r="D1014" s="11" t="s">
        <v>1690</v>
      </c>
      <c r="E1014" s="3" t="s">
        <v>1211</v>
      </c>
      <c r="F1014" s="1"/>
      <c r="G1014" s="7"/>
      <c r="H1014" s="7"/>
      <c r="I1014" s="7"/>
      <c r="J1014" s="7"/>
      <c r="K1014" s="7"/>
      <c r="L1014" s="7"/>
      <c r="M1014" s="5"/>
      <c r="N1014" s="7"/>
      <c r="O1014" s="7"/>
      <c r="P1014" s="7"/>
      <c r="Q1014" s="7"/>
      <c r="R1014" s="7"/>
      <c r="S1014" s="7"/>
      <c r="T1014" s="7"/>
      <c r="U1014" s="7"/>
      <c r="V1014" s="6"/>
      <c r="W1014" s="10"/>
      <c r="X1014" s="8"/>
      <c r="Y1014" s="9">
        <v>0</v>
      </c>
      <c r="Z1014" s="9">
        <v>0</v>
      </c>
      <c r="AA1014" s="9">
        <v>0</v>
      </c>
      <c r="AB1014" s="9">
        <v>0</v>
      </c>
      <c r="AC1014" s="9">
        <v>0</v>
      </c>
      <c r="AD1014" s="9">
        <v>0</v>
      </c>
      <c r="AE1014" s="9">
        <v>0</v>
      </c>
      <c r="AF1014" s="9">
        <v>0</v>
      </c>
      <c r="AG1014" s="9">
        <v>0</v>
      </c>
      <c r="AH1014" s="9">
        <v>0</v>
      </c>
      <c r="AI1014" s="9">
        <v>0</v>
      </c>
      <c r="AJ1014">
        <v>0</v>
      </c>
      <c r="AK1014">
        <v>0</v>
      </c>
      <c r="AU1014" t="s">
        <v>2675</v>
      </c>
      <c r="AW1014">
        <v>0</v>
      </c>
      <c r="AY1014">
        <v>0</v>
      </c>
      <c r="BA1014">
        <v>0</v>
      </c>
      <c r="BC1014">
        <v>0</v>
      </c>
      <c r="BE1014">
        <v>0</v>
      </c>
      <c r="BG1014">
        <v>0</v>
      </c>
      <c r="BI1014">
        <v>0</v>
      </c>
      <c r="BK1014">
        <v>0</v>
      </c>
      <c r="BM1014">
        <v>0</v>
      </c>
      <c r="BO1014">
        <v>0</v>
      </c>
      <c r="BQ1014">
        <v>0</v>
      </c>
      <c r="BR1014">
        <v>0</v>
      </c>
      <c r="BT1014">
        <v>0</v>
      </c>
      <c r="BV1014">
        <v>0</v>
      </c>
      <c r="BX1014">
        <v>0</v>
      </c>
      <c r="BZ1014">
        <v>0</v>
      </c>
      <c r="CB1014">
        <v>0</v>
      </c>
      <c r="CF1014">
        <v>0</v>
      </c>
      <c r="CJ1014">
        <v>2482</v>
      </c>
      <c r="CM1014">
        <v>0</v>
      </c>
      <c r="CN1014">
        <v>0</v>
      </c>
    </row>
    <row r="1015" spans="1:92" x14ac:dyDescent="0.3">
      <c r="A1015" s="4">
        <v>44410</v>
      </c>
      <c r="B1015" s="2" t="s">
        <v>23</v>
      </c>
      <c r="C1015" s="11" t="s">
        <v>63</v>
      </c>
      <c r="D1015" s="11" t="s">
        <v>1699</v>
      </c>
      <c r="E1015" s="3" t="s">
        <v>989</v>
      </c>
      <c r="F1015" s="1"/>
      <c r="G1015" s="7"/>
      <c r="H1015" s="7"/>
      <c r="I1015" s="7"/>
      <c r="J1015" s="7"/>
      <c r="K1015" s="7"/>
      <c r="L1015" s="7"/>
      <c r="M1015" s="5"/>
      <c r="N1015" s="7"/>
      <c r="O1015" s="7"/>
      <c r="P1015" s="7"/>
      <c r="Q1015" s="7"/>
      <c r="R1015" s="7"/>
      <c r="S1015" s="7"/>
      <c r="T1015" s="7"/>
      <c r="U1015" s="7"/>
      <c r="V1015" s="6">
        <v>1</v>
      </c>
      <c r="W1015" s="10"/>
      <c r="X1015" s="8"/>
      <c r="Y1015" s="9">
        <v>0</v>
      </c>
      <c r="Z1015" s="9">
        <v>0</v>
      </c>
      <c r="AA1015" s="9">
        <v>0</v>
      </c>
      <c r="AB1015" s="9">
        <v>0</v>
      </c>
      <c r="AC1015" s="9">
        <v>0</v>
      </c>
      <c r="AD1015" s="9">
        <v>0</v>
      </c>
      <c r="AE1015" s="9">
        <v>0</v>
      </c>
      <c r="AF1015" s="9">
        <v>0</v>
      </c>
      <c r="AG1015" s="9">
        <v>0</v>
      </c>
      <c r="AH1015" s="9">
        <v>0</v>
      </c>
      <c r="AI1015" s="9">
        <v>0</v>
      </c>
      <c r="AJ1015">
        <v>0</v>
      </c>
      <c r="AK1015">
        <v>0</v>
      </c>
      <c r="AU1015" t="s">
        <v>2676</v>
      </c>
      <c r="AW1015">
        <v>0</v>
      </c>
      <c r="AY1015">
        <v>0</v>
      </c>
      <c r="BA1015">
        <v>0</v>
      </c>
      <c r="BC1015">
        <v>0</v>
      </c>
      <c r="BE1015">
        <v>0</v>
      </c>
      <c r="BG1015">
        <v>0</v>
      </c>
      <c r="BI1015">
        <v>0</v>
      </c>
      <c r="BK1015">
        <v>0</v>
      </c>
      <c r="BM1015">
        <v>0</v>
      </c>
      <c r="BO1015">
        <v>0</v>
      </c>
      <c r="BQ1015">
        <v>0</v>
      </c>
      <c r="BR1015">
        <v>0</v>
      </c>
      <c r="BT1015">
        <v>0</v>
      </c>
      <c r="BV1015">
        <v>0</v>
      </c>
      <c r="BX1015">
        <v>0</v>
      </c>
      <c r="BZ1015">
        <v>0</v>
      </c>
      <c r="CB1015">
        <v>0</v>
      </c>
      <c r="CF1015">
        <v>0</v>
      </c>
      <c r="CJ1015">
        <v>2483</v>
      </c>
      <c r="CM1015">
        <v>0</v>
      </c>
      <c r="CN1015">
        <v>0</v>
      </c>
    </row>
    <row r="1016" spans="1:92" x14ac:dyDescent="0.3">
      <c r="A1016" s="4">
        <v>44410</v>
      </c>
      <c r="B1016" s="2" t="s">
        <v>32</v>
      </c>
      <c r="C1016" s="11" t="s">
        <v>715</v>
      </c>
      <c r="D1016" s="11" t="s">
        <v>1699</v>
      </c>
      <c r="E1016" s="3" t="s">
        <v>1083</v>
      </c>
      <c r="F1016" s="1"/>
      <c r="G1016" s="7"/>
      <c r="H1016" s="7"/>
      <c r="I1016" s="7"/>
      <c r="J1016" s="7"/>
      <c r="K1016" s="7"/>
      <c r="L1016" s="7"/>
      <c r="M1016" s="5"/>
      <c r="N1016" s="7"/>
      <c r="O1016" s="7"/>
      <c r="P1016" s="7"/>
      <c r="Q1016" s="7"/>
      <c r="R1016" s="7"/>
      <c r="S1016" s="7"/>
      <c r="T1016" s="7"/>
      <c r="U1016" s="7"/>
      <c r="V1016" s="6">
        <v>2</v>
      </c>
      <c r="W1016" s="10"/>
      <c r="X1016" s="8"/>
      <c r="Y1016" s="9">
        <v>0</v>
      </c>
      <c r="Z1016" s="9">
        <v>0</v>
      </c>
      <c r="AA1016" s="9">
        <v>0</v>
      </c>
      <c r="AB1016" s="9">
        <v>0</v>
      </c>
      <c r="AC1016" s="9">
        <v>0</v>
      </c>
      <c r="AD1016" s="9">
        <v>0</v>
      </c>
      <c r="AE1016" s="9">
        <v>0</v>
      </c>
      <c r="AF1016" s="9">
        <v>0</v>
      </c>
      <c r="AG1016" s="9">
        <v>0</v>
      </c>
      <c r="AH1016" s="9">
        <v>0</v>
      </c>
      <c r="AI1016" s="9">
        <v>0</v>
      </c>
      <c r="AJ1016">
        <v>0</v>
      </c>
      <c r="AK1016">
        <v>0</v>
      </c>
      <c r="AU1016" t="s">
        <v>2677</v>
      </c>
      <c r="AW1016">
        <v>0</v>
      </c>
      <c r="AY1016">
        <v>0</v>
      </c>
      <c r="BA1016">
        <v>0</v>
      </c>
      <c r="BC1016">
        <v>0</v>
      </c>
      <c r="BE1016">
        <v>0</v>
      </c>
      <c r="BG1016">
        <v>0</v>
      </c>
      <c r="BI1016">
        <v>0</v>
      </c>
      <c r="BK1016">
        <v>0</v>
      </c>
      <c r="BM1016">
        <v>0</v>
      </c>
      <c r="BO1016">
        <v>0</v>
      </c>
      <c r="BQ1016">
        <v>0</v>
      </c>
      <c r="BR1016">
        <v>0</v>
      </c>
      <c r="BT1016">
        <v>0</v>
      </c>
      <c r="BV1016">
        <v>0</v>
      </c>
      <c r="BX1016">
        <v>0</v>
      </c>
      <c r="BZ1016">
        <v>0</v>
      </c>
      <c r="CB1016">
        <v>0</v>
      </c>
      <c r="CF1016">
        <v>0</v>
      </c>
      <c r="CJ1016">
        <v>2484</v>
      </c>
      <c r="CM1016">
        <v>0</v>
      </c>
      <c r="CN1016">
        <v>0</v>
      </c>
    </row>
    <row r="1017" spans="1:92" x14ac:dyDescent="0.3">
      <c r="A1017" s="4">
        <v>44411</v>
      </c>
      <c r="B1017" s="2" t="s">
        <v>57</v>
      </c>
      <c r="C1017" s="11" t="s">
        <v>415</v>
      </c>
      <c r="D1017" s="11" t="s">
        <v>7</v>
      </c>
      <c r="E1017" s="3" t="s">
        <v>1134</v>
      </c>
      <c r="F1017" s="1"/>
      <c r="G1017" s="7"/>
      <c r="H1017" s="7"/>
      <c r="I1017" s="7"/>
      <c r="J1017" s="7">
        <v>4</v>
      </c>
      <c r="K1017" s="7">
        <v>1</v>
      </c>
      <c r="L1017" s="7"/>
      <c r="M1017" s="5">
        <v>1</v>
      </c>
      <c r="N1017" s="7"/>
      <c r="O1017" s="7"/>
      <c r="P1017" s="7"/>
      <c r="Q1017" s="7"/>
      <c r="R1017" s="7"/>
      <c r="S1017" s="7"/>
      <c r="T1017" s="7"/>
      <c r="U1017" s="7"/>
      <c r="V1017" s="6"/>
      <c r="W1017" s="10"/>
      <c r="X1017" s="8"/>
      <c r="Y1017" s="9">
        <v>0</v>
      </c>
      <c r="Z1017" s="9">
        <v>0</v>
      </c>
      <c r="AA1017" s="9">
        <v>0</v>
      </c>
      <c r="AB1017" s="9">
        <v>0</v>
      </c>
      <c r="AC1017" s="9">
        <v>0</v>
      </c>
      <c r="AD1017" s="9">
        <v>0</v>
      </c>
      <c r="AE1017" s="9">
        <v>0</v>
      </c>
      <c r="AF1017" s="9">
        <v>0</v>
      </c>
      <c r="AG1017" s="9">
        <v>0</v>
      </c>
      <c r="AH1017" s="9">
        <v>0</v>
      </c>
      <c r="AI1017" s="9">
        <v>0</v>
      </c>
      <c r="AJ1017">
        <v>0</v>
      </c>
      <c r="AK1017">
        <v>0</v>
      </c>
      <c r="AU1017" t="s">
        <v>2678</v>
      </c>
      <c r="AW1017">
        <v>0</v>
      </c>
      <c r="AY1017">
        <v>0</v>
      </c>
      <c r="BA1017">
        <v>0</v>
      </c>
      <c r="BC1017">
        <v>0</v>
      </c>
      <c r="BE1017">
        <v>0</v>
      </c>
      <c r="BG1017">
        <v>0</v>
      </c>
      <c r="BI1017">
        <v>0</v>
      </c>
      <c r="BK1017">
        <v>0</v>
      </c>
      <c r="BM1017">
        <v>0</v>
      </c>
      <c r="BO1017">
        <v>0</v>
      </c>
      <c r="BQ1017">
        <v>0</v>
      </c>
      <c r="BR1017">
        <v>0</v>
      </c>
      <c r="BT1017">
        <v>0</v>
      </c>
      <c r="BV1017">
        <v>0</v>
      </c>
      <c r="BX1017">
        <v>0</v>
      </c>
      <c r="BZ1017">
        <v>0</v>
      </c>
      <c r="CB1017">
        <v>0</v>
      </c>
      <c r="CF1017">
        <v>0</v>
      </c>
      <c r="CJ1017">
        <v>2485</v>
      </c>
      <c r="CM1017">
        <v>0</v>
      </c>
      <c r="CN1017">
        <v>0</v>
      </c>
    </row>
    <row r="1018" spans="1:92" x14ac:dyDescent="0.3">
      <c r="A1018" s="4">
        <v>44411</v>
      </c>
      <c r="B1018" s="2" t="s">
        <v>12</v>
      </c>
      <c r="C1018" s="11" t="s">
        <v>357</v>
      </c>
      <c r="D1018" s="11" t="s">
        <v>11</v>
      </c>
      <c r="E1018" s="3" t="s">
        <v>1212</v>
      </c>
      <c r="F1018" s="1"/>
      <c r="G1018" s="7"/>
      <c r="H1018" s="7"/>
      <c r="I1018" s="7"/>
      <c r="J1018" s="7">
        <v>4</v>
      </c>
      <c r="K1018" s="7">
        <v>1</v>
      </c>
      <c r="L1018" s="7"/>
      <c r="M1018" s="5">
        <v>1</v>
      </c>
      <c r="N1018" s="7"/>
      <c r="O1018" s="7"/>
      <c r="P1018" s="7"/>
      <c r="Q1018" s="7"/>
      <c r="R1018" s="7"/>
      <c r="S1018" s="7"/>
      <c r="T1018" s="7"/>
      <c r="U1018" s="7"/>
      <c r="V1018" s="6"/>
      <c r="W1018" s="10"/>
      <c r="X1018" s="8"/>
      <c r="Y1018" s="9">
        <v>0</v>
      </c>
      <c r="Z1018" s="9">
        <v>0</v>
      </c>
      <c r="AA1018" s="9">
        <v>0</v>
      </c>
      <c r="AB1018" s="9">
        <v>0</v>
      </c>
      <c r="AC1018" s="9">
        <v>0</v>
      </c>
      <c r="AD1018" s="9">
        <v>0</v>
      </c>
      <c r="AE1018" s="9">
        <v>0</v>
      </c>
      <c r="AF1018" s="9">
        <v>0</v>
      </c>
      <c r="AG1018" s="9">
        <v>0</v>
      </c>
      <c r="AH1018" s="9">
        <v>0</v>
      </c>
      <c r="AI1018" s="9">
        <v>0</v>
      </c>
      <c r="AJ1018">
        <v>0</v>
      </c>
      <c r="AK1018">
        <v>0</v>
      </c>
      <c r="AU1018" t="s">
        <v>2679</v>
      </c>
      <c r="AW1018">
        <v>0</v>
      </c>
      <c r="AY1018">
        <v>0</v>
      </c>
      <c r="BA1018">
        <v>0</v>
      </c>
      <c r="BC1018">
        <v>0</v>
      </c>
      <c r="BE1018">
        <v>0</v>
      </c>
      <c r="BG1018">
        <v>0</v>
      </c>
      <c r="BI1018">
        <v>0</v>
      </c>
      <c r="BK1018">
        <v>0</v>
      </c>
      <c r="BM1018">
        <v>0</v>
      </c>
      <c r="BO1018">
        <v>0</v>
      </c>
      <c r="BQ1018">
        <v>0</v>
      </c>
      <c r="BR1018">
        <v>0</v>
      </c>
      <c r="BT1018">
        <v>0</v>
      </c>
      <c r="BV1018">
        <v>0</v>
      </c>
      <c r="BX1018">
        <v>0</v>
      </c>
      <c r="BZ1018">
        <v>0</v>
      </c>
      <c r="CB1018">
        <v>0</v>
      </c>
      <c r="CF1018">
        <v>0</v>
      </c>
      <c r="CJ1018">
        <v>2486</v>
      </c>
      <c r="CM1018">
        <v>0</v>
      </c>
      <c r="CN1018">
        <v>0</v>
      </c>
    </row>
    <row r="1019" spans="1:92" x14ac:dyDescent="0.3">
      <c r="A1019" s="4">
        <v>44409</v>
      </c>
      <c r="B1019" s="2" t="s">
        <v>39</v>
      </c>
      <c r="C1019" s="11" t="s">
        <v>28</v>
      </c>
      <c r="D1019" s="11" t="s">
        <v>1713</v>
      </c>
      <c r="E1019" s="3" t="s">
        <v>1187</v>
      </c>
      <c r="F1019" s="1"/>
      <c r="G1019" s="7"/>
      <c r="H1019" s="7"/>
      <c r="I1019" s="7"/>
      <c r="J1019" s="7"/>
      <c r="K1019" s="7"/>
      <c r="L1019" s="7"/>
      <c r="M1019" s="5"/>
      <c r="N1019" s="7"/>
      <c r="O1019" s="7"/>
      <c r="P1019" s="7"/>
      <c r="Q1019" s="7"/>
      <c r="R1019" s="7"/>
      <c r="S1019" s="7"/>
      <c r="T1019" s="7"/>
      <c r="U1019" s="7"/>
      <c r="V1019" s="6"/>
      <c r="W1019" s="10"/>
      <c r="X1019" s="8"/>
      <c r="Y1019" s="9">
        <v>0</v>
      </c>
      <c r="Z1019" s="9">
        <v>0</v>
      </c>
      <c r="AA1019" s="9">
        <v>0</v>
      </c>
      <c r="AB1019" s="9">
        <v>0</v>
      </c>
      <c r="AC1019" s="9">
        <v>0</v>
      </c>
      <c r="AD1019" s="9">
        <v>0</v>
      </c>
      <c r="AE1019" s="9">
        <v>0</v>
      </c>
      <c r="AF1019" s="9">
        <v>0</v>
      </c>
      <c r="AG1019" s="9">
        <v>0</v>
      </c>
      <c r="AH1019" s="9">
        <v>0</v>
      </c>
      <c r="AI1019" s="9">
        <v>0</v>
      </c>
      <c r="AJ1019">
        <v>0</v>
      </c>
      <c r="AK1019">
        <v>0</v>
      </c>
      <c r="AU1019" t="s">
        <v>2680</v>
      </c>
      <c r="AW1019">
        <v>0</v>
      </c>
      <c r="AY1019">
        <v>0</v>
      </c>
      <c r="BA1019">
        <v>0</v>
      </c>
      <c r="BC1019">
        <v>0</v>
      </c>
      <c r="BE1019">
        <v>0</v>
      </c>
      <c r="BG1019">
        <v>0</v>
      </c>
      <c r="BI1019">
        <v>0</v>
      </c>
      <c r="BK1019">
        <v>0</v>
      </c>
      <c r="BM1019">
        <v>0</v>
      </c>
      <c r="BO1019">
        <v>0</v>
      </c>
      <c r="BQ1019">
        <v>0</v>
      </c>
      <c r="BR1019">
        <v>0</v>
      </c>
      <c r="BT1019">
        <v>0</v>
      </c>
      <c r="BV1019">
        <v>0</v>
      </c>
      <c r="BX1019">
        <v>0</v>
      </c>
      <c r="BZ1019">
        <v>0</v>
      </c>
      <c r="CB1019">
        <v>0</v>
      </c>
      <c r="CF1019">
        <v>0</v>
      </c>
      <c r="CJ1019">
        <v>2487</v>
      </c>
      <c r="CM1019">
        <v>0</v>
      </c>
      <c r="CN1019">
        <v>0</v>
      </c>
    </row>
    <row r="1020" spans="1:92" x14ac:dyDescent="0.3">
      <c r="A1020" s="4">
        <v>44412</v>
      </c>
      <c r="B1020" s="2" t="s">
        <v>12</v>
      </c>
      <c r="C1020" s="11" t="s">
        <v>408</v>
      </c>
      <c r="D1020" s="11" t="s">
        <v>1690</v>
      </c>
      <c r="E1020" s="3" t="s">
        <v>1213</v>
      </c>
      <c r="F1020" s="1"/>
      <c r="G1020" s="7"/>
      <c r="H1020" s="7"/>
      <c r="I1020" s="7"/>
      <c r="J1020" s="7">
        <v>32</v>
      </c>
      <c r="K1020" s="7">
        <v>8</v>
      </c>
      <c r="L1020" s="7"/>
      <c r="M1020" s="5"/>
      <c r="N1020" s="7"/>
      <c r="O1020" s="7"/>
      <c r="P1020" s="7"/>
      <c r="Q1020" s="7"/>
      <c r="R1020" s="7"/>
      <c r="S1020" s="7"/>
      <c r="T1020" s="7"/>
      <c r="U1020" s="7"/>
      <c r="V1020" s="6">
        <v>100</v>
      </c>
      <c r="W1020" s="10"/>
      <c r="X1020" s="8"/>
      <c r="Y1020" s="9">
        <v>0</v>
      </c>
      <c r="Z1020" s="9">
        <v>0</v>
      </c>
      <c r="AA1020" s="9">
        <v>0</v>
      </c>
      <c r="AB1020" s="9">
        <v>0</v>
      </c>
      <c r="AC1020" s="9">
        <v>0</v>
      </c>
      <c r="AD1020" s="9">
        <v>0</v>
      </c>
      <c r="AE1020" s="9">
        <v>0</v>
      </c>
      <c r="AF1020" s="9">
        <v>0</v>
      </c>
      <c r="AG1020" s="9">
        <v>0</v>
      </c>
      <c r="AH1020" s="9">
        <v>0</v>
      </c>
      <c r="AI1020" s="9">
        <v>0</v>
      </c>
      <c r="AJ1020">
        <v>0</v>
      </c>
      <c r="AK1020">
        <v>0</v>
      </c>
      <c r="AU1020" t="s">
        <v>2681</v>
      </c>
      <c r="AW1020">
        <v>0</v>
      </c>
      <c r="AY1020">
        <v>0</v>
      </c>
      <c r="BA1020">
        <v>0</v>
      </c>
      <c r="BC1020">
        <v>0</v>
      </c>
      <c r="BE1020">
        <v>0</v>
      </c>
      <c r="BG1020">
        <v>0</v>
      </c>
      <c r="BI1020">
        <v>0</v>
      </c>
      <c r="BK1020">
        <v>0</v>
      </c>
      <c r="BM1020">
        <v>0</v>
      </c>
      <c r="BO1020">
        <v>0</v>
      </c>
      <c r="BQ1020">
        <v>0</v>
      </c>
      <c r="BR1020">
        <v>0</v>
      </c>
      <c r="BT1020">
        <v>0</v>
      </c>
      <c r="BV1020">
        <v>0</v>
      </c>
      <c r="BX1020">
        <v>0</v>
      </c>
      <c r="BZ1020">
        <v>0</v>
      </c>
      <c r="CB1020">
        <v>0</v>
      </c>
      <c r="CF1020">
        <v>0</v>
      </c>
      <c r="CJ1020">
        <v>2488</v>
      </c>
      <c r="CM1020">
        <v>0</v>
      </c>
      <c r="CN1020">
        <v>0</v>
      </c>
    </row>
    <row r="1021" spans="1:92" x14ac:dyDescent="0.3">
      <c r="A1021" s="4">
        <v>44411</v>
      </c>
      <c r="B1021" s="2" t="s">
        <v>794</v>
      </c>
      <c r="C1021" s="11" t="s">
        <v>36</v>
      </c>
      <c r="D1021" s="11" t="s">
        <v>1699</v>
      </c>
      <c r="E1021" s="3" t="s">
        <v>963</v>
      </c>
      <c r="F1021" s="1"/>
      <c r="G1021" s="7"/>
      <c r="H1021" s="7"/>
      <c r="I1021" s="7"/>
      <c r="J1021" s="7"/>
      <c r="K1021" s="7"/>
      <c r="L1021" s="7"/>
      <c r="M1021" s="5"/>
      <c r="N1021" s="7"/>
      <c r="O1021" s="7"/>
      <c r="P1021" s="7"/>
      <c r="Q1021" s="7"/>
      <c r="R1021" s="7"/>
      <c r="S1021" s="7"/>
      <c r="T1021" s="7"/>
      <c r="U1021" s="7"/>
      <c r="V1021" s="6">
        <v>30</v>
      </c>
      <c r="W1021" s="10"/>
      <c r="X1021" s="8"/>
      <c r="Y1021" s="9">
        <v>0</v>
      </c>
      <c r="Z1021" s="9">
        <v>0</v>
      </c>
      <c r="AA1021" s="9">
        <v>0</v>
      </c>
      <c r="AB1021" s="9">
        <v>0</v>
      </c>
      <c r="AC1021" s="9">
        <v>0</v>
      </c>
      <c r="AD1021" s="9">
        <v>0</v>
      </c>
      <c r="AE1021" s="9">
        <v>0</v>
      </c>
      <c r="AF1021" s="9">
        <v>0</v>
      </c>
      <c r="AG1021" s="9">
        <v>0</v>
      </c>
      <c r="AH1021" s="9">
        <v>0</v>
      </c>
      <c r="AI1021" s="9">
        <v>0</v>
      </c>
      <c r="AJ1021">
        <v>0</v>
      </c>
      <c r="AK1021">
        <v>0</v>
      </c>
      <c r="AU1021" t="s">
        <v>2682</v>
      </c>
      <c r="AW1021">
        <v>0</v>
      </c>
      <c r="AY1021">
        <v>0</v>
      </c>
      <c r="BA1021">
        <v>0</v>
      </c>
      <c r="BC1021">
        <v>0</v>
      </c>
      <c r="BE1021">
        <v>0</v>
      </c>
      <c r="BG1021">
        <v>0</v>
      </c>
      <c r="BI1021">
        <v>0</v>
      </c>
      <c r="BK1021">
        <v>0</v>
      </c>
      <c r="BM1021">
        <v>0</v>
      </c>
      <c r="BO1021">
        <v>0</v>
      </c>
      <c r="BQ1021">
        <v>0</v>
      </c>
      <c r="BR1021">
        <v>0</v>
      </c>
      <c r="BT1021">
        <v>0</v>
      </c>
      <c r="BV1021">
        <v>0</v>
      </c>
      <c r="BX1021">
        <v>0</v>
      </c>
      <c r="BZ1021">
        <v>0</v>
      </c>
      <c r="CB1021">
        <v>0</v>
      </c>
      <c r="CF1021">
        <v>0</v>
      </c>
      <c r="CJ1021">
        <v>2489</v>
      </c>
      <c r="CM1021">
        <v>0</v>
      </c>
      <c r="CN1021">
        <v>0</v>
      </c>
    </row>
    <row r="1022" spans="1:92" x14ac:dyDescent="0.3">
      <c r="A1022" s="4">
        <v>44411</v>
      </c>
      <c r="B1022" s="2" t="s">
        <v>40</v>
      </c>
      <c r="C1022" s="11" t="s">
        <v>160</v>
      </c>
      <c r="D1022" s="11" t="s">
        <v>1699</v>
      </c>
      <c r="E1022" s="3" t="s">
        <v>1056</v>
      </c>
      <c r="F1022" s="1"/>
      <c r="G1022" s="7"/>
      <c r="H1022" s="7"/>
      <c r="I1022" s="7"/>
      <c r="J1022" s="7"/>
      <c r="K1022" s="7"/>
      <c r="L1022" s="7"/>
      <c r="M1022" s="5"/>
      <c r="N1022" s="7"/>
      <c r="O1022" s="7"/>
      <c r="P1022" s="7"/>
      <c r="Q1022" s="7"/>
      <c r="R1022" s="7"/>
      <c r="S1022" s="7"/>
      <c r="T1022" s="7"/>
      <c r="U1022" s="7"/>
      <c r="V1022" s="6">
        <v>6</v>
      </c>
      <c r="W1022" s="10"/>
      <c r="X1022" s="8"/>
      <c r="Y1022" s="9">
        <v>0</v>
      </c>
      <c r="Z1022" s="9">
        <v>0</v>
      </c>
      <c r="AA1022" s="9">
        <v>0</v>
      </c>
      <c r="AB1022" s="9">
        <v>0</v>
      </c>
      <c r="AC1022" s="9">
        <v>0</v>
      </c>
      <c r="AD1022" s="9">
        <v>0</v>
      </c>
      <c r="AE1022" s="9">
        <v>0</v>
      </c>
      <c r="AF1022" s="9">
        <v>0</v>
      </c>
      <c r="AG1022" s="9">
        <v>0</v>
      </c>
      <c r="AH1022" s="9">
        <v>0</v>
      </c>
      <c r="AI1022" s="9">
        <v>0</v>
      </c>
      <c r="AJ1022">
        <v>0</v>
      </c>
      <c r="AK1022">
        <v>0</v>
      </c>
      <c r="AU1022" t="s">
        <v>2683</v>
      </c>
      <c r="AW1022">
        <v>0</v>
      </c>
      <c r="AY1022">
        <v>0</v>
      </c>
      <c r="BA1022">
        <v>0</v>
      </c>
      <c r="BC1022">
        <v>0</v>
      </c>
      <c r="BE1022">
        <v>0</v>
      </c>
      <c r="BG1022">
        <v>0</v>
      </c>
      <c r="BI1022">
        <v>0</v>
      </c>
      <c r="BK1022">
        <v>0</v>
      </c>
      <c r="BM1022">
        <v>0</v>
      </c>
      <c r="BO1022">
        <v>0</v>
      </c>
      <c r="BQ1022">
        <v>0</v>
      </c>
      <c r="BR1022">
        <v>0</v>
      </c>
      <c r="BT1022">
        <v>0</v>
      </c>
      <c r="BV1022">
        <v>0</v>
      </c>
      <c r="BX1022">
        <v>0</v>
      </c>
      <c r="BZ1022">
        <v>0</v>
      </c>
      <c r="CB1022">
        <v>0</v>
      </c>
      <c r="CF1022">
        <v>0</v>
      </c>
      <c r="CJ1022">
        <v>2490</v>
      </c>
      <c r="CM1022">
        <v>0</v>
      </c>
      <c r="CN1022">
        <v>0</v>
      </c>
    </row>
    <row r="1023" spans="1:92" x14ac:dyDescent="0.3">
      <c r="A1023" s="4">
        <v>44411</v>
      </c>
      <c r="B1023" s="2" t="s">
        <v>9</v>
      </c>
      <c r="C1023" s="11" t="s">
        <v>73</v>
      </c>
      <c r="D1023" s="11" t="s">
        <v>1699</v>
      </c>
      <c r="E1023" s="3" t="s">
        <v>856</v>
      </c>
      <c r="F1023" s="1"/>
      <c r="G1023" s="7"/>
      <c r="H1023" s="7"/>
      <c r="I1023" s="7"/>
      <c r="J1023" s="7"/>
      <c r="K1023" s="7"/>
      <c r="L1023" s="7"/>
      <c r="M1023" s="5"/>
      <c r="N1023" s="7"/>
      <c r="O1023" s="7"/>
      <c r="P1023" s="7"/>
      <c r="Q1023" s="7"/>
      <c r="R1023" s="7"/>
      <c r="S1023" s="7"/>
      <c r="T1023" s="7"/>
      <c r="U1023" s="7"/>
      <c r="V1023" s="6">
        <v>1</v>
      </c>
      <c r="W1023" s="10"/>
      <c r="X1023" s="8"/>
      <c r="Y1023" s="9">
        <v>0</v>
      </c>
      <c r="Z1023" s="9">
        <v>0</v>
      </c>
      <c r="AA1023" s="9">
        <v>0</v>
      </c>
      <c r="AB1023" s="9">
        <v>0</v>
      </c>
      <c r="AC1023" s="9">
        <v>0</v>
      </c>
      <c r="AD1023" s="9">
        <v>0</v>
      </c>
      <c r="AE1023" s="9">
        <v>0</v>
      </c>
      <c r="AF1023" s="9">
        <v>0</v>
      </c>
      <c r="AG1023" s="9">
        <v>0</v>
      </c>
      <c r="AH1023" s="9">
        <v>0</v>
      </c>
      <c r="AI1023" s="9">
        <v>0</v>
      </c>
      <c r="AJ1023">
        <v>0</v>
      </c>
      <c r="AK1023">
        <v>0</v>
      </c>
      <c r="AU1023" t="s">
        <v>2684</v>
      </c>
      <c r="AW1023">
        <v>0</v>
      </c>
      <c r="AY1023">
        <v>0</v>
      </c>
      <c r="BA1023">
        <v>0</v>
      </c>
      <c r="BC1023">
        <v>0</v>
      </c>
      <c r="BE1023">
        <v>0</v>
      </c>
      <c r="BG1023">
        <v>0</v>
      </c>
      <c r="BI1023">
        <v>0</v>
      </c>
      <c r="BK1023">
        <v>0</v>
      </c>
      <c r="BM1023">
        <v>0</v>
      </c>
      <c r="BO1023">
        <v>0</v>
      </c>
      <c r="BQ1023">
        <v>0</v>
      </c>
      <c r="BR1023">
        <v>0</v>
      </c>
      <c r="BT1023">
        <v>0</v>
      </c>
      <c r="BV1023">
        <v>0</v>
      </c>
      <c r="BX1023">
        <v>0</v>
      </c>
      <c r="BZ1023">
        <v>0</v>
      </c>
      <c r="CB1023">
        <v>0</v>
      </c>
      <c r="CF1023">
        <v>0</v>
      </c>
      <c r="CJ1023">
        <v>2491</v>
      </c>
      <c r="CM1023">
        <v>0</v>
      </c>
      <c r="CN1023">
        <v>0</v>
      </c>
    </row>
    <row r="1024" spans="1:92" x14ac:dyDescent="0.3">
      <c r="A1024" s="4">
        <v>44412</v>
      </c>
      <c r="B1024" s="2" t="s">
        <v>23</v>
      </c>
      <c r="C1024" s="11" t="s">
        <v>63</v>
      </c>
      <c r="D1024" s="11" t="s">
        <v>1699</v>
      </c>
      <c r="E1024" s="3" t="s">
        <v>989</v>
      </c>
      <c r="F1024" s="1"/>
      <c r="G1024" s="7"/>
      <c r="H1024" s="7"/>
      <c r="I1024" s="7"/>
      <c r="J1024" s="7"/>
      <c r="K1024" s="7"/>
      <c r="L1024" s="7"/>
      <c r="M1024" s="5"/>
      <c r="N1024" s="7"/>
      <c r="O1024" s="7"/>
      <c r="P1024" s="7"/>
      <c r="Q1024" s="7"/>
      <c r="R1024" s="7"/>
      <c r="S1024" s="7"/>
      <c r="T1024" s="7"/>
      <c r="U1024" s="7"/>
      <c r="V1024" s="6">
        <v>2</v>
      </c>
      <c r="W1024" s="10"/>
      <c r="X1024" s="8"/>
      <c r="Y1024" s="9">
        <v>0</v>
      </c>
      <c r="Z1024" s="9">
        <v>0</v>
      </c>
      <c r="AA1024" s="9">
        <v>0</v>
      </c>
      <c r="AB1024" s="9">
        <v>0</v>
      </c>
      <c r="AC1024" s="9">
        <v>0</v>
      </c>
      <c r="AD1024" s="9">
        <v>0</v>
      </c>
      <c r="AE1024" s="9">
        <v>0</v>
      </c>
      <c r="AF1024" s="9">
        <v>0</v>
      </c>
      <c r="AG1024" s="9">
        <v>0</v>
      </c>
      <c r="AH1024" s="9">
        <v>0</v>
      </c>
      <c r="AI1024" s="9">
        <v>0</v>
      </c>
      <c r="AJ1024">
        <v>0</v>
      </c>
      <c r="AK1024">
        <v>0</v>
      </c>
      <c r="AU1024" t="s">
        <v>2685</v>
      </c>
      <c r="AW1024">
        <v>0</v>
      </c>
      <c r="AY1024">
        <v>0</v>
      </c>
      <c r="BA1024">
        <v>0</v>
      </c>
      <c r="BC1024">
        <v>0</v>
      </c>
      <c r="BE1024">
        <v>0</v>
      </c>
      <c r="BG1024">
        <v>0</v>
      </c>
      <c r="BI1024">
        <v>0</v>
      </c>
      <c r="BK1024">
        <v>0</v>
      </c>
      <c r="BM1024">
        <v>0</v>
      </c>
      <c r="BO1024">
        <v>0</v>
      </c>
      <c r="BQ1024">
        <v>0</v>
      </c>
      <c r="BR1024">
        <v>0</v>
      </c>
      <c r="BT1024">
        <v>0</v>
      </c>
      <c r="BV1024">
        <v>0</v>
      </c>
      <c r="BX1024">
        <v>0</v>
      </c>
      <c r="BZ1024">
        <v>0</v>
      </c>
      <c r="CB1024">
        <v>0</v>
      </c>
      <c r="CF1024">
        <v>0</v>
      </c>
      <c r="CJ1024">
        <v>2492</v>
      </c>
      <c r="CM1024">
        <v>0</v>
      </c>
      <c r="CN1024">
        <v>0</v>
      </c>
    </row>
    <row r="1025" spans="1:92" x14ac:dyDescent="0.3">
      <c r="A1025" s="4">
        <v>44410</v>
      </c>
      <c r="B1025" s="2" t="s">
        <v>12</v>
      </c>
      <c r="C1025" s="11" t="s">
        <v>408</v>
      </c>
      <c r="D1025" s="11" t="s">
        <v>11</v>
      </c>
      <c r="E1025" s="3" t="s">
        <v>1213</v>
      </c>
      <c r="F1025" s="1"/>
      <c r="G1025" s="7"/>
      <c r="H1025" s="7"/>
      <c r="I1025" s="7"/>
      <c r="J1025" s="7"/>
      <c r="K1025" s="7">
        <v>10</v>
      </c>
      <c r="L1025" s="7"/>
      <c r="M1025" s="5">
        <v>10</v>
      </c>
      <c r="N1025" s="7"/>
      <c r="O1025" s="7"/>
      <c r="P1025" s="7"/>
      <c r="Q1025" s="7"/>
      <c r="R1025" s="7"/>
      <c r="S1025" s="7"/>
      <c r="T1025" s="7">
        <v>1</v>
      </c>
      <c r="U1025" s="7"/>
      <c r="V1025" s="6"/>
      <c r="W1025" s="10"/>
      <c r="X1025" s="8"/>
      <c r="Y1025" s="9">
        <v>0</v>
      </c>
      <c r="Z1025" s="9">
        <v>0</v>
      </c>
      <c r="AA1025" s="9">
        <v>0</v>
      </c>
      <c r="AB1025" s="9">
        <v>0</v>
      </c>
      <c r="AC1025" s="9">
        <v>0</v>
      </c>
      <c r="AD1025" s="9">
        <v>0</v>
      </c>
      <c r="AE1025" s="9">
        <v>0</v>
      </c>
      <c r="AF1025" s="9">
        <v>0</v>
      </c>
      <c r="AG1025" s="9">
        <v>0</v>
      </c>
      <c r="AH1025" s="9">
        <v>0</v>
      </c>
      <c r="AI1025" s="9">
        <v>0</v>
      </c>
      <c r="AJ1025">
        <v>0</v>
      </c>
      <c r="AK1025">
        <v>0</v>
      </c>
      <c r="AU1025" t="s">
        <v>2686</v>
      </c>
      <c r="AW1025">
        <v>0</v>
      </c>
      <c r="AY1025">
        <v>0</v>
      </c>
      <c r="BA1025">
        <v>0</v>
      </c>
      <c r="BC1025">
        <v>0</v>
      </c>
      <c r="BE1025">
        <v>0</v>
      </c>
      <c r="BG1025">
        <v>0</v>
      </c>
      <c r="BI1025">
        <v>0</v>
      </c>
      <c r="BK1025">
        <v>0</v>
      </c>
      <c r="BM1025">
        <v>0</v>
      </c>
      <c r="BO1025">
        <v>0</v>
      </c>
      <c r="BQ1025">
        <v>0</v>
      </c>
      <c r="BR1025">
        <v>0</v>
      </c>
      <c r="BT1025">
        <v>0</v>
      </c>
      <c r="BV1025">
        <v>0</v>
      </c>
      <c r="BX1025">
        <v>0</v>
      </c>
      <c r="BZ1025">
        <v>0</v>
      </c>
      <c r="CB1025">
        <v>0</v>
      </c>
      <c r="CF1025">
        <v>0</v>
      </c>
      <c r="CJ1025">
        <v>2493</v>
      </c>
      <c r="CM1025">
        <v>0</v>
      </c>
      <c r="CN1025">
        <v>0</v>
      </c>
    </row>
    <row r="1026" spans="1:92" x14ac:dyDescent="0.3">
      <c r="A1026" s="4">
        <v>44412</v>
      </c>
      <c r="B1026" s="2" t="s">
        <v>26</v>
      </c>
      <c r="C1026" s="11" t="s">
        <v>136</v>
      </c>
      <c r="D1026" s="11" t="s">
        <v>404</v>
      </c>
      <c r="E1026" s="3" t="s">
        <v>884</v>
      </c>
      <c r="F1026" s="1"/>
      <c r="G1026" s="7"/>
      <c r="H1026" s="7">
        <v>1</v>
      </c>
      <c r="I1026" s="7"/>
      <c r="J1026" s="7">
        <v>4</v>
      </c>
      <c r="K1026" s="7">
        <v>1</v>
      </c>
      <c r="L1026" s="7"/>
      <c r="M1026" s="5">
        <v>1</v>
      </c>
      <c r="N1026" s="7"/>
      <c r="O1026" s="7"/>
      <c r="P1026" s="7"/>
      <c r="Q1026" s="7"/>
      <c r="R1026" s="7"/>
      <c r="S1026" s="7"/>
      <c r="T1026" s="7"/>
      <c r="U1026" s="7"/>
      <c r="V1026" s="6"/>
      <c r="W1026" s="10"/>
      <c r="X1026" s="8"/>
      <c r="Y1026" s="9">
        <v>0</v>
      </c>
      <c r="Z1026" s="9">
        <v>0</v>
      </c>
      <c r="AA1026" s="9">
        <v>0</v>
      </c>
      <c r="AB1026" s="9">
        <v>0</v>
      </c>
      <c r="AC1026" s="9">
        <v>0</v>
      </c>
      <c r="AD1026" s="9">
        <v>0</v>
      </c>
      <c r="AE1026" s="9">
        <v>0</v>
      </c>
      <c r="AF1026" s="9">
        <v>0</v>
      </c>
      <c r="AG1026" s="9">
        <v>0</v>
      </c>
      <c r="AH1026" s="9">
        <v>0</v>
      </c>
      <c r="AI1026" s="9">
        <v>0</v>
      </c>
      <c r="AJ1026">
        <v>0</v>
      </c>
      <c r="AK1026">
        <v>0</v>
      </c>
      <c r="AU1026" t="s">
        <v>2687</v>
      </c>
      <c r="AW1026">
        <v>0</v>
      </c>
      <c r="AY1026">
        <v>0</v>
      </c>
      <c r="BA1026">
        <v>0</v>
      </c>
      <c r="BC1026">
        <v>0</v>
      </c>
      <c r="BE1026">
        <v>0</v>
      </c>
      <c r="BG1026">
        <v>0</v>
      </c>
      <c r="BI1026">
        <v>0</v>
      </c>
      <c r="BK1026">
        <v>0</v>
      </c>
      <c r="BM1026">
        <v>0</v>
      </c>
      <c r="BO1026">
        <v>0</v>
      </c>
      <c r="BQ1026">
        <v>0</v>
      </c>
      <c r="BR1026">
        <v>0</v>
      </c>
      <c r="BT1026">
        <v>0</v>
      </c>
      <c r="BV1026">
        <v>0</v>
      </c>
      <c r="BX1026">
        <v>0</v>
      </c>
      <c r="BZ1026">
        <v>0</v>
      </c>
      <c r="CB1026">
        <v>0</v>
      </c>
      <c r="CF1026">
        <v>0</v>
      </c>
      <c r="CJ1026">
        <v>2494</v>
      </c>
      <c r="CM1026">
        <v>0</v>
      </c>
      <c r="CN1026">
        <v>0</v>
      </c>
    </row>
    <row r="1027" spans="1:92" x14ac:dyDescent="0.3">
      <c r="A1027" s="4">
        <v>44412</v>
      </c>
      <c r="B1027" s="2" t="s">
        <v>57</v>
      </c>
      <c r="C1027" s="11" t="s">
        <v>340</v>
      </c>
      <c r="D1027" s="11" t="s">
        <v>1699</v>
      </c>
      <c r="E1027" s="3" t="s">
        <v>945</v>
      </c>
      <c r="F1027" s="1"/>
      <c r="G1027" s="7"/>
      <c r="H1027" s="7"/>
      <c r="I1027" s="7"/>
      <c r="J1027" s="7"/>
      <c r="K1027" s="7"/>
      <c r="L1027" s="7"/>
      <c r="M1027" s="5"/>
      <c r="N1027" s="7"/>
      <c r="O1027" s="7"/>
      <c r="P1027" s="7"/>
      <c r="Q1027" s="7"/>
      <c r="R1027" s="7"/>
      <c r="S1027" s="7"/>
      <c r="T1027" s="7"/>
      <c r="U1027" s="7"/>
      <c r="V1027" s="6">
        <v>1.5</v>
      </c>
      <c r="W1027" s="10"/>
      <c r="X1027" s="8"/>
      <c r="Y1027" s="9">
        <v>0</v>
      </c>
      <c r="Z1027" s="9">
        <v>0</v>
      </c>
      <c r="AA1027" s="9">
        <v>0</v>
      </c>
      <c r="AB1027" s="9">
        <v>0</v>
      </c>
      <c r="AC1027" s="9">
        <v>0</v>
      </c>
      <c r="AD1027" s="9">
        <v>0</v>
      </c>
      <c r="AE1027" s="9">
        <v>0</v>
      </c>
      <c r="AF1027" s="9">
        <v>0</v>
      </c>
      <c r="AG1027" s="9">
        <v>0</v>
      </c>
      <c r="AH1027" s="9">
        <v>0</v>
      </c>
      <c r="AI1027" s="9">
        <v>0</v>
      </c>
      <c r="AJ1027">
        <v>0</v>
      </c>
      <c r="AK1027">
        <v>0</v>
      </c>
      <c r="AU1027" t="s">
        <v>2688</v>
      </c>
      <c r="AW1027">
        <v>0</v>
      </c>
      <c r="AY1027">
        <v>0</v>
      </c>
      <c r="BA1027">
        <v>0</v>
      </c>
      <c r="BC1027">
        <v>0</v>
      </c>
      <c r="BE1027">
        <v>0</v>
      </c>
      <c r="BG1027">
        <v>0</v>
      </c>
      <c r="BI1027">
        <v>0</v>
      </c>
      <c r="BK1027">
        <v>0</v>
      </c>
      <c r="BM1027">
        <v>0</v>
      </c>
      <c r="BO1027">
        <v>0</v>
      </c>
      <c r="BQ1027">
        <v>0</v>
      </c>
      <c r="BR1027">
        <v>0</v>
      </c>
      <c r="BT1027">
        <v>0</v>
      </c>
      <c r="BV1027">
        <v>0</v>
      </c>
      <c r="BX1027">
        <v>0</v>
      </c>
      <c r="BZ1027">
        <v>0</v>
      </c>
      <c r="CB1027">
        <v>0</v>
      </c>
      <c r="CF1027">
        <v>0</v>
      </c>
      <c r="CJ1027">
        <v>2495</v>
      </c>
      <c r="CM1027">
        <v>0</v>
      </c>
      <c r="CN1027">
        <v>0</v>
      </c>
    </row>
    <row r="1028" spans="1:92" x14ac:dyDescent="0.3">
      <c r="A1028" s="4">
        <v>44412</v>
      </c>
      <c r="B1028" s="2" t="s">
        <v>57</v>
      </c>
      <c r="C1028" s="11" t="s">
        <v>337</v>
      </c>
      <c r="D1028" s="11" t="s">
        <v>1690</v>
      </c>
      <c r="E1028" s="3" t="s">
        <v>1122</v>
      </c>
      <c r="F1028" s="1"/>
      <c r="G1028" s="7"/>
      <c r="H1028" s="7"/>
      <c r="I1028" s="7"/>
      <c r="J1028" s="7"/>
      <c r="K1028" s="7"/>
      <c r="L1028" s="7"/>
      <c r="M1028" s="5"/>
      <c r="N1028" s="7"/>
      <c r="O1028" s="7"/>
      <c r="P1028" s="7"/>
      <c r="Q1028" s="7"/>
      <c r="R1028" s="7"/>
      <c r="S1028" s="7"/>
      <c r="T1028" s="7">
        <v>1</v>
      </c>
      <c r="U1028" s="7"/>
      <c r="V1028" s="6"/>
      <c r="W1028" s="10"/>
      <c r="X1028" s="8"/>
      <c r="Y1028" s="9">
        <v>0</v>
      </c>
      <c r="Z1028" s="9">
        <v>0</v>
      </c>
      <c r="AA1028" s="9">
        <v>0</v>
      </c>
      <c r="AB1028" s="9">
        <v>0</v>
      </c>
      <c r="AC1028" s="9">
        <v>0</v>
      </c>
      <c r="AD1028" s="9">
        <v>0</v>
      </c>
      <c r="AE1028" s="9">
        <v>0</v>
      </c>
      <c r="AF1028" s="9">
        <v>0</v>
      </c>
      <c r="AG1028" s="9">
        <v>0</v>
      </c>
      <c r="AH1028" s="9">
        <v>0</v>
      </c>
      <c r="AI1028" s="9">
        <v>0</v>
      </c>
      <c r="AJ1028">
        <v>0</v>
      </c>
      <c r="AK1028">
        <v>0</v>
      </c>
      <c r="AU1028" t="s">
        <v>2689</v>
      </c>
      <c r="AW1028">
        <v>0</v>
      </c>
      <c r="AY1028">
        <v>0</v>
      </c>
      <c r="BA1028">
        <v>0</v>
      </c>
      <c r="BC1028">
        <v>0</v>
      </c>
      <c r="BE1028">
        <v>0</v>
      </c>
      <c r="BG1028">
        <v>0</v>
      </c>
      <c r="BI1028">
        <v>0</v>
      </c>
      <c r="BK1028">
        <v>0</v>
      </c>
      <c r="BM1028">
        <v>0</v>
      </c>
      <c r="BO1028">
        <v>0</v>
      </c>
      <c r="BQ1028">
        <v>0</v>
      </c>
      <c r="BR1028">
        <v>0</v>
      </c>
      <c r="BT1028">
        <v>0</v>
      </c>
      <c r="BV1028">
        <v>0</v>
      </c>
      <c r="BX1028">
        <v>0</v>
      </c>
      <c r="BZ1028">
        <v>0</v>
      </c>
      <c r="CB1028">
        <v>0</v>
      </c>
      <c r="CF1028">
        <v>0</v>
      </c>
      <c r="CJ1028">
        <v>2496</v>
      </c>
      <c r="CM1028">
        <v>0</v>
      </c>
      <c r="CN1028">
        <v>0</v>
      </c>
    </row>
    <row r="1029" spans="1:92" x14ac:dyDescent="0.3">
      <c r="A1029" s="4">
        <v>44412</v>
      </c>
      <c r="B1029" s="2" t="s">
        <v>12</v>
      </c>
      <c r="C1029" s="11" t="s">
        <v>498</v>
      </c>
      <c r="D1029" s="11" t="s">
        <v>2690</v>
      </c>
      <c r="E1029" s="3" t="s">
        <v>1369</v>
      </c>
      <c r="F1029" s="1"/>
      <c r="G1029" s="7"/>
      <c r="H1029" s="7"/>
      <c r="I1029" s="7"/>
      <c r="J1029" s="7"/>
      <c r="K1029" s="7"/>
      <c r="L1029" s="7"/>
      <c r="M1029" s="5"/>
      <c r="N1029" s="7"/>
      <c r="O1029" s="7">
        <v>1</v>
      </c>
      <c r="P1029" s="7"/>
      <c r="Q1029" s="7"/>
      <c r="R1029" s="7"/>
      <c r="S1029" s="7"/>
      <c r="T1029" s="7"/>
      <c r="U1029" s="7"/>
      <c r="V1029" s="6"/>
      <c r="W1029" s="10"/>
      <c r="X1029" s="8"/>
      <c r="Y1029" s="9">
        <v>0</v>
      </c>
      <c r="Z1029" s="9">
        <v>0</v>
      </c>
      <c r="AA1029" s="9">
        <v>0</v>
      </c>
      <c r="AB1029" s="9">
        <v>0</v>
      </c>
      <c r="AC1029" s="9">
        <v>0</v>
      </c>
      <c r="AD1029" s="9">
        <v>0</v>
      </c>
      <c r="AE1029" s="9">
        <v>0</v>
      </c>
      <c r="AF1029" s="9">
        <v>0</v>
      </c>
      <c r="AG1029" s="9">
        <v>0</v>
      </c>
      <c r="AH1029" s="9">
        <v>0</v>
      </c>
      <c r="AI1029" s="9">
        <v>0</v>
      </c>
      <c r="AJ1029">
        <v>0</v>
      </c>
      <c r="AK1029">
        <v>0</v>
      </c>
      <c r="AU1029" t="s">
        <v>2691</v>
      </c>
      <c r="AW1029">
        <v>0</v>
      </c>
      <c r="AY1029">
        <v>0</v>
      </c>
      <c r="BA1029">
        <v>0</v>
      </c>
      <c r="BC1029">
        <v>0</v>
      </c>
      <c r="BE1029">
        <v>0</v>
      </c>
      <c r="BG1029">
        <v>0</v>
      </c>
      <c r="BI1029">
        <v>0</v>
      </c>
      <c r="BK1029">
        <v>0</v>
      </c>
      <c r="BM1029">
        <v>0</v>
      </c>
      <c r="BO1029">
        <v>0</v>
      </c>
      <c r="BQ1029">
        <v>0</v>
      </c>
      <c r="BR1029">
        <v>0</v>
      </c>
      <c r="BT1029">
        <v>0</v>
      </c>
      <c r="BV1029">
        <v>0</v>
      </c>
      <c r="BX1029">
        <v>0</v>
      </c>
      <c r="BZ1029">
        <v>0</v>
      </c>
      <c r="CB1029">
        <v>0</v>
      </c>
      <c r="CF1029">
        <v>0</v>
      </c>
      <c r="CJ1029">
        <v>2497</v>
      </c>
      <c r="CM1029">
        <v>0</v>
      </c>
      <c r="CN1029">
        <v>0</v>
      </c>
    </row>
    <row r="1030" spans="1:92" x14ac:dyDescent="0.3">
      <c r="A1030" s="4">
        <v>44412</v>
      </c>
      <c r="B1030" s="2" t="s">
        <v>57</v>
      </c>
      <c r="C1030" s="11" t="s">
        <v>1354</v>
      </c>
      <c r="D1030" s="11" t="s">
        <v>1699</v>
      </c>
      <c r="E1030" s="3" t="s">
        <v>1355</v>
      </c>
      <c r="F1030" s="1"/>
      <c r="G1030" s="7"/>
      <c r="H1030" s="7"/>
      <c r="I1030" s="7"/>
      <c r="J1030" s="7"/>
      <c r="K1030" s="7"/>
      <c r="L1030" s="7"/>
      <c r="M1030" s="5"/>
      <c r="N1030" s="7"/>
      <c r="O1030" s="7"/>
      <c r="P1030" s="7"/>
      <c r="Q1030" s="7"/>
      <c r="R1030" s="7"/>
      <c r="S1030" s="7"/>
      <c r="T1030" s="7"/>
      <c r="U1030" s="7"/>
      <c r="V1030" s="6"/>
      <c r="W1030" s="10"/>
      <c r="X1030" s="8"/>
      <c r="Y1030" s="9">
        <v>0</v>
      </c>
      <c r="Z1030" s="9">
        <v>0</v>
      </c>
      <c r="AA1030" s="9">
        <v>0</v>
      </c>
      <c r="AB1030" s="9">
        <v>0</v>
      </c>
      <c r="AC1030" s="9">
        <v>0</v>
      </c>
      <c r="AD1030" s="9">
        <v>0</v>
      </c>
      <c r="AE1030" s="9">
        <v>0</v>
      </c>
      <c r="AF1030" s="9">
        <v>0</v>
      </c>
      <c r="AG1030" s="9">
        <v>0</v>
      </c>
      <c r="AH1030" s="9">
        <v>0</v>
      </c>
      <c r="AI1030" s="9">
        <v>0</v>
      </c>
      <c r="AJ1030">
        <v>0</v>
      </c>
      <c r="AK1030">
        <v>0</v>
      </c>
      <c r="AU1030" t="s">
        <v>2692</v>
      </c>
      <c r="AW1030">
        <v>0</v>
      </c>
      <c r="AY1030">
        <v>0</v>
      </c>
      <c r="BA1030">
        <v>0</v>
      </c>
      <c r="BC1030">
        <v>0</v>
      </c>
      <c r="BE1030">
        <v>0</v>
      </c>
      <c r="BG1030">
        <v>0</v>
      </c>
      <c r="BI1030">
        <v>0</v>
      </c>
      <c r="BK1030">
        <v>0</v>
      </c>
      <c r="BM1030">
        <v>0</v>
      </c>
      <c r="BO1030">
        <v>0</v>
      </c>
      <c r="BQ1030">
        <v>0</v>
      </c>
      <c r="BR1030">
        <v>0</v>
      </c>
      <c r="BT1030">
        <v>0</v>
      </c>
      <c r="BV1030">
        <v>0</v>
      </c>
      <c r="BX1030">
        <v>0</v>
      </c>
      <c r="BZ1030">
        <v>0</v>
      </c>
      <c r="CB1030">
        <v>0</v>
      </c>
      <c r="CF1030">
        <v>0</v>
      </c>
      <c r="CJ1030">
        <v>2498</v>
      </c>
      <c r="CM1030">
        <v>0</v>
      </c>
      <c r="CN1030">
        <v>0</v>
      </c>
    </row>
    <row r="1031" spans="1:92" x14ac:dyDescent="0.3">
      <c r="A1031" s="4">
        <v>44413</v>
      </c>
      <c r="B1031" s="2" t="s">
        <v>57</v>
      </c>
      <c r="C1031" s="11" t="s">
        <v>480</v>
      </c>
      <c r="D1031" s="11" t="s">
        <v>1699</v>
      </c>
      <c r="E1031" s="3" t="s">
        <v>1335</v>
      </c>
      <c r="F1031" s="1"/>
      <c r="G1031" s="7"/>
      <c r="H1031" s="7"/>
      <c r="I1031" s="7"/>
      <c r="J1031" s="7"/>
      <c r="K1031" s="7"/>
      <c r="L1031" s="7"/>
      <c r="M1031" s="5"/>
      <c r="N1031" s="7"/>
      <c r="O1031" s="7"/>
      <c r="P1031" s="7"/>
      <c r="Q1031" s="7"/>
      <c r="R1031" s="7"/>
      <c r="S1031" s="7"/>
      <c r="T1031" s="7"/>
      <c r="U1031" s="7"/>
      <c r="V1031" s="6">
        <v>2</v>
      </c>
      <c r="W1031" s="10"/>
      <c r="X1031" s="8"/>
      <c r="Y1031" s="9">
        <v>0</v>
      </c>
      <c r="Z1031" s="9">
        <v>0</v>
      </c>
      <c r="AA1031" s="9">
        <v>0</v>
      </c>
      <c r="AB1031" s="9">
        <v>0</v>
      </c>
      <c r="AC1031" s="9">
        <v>0</v>
      </c>
      <c r="AD1031" s="9">
        <v>0</v>
      </c>
      <c r="AE1031" s="9">
        <v>0</v>
      </c>
      <c r="AF1031" s="9">
        <v>0</v>
      </c>
      <c r="AG1031" s="9">
        <v>0</v>
      </c>
      <c r="AH1031" s="9">
        <v>0</v>
      </c>
      <c r="AI1031" s="9">
        <v>0</v>
      </c>
      <c r="AJ1031">
        <v>0</v>
      </c>
      <c r="AK1031">
        <v>0</v>
      </c>
      <c r="AU1031" t="s">
        <v>2693</v>
      </c>
      <c r="AW1031">
        <v>0</v>
      </c>
      <c r="AY1031">
        <v>0</v>
      </c>
      <c r="BA1031">
        <v>0</v>
      </c>
      <c r="BC1031">
        <v>0</v>
      </c>
      <c r="BE1031">
        <v>0</v>
      </c>
      <c r="BG1031">
        <v>0</v>
      </c>
      <c r="BI1031">
        <v>0</v>
      </c>
      <c r="BK1031">
        <v>0</v>
      </c>
      <c r="BM1031">
        <v>0</v>
      </c>
      <c r="BO1031">
        <v>0</v>
      </c>
      <c r="BQ1031">
        <v>0</v>
      </c>
      <c r="BR1031">
        <v>0</v>
      </c>
      <c r="BT1031">
        <v>0</v>
      </c>
      <c r="BV1031">
        <v>0</v>
      </c>
      <c r="BX1031">
        <v>0</v>
      </c>
      <c r="BZ1031">
        <v>0</v>
      </c>
      <c r="CB1031">
        <v>0</v>
      </c>
      <c r="CF1031">
        <v>0</v>
      </c>
      <c r="CJ1031">
        <v>2499</v>
      </c>
      <c r="CM1031">
        <v>0</v>
      </c>
      <c r="CN1031">
        <v>0</v>
      </c>
    </row>
    <row r="1032" spans="1:92" x14ac:dyDescent="0.3">
      <c r="A1032" s="4">
        <v>44411</v>
      </c>
      <c r="B1032" s="2" t="s">
        <v>57</v>
      </c>
      <c r="C1032" s="11" t="s">
        <v>340</v>
      </c>
      <c r="D1032" s="11" t="s">
        <v>1699</v>
      </c>
      <c r="E1032" s="3" t="s">
        <v>945</v>
      </c>
      <c r="F1032" s="1"/>
      <c r="G1032" s="7"/>
      <c r="H1032" s="7"/>
      <c r="I1032" s="7"/>
      <c r="J1032" s="7"/>
      <c r="K1032" s="7"/>
      <c r="L1032" s="7"/>
      <c r="M1032" s="5"/>
      <c r="N1032" s="7"/>
      <c r="O1032" s="7"/>
      <c r="P1032" s="7"/>
      <c r="Q1032" s="7"/>
      <c r="R1032" s="7"/>
      <c r="S1032" s="7"/>
      <c r="T1032" s="7"/>
      <c r="U1032" s="7"/>
      <c r="V1032" s="6">
        <v>1</v>
      </c>
      <c r="W1032" s="10"/>
      <c r="X1032" s="8"/>
      <c r="Y1032" s="9">
        <v>0</v>
      </c>
      <c r="Z1032" s="9">
        <v>0</v>
      </c>
      <c r="AA1032" s="9">
        <v>0</v>
      </c>
      <c r="AB1032" s="9">
        <v>0</v>
      </c>
      <c r="AC1032" s="9">
        <v>0</v>
      </c>
      <c r="AD1032" s="9">
        <v>0</v>
      </c>
      <c r="AE1032" s="9">
        <v>0</v>
      </c>
      <c r="AF1032" s="9">
        <v>0</v>
      </c>
      <c r="AG1032" s="9">
        <v>0</v>
      </c>
      <c r="AH1032" s="9">
        <v>0</v>
      </c>
      <c r="AI1032" s="9">
        <v>0</v>
      </c>
      <c r="AJ1032">
        <v>0</v>
      </c>
      <c r="AK1032">
        <v>0</v>
      </c>
      <c r="AU1032" t="s">
        <v>2694</v>
      </c>
      <c r="AW1032">
        <v>0</v>
      </c>
      <c r="AY1032">
        <v>0</v>
      </c>
      <c r="BA1032">
        <v>0</v>
      </c>
      <c r="BC1032">
        <v>0</v>
      </c>
      <c r="BE1032">
        <v>0</v>
      </c>
      <c r="BG1032">
        <v>0</v>
      </c>
      <c r="BI1032">
        <v>0</v>
      </c>
      <c r="BK1032">
        <v>0</v>
      </c>
      <c r="BM1032">
        <v>0</v>
      </c>
      <c r="BO1032">
        <v>0</v>
      </c>
      <c r="BQ1032">
        <v>0</v>
      </c>
      <c r="BR1032">
        <v>0</v>
      </c>
      <c r="BT1032">
        <v>0</v>
      </c>
      <c r="BV1032">
        <v>0</v>
      </c>
      <c r="BX1032">
        <v>0</v>
      </c>
      <c r="BZ1032">
        <v>0</v>
      </c>
      <c r="CB1032">
        <v>0</v>
      </c>
      <c r="CF1032">
        <v>0</v>
      </c>
      <c r="CJ1032">
        <v>2500</v>
      </c>
      <c r="CM1032">
        <v>0</v>
      </c>
      <c r="CN1032">
        <v>0</v>
      </c>
    </row>
    <row r="1033" spans="1:92" x14ac:dyDescent="0.3">
      <c r="A1033" s="4">
        <v>44411</v>
      </c>
      <c r="B1033" s="2" t="s">
        <v>23</v>
      </c>
      <c r="C1033" s="11" t="s">
        <v>515</v>
      </c>
      <c r="D1033" s="11" t="s">
        <v>1699</v>
      </c>
      <c r="E1033" s="3" t="s">
        <v>995</v>
      </c>
      <c r="F1033" s="1"/>
      <c r="G1033" s="7"/>
      <c r="H1033" s="7"/>
      <c r="I1033" s="7"/>
      <c r="J1033" s="7"/>
      <c r="K1033" s="7"/>
      <c r="L1033" s="7"/>
      <c r="M1033" s="5"/>
      <c r="N1033" s="7"/>
      <c r="O1033" s="7"/>
      <c r="P1033" s="7"/>
      <c r="Q1033" s="7"/>
      <c r="R1033" s="7"/>
      <c r="S1033" s="7"/>
      <c r="T1033" s="7"/>
      <c r="U1033" s="7"/>
      <c r="V1033" s="6">
        <v>8</v>
      </c>
      <c r="W1033" s="10"/>
      <c r="X1033" s="8"/>
      <c r="Y1033" s="9">
        <v>0</v>
      </c>
      <c r="Z1033" s="9">
        <v>0</v>
      </c>
      <c r="AA1033" s="9">
        <v>0</v>
      </c>
      <c r="AB1033" s="9">
        <v>0</v>
      </c>
      <c r="AC1033" s="9">
        <v>0</v>
      </c>
      <c r="AD1033" s="9">
        <v>0</v>
      </c>
      <c r="AE1033" s="9">
        <v>0</v>
      </c>
      <c r="AF1033" s="9">
        <v>0</v>
      </c>
      <c r="AG1033" s="9">
        <v>0</v>
      </c>
      <c r="AH1033" s="9">
        <v>0</v>
      </c>
      <c r="AI1033" s="9">
        <v>0</v>
      </c>
      <c r="AJ1033">
        <v>0</v>
      </c>
      <c r="AK1033">
        <v>0</v>
      </c>
      <c r="AU1033" t="s">
        <v>2695</v>
      </c>
      <c r="AW1033">
        <v>0</v>
      </c>
      <c r="AY1033">
        <v>0</v>
      </c>
      <c r="BA1033">
        <v>0</v>
      </c>
      <c r="BC1033">
        <v>0</v>
      </c>
      <c r="BE1033">
        <v>0</v>
      </c>
      <c r="BG1033">
        <v>0</v>
      </c>
      <c r="BI1033">
        <v>0</v>
      </c>
      <c r="BK1033">
        <v>0</v>
      </c>
      <c r="BM1033">
        <v>0</v>
      </c>
      <c r="BO1033">
        <v>0</v>
      </c>
      <c r="BQ1033">
        <v>0</v>
      </c>
      <c r="BR1033">
        <v>0</v>
      </c>
      <c r="BT1033">
        <v>0</v>
      </c>
      <c r="BV1033">
        <v>0</v>
      </c>
      <c r="BX1033">
        <v>0</v>
      </c>
      <c r="BZ1033">
        <v>0</v>
      </c>
      <c r="CB1033">
        <v>0</v>
      </c>
      <c r="CF1033">
        <v>0</v>
      </c>
      <c r="CJ1033">
        <v>2501</v>
      </c>
      <c r="CM1033">
        <v>0</v>
      </c>
      <c r="CN1033">
        <v>0</v>
      </c>
    </row>
    <row r="1034" spans="1:92" x14ac:dyDescent="0.3">
      <c r="A1034" s="4">
        <v>44413</v>
      </c>
      <c r="B1034" s="2" t="s">
        <v>12</v>
      </c>
      <c r="C1034" s="11" t="s">
        <v>357</v>
      </c>
      <c r="D1034" s="11" t="s">
        <v>1690</v>
      </c>
      <c r="E1034" s="3" t="s">
        <v>1212</v>
      </c>
      <c r="F1034" s="1"/>
      <c r="G1034" s="7"/>
      <c r="H1034" s="7"/>
      <c r="I1034" s="7"/>
      <c r="J1034" s="7">
        <v>4</v>
      </c>
      <c r="K1034" s="7">
        <v>1</v>
      </c>
      <c r="L1034" s="7"/>
      <c r="M1034" s="5">
        <v>1</v>
      </c>
      <c r="N1034" s="7"/>
      <c r="O1034" s="7"/>
      <c r="P1034" s="7"/>
      <c r="Q1034" s="7"/>
      <c r="R1034" s="7"/>
      <c r="S1034" s="7"/>
      <c r="T1034" s="7"/>
      <c r="U1034" s="7"/>
      <c r="V1034" s="6"/>
      <c r="W1034" s="10"/>
      <c r="X1034" s="8"/>
      <c r="Y1034" s="9">
        <v>0</v>
      </c>
      <c r="Z1034" s="9">
        <v>0</v>
      </c>
      <c r="AA1034" s="9">
        <v>0</v>
      </c>
      <c r="AB1034" s="9">
        <v>0</v>
      </c>
      <c r="AC1034" s="9">
        <v>0</v>
      </c>
      <c r="AD1034" s="9">
        <v>0</v>
      </c>
      <c r="AE1034" s="9">
        <v>0</v>
      </c>
      <c r="AF1034" s="9">
        <v>0</v>
      </c>
      <c r="AG1034" s="9">
        <v>0</v>
      </c>
      <c r="AH1034" s="9">
        <v>0</v>
      </c>
      <c r="AI1034" s="9">
        <v>0</v>
      </c>
      <c r="AJ1034">
        <v>0</v>
      </c>
      <c r="AK1034">
        <v>0</v>
      </c>
      <c r="AU1034" t="s">
        <v>2696</v>
      </c>
      <c r="AW1034">
        <v>0</v>
      </c>
      <c r="AY1034">
        <v>0</v>
      </c>
      <c r="BA1034">
        <v>0</v>
      </c>
      <c r="BC1034">
        <v>0</v>
      </c>
      <c r="BE1034">
        <v>0</v>
      </c>
      <c r="BG1034">
        <v>0</v>
      </c>
      <c r="BI1034">
        <v>0</v>
      </c>
      <c r="BK1034">
        <v>0</v>
      </c>
      <c r="BM1034">
        <v>0</v>
      </c>
      <c r="BO1034">
        <v>0</v>
      </c>
      <c r="BQ1034">
        <v>0</v>
      </c>
      <c r="BR1034">
        <v>0</v>
      </c>
      <c r="BT1034">
        <v>0</v>
      </c>
      <c r="BV1034">
        <v>0</v>
      </c>
      <c r="BX1034">
        <v>0</v>
      </c>
      <c r="BZ1034">
        <v>0</v>
      </c>
      <c r="CB1034">
        <v>0</v>
      </c>
      <c r="CF1034">
        <v>0</v>
      </c>
      <c r="CJ1034">
        <v>2502</v>
      </c>
      <c r="CM1034">
        <v>0</v>
      </c>
      <c r="CN1034">
        <v>0</v>
      </c>
    </row>
    <row r="1035" spans="1:92" x14ac:dyDescent="0.3">
      <c r="A1035" s="4">
        <v>44413</v>
      </c>
      <c r="B1035" s="2" t="s">
        <v>26</v>
      </c>
      <c r="C1035" s="11" t="s">
        <v>694</v>
      </c>
      <c r="D1035" s="11" t="s">
        <v>7</v>
      </c>
      <c r="E1035" s="3" t="s">
        <v>1017</v>
      </c>
      <c r="F1035" s="1"/>
      <c r="G1035" s="7"/>
      <c r="H1035" s="7"/>
      <c r="I1035" s="7"/>
      <c r="J1035" s="7"/>
      <c r="K1035" s="7"/>
      <c r="L1035" s="7"/>
      <c r="M1035" s="5"/>
      <c r="N1035" s="7"/>
      <c r="O1035" s="7"/>
      <c r="P1035" s="7"/>
      <c r="Q1035" s="7"/>
      <c r="R1035" s="7"/>
      <c r="S1035" s="7"/>
      <c r="T1035" s="7"/>
      <c r="U1035" s="7"/>
      <c r="V1035" s="6"/>
      <c r="W1035" s="10" t="s">
        <v>1688</v>
      </c>
      <c r="X1035" s="8"/>
      <c r="Y1035" s="9">
        <v>0</v>
      </c>
      <c r="Z1035" s="9">
        <v>0</v>
      </c>
      <c r="AA1035" s="9">
        <v>0</v>
      </c>
      <c r="AB1035" s="9">
        <v>0</v>
      </c>
      <c r="AC1035" s="9">
        <v>0</v>
      </c>
      <c r="AD1035" s="9">
        <v>0</v>
      </c>
      <c r="AE1035" s="9">
        <v>0</v>
      </c>
      <c r="AF1035" s="9">
        <v>0</v>
      </c>
      <c r="AG1035" s="9">
        <v>0</v>
      </c>
      <c r="AH1035" s="9">
        <v>0</v>
      </c>
      <c r="AI1035" s="9">
        <v>0</v>
      </c>
      <c r="AJ1035">
        <v>0</v>
      </c>
      <c r="AK1035">
        <v>0</v>
      </c>
      <c r="AU1035" t="s">
        <v>2697</v>
      </c>
      <c r="AW1035">
        <v>0</v>
      </c>
      <c r="AY1035">
        <v>0</v>
      </c>
      <c r="BA1035">
        <v>0</v>
      </c>
      <c r="BC1035">
        <v>0</v>
      </c>
      <c r="BE1035">
        <v>0</v>
      </c>
      <c r="BG1035">
        <v>0</v>
      </c>
      <c r="BI1035">
        <v>0</v>
      </c>
      <c r="BK1035">
        <v>0</v>
      </c>
      <c r="BM1035">
        <v>0</v>
      </c>
      <c r="BO1035">
        <v>0</v>
      </c>
      <c r="BQ1035">
        <v>0</v>
      </c>
      <c r="BR1035">
        <v>0</v>
      </c>
      <c r="BT1035">
        <v>0</v>
      </c>
      <c r="BV1035">
        <v>0</v>
      </c>
      <c r="BX1035">
        <v>0</v>
      </c>
      <c r="BZ1035">
        <v>0</v>
      </c>
      <c r="CB1035">
        <v>0</v>
      </c>
      <c r="CF1035">
        <v>0</v>
      </c>
      <c r="CJ1035">
        <v>2503</v>
      </c>
      <c r="CM1035">
        <v>0</v>
      </c>
      <c r="CN1035">
        <v>0</v>
      </c>
    </row>
    <row r="1036" spans="1:92" x14ac:dyDescent="0.3">
      <c r="A1036" s="4">
        <v>44413</v>
      </c>
      <c r="B1036" s="2" t="s">
        <v>40</v>
      </c>
      <c r="C1036" s="11" t="s">
        <v>411</v>
      </c>
      <c r="D1036" s="11" t="s">
        <v>1699</v>
      </c>
      <c r="E1036" s="3" t="s">
        <v>1020</v>
      </c>
      <c r="F1036" s="1"/>
      <c r="G1036" s="7"/>
      <c r="H1036" s="7"/>
      <c r="I1036" s="7"/>
      <c r="J1036" s="7"/>
      <c r="K1036" s="7"/>
      <c r="L1036" s="7"/>
      <c r="M1036" s="5"/>
      <c r="N1036" s="7"/>
      <c r="O1036" s="7"/>
      <c r="P1036" s="7"/>
      <c r="Q1036" s="7"/>
      <c r="R1036" s="7"/>
      <c r="S1036" s="7"/>
      <c r="T1036" s="7"/>
      <c r="U1036" s="7"/>
      <c r="V1036" s="6">
        <v>1.5</v>
      </c>
      <c r="W1036" s="10"/>
      <c r="X1036" s="8"/>
      <c r="Y1036" s="9">
        <v>0</v>
      </c>
      <c r="Z1036" s="9">
        <v>0</v>
      </c>
      <c r="AA1036" s="9">
        <v>0</v>
      </c>
      <c r="AB1036" s="9">
        <v>0</v>
      </c>
      <c r="AC1036" s="9">
        <v>0</v>
      </c>
      <c r="AD1036" s="9">
        <v>0</v>
      </c>
      <c r="AE1036" s="9">
        <v>0</v>
      </c>
      <c r="AF1036" s="9">
        <v>0</v>
      </c>
      <c r="AG1036" s="9">
        <v>0</v>
      </c>
      <c r="AH1036" s="9">
        <v>0</v>
      </c>
      <c r="AI1036" s="9">
        <v>0</v>
      </c>
      <c r="AJ1036">
        <v>0</v>
      </c>
      <c r="AK1036">
        <v>0</v>
      </c>
      <c r="AU1036" t="s">
        <v>2698</v>
      </c>
      <c r="AW1036">
        <v>0</v>
      </c>
      <c r="AY1036">
        <v>0</v>
      </c>
      <c r="BA1036">
        <v>0</v>
      </c>
      <c r="BC1036">
        <v>0</v>
      </c>
      <c r="BE1036">
        <v>0</v>
      </c>
      <c r="BG1036">
        <v>0</v>
      </c>
      <c r="BI1036">
        <v>0</v>
      </c>
      <c r="BK1036">
        <v>0</v>
      </c>
      <c r="BM1036">
        <v>0</v>
      </c>
      <c r="BO1036">
        <v>0</v>
      </c>
      <c r="BQ1036">
        <v>0</v>
      </c>
      <c r="BR1036">
        <v>0</v>
      </c>
      <c r="BT1036">
        <v>0</v>
      </c>
      <c r="BV1036">
        <v>0</v>
      </c>
      <c r="BX1036">
        <v>0</v>
      </c>
      <c r="BZ1036">
        <v>0</v>
      </c>
      <c r="CB1036">
        <v>0</v>
      </c>
      <c r="CF1036">
        <v>0</v>
      </c>
      <c r="CJ1036">
        <v>2504</v>
      </c>
      <c r="CM1036">
        <v>0</v>
      </c>
      <c r="CN1036">
        <v>0</v>
      </c>
    </row>
    <row r="1037" spans="1:92" x14ac:dyDescent="0.3">
      <c r="A1037" s="4">
        <v>44413</v>
      </c>
      <c r="B1037" s="2" t="s">
        <v>12</v>
      </c>
      <c r="C1037" s="11" t="s">
        <v>357</v>
      </c>
      <c r="D1037" s="11" t="s">
        <v>1690</v>
      </c>
      <c r="E1037" s="3" t="s">
        <v>1212</v>
      </c>
      <c r="F1037" s="1"/>
      <c r="G1037" s="7"/>
      <c r="H1037" s="7"/>
      <c r="I1037" s="7"/>
      <c r="J1037" s="7"/>
      <c r="K1037" s="7"/>
      <c r="L1037" s="7"/>
      <c r="M1037" s="5"/>
      <c r="N1037" s="7">
        <v>1</v>
      </c>
      <c r="O1037" s="7"/>
      <c r="P1037" s="7"/>
      <c r="Q1037" s="7"/>
      <c r="R1037" s="7"/>
      <c r="S1037" s="7"/>
      <c r="T1037" s="7"/>
      <c r="U1037" s="7"/>
      <c r="V1037" s="6"/>
      <c r="W1037" s="10"/>
      <c r="X1037" s="8"/>
      <c r="Y1037" s="9">
        <v>0</v>
      </c>
      <c r="Z1037" s="9">
        <v>0</v>
      </c>
      <c r="AA1037" s="9">
        <v>0</v>
      </c>
      <c r="AB1037" s="9">
        <v>0</v>
      </c>
      <c r="AC1037" s="9">
        <v>0</v>
      </c>
      <c r="AD1037" s="9">
        <v>0</v>
      </c>
      <c r="AE1037" s="9">
        <v>0</v>
      </c>
      <c r="AF1037" s="9">
        <v>0</v>
      </c>
      <c r="AG1037" s="9">
        <v>0</v>
      </c>
      <c r="AH1037" s="9">
        <v>0</v>
      </c>
      <c r="AI1037" s="9">
        <v>0</v>
      </c>
      <c r="AJ1037">
        <v>0</v>
      </c>
      <c r="AK1037">
        <v>0</v>
      </c>
      <c r="AU1037" t="s">
        <v>2699</v>
      </c>
      <c r="AW1037">
        <v>0</v>
      </c>
      <c r="AY1037">
        <v>0</v>
      </c>
      <c r="BA1037">
        <v>0</v>
      </c>
      <c r="BC1037">
        <v>0</v>
      </c>
      <c r="BE1037">
        <v>0</v>
      </c>
      <c r="BG1037">
        <v>0</v>
      </c>
      <c r="BI1037">
        <v>0</v>
      </c>
      <c r="BK1037">
        <v>0</v>
      </c>
      <c r="BM1037">
        <v>0</v>
      </c>
      <c r="BO1037">
        <v>0</v>
      </c>
      <c r="BQ1037">
        <v>0</v>
      </c>
      <c r="BR1037">
        <v>0</v>
      </c>
      <c r="BT1037">
        <v>0</v>
      </c>
      <c r="BV1037">
        <v>0</v>
      </c>
      <c r="BX1037">
        <v>0</v>
      </c>
      <c r="BZ1037">
        <v>0</v>
      </c>
      <c r="CB1037">
        <v>0</v>
      </c>
      <c r="CF1037">
        <v>0</v>
      </c>
      <c r="CJ1037">
        <v>2505</v>
      </c>
      <c r="CM1037">
        <v>0</v>
      </c>
      <c r="CN1037">
        <v>0</v>
      </c>
    </row>
    <row r="1038" spans="1:92" x14ac:dyDescent="0.3">
      <c r="A1038" s="4">
        <v>44413</v>
      </c>
      <c r="B1038" s="2" t="s">
        <v>40</v>
      </c>
      <c r="C1038" s="11" t="s">
        <v>412</v>
      </c>
      <c r="D1038" s="11" t="s">
        <v>1699</v>
      </c>
      <c r="E1038" s="3" t="s">
        <v>1459</v>
      </c>
      <c r="F1038" s="1"/>
      <c r="G1038" s="7"/>
      <c r="H1038" s="7"/>
      <c r="I1038" s="7"/>
      <c r="J1038" s="7"/>
      <c r="K1038" s="7"/>
      <c r="L1038" s="7"/>
      <c r="M1038" s="5"/>
      <c r="N1038" s="7"/>
      <c r="O1038" s="7"/>
      <c r="P1038" s="7"/>
      <c r="Q1038" s="7"/>
      <c r="R1038" s="7"/>
      <c r="S1038" s="7"/>
      <c r="T1038" s="7"/>
      <c r="U1038" s="7"/>
      <c r="V1038" s="6">
        <v>2</v>
      </c>
      <c r="W1038" s="10"/>
      <c r="X1038" s="8"/>
      <c r="Y1038" s="9">
        <v>0</v>
      </c>
      <c r="Z1038" s="9">
        <v>0</v>
      </c>
      <c r="AA1038" s="9">
        <v>0</v>
      </c>
      <c r="AB1038" s="9">
        <v>0</v>
      </c>
      <c r="AC1038" s="9">
        <v>0</v>
      </c>
      <c r="AD1038" s="9">
        <v>0</v>
      </c>
      <c r="AE1038" s="9">
        <v>0</v>
      </c>
      <c r="AF1038" s="9">
        <v>0</v>
      </c>
      <c r="AG1038" s="9">
        <v>0</v>
      </c>
      <c r="AH1038" s="9">
        <v>0</v>
      </c>
      <c r="AI1038" s="9">
        <v>0</v>
      </c>
      <c r="AJ1038">
        <v>0</v>
      </c>
      <c r="AK1038">
        <v>0</v>
      </c>
      <c r="AU1038" t="s">
        <v>2700</v>
      </c>
      <c r="AW1038">
        <v>0</v>
      </c>
      <c r="AY1038">
        <v>0</v>
      </c>
      <c r="BA1038">
        <v>0</v>
      </c>
      <c r="BC1038">
        <v>0</v>
      </c>
      <c r="BE1038">
        <v>0</v>
      </c>
      <c r="BG1038">
        <v>0</v>
      </c>
      <c r="BI1038">
        <v>0</v>
      </c>
      <c r="BK1038">
        <v>0</v>
      </c>
      <c r="BM1038">
        <v>0</v>
      </c>
      <c r="BO1038">
        <v>0</v>
      </c>
      <c r="BQ1038">
        <v>0</v>
      </c>
      <c r="BR1038">
        <v>0</v>
      </c>
      <c r="BT1038">
        <v>0</v>
      </c>
      <c r="BV1038">
        <v>0</v>
      </c>
      <c r="BX1038">
        <v>0</v>
      </c>
      <c r="BZ1038">
        <v>0</v>
      </c>
      <c r="CB1038">
        <v>0</v>
      </c>
      <c r="CF1038">
        <v>0</v>
      </c>
      <c r="CJ1038">
        <v>2506</v>
      </c>
      <c r="CM1038">
        <v>0</v>
      </c>
      <c r="CN1038">
        <v>0</v>
      </c>
    </row>
    <row r="1039" spans="1:92" x14ac:dyDescent="0.3">
      <c r="A1039" s="4">
        <v>44413</v>
      </c>
      <c r="B1039" s="2" t="s">
        <v>53</v>
      </c>
      <c r="C1039" s="11" t="s">
        <v>67</v>
      </c>
      <c r="D1039" s="11" t="s">
        <v>7</v>
      </c>
      <c r="E1039" s="3" t="s">
        <v>929</v>
      </c>
      <c r="F1039" s="1"/>
      <c r="G1039" s="7">
        <v>1</v>
      </c>
      <c r="H1039" s="7"/>
      <c r="I1039" s="7"/>
      <c r="J1039" s="7">
        <v>4</v>
      </c>
      <c r="K1039" s="7">
        <v>1</v>
      </c>
      <c r="L1039" s="7"/>
      <c r="M1039" s="5">
        <v>1</v>
      </c>
      <c r="N1039" s="7"/>
      <c r="O1039" s="7"/>
      <c r="P1039" s="7"/>
      <c r="Q1039" s="7"/>
      <c r="R1039" s="7"/>
      <c r="S1039" s="7"/>
      <c r="T1039" s="7"/>
      <c r="U1039" s="7"/>
      <c r="V1039" s="6"/>
      <c r="W1039" s="10"/>
      <c r="X1039" s="8"/>
      <c r="Y1039" s="9">
        <v>0</v>
      </c>
      <c r="Z1039" s="9">
        <v>0</v>
      </c>
      <c r="AA1039" s="9">
        <v>0</v>
      </c>
      <c r="AB1039" s="9">
        <v>0</v>
      </c>
      <c r="AC1039" s="9">
        <v>0</v>
      </c>
      <c r="AD1039" s="9">
        <v>0</v>
      </c>
      <c r="AE1039" s="9">
        <v>0</v>
      </c>
      <c r="AF1039" s="9">
        <v>0</v>
      </c>
      <c r="AG1039" s="9">
        <v>0</v>
      </c>
      <c r="AH1039" s="9">
        <v>0</v>
      </c>
      <c r="AI1039" s="9">
        <v>0</v>
      </c>
      <c r="AJ1039">
        <v>0</v>
      </c>
      <c r="AK1039">
        <v>0</v>
      </c>
      <c r="AU1039" t="s">
        <v>2701</v>
      </c>
      <c r="AW1039">
        <v>0</v>
      </c>
      <c r="AY1039">
        <v>0</v>
      </c>
      <c r="BA1039">
        <v>0</v>
      </c>
      <c r="BC1039">
        <v>0</v>
      </c>
      <c r="BE1039">
        <v>0</v>
      </c>
      <c r="BG1039">
        <v>0</v>
      </c>
      <c r="BI1039">
        <v>0</v>
      </c>
      <c r="BK1039">
        <v>0</v>
      </c>
      <c r="BM1039">
        <v>0</v>
      </c>
      <c r="BO1039">
        <v>0</v>
      </c>
      <c r="BQ1039">
        <v>0</v>
      </c>
      <c r="BR1039">
        <v>0</v>
      </c>
      <c r="BT1039">
        <v>0</v>
      </c>
      <c r="BV1039">
        <v>0</v>
      </c>
      <c r="BX1039">
        <v>0</v>
      </c>
      <c r="BZ1039">
        <v>0</v>
      </c>
      <c r="CB1039">
        <v>0</v>
      </c>
      <c r="CF1039">
        <v>0</v>
      </c>
      <c r="CJ1039">
        <v>2507</v>
      </c>
      <c r="CM1039">
        <v>0</v>
      </c>
      <c r="CN1039">
        <v>0</v>
      </c>
    </row>
    <row r="1040" spans="1:92" x14ac:dyDescent="0.3">
      <c r="A1040" s="4">
        <v>44413</v>
      </c>
      <c r="B1040" s="2" t="s">
        <v>57</v>
      </c>
      <c r="C1040" s="11" t="s">
        <v>216</v>
      </c>
      <c r="D1040" s="11" t="s">
        <v>1699</v>
      </c>
      <c r="E1040" s="3" t="s">
        <v>1121</v>
      </c>
      <c r="F1040" s="1"/>
      <c r="G1040" s="7"/>
      <c r="H1040" s="7"/>
      <c r="I1040" s="7"/>
      <c r="J1040" s="7"/>
      <c r="K1040" s="7"/>
      <c r="L1040" s="7"/>
      <c r="M1040" s="5"/>
      <c r="N1040" s="7"/>
      <c r="O1040" s="7"/>
      <c r="P1040" s="7"/>
      <c r="Q1040" s="7"/>
      <c r="R1040" s="7"/>
      <c r="S1040" s="7"/>
      <c r="T1040" s="7"/>
      <c r="U1040" s="7"/>
      <c r="V1040" s="6">
        <v>1</v>
      </c>
      <c r="W1040" s="10"/>
      <c r="X1040" s="8"/>
      <c r="Y1040" s="9">
        <v>0</v>
      </c>
      <c r="Z1040" s="9">
        <v>0</v>
      </c>
      <c r="AA1040" s="9">
        <v>0</v>
      </c>
      <c r="AB1040" s="9">
        <v>0</v>
      </c>
      <c r="AC1040" s="9">
        <v>0</v>
      </c>
      <c r="AD1040" s="9">
        <v>0</v>
      </c>
      <c r="AE1040" s="9">
        <v>0</v>
      </c>
      <c r="AF1040" s="9">
        <v>0</v>
      </c>
      <c r="AG1040" s="9">
        <v>0</v>
      </c>
      <c r="AH1040" s="9">
        <v>0</v>
      </c>
      <c r="AI1040" s="9">
        <v>0</v>
      </c>
      <c r="AJ1040">
        <v>0</v>
      </c>
      <c r="AK1040">
        <v>0</v>
      </c>
      <c r="AU1040" t="s">
        <v>2702</v>
      </c>
      <c r="AW1040">
        <v>0</v>
      </c>
      <c r="AY1040">
        <v>0</v>
      </c>
      <c r="BA1040">
        <v>0</v>
      </c>
      <c r="BC1040">
        <v>0</v>
      </c>
      <c r="BE1040">
        <v>0</v>
      </c>
      <c r="BG1040">
        <v>0</v>
      </c>
      <c r="BI1040">
        <v>0</v>
      </c>
      <c r="BK1040">
        <v>0</v>
      </c>
      <c r="BM1040">
        <v>0</v>
      </c>
      <c r="BO1040">
        <v>0</v>
      </c>
      <c r="BQ1040">
        <v>0</v>
      </c>
      <c r="BR1040">
        <v>0</v>
      </c>
      <c r="BT1040">
        <v>0</v>
      </c>
      <c r="BV1040">
        <v>0</v>
      </c>
      <c r="BX1040">
        <v>0</v>
      </c>
      <c r="BZ1040">
        <v>0</v>
      </c>
      <c r="CB1040">
        <v>0</v>
      </c>
      <c r="CF1040">
        <v>0</v>
      </c>
      <c r="CJ1040">
        <v>2508</v>
      </c>
      <c r="CM1040">
        <v>0</v>
      </c>
      <c r="CN1040">
        <v>0</v>
      </c>
    </row>
    <row r="1041" spans="1:92" x14ac:dyDescent="0.3">
      <c r="A1041" s="4">
        <v>44412</v>
      </c>
      <c r="B1041" s="2" t="s">
        <v>9</v>
      </c>
      <c r="C1041" s="11" t="s">
        <v>562</v>
      </c>
      <c r="D1041" s="11" t="s">
        <v>1699</v>
      </c>
      <c r="E1041" s="3" t="s">
        <v>1416</v>
      </c>
      <c r="F1041" s="1"/>
      <c r="G1041" s="7"/>
      <c r="H1041" s="7"/>
      <c r="I1041" s="7"/>
      <c r="J1041" s="7"/>
      <c r="K1041" s="7"/>
      <c r="L1041" s="7"/>
      <c r="M1041" s="5"/>
      <c r="N1041" s="7"/>
      <c r="O1041" s="7"/>
      <c r="P1041" s="7"/>
      <c r="Q1041" s="7"/>
      <c r="R1041" s="7"/>
      <c r="S1041" s="7"/>
      <c r="T1041" s="7"/>
      <c r="U1041" s="7"/>
      <c r="V1041" s="6">
        <v>12</v>
      </c>
      <c r="W1041" s="10"/>
      <c r="X1041" s="8"/>
      <c r="Y1041" s="9">
        <v>0</v>
      </c>
      <c r="Z1041" s="9">
        <v>0</v>
      </c>
      <c r="AA1041" s="9">
        <v>0</v>
      </c>
      <c r="AB1041" s="9">
        <v>0</v>
      </c>
      <c r="AC1041" s="9">
        <v>0</v>
      </c>
      <c r="AD1041" s="9">
        <v>0</v>
      </c>
      <c r="AE1041" s="9">
        <v>0</v>
      </c>
      <c r="AF1041" s="9">
        <v>0</v>
      </c>
      <c r="AG1041" s="9">
        <v>0</v>
      </c>
      <c r="AH1041" s="9">
        <v>0</v>
      </c>
      <c r="AI1041" s="9">
        <v>0</v>
      </c>
      <c r="AJ1041">
        <v>0</v>
      </c>
      <c r="AK1041">
        <v>0</v>
      </c>
      <c r="AU1041" t="s">
        <v>2703</v>
      </c>
      <c r="AW1041">
        <v>0</v>
      </c>
      <c r="AY1041">
        <v>0</v>
      </c>
      <c r="BA1041">
        <v>0</v>
      </c>
      <c r="BC1041">
        <v>0</v>
      </c>
      <c r="BE1041">
        <v>0</v>
      </c>
      <c r="BG1041">
        <v>0</v>
      </c>
      <c r="BI1041">
        <v>0</v>
      </c>
      <c r="BK1041">
        <v>0</v>
      </c>
      <c r="BM1041">
        <v>0</v>
      </c>
      <c r="BO1041">
        <v>0</v>
      </c>
      <c r="BQ1041">
        <v>0</v>
      </c>
      <c r="BR1041">
        <v>0</v>
      </c>
      <c r="BT1041">
        <v>0</v>
      </c>
      <c r="BV1041">
        <v>0</v>
      </c>
      <c r="BX1041">
        <v>0</v>
      </c>
      <c r="BZ1041">
        <v>0</v>
      </c>
      <c r="CB1041">
        <v>0</v>
      </c>
      <c r="CF1041">
        <v>0</v>
      </c>
      <c r="CJ1041">
        <v>2509</v>
      </c>
      <c r="CM1041">
        <v>0</v>
      </c>
      <c r="CN1041">
        <v>0</v>
      </c>
    </row>
    <row r="1042" spans="1:92" x14ac:dyDescent="0.3">
      <c r="A1042" s="4">
        <v>44414</v>
      </c>
      <c r="B1042" s="2" t="s">
        <v>26</v>
      </c>
      <c r="C1042" s="11" t="s">
        <v>232</v>
      </c>
      <c r="D1042" s="11" t="s">
        <v>7</v>
      </c>
      <c r="E1042" s="3" t="s">
        <v>819</v>
      </c>
      <c r="F1042" s="1"/>
      <c r="G1042" s="7"/>
      <c r="H1042" s="7"/>
      <c r="I1042" s="7"/>
      <c r="J1042" s="7">
        <v>105</v>
      </c>
      <c r="K1042" s="7">
        <v>21</v>
      </c>
      <c r="L1042" s="7">
        <v>13</v>
      </c>
      <c r="M1042" s="5">
        <v>8</v>
      </c>
      <c r="N1042" s="7"/>
      <c r="O1042" s="7"/>
      <c r="P1042" s="7"/>
      <c r="Q1042" s="7"/>
      <c r="R1042" s="7"/>
      <c r="S1042" s="7"/>
      <c r="T1042" s="7"/>
      <c r="U1042" s="7"/>
      <c r="V1042" s="6"/>
      <c r="W1042" s="10" t="s">
        <v>2704</v>
      </c>
      <c r="X1042" s="8"/>
      <c r="Y1042" s="9">
        <v>0</v>
      </c>
      <c r="Z1042" s="9">
        <v>0</v>
      </c>
      <c r="AA1042" s="9">
        <v>0</v>
      </c>
      <c r="AB1042" s="9">
        <v>0</v>
      </c>
      <c r="AC1042" s="9">
        <v>0</v>
      </c>
      <c r="AD1042" s="9">
        <v>0</v>
      </c>
      <c r="AE1042" s="9">
        <v>0</v>
      </c>
      <c r="AF1042" s="9">
        <v>0</v>
      </c>
      <c r="AG1042" s="9">
        <v>0</v>
      </c>
      <c r="AH1042" s="9">
        <v>0</v>
      </c>
      <c r="AI1042" s="9">
        <v>0</v>
      </c>
      <c r="AJ1042">
        <v>0</v>
      </c>
      <c r="AK1042">
        <v>0</v>
      </c>
      <c r="AU1042" t="s">
        <v>2705</v>
      </c>
      <c r="AW1042">
        <v>0</v>
      </c>
      <c r="AY1042">
        <v>0</v>
      </c>
      <c r="BA1042">
        <v>0</v>
      </c>
      <c r="BC1042">
        <v>0</v>
      </c>
      <c r="BE1042">
        <v>0</v>
      </c>
      <c r="BG1042">
        <v>0</v>
      </c>
      <c r="BI1042">
        <v>0</v>
      </c>
      <c r="BK1042">
        <v>0</v>
      </c>
      <c r="BM1042">
        <v>0</v>
      </c>
      <c r="BO1042">
        <v>0</v>
      </c>
      <c r="BQ1042">
        <v>0</v>
      </c>
      <c r="BR1042">
        <v>0</v>
      </c>
      <c r="BT1042">
        <v>0</v>
      </c>
      <c r="BV1042">
        <v>0</v>
      </c>
      <c r="BX1042">
        <v>0</v>
      </c>
      <c r="BZ1042">
        <v>0</v>
      </c>
      <c r="CB1042">
        <v>0</v>
      </c>
      <c r="CF1042">
        <v>0</v>
      </c>
      <c r="CJ1042">
        <v>2510</v>
      </c>
      <c r="CM1042">
        <v>0</v>
      </c>
      <c r="CN1042">
        <v>0</v>
      </c>
    </row>
    <row r="1043" spans="1:92" x14ac:dyDescent="0.3">
      <c r="A1043" s="4">
        <v>44413</v>
      </c>
      <c r="B1043" s="2" t="s">
        <v>5</v>
      </c>
      <c r="C1043" s="11" t="s">
        <v>766</v>
      </c>
      <c r="D1043" s="11" t="s">
        <v>1699</v>
      </c>
      <c r="E1043" s="3" t="s">
        <v>837</v>
      </c>
      <c r="F1043" s="1"/>
      <c r="G1043" s="7"/>
      <c r="H1043" s="7"/>
      <c r="I1043" s="7"/>
      <c r="J1043" s="7"/>
      <c r="K1043" s="7"/>
      <c r="L1043" s="7"/>
      <c r="M1043" s="5"/>
      <c r="N1043" s="7"/>
      <c r="O1043" s="7"/>
      <c r="P1043" s="7"/>
      <c r="Q1043" s="7"/>
      <c r="R1043" s="7"/>
      <c r="S1043" s="7"/>
      <c r="T1043" s="7"/>
      <c r="U1043" s="7"/>
      <c r="V1043" s="6">
        <v>3</v>
      </c>
      <c r="W1043" s="10"/>
      <c r="X1043" s="8"/>
      <c r="Y1043" s="9">
        <v>0</v>
      </c>
      <c r="Z1043" s="9">
        <v>0</v>
      </c>
      <c r="AA1043" s="9">
        <v>0</v>
      </c>
      <c r="AB1043" s="9">
        <v>0</v>
      </c>
      <c r="AC1043" s="9">
        <v>0</v>
      </c>
      <c r="AD1043" s="9">
        <v>0</v>
      </c>
      <c r="AE1043" s="9">
        <v>0</v>
      </c>
      <c r="AF1043" s="9">
        <v>0</v>
      </c>
      <c r="AG1043" s="9">
        <v>0</v>
      </c>
      <c r="AH1043" s="9">
        <v>0</v>
      </c>
      <c r="AI1043" s="9">
        <v>0</v>
      </c>
      <c r="AJ1043">
        <v>0</v>
      </c>
      <c r="AK1043">
        <v>0</v>
      </c>
      <c r="AU1043" t="s">
        <v>2706</v>
      </c>
      <c r="AW1043">
        <v>0</v>
      </c>
      <c r="AY1043">
        <v>0</v>
      </c>
      <c r="BA1043">
        <v>0</v>
      </c>
      <c r="BC1043">
        <v>0</v>
      </c>
      <c r="BE1043">
        <v>0</v>
      </c>
      <c r="BG1043">
        <v>0</v>
      </c>
      <c r="BI1043">
        <v>0</v>
      </c>
      <c r="BK1043">
        <v>0</v>
      </c>
      <c r="BM1043">
        <v>0</v>
      </c>
      <c r="BO1043">
        <v>0</v>
      </c>
      <c r="BQ1043">
        <v>0</v>
      </c>
      <c r="BR1043">
        <v>0</v>
      </c>
      <c r="BT1043">
        <v>0</v>
      </c>
      <c r="BV1043">
        <v>0</v>
      </c>
      <c r="BX1043">
        <v>0</v>
      </c>
      <c r="BZ1043">
        <v>0</v>
      </c>
      <c r="CB1043">
        <v>0</v>
      </c>
      <c r="CF1043">
        <v>0</v>
      </c>
      <c r="CJ1043">
        <v>2511</v>
      </c>
      <c r="CM1043">
        <v>0</v>
      </c>
      <c r="CN1043">
        <v>0</v>
      </c>
    </row>
    <row r="1044" spans="1:92" x14ac:dyDescent="0.3">
      <c r="A1044" s="4">
        <v>44413</v>
      </c>
      <c r="B1044" s="2" t="s">
        <v>8</v>
      </c>
      <c r="C1044" s="11" t="s">
        <v>510</v>
      </c>
      <c r="D1044" s="11" t="s">
        <v>31</v>
      </c>
      <c r="E1044" s="3" t="s">
        <v>1367</v>
      </c>
      <c r="F1044" s="1"/>
      <c r="G1044" s="7"/>
      <c r="H1044" s="7"/>
      <c r="I1044" s="7"/>
      <c r="J1044" s="7">
        <v>72</v>
      </c>
      <c r="K1044" s="7">
        <v>18</v>
      </c>
      <c r="L1044" s="7"/>
      <c r="M1044" s="5">
        <v>18</v>
      </c>
      <c r="N1044" s="7"/>
      <c r="O1044" s="7"/>
      <c r="P1044" s="7"/>
      <c r="Q1044" s="7"/>
      <c r="R1044" s="7"/>
      <c r="S1044" s="7"/>
      <c r="T1044" s="7"/>
      <c r="U1044" s="7"/>
      <c r="V1044" s="6"/>
      <c r="W1044" s="10"/>
      <c r="X1044" s="8"/>
      <c r="Y1044" s="9">
        <v>0</v>
      </c>
      <c r="Z1044" s="9">
        <v>0</v>
      </c>
      <c r="AA1044" s="9">
        <v>0</v>
      </c>
      <c r="AB1044" s="9">
        <v>0</v>
      </c>
      <c r="AC1044" s="9">
        <v>0</v>
      </c>
      <c r="AD1044" s="9">
        <v>0</v>
      </c>
      <c r="AE1044" s="9">
        <v>0</v>
      </c>
      <c r="AF1044" s="9">
        <v>0</v>
      </c>
      <c r="AG1044" s="9">
        <v>0</v>
      </c>
      <c r="AH1044" s="9">
        <v>0</v>
      </c>
      <c r="AI1044" s="9">
        <v>0</v>
      </c>
      <c r="AJ1044">
        <v>0</v>
      </c>
      <c r="AK1044">
        <v>0</v>
      </c>
      <c r="AU1044" t="s">
        <v>2707</v>
      </c>
      <c r="AW1044">
        <v>0</v>
      </c>
      <c r="AY1044">
        <v>0</v>
      </c>
      <c r="BA1044">
        <v>0</v>
      </c>
      <c r="BC1044">
        <v>0</v>
      </c>
      <c r="BE1044">
        <v>0</v>
      </c>
      <c r="BG1044">
        <v>0</v>
      </c>
      <c r="BI1044">
        <v>0</v>
      </c>
      <c r="BK1044">
        <v>0</v>
      </c>
      <c r="BM1044">
        <v>0</v>
      </c>
      <c r="BO1044">
        <v>0</v>
      </c>
      <c r="BQ1044">
        <v>0</v>
      </c>
      <c r="BR1044">
        <v>0</v>
      </c>
      <c r="BT1044">
        <v>0</v>
      </c>
      <c r="BV1044">
        <v>0</v>
      </c>
      <c r="BX1044">
        <v>0</v>
      </c>
      <c r="BZ1044">
        <v>0</v>
      </c>
      <c r="CB1044">
        <v>0</v>
      </c>
      <c r="CF1044">
        <v>0</v>
      </c>
      <c r="CJ1044">
        <v>2512</v>
      </c>
      <c r="CM1044">
        <v>0</v>
      </c>
      <c r="CN1044">
        <v>0</v>
      </c>
    </row>
    <row r="1045" spans="1:92" x14ac:dyDescent="0.3">
      <c r="A1045" s="4">
        <v>44414</v>
      </c>
      <c r="B1045" s="2" t="s">
        <v>57</v>
      </c>
      <c r="C1045" s="11" t="s">
        <v>692</v>
      </c>
      <c r="D1045" s="11" t="s">
        <v>1699</v>
      </c>
      <c r="E1045" s="3" t="s">
        <v>947</v>
      </c>
      <c r="F1045" s="1"/>
      <c r="G1045" s="7"/>
      <c r="H1045" s="7"/>
      <c r="I1045" s="7"/>
      <c r="J1045" s="7"/>
      <c r="K1045" s="7"/>
      <c r="L1045" s="7"/>
      <c r="M1045" s="5"/>
      <c r="N1045" s="7"/>
      <c r="O1045" s="7"/>
      <c r="P1045" s="7"/>
      <c r="Q1045" s="7"/>
      <c r="R1045" s="7"/>
      <c r="S1045" s="7"/>
      <c r="T1045" s="7"/>
      <c r="U1045" s="7"/>
      <c r="V1045" s="6">
        <v>2</v>
      </c>
      <c r="W1045" s="10"/>
      <c r="X1045" s="8"/>
      <c r="Y1045" s="9">
        <v>0</v>
      </c>
      <c r="Z1045" s="9">
        <v>0</v>
      </c>
      <c r="AA1045" s="9">
        <v>0</v>
      </c>
      <c r="AB1045" s="9">
        <v>0</v>
      </c>
      <c r="AC1045" s="9">
        <v>0</v>
      </c>
      <c r="AD1045" s="9">
        <v>0</v>
      </c>
      <c r="AE1045" s="9">
        <v>0</v>
      </c>
      <c r="AF1045" s="9">
        <v>0</v>
      </c>
      <c r="AG1045" s="9">
        <v>0</v>
      </c>
      <c r="AH1045" s="9">
        <v>0</v>
      </c>
      <c r="AI1045" s="9">
        <v>0</v>
      </c>
      <c r="AJ1045">
        <v>0</v>
      </c>
      <c r="AK1045">
        <v>0</v>
      </c>
      <c r="AU1045" t="s">
        <v>2708</v>
      </c>
      <c r="AW1045">
        <v>0</v>
      </c>
      <c r="AY1045">
        <v>0</v>
      </c>
      <c r="BA1045">
        <v>0</v>
      </c>
      <c r="BC1045">
        <v>0</v>
      </c>
      <c r="BE1045">
        <v>0</v>
      </c>
      <c r="BG1045">
        <v>0</v>
      </c>
      <c r="BI1045">
        <v>0</v>
      </c>
      <c r="BK1045">
        <v>0</v>
      </c>
      <c r="BM1045">
        <v>0</v>
      </c>
      <c r="BO1045">
        <v>0</v>
      </c>
      <c r="BQ1045">
        <v>0</v>
      </c>
      <c r="BR1045">
        <v>0</v>
      </c>
      <c r="BT1045">
        <v>0</v>
      </c>
      <c r="BV1045">
        <v>0</v>
      </c>
      <c r="BX1045">
        <v>0</v>
      </c>
      <c r="BZ1045">
        <v>0</v>
      </c>
      <c r="CB1045">
        <v>0</v>
      </c>
      <c r="CF1045">
        <v>0</v>
      </c>
      <c r="CJ1045">
        <v>2513</v>
      </c>
      <c r="CM1045">
        <v>0</v>
      </c>
      <c r="CN1045">
        <v>0</v>
      </c>
    </row>
    <row r="1046" spans="1:92" x14ac:dyDescent="0.3">
      <c r="A1046" s="4">
        <v>44413</v>
      </c>
      <c r="B1046" s="2" t="s">
        <v>57</v>
      </c>
      <c r="C1046" s="11" t="s">
        <v>785</v>
      </c>
      <c r="D1046" s="11" t="s">
        <v>1699</v>
      </c>
      <c r="E1046" s="3" t="s">
        <v>836</v>
      </c>
      <c r="F1046" s="1"/>
      <c r="G1046" s="7"/>
      <c r="H1046" s="7"/>
      <c r="I1046" s="7"/>
      <c r="J1046" s="7"/>
      <c r="K1046" s="7"/>
      <c r="L1046" s="7"/>
      <c r="M1046" s="5"/>
      <c r="N1046" s="7"/>
      <c r="O1046" s="7"/>
      <c r="P1046" s="7"/>
      <c r="Q1046" s="7"/>
      <c r="R1046" s="7"/>
      <c r="S1046" s="7"/>
      <c r="T1046" s="7"/>
      <c r="U1046" s="7"/>
      <c r="V1046" s="6">
        <v>4</v>
      </c>
      <c r="W1046" s="10"/>
      <c r="X1046" s="8"/>
      <c r="Y1046" s="9">
        <v>0</v>
      </c>
      <c r="Z1046" s="9">
        <v>0</v>
      </c>
      <c r="AA1046" s="9">
        <v>0</v>
      </c>
      <c r="AB1046" s="9">
        <v>0</v>
      </c>
      <c r="AC1046" s="9">
        <v>0</v>
      </c>
      <c r="AD1046" s="9">
        <v>0</v>
      </c>
      <c r="AE1046" s="9">
        <v>0</v>
      </c>
      <c r="AF1046" s="9">
        <v>0</v>
      </c>
      <c r="AG1046" s="9">
        <v>0</v>
      </c>
      <c r="AH1046" s="9">
        <v>0</v>
      </c>
      <c r="AI1046" s="9">
        <v>0</v>
      </c>
      <c r="AJ1046">
        <v>0</v>
      </c>
      <c r="AK1046">
        <v>0</v>
      </c>
      <c r="AU1046" t="s">
        <v>2709</v>
      </c>
      <c r="AW1046">
        <v>0</v>
      </c>
      <c r="AY1046">
        <v>0</v>
      </c>
      <c r="BA1046">
        <v>0</v>
      </c>
      <c r="BC1046">
        <v>0</v>
      </c>
      <c r="BE1046">
        <v>0</v>
      </c>
      <c r="BG1046">
        <v>0</v>
      </c>
      <c r="BI1046">
        <v>0</v>
      </c>
      <c r="BK1046">
        <v>0</v>
      </c>
      <c r="BM1046">
        <v>0</v>
      </c>
      <c r="BO1046">
        <v>0</v>
      </c>
      <c r="BQ1046">
        <v>0</v>
      </c>
      <c r="BR1046">
        <v>0</v>
      </c>
      <c r="BT1046">
        <v>0</v>
      </c>
      <c r="BV1046">
        <v>0</v>
      </c>
      <c r="BX1046">
        <v>0</v>
      </c>
      <c r="BZ1046">
        <v>0</v>
      </c>
      <c r="CB1046">
        <v>0</v>
      </c>
      <c r="CF1046">
        <v>0</v>
      </c>
      <c r="CJ1046">
        <v>2514</v>
      </c>
      <c r="CM1046">
        <v>0</v>
      </c>
      <c r="CN1046">
        <v>0</v>
      </c>
    </row>
    <row r="1047" spans="1:92" x14ac:dyDescent="0.3">
      <c r="A1047" s="4">
        <v>44413</v>
      </c>
      <c r="B1047" s="2" t="s">
        <v>32</v>
      </c>
      <c r="C1047" s="11" t="s">
        <v>88</v>
      </c>
      <c r="D1047" s="11" t="s">
        <v>512</v>
      </c>
      <c r="E1047" s="3" t="s">
        <v>1303</v>
      </c>
      <c r="F1047" s="1"/>
      <c r="G1047" s="7"/>
      <c r="H1047" s="7"/>
      <c r="I1047" s="7"/>
      <c r="J1047" s="7">
        <v>4</v>
      </c>
      <c r="K1047" s="7">
        <v>1</v>
      </c>
      <c r="L1047" s="7"/>
      <c r="M1047" s="5">
        <v>1</v>
      </c>
      <c r="N1047" s="7"/>
      <c r="O1047" s="7"/>
      <c r="P1047" s="7"/>
      <c r="Q1047" s="7"/>
      <c r="R1047" s="7"/>
      <c r="S1047" s="7"/>
      <c r="T1047" s="7"/>
      <c r="U1047" s="7"/>
      <c r="V1047" s="6"/>
      <c r="W1047" s="10"/>
      <c r="X1047" s="8"/>
      <c r="Y1047" s="9">
        <v>0</v>
      </c>
      <c r="Z1047" s="9">
        <v>0</v>
      </c>
      <c r="AA1047" s="9">
        <v>0</v>
      </c>
      <c r="AB1047" s="9">
        <v>0</v>
      </c>
      <c r="AC1047" s="9">
        <v>0</v>
      </c>
      <c r="AD1047" s="9">
        <v>0</v>
      </c>
      <c r="AE1047" s="9">
        <v>0</v>
      </c>
      <c r="AF1047" s="9">
        <v>0</v>
      </c>
      <c r="AG1047" s="9">
        <v>0</v>
      </c>
      <c r="AH1047" s="9">
        <v>0</v>
      </c>
      <c r="AI1047" s="9">
        <v>0</v>
      </c>
      <c r="AJ1047">
        <v>0</v>
      </c>
      <c r="AK1047">
        <v>0</v>
      </c>
      <c r="AU1047" t="s">
        <v>2710</v>
      </c>
      <c r="AW1047">
        <v>0</v>
      </c>
      <c r="AY1047">
        <v>0</v>
      </c>
      <c r="BA1047">
        <v>0</v>
      </c>
      <c r="BC1047">
        <v>0</v>
      </c>
      <c r="BE1047">
        <v>0</v>
      </c>
      <c r="BG1047">
        <v>0</v>
      </c>
      <c r="BI1047">
        <v>0</v>
      </c>
      <c r="BK1047">
        <v>0</v>
      </c>
      <c r="BM1047">
        <v>0</v>
      </c>
      <c r="BO1047">
        <v>0</v>
      </c>
      <c r="BQ1047">
        <v>0</v>
      </c>
      <c r="BR1047">
        <v>0</v>
      </c>
      <c r="BT1047">
        <v>0</v>
      </c>
      <c r="BV1047">
        <v>0</v>
      </c>
      <c r="BX1047">
        <v>0</v>
      </c>
      <c r="BZ1047">
        <v>0</v>
      </c>
      <c r="CB1047">
        <v>0</v>
      </c>
      <c r="CF1047">
        <v>0</v>
      </c>
      <c r="CJ1047">
        <v>2515</v>
      </c>
      <c r="CM1047">
        <v>0</v>
      </c>
      <c r="CN1047">
        <v>0</v>
      </c>
    </row>
    <row r="1048" spans="1:92" x14ac:dyDescent="0.3">
      <c r="A1048" s="4">
        <v>44413</v>
      </c>
      <c r="B1048" s="2" t="s">
        <v>32</v>
      </c>
      <c r="C1048" s="11" t="s">
        <v>366</v>
      </c>
      <c r="D1048" s="11" t="s">
        <v>11</v>
      </c>
      <c r="E1048" s="3" t="s">
        <v>1450</v>
      </c>
      <c r="F1048" s="1"/>
      <c r="G1048" s="7"/>
      <c r="H1048" s="7"/>
      <c r="I1048" s="7"/>
      <c r="J1048" s="7">
        <v>12</v>
      </c>
      <c r="K1048" s="7">
        <v>4</v>
      </c>
      <c r="L1048" s="7"/>
      <c r="M1048" s="5">
        <v>4</v>
      </c>
      <c r="N1048" s="7"/>
      <c r="O1048" s="7"/>
      <c r="P1048" s="7"/>
      <c r="Q1048" s="7"/>
      <c r="R1048" s="7"/>
      <c r="S1048" s="7"/>
      <c r="T1048" s="7"/>
      <c r="U1048" s="7"/>
      <c r="V1048" s="6"/>
      <c r="W1048" s="10"/>
      <c r="X1048" s="8"/>
      <c r="Y1048" s="9">
        <v>0</v>
      </c>
      <c r="Z1048" s="9">
        <v>0</v>
      </c>
      <c r="AA1048" s="9">
        <v>0</v>
      </c>
      <c r="AB1048" s="9">
        <v>0</v>
      </c>
      <c r="AC1048" s="9">
        <v>0</v>
      </c>
      <c r="AD1048" s="9">
        <v>0</v>
      </c>
      <c r="AE1048" s="9">
        <v>0</v>
      </c>
      <c r="AF1048" s="9">
        <v>1306703490.4000001</v>
      </c>
      <c r="AG1048" s="9">
        <v>0</v>
      </c>
      <c r="AH1048" s="9">
        <v>0</v>
      </c>
      <c r="AI1048" s="9">
        <v>0</v>
      </c>
      <c r="AJ1048">
        <v>1306703490.4000001</v>
      </c>
      <c r="AK1048">
        <v>0</v>
      </c>
      <c r="AL1048">
        <v>92</v>
      </c>
      <c r="AM1048" t="s">
        <v>2711</v>
      </c>
      <c r="AU1048" t="s">
        <v>2712</v>
      </c>
      <c r="AW1048">
        <v>0</v>
      </c>
      <c r="AY1048">
        <v>0</v>
      </c>
      <c r="BA1048">
        <v>0</v>
      </c>
      <c r="BC1048">
        <v>0</v>
      </c>
      <c r="BE1048">
        <v>0</v>
      </c>
      <c r="BG1048">
        <v>0</v>
      </c>
      <c r="BI1048">
        <v>0</v>
      </c>
      <c r="BK1048">
        <v>0</v>
      </c>
      <c r="BM1048">
        <v>0</v>
      </c>
      <c r="BO1048">
        <v>0</v>
      </c>
      <c r="BQ1048">
        <v>0</v>
      </c>
      <c r="BR1048">
        <v>0</v>
      </c>
      <c r="BT1048">
        <v>0</v>
      </c>
      <c r="BV1048">
        <v>0</v>
      </c>
      <c r="BX1048">
        <v>0</v>
      </c>
      <c r="BZ1048">
        <v>0</v>
      </c>
      <c r="CB1048">
        <v>0</v>
      </c>
      <c r="CF1048">
        <v>0</v>
      </c>
      <c r="CJ1048">
        <v>2516</v>
      </c>
      <c r="CM1048">
        <v>0</v>
      </c>
      <c r="CN1048">
        <v>1306703490.4000001</v>
      </c>
    </row>
    <row r="1049" spans="1:92" x14ac:dyDescent="0.3">
      <c r="A1049" s="4">
        <v>44413</v>
      </c>
      <c r="B1049" s="2" t="s">
        <v>9</v>
      </c>
      <c r="C1049" s="11" t="s">
        <v>99</v>
      </c>
      <c r="D1049" s="11" t="s">
        <v>1699</v>
      </c>
      <c r="E1049" s="3" t="s">
        <v>984</v>
      </c>
      <c r="F1049" s="1"/>
      <c r="G1049" s="7"/>
      <c r="H1049" s="7"/>
      <c r="I1049" s="7"/>
      <c r="J1049" s="7"/>
      <c r="K1049" s="7"/>
      <c r="L1049" s="7"/>
      <c r="M1049" s="5"/>
      <c r="N1049" s="7"/>
      <c r="O1049" s="7"/>
      <c r="P1049" s="7"/>
      <c r="Q1049" s="7"/>
      <c r="R1049" s="7"/>
      <c r="S1049" s="7"/>
      <c r="T1049" s="7"/>
      <c r="U1049" s="7"/>
      <c r="V1049" s="6">
        <v>3</v>
      </c>
      <c r="W1049" s="10"/>
      <c r="X1049" s="8"/>
      <c r="Y1049" s="9">
        <v>0</v>
      </c>
      <c r="Z1049" s="9">
        <v>0</v>
      </c>
      <c r="AA1049" s="9">
        <v>0</v>
      </c>
      <c r="AB1049" s="9">
        <v>0</v>
      </c>
      <c r="AC1049" s="9">
        <v>0</v>
      </c>
      <c r="AD1049" s="9">
        <v>0</v>
      </c>
      <c r="AE1049" s="9">
        <v>0</v>
      </c>
      <c r="AF1049" s="9">
        <v>0</v>
      </c>
      <c r="AG1049" s="9">
        <v>0</v>
      </c>
      <c r="AH1049" s="9">
        <v>0</v>
      </c>
      <c r="AI1049" s="9">
        <v>0</v>
      </c>
      <c r="AJ1049">
        <v>0</v>
      </c>
      <c r="AK1049">
        <v>0</v>
      </c>
      <c r="AU1049" t="s">
        <v>2713</v>
      </c>
      <c r="AW1049">
        <v>0</v>
      </c>
      <c r="AY1049">
        <v>0</v>
      </c>
      <c r="BA1049">
        <v>0</v>
      </c>
      <c r="BC1049">
        <v>0</v>
      </c>
      <c r="BE1049">
        <v>0</v>
      </c>
      <c r="BG1049">
        <v>0</v>
      </c>
      <c r="BI1049">
        <v>0</v>
      </c>
      <c r="BK1049">
        <v>0</v>
      </c>
      <c r="BM1049">
        <v>0</v>
      </c>
      <c r="BO1049">
        <v>0</v>
      </c>
      <c r="BQ1049">
        <v>0</v>
      </c>
      <c r="BR1049">
        <v>0</v>
      </c>
      <c r="BT1049">
        <v>0</v>
      </c>
      <c r="BV1049">
        <v>0</v>
      </c>
      <c r="BX1049">
        <v>0</v>
      </c>
      <c r="BZ1049">
        <v>0</v>
      </c>
      <c r="CB1049">
        <v>0</v>
      </c>
      <c r="CF1049">
        <v>0</v>
      </c>
      <c r="CJ1049">
        <v>2517</v>
      </c>
      <c r="CM1049">
        <v>0</v>
      </c>
      <c r="CN1049">
        <v>0</v>
      </c>
    </row>
    <row r="1050" spans="1:92" x14ac:dyDescent="0.3">
      <c r="A1050" s="4">
        <v>44414</v>
      </c>
      <c r="B1050" s="2" t="s">
        <v>92</v>
      </c>
      <c r="C1050" s="11" t="s">
        <v>441</v>
      </c>
      <c r="D1050" s="11" t="s">
        <v>1713</v>
      </c>
      <c r="E1050" s="3" t="s">
        <v>1327</v>
      </c>
      <c r="F1050" s="1"/>
      <c r="G1050" s="7"/>
      <c r="H1050" s="7"/>
      <c r="I1050" s="7"/>
      <c r="J1050" s="7">
        <v>50</v>
      </c>
      <c r="K1050" s="7">
        <v>10</v>
      </c>
      <c r="L1050" s="7"/>
      <c r="M1050" s="5">
        <v>10</v>
      </c>
      <c r="N1050" s="7">
        <v>1</v>
      </c>
      <c r="O1050" s="7"/>
      <c r="P1050" s="7"/>
      <c r="Q1050" s="7"/>
      <c r="R1050" s="7"/>
      <c r="S1050" s="7"/>
      <c r="T1050" s="7"/>
      <c r="U1050" s="7"/>
      <c r="V1050" s="6"/>
      <c r="W1050" s="10"/>
      <c r="X1050" s="8"/>
      <c r="Y1050" s="9">
        <v>0</v>
      </c>
      <c r="Z1050" s="9">
        <v>0</v>
      </c>
      <c r="AA1050" s="9">
        <v>0</v>
      </c>
      <c r="AB1050" s="9">
        <v>0</v>
      </c>
      <c r="AC1050" s="9">
        <v>0</v>
      </c>
      <c r="AD1050" s="9">
        <v>0</v>
      </c>
      <c r="AE1050" s="9">
        <v>0</v>
      </c>
      <c r="AF1050" s="9">
        <v>0</v>
      </c>
      <c r="AG1050" s="9">
        <v>0</v>
      </c>
      <c r="AH1050" s="9">
        <v>0</v>
      </c>
      <c r="AI1050" s="9">
        <v>0</v>
      </c>
      <c r="AJ1050">
        <v>0</v>
      </c>
      <c r="AK1050">
        <v>0</v>
      </c>
      <c r="AU1050" t="s">
        <v>2714</v>
      </c>
      <c r="AW1050">
        <v>0</v>
      </c>
      <c r="AY1050">
        <v>0</v>
      </c>
      <c r="BA1050">
        <v>0</v>
      </c>
      <c r="BC1050">
        <v>0</v>
      </c>
      <c r="BE1050">
        <v>0</v>
      </c>
      <c r="BG1050">
        <v>0</v>
      </c>
      <c r="BI1050">
        <v>0</v>
      </c>
      <c r="BK1050">
        <v>0</v>
      </c>
      <c r="BM1050">
        <v>0</v>
      </c>
      <c r="BO1050">
        <v>0</v>
      </c>
      <c r="BQ1050">
        <v>0</v>
      </c>
      <c r="BR1050">
        <v>0</v>
      </c>
      <c r="BT1050">
        <v>0</v>
      </c>
      <c r="BV1050">
        <v>0</v>
      </c>
      <c r="BX1050">
        <v>0</v>
      </c>
      <c r="BZ1050">
        <v>0</v>
      </c>
      <c r="CB1050">
        <v>0</v>
      </c>
      <c r="CF1050">
        <v>0</v>
      </c>
      <c r="CJ1050">
        <v>2518</v>
      </c>
      <c r="CM1050">
        <v>0</v>
      </c>
      <c r="CN1050">
        <v>0</v>
      </c>
    </row>
    <row r="1051" spans="1:92" x14ac:dyDescent="0.3">
      <c r="A1051" s="4">
        <v>44414</v>
      </c>
      <c r="B1051" s="2" t="s">
        <v>92</v>
      </c>
      <c r="C1051" s="11" t="s">
        <v>92</v>
      </c>
      <c r="D1051" s="11" t="s">
        <v>11</v>
      </c>
      <c r="E1051" s="3" t="s">
        <v>1300</v>
      </c>
      <c r="F1051" s="1"/>
      <c r="G1051" s="7"/>
      <c r="H1051" s="7"/>
      <c r="I1051" s="7"/>
      <c r="J1051" s="7">
        <v>4233</v>
      </c>
      <c r="K1051" s="7">
        <v>1411</v>
      </c>
      <c r="L1051" s="7"/>
      <c r="M1051" s="5">
        <v>1411</v>
      </c>
      <c r="N1051" s="7">
        <v>4</v>
      </c>
      <c r="O1051" s="7"/>
      <c r="P1051" s="7"/>
      <c r="Q1051" s="7"/>
      <c r="R1051" s="7"/>
      <c r="S1051" s="7"/>
      <c r="T1051" s="7">
        <v>3</v>
      </c>
      <c r="U1051" s="7"/>
      <c r="V1051" s="6">
        <v>1000</v>
      </c>
      <c r="W1051" s="10"/>
      <c r="X1051" s="8"/>
      <c r="Y1051" s="9">
        <v>0</v>
      </c>
      <c r="Z1051" s="9">
        <v>807300400</v>
      </c>
      <c r="AA1051" s="9">
        <v>1228734000</v>
      </c>
      <c r="AB1051" s="9">
        <v>0</v>
      </c>
      <c r="AC1051" s="9">
        <v>0</v>
      </c>
      <c r="AD1051" s="9">
        <v>0</v>
      </c>
      <c r="AE1051" s="9">
        <v>0</v>
      </c>
      <c r="AF1051" s="9">
        <v>0</v>
      </c>
      <c r="AG1051" s="9">
        <v>0</v>
      </c>
      <c r="AH1051" s="9">
        <v>0</v>
      </c>
      <c r="AI1051" s="9">
        <v>0</v>
      </c>
      <c r="AJ1051">
        <v>2036034400</v>
      </c>
      <c r="AK1051">
        <v>0</v>
      </c>
      <c r="AU1051" t="s">
        <v>2715</v>
      </c>
      <c r="AV1051">
        <v>10502</v>
      </c>
      <c r="AW1051">
        <v>1228734000</v>
      </c>
      <c r="AY1051">
        <v>0</v>
      </c>
      <c r="AZ1051">
        <v>10502</v>
      </c>
      <c r="BA1051">
        <v>531401200</v>
      </c>
      <c r="BB1051">
        <v>1374</v>
      </c>
      <c r="BC1051">
        <v>73921200</v>
      </c>
      <c r="BD1051">
        <v>1374</v>
      </c>
      <c r="BE1051">
        <v>126408000</v>
      </c>
      <c r="BF1051">
        <v>1374</v>
      </c>
      <c r="BG1051">
        <v>39296400</v>
      </c>
      <c r="BI1051">
        <v>0</v>
      </c>
      <c r="BK1051">
        <v>0</v>
      </c>
      <c r="BL1051">
        <v>1374</v>
      </c>
      <c r="BM1051">
        <v>36273600</v>
      </c>
      <c r="BO1051">
        <v>0</v>
      </c>
      <c r="BQ1051">
        <v>0</v>
      </c>
      <c r="BR1051">
        <v>807300400</v>
      </c>
      <c r="BT1051">
        <v>0</v>
      </c>
      <c r="BV1051">
        <v>0</v>
      </c>
      <c r="BX1051">
        <v>0</v>
      </c>
      <c r="BZ1051">
        <v>0</v>
      </c>
      <c r="CB1051">
        <v>0</v>
      </c>
      <c r="CF1051">
        <v>0</v>
      </c>
      <c r="CJ1051">
        <v>2519</v>
      </c>
      <c r="CM1051">
        <v>0</v>
      </c>
      <c r="CN1051">
        <v>2036034400</v>
      </c>
    </row>
    <row r="1052" spans="1:92" x14ac:dyDescent="0.3">
      <c r="A1052" s="4">
        <v>44300</v>
      </c>
      <c r="B1052" s="2" t="s">
        <v>39</v>
      </c>
      <c r="C1052" s="11" t="s">
        <v>530</v>
      </c>
      <c r="D1052" s="11" t="s">
        <v>584</v>
      </c>
      <c r="E1052" s="3" t="s">
        <v>1016</v>
      </c>
      <c r="F1052" s="1"/>
      <c r="G1052" s="7"/>
      <c r="H1052" s="7"/>
      <c r="I1052" s="7"/>
      <c r="J1052" s="7"/>
      <c r="K1052" s="7"/>
      <c r="L1052" s="7"/>
      <c r="M1052" s="5"/>
      <c r="N1052" s="7"/>
      <c r="O1052" s="7"/>
      <c r="P1052" s="7"/>
      <c r="Q1052" s="7"/>
      <c r="R1052" s="7"/>
      <c r="S1052" s="7"/>
      <c r="T1052" s="7"/>
      <c r="U1052" s="7"/>
      <c r="V1052" s="6"/>
      <c r="W1052" s="10"/>
      <c r="X1052" s="8"/>
      <c r="Y1052" s="9">
        <v>0</v>
      </c>
      <c r="Z1052" s="9">
        <v>0</v>
      </c>
      <c r="AA1052" s="9">
        <v>0</v>
      </c>
      <c r="AB1052" s="9">
        <v>0</v>
      </c>
      <c r="AC1052" s="9">
        <v>0</v>
      </c>
      <c r="AD1052" s="9">
        <v>0</v>
      </c>
      <c r="AE1052" s="9">
        <v>0</v>
      </c>
      <c r="AF1052" s="9">
        <v>0</v>
      </c>
      <c r="AG1052" s="9">
        <v>0</v>
      </c>
      <c r="AH1052" s="9">
        <v>0</v>
      </c>
      <c r="AI1052" s="9">
        <v>0</v>
      </c>
      <c r="AJ1052">
        <v>0</v>
      </c>
      <c r="AK1052">
        <v>0</v>
      </c>
      <c r="AU1052" t="s">
        <v>2716</v>
      </c>
      <c r="AW1052">
        <v>0</v>
      </c>
      <c r="AY1052">
        <v>0</v>
      </c>
      <c r="BA1052">
        <v>0</v>
      </c>
      <c r="BC1052">
        <v>0</v>
      </c>
      <c r="BE1052">
        <v>0</v>
      </c>
      <c r="BG1052">
        <v>0</v>
      </c>
      <c r="BI1052">
        <v>0</v>
      </c>
      <c r="BK1052">
        <v>0</v>
      </c>
      <c r="BM1052">
        <v>0</v>
      </c>
      <c r="BO1052">
        <v>0</v>
      </c>
      <c r="BQ1052">
        <v>0</v>
      </c>
      <c r="BR1052">
        <v>0</v>
      </c>
      <c r="BT1052">
        <v>0</v>
      </c>
      <c r="BV1052">
        <v>0</v>
      </c>
      <c r="BX1052">
        <v>0</v>
      </c>
      <c r="BZ1052">
        <v>0</v>
      </c>
      <c r="CB1052">
        <v>0</v>
      </c>
      <c r="CF1052">
        <v>0</v>
      </c>
      <c r="CJ1052">
        <v>2520</v>
      </c>
      <c r="CM1052">
        <v>0</v>
      </c>
      <c r="CN1052">
        <v>0</v>
      </c>
    </row>
    <row r="1053" spans="1:92" x14ac:dyDescent="0.3">
      <c r="A1053" s="4">
        <v>44414</v>
      </c>
      <c r="B1053" s="2" t="s">
        <v>57</v>
      </c>
      <c r="C1053" s="11" t="s">
        <v>216</v>
      </c>
      <c r="D1053" s="11" t="s">
        <v>1699</v>
      </c>
      <c r="E1053" s="3" t="s">
        <v>1121</v>
      </c>
      <c r="F1053" s="1"/>
      <c r="G1053" s="7"/>
      <c r="H1053" s="7"/>
      <c r="I1053" s="7"/>
      <c r="J1053" s="7"/>
      <c r="K1053" s="7"/>
      <c r="L1053" s="7"/>
      <c r="M1053" s="5"/>
      <c r="N1053" s="7"/>
      <c r="O1053" s="7"/>
      <c r="P1053" s="7"/>
      <c r="Q1053" s="7"/>
      <c r="R1053" s="7"/>
      <c r="S1053" s="7"/>
      <c r="T1053" s="7"/>
      <c r="U1053" s="7"/>
      <c r="V1053" s="6">
        <v>1</v>
      </c>
      <c r="W1053" s="10"/>
      <c r="X1053" s="8"/>
      <c r="Y1053" s="9">
        <v>0</v>
      </c>
      <c r="Z1053" s="9">
        <v>0</v>
      </c>
      <c r="AA1053" s="9">
        <v>0</v>
      </c>
      <c r="AB1053" s="9">
        <v>0</v>
      </c>
      <c r="AC1053" s="9">
        <v>0</v>
      </c>
      <c r="AD1053" s="9">
        <v>0</v>
      </c>
      <c r="AE1053" s="9">
        <v>0</v>
      </c>
      <c r="AF1053" s="9">
        <v>0</v>
      </c>
      <c r="AG1053" s="9">
        <v>0</v>
      </c>
      <c r="AH1053" s="9">
        <v>0</v>
      </c>
      <c r="AI1053" s="9">
        <v>0</v>
      </c>
      <c r="AJ1053">
        <v>0</v>
      </c>
      <c r="AK1053">
        <v>0</v>
      </c>
      <c r="AU1053" t="s">
        <v>2717</v>
      </c>
      <c r="AW1053">
        <v>0</v>
      </c>
      <c r="AY1053">
        <v>0</v>
      </c>
      <c r="BA1053">
        <v>0</v>
      </c>
      <c r="BC1053">
        <v>0</v>
      </c>
      <c r="BE1053">
        <v>0</v>
      </c>
      <c r="BG1053">
        <v>0</v>
      </c>
      <c r="BI1053">
        <v>0</v>
      </c>
      <c r="BK1053">
        <v>0</v>
      </c>
      <c r="BM1053">
        <v>0</v>
      </c>
      <c r="BO1053">
        <v>0</v>
      </c>
      <c r="BQ1053">
        <v>0</v>
      </c>
      <c r="BR1053">
        <v>0</v>
      </c>
      <c r="BT1053">
        <v>0</v>
      </c>
      <c r="BV1053">
        <v>0</v>
      </c>
      <c r="BX1053">
        <v>0</v>
      </c>
      <c r="BZ1053">
        <v>0</v>
      </c>
      <c r="CB1053">
        <v>0</v>
      </c>
      <c r="CF1053">
        <v>0</v>
      </c>
      <c r="CJ1053">
        <v>2521</v>
      </c>
      <c r="CM1053">
        <v>0</v>
      </c>
      <c r="CN1053">
        <v>0</v>
      </c>
    </row>
    <row r="1054" spans="1:92" x14ac:dyDescent="0.3">
      <c r="A1054" s="4">
        <v>44414</v>
      </c>
      <c r="B1054" s="2" t="s">
        <v>9</v>
      </c>
      <c r="C1054" s="11" t="s">
        <v>562</v>
      </c>
      <c r="D1054" s="11" t="s">
        <v>1699</v>
      </c>
      <c r="E1054" s="3" t="s">
        <v>1416</v>
      </c>
      <c r="F1054" s="1"/>
      <c r="G1054" s="7"/>
      <c r="H1054" s="7"/>
      <c r="I1054" s="7"/>
      <c r="J1054" s="7"/>
      <c r="K1054" s="7"/>
      <c r="L1054" s="7"/>
      <c r="M1054" s="5"/>
      <c r="N1054" s="7"/>
      <c r="O1054" s="7"/>
      <c r="P1054" s="7"/>
      <c r="Q1054" s="7"/>
      <c r="R1054" s="7"/>
      <c r="S1054" s="7"/>
      <c r="T1054" s="7"/>
      <c r="U1054" s="7"/>
      <c r="V1054" s="6">
        <v>6</v>
      </c>
      <c r="W1054" s="10"/>
      <c r="X1054" s="8"/>
      <c r="Y1054" s="9">
        <v>0</v>
      </c>
      <c r="Z1054" s="9">
        <v>0</v>
      </c>
      <c r="AA1054" s="9">
        <v>0</v>
      </c>
      <c r="AB1054" s="9">
        <v>0</v>
      </c>
      <c r="AC1054" s="9">
        <v>0</v>
      </c>
      <c r="AD1054" s="9">
        <v>0</v>
      </c>
      <c r="AE1054" s="9">
        <v>0</v>
      </c>
      <c r="AF1054" s="9">
        <v>0</v>
      </c>
      <c r="AG1054" s="9">
        <v>0</v>
      </c>
      <c r="AH1054" s="9">
        <v>0</v>
      </c>
      <c r="AI1054" s="9">
        <v>0</v>
      </c>
      <c r="AJ1054">
        <v>0</v>
      </c>
      <c r="AK1054">
        <v>0</v>
      </c>
      <c r="AU1054" t="s">
        <v>2718</v>
      </c>
      <c r="AW1054">
        <v>0</v>
      </c>
      <c r="AY1054">
        <v>0</v>
      </c>
      <c r="BA1054">
        <v>0</v>
      </c>
      <c r="BC1054">
        <v>0</v>
      </c>
      <c r="BE1054">
        <v>0</v>
      </c>
      <c r="BG1054">
        <v>0</v>
      </c>
      <c r="BI1054">
        <v>0</v>
      </c>
      <c r="BK1054">
        <v>0</v>
      </c>
      <c r="BM1054">
        <v>0</v>
      </c>
      <c r="BO1054">
        <v>0</v>
      </c>
      <c r="BQ1054">
        <v>0</v>
      </c>
      <c r="BR1054">
        <v>0</v>
      </c>
      <c r="BT1054">
        <v>0</v>
      </c>
      <c r="BV1054">
        <v>0</v>
      </c>
      <c r="BX1054">
        <v>0</v>
      </c>
      <c r="BZ1054">
        <v>0</v>
      </c>
      <c r="CB1054">
        <v>0</v>
      </c>
      <c r="CF1054">
        <v>0</v>
      </c>
      <c r="CJ1054">
        <v>2522</v>
      </c>
      <c r="CM1054">
        <v>0</v>
      </c>
      <c r="CN1054">
        <v>0</v>
      </c>
    </row>
    <row r="1055" spans="1:92" x14ac:dyDescent="0.3">
      <c r="A1055" s="4">
        <v>44414</v>
      </c>
      <c r="B1055" s="2" t="s">
        <v>9</v>
      </c>
      <c r="C1055" s="11" t="s">
        <v>73</v>
      </c>
      <c r="D1055" s="11" t="s">
        <v>1699</v>
      </c>
      <c r="E1055" s="3" t="s">
        <v>856</v>
      </c>
      <c r="F1055" s="1"/>
      <c r="G1055" s="7"/>
      <c r="H1055" s="7"/>
      <c r="I1055" s="7"/>
      <c r="J1055" s="7"/>
      <c r="K1055" s="7"/>
      <c r="L1055" s="7"/>
      <c r="M1055" s="5"/>
      <c r="N1055" s="7"/>
      <c r="O1055" s="7"/>
      <c r="P1055" s="7"/>
      <c r="Q1055" s="7"/>
      <c r="R1055" s="7"/>
      <c r="S1055" s="7"/>
      <c r="T1055" s="7"/>
      <c r="U1055" s="7"/>
      <c r="V1055" s="6"/>
      <c r="W1055" s="10"/>
      <c r="X1055" s="8"/>
      <c r="Y1055" s="9">
        <v>0</v>
      </c>
      <c r="Z1055" s="9">
        <v>0</v>
      </c>
      <c r="AA1055" s="9">
        <v>0</v>
      </c>
      <c r="AB1055" s="9">
        <v>0</v>
      </c>
      <c r="AC1055" s="9">
        <v>0</v>
      </c>
      <c r="AD1055" s="9">
        <v>0</v>
      </c>
      <c r="AE1055" s="9">
        <v>0</v>
      </c>
      <c r="AF1055" s="9">
        <v>0</v>
      </c>
      <c r="AG1055" s="9">
        <v>0</v>
      </c>
      <c r="AH1055" s="9">
        <v>0</v>
      </c>
      <c r="AI1055" s="9">
        <v>0</v>
      </c>
      <c r="AJ1055">
        <v>0</v>
      </c>
      <c r="AK1055">
        <v>0</v>
      </c>
      <c r="AU1055" t="s">
        <v>2719</v>
      </c>
      <c r="AW1055">
        <v>0</v>
      </c>
      <c r="AY1055">
        <v>0</v>
      </c>
      <c r="BA1055">
        <v>0</v>
      </c>
      <c r="BC1055">
        <v>0</v>
      </c>
      <c r="BE1055">
        <v>0</v>
      </c>
      <c r="BG1055">
        <v>0</v>
      </c>
      <c r="BI1055">
        <v>0</v>
      </c>
      <c r="BK1055">
        <v>0</v>
      </c>
      <c r="BM1055">
        <v>0</v>
      </c>
      <c r="BO1055">
        <v>0</v>
      </c>
      <c r="BQ1055">
        <v>0</v>
      </c>
      <c r="BR1055">
        <v>0</v>
      </c>
      <c r="BT1055">
        <v>0</v>
      </c>
      <c r="BV1055">
        <v>0</v>
      </c>
      <c r="BX1055">
        <v>0</v>
      </c>
      <c r="BZ1055">
        <v>0</v>
      </c>
      <c r="CB1055">
        <v>0</v>
      </c>
      <c r="CF1055">
        <v>0</v>
      </c>
      <c r="CJ1055">
        <v>2523</v>
      </c>
      <c r="CM1055">
        <v>0</v>
      </c>
      <c r="CN1055">
        <v>0</v>
      </c>
    </row>
    <row r="1056" spans="1:92" x14ac:dyDescent="0.3">
      <c r="A1056" s="4">
        <v>44413</v>
      </c>
      <c r="B1056" s="2" t="s">
        <v>47</v>
      </c>
      <c r="C1056" s="11" t="s">
        <v>444</v>
      </c>
      <c r="D1056" s="11" t="s">
        <v>11</v>
      </c>
      <c r="E1056" s="3" t="s">
        <v>1523</v>
      </c>
      <c r="F1056" s="1"/>
      <c r="G1056" s="7"/>
      <c r="H1056" s="7"/>
      <c r="I1056" s="7"/>
      <c r="J1056" s="7">
        <v>400</v>
      </c>
      <c r="K1056" s="7">
        <v>135</v>
      </c>
      <c r="L1056" s="7"/>
      <c r="M1056" s="5"/>
      <c r="N1056" s="7"/>
      <c r="O1056" s="7"/>
      <c r="P1056" s="7"/>
      <c r="Q1056" s="7"/>
      <c r="R1056" s="7"/>
      <c r="S1056" s="7"/>
      <c r="T1056" s="7"/>
      <c r="U1056" s="7"/>
      <c r="V1056" s="6"/>
      <c r="W1056" s="10"/>
      <c r="X1056" s="8"/>
      <c r="Y1056" s="9">
        <v>0</v>
      </c>
      <c r="Z1056" s="9">
        <v>0</v>
      </c>
      <c r="AA1056" s="9">
        <v>0</v>
      </c>
      <c r="AB1056" s="9">
        <v>0</v>
      </c>
      <c r="AC1056" s="9">
        <v>0</v>
      </c>
      <c r="AD1056" s="9">
        <v>0</v>
      </c>
      <c r="AE1056" s="9">
        <v>0</v>
      </c>
      <c r="AF1056" s="9">
        <v>0</v>
      </c>
      <c r="AG1056" s="9">
        <v>0</v>
      </c>
      <c r="AH1056" s="9">
        <v>0</v>
      </c>
      <c r="AI1056" s="9">
        <v>0</v>
      </c>
      <c r="AJ1056">
        <v>0</v>
      </c>
      <c r="AK1056">
        <v>0</v>
      </c>
      <c r="AU1056" t="s">
        <v>2720</v>
      </c>
      <c r="AW1056">
        <v>0</v>
      </c>
      <c r="AY1056">
        <v>0</v>
      </c>
      <c r="BA1056">
        <v>0</v>
      </c>
      <c r="BC1056">
        <v>0</v>
      </c>
      <c r="BE1056">
        <v>0</v>
      </c>
      <c r="BG1056">
        <v>0</v>
      </c>
      <c r="BI1056">
        <v>0</v>
      </c>
      <c r="BK1056">
        <v>0</v>
      </c>
      <c r="BM1056">
        <v>0</v>
      </c>
      <c r="BO1056">
        <v>0</v>
      </c>
      <c r="BQ1056">
        <v>0</v>
      </c>
      <c r="BR1056">
        <v>0</v>
      </c>
      <c r="BT1056">
        <v>0</v>
      </c>
      <c r="BV1056">
        <v>0</v>
      </c>
      <c r="BX1056">
        <v>0</v>
      </c>
      <c r="BZ1056">
        <v>0</v>
      </c>
      <c r="CB1056">
        <v>0</v>
      </c>
      <c r="CF1056">
        <v>0</v>
      </c>
      <c r="CJ1056">
        <v>2524</v>
      </c>
      <c r="CM1056">
        <v>0</v>
      </c>
      <c r="CN1056">
        <v>0</v>
      </c>
    </row>
    <row r="1057" spans="1:92" x14ac:dyDescent="0.3">
      <c r="A1057" s="4">
        <v>44414</v>
      </c>
      <c r="B1057" s="2" t="s">
        <v>40</v>
      </c>
      <c r="C1057" s="11" t="s">
        <v>89</v>
      </c>
      <c r="D1057" s="11" t="s">
        <v>1699</v>
      </c>
      <c r="E1057" s="3" t="s">
        <v>1055</v>
      </c>
      <c r="F1057" s="1"/>
      <c r="G1057" s="7"/>
      <c r="H1057" s="7"/>
      <c r="I1057" s="7"/>
      <c r="J1057" s="7"/>
      <c r="K1057" s="7"/>
      <c r="L1057" s="7"/>
      <c r="M1057" s="5"/>
      <c r="N1057" s="7"/>
      <c r="O1057" s="7"/>
      <c r="P1057" s="7"/>
      <c r="Q1057" s="7"/>
      <c r="R1057" s="7"/>
      <c r="S1057" s="7"/>
      <c r="T1057" s="7"/>
      <c r="U1057" s="7"/>
      <c r="V1057" s="6">
        <v>3</v>
      </c>
      <c r="W1057" s="10"/>
      <c r="X1057" s="8"/>
      <c r="Y1057" s="9">
        <v>0</v>
      </c>
      <c r="Z1057" s="9">
        <v>0</v>
      </c>
      <c r="AA1057" s="9">
        <v>0</v>
      </c>
      <c r="AB1057" s="9">
        <v>0</v>
      </c>
      <c r="AC1057" s="9">
        <v>0</v>
      </c>
      <c r="AD1057" s="9">
        <v>0</v>
      </c>
      <c r="AE1057" s="9">
        <v>0</v>
      </c>
      <c r="AF1057" s="9">
        <v>0</v>
      </c>
      <c r="AG1057" s="9">
        <v>0</v>
      </c>
      <c r="AH1057" s="9">
        <v>0</v>
      </c>
      <c r="AI1057" s="9">
        <v>0</v>
      </c>
      <c r="AJ1057">
        <v>0</v>
      </c>
      <c r="AK1057">
        <v>0</v>
      </c>
      <c r="AU1057" t="s">
        <v>2721</v>
      </c>
      <c r="AW1057">
        <v>0</v>
      </c>
      <c r="AY1057">
        <v>0</v>
      </c>
      <c r="BA1057">
        <v>0</v>
      </c>
      <c r="BC1057">
        <v>0</v>
      </c>
      <c r="BE1057">
        <v>0</v>
      </c>
      <c r="BG1057">
        <v>0</v>
      </c>
      <c r="BI1057">
        <v>0</v>
      </c>
      <c r="BK1057">
        <v>0</v>
      </c>
      <c r="BM1057">
        <v>0</v>
      </c>
      <c r="BO1057">
        <v>0</v>
      </c>
      <c r="BQ1057">
        <v>0</v>
      </c>
      <c r="BR1057">
        <v>0</v>
      </c>
      <c r="BT1057">
        <v>0</v>
      </c>
      <c r="BV1057">
        <v>0</v>
      </c>
      <c r="BX1057">
        <v>0</v>
      </c>
      <c r="BZ1057">
        <v>0</v>
      </c>
      <c r="CB1057">
        <v>0</v>
      </c>
      <c r="CF1057">
        <v>0</v>
      </c>
      <c r="CJ1057">
        <v>2525</v>
      </c>
      <c r="CM1057">
        <v>0</v>
      </c>
      <c r="CN1057">
        <v>0</v>
      </c>
    </row>
    <row r="1058" spans="1:92" x14ac:dyDescent="0.3">
      <c r="A1058" s="4">
        <v>44414</v>
      </c>
      <c r="B1058" s="2" t="s">
        <v>26</v>
      </c>
      <c r="C1058" s="11" t="s">
        <v>136</v>
      </c>
      <c r="D1058" s="11" t="s">
        <v>1699</v>
      </c>
      <c r="E1058" s="3" t="s">
        <v>884</v>
      </c>
      <c r="F1058" s="1"/>
      <c r="G1058" s="7"/>
      <c r="H1058" s="7"/>
      <c r="I1058" s="7"/>
      <c r="J1058" s="7"/>
      <c r="K1058" s="7"/>
      <c r="L1058" s="7"/>
      <c r="M1058" s="5"/>
      <c r="N1058" s="7"/>
      <c r="O1058" s="7"/>
      <c r="P1058" s="7"/>
      <c r="Q1058" s="7"/>
      <c r="R1058" s="7"/>
      <c r="S1058" s="7"/>
      <c r="T1058" s="7"/>
      <c r="U1058" s="7"/>
      <c r="V1058" s="6"/>
      <c r="W1058" s="10"/>
      <c r="X1058" s="8"/>
      <c r="Y1058" s="9">
        <v>0</v>
      </c>
      <c r="Z1058" s="9">
        <v>0</v>
      </c>
      <c r="AA1058" s="9">
        <v>0</v>
      </c>
      <c r="AB1058" s="9">
        <v>0</v>
      </c>
      <c r="AC1058" s="9">
        <v>0</v>
      </c>
      <c r="AD1058" s="9">
        <v>0</v>
      </c>
      <c r="AE1058" s="9">
        <v>0</v>
      </c>
      <c r="AF1058" s="9">
        <v>0</v>
      </c>
      <c r="AG1058" s="9">
        <v>0</v>
      </c>
      <c r="AH1058" s="9">
        <v>0</v>
      </c>
      <c r="AI1058" s="9">
        <v>0</v>
      </c>
      <c r="AJ1058">
        <v>0</v>
      </c>
      <c r="AK1058">
        <v>0</v>
      </c>
      <c r="AU1058" t="s">
        <v>2722</v>
      </c>
      <c r="AW1058">
        <v>0</v>
      </c>
      <c r="AY1058">
        <v>0</v>
      </c>
      <c r="BA1058">
        <v>0</v>
      </c>
      <c r="BC1058">
        <v>0</v>
      </c>
      <c r="BE1058">
        <v>0</v>
      </c>
      <c r="BG1058">
        <v>0</v>
      </c>
      <c r="BI1058">
        <v>0</v>
      </c>
      <c r="BK1058">
        <v>0</v>
      </c>
      <c r="BM1058">
        <v>0</v>
      </c>
      <c r="BO1058">
        <v>0</v>
      </c>
      <c r="BQ1058">
        <v>0</v>
      </c>
      <c r="BR1058">
        <v>0</v>
      </c>
      <c r="BT1058">
        <v>0</v>
      </c>
      <c r="BV1058">
        <v>0</v>
      </c>
      <c r="BX1058">
        <v>0</v>
      </c>
      <c r="BZ1058">
        <v>0</v>
      </c>
      <c r="CB1058">
        <v>0</v>
      </c>
      <c r="CF1058">
        <v>0</v>
      </c>
      <c r="CJ1058">
        <v>2526</v>
      </c>
      <c r="CM1058">
        <v>0</v>
      </c>
      <c r="CN1058">
        <v>0</v>
      </c>
    </row>
    <row r="1059" spans="1:92" x14ac:dyDescent="0.3">
      <c r="A1059" s="4">
        <v>44414</v>
      </c>
      <c r="B1059" s="2" t="s">
        <v>40</v>
      </c>
      <c r="C1059" s="11" t="s">
        <v>406</v>
      </c>
      <c r="D1059" s="11" t="s">
        <v>1699</v>
      </c>
      <c r="E1059" s="3" t="s">
        <v>1105</v>
      </c>
      <c r="F1059" s="1"/>
      <c r="G1059" s="7"/>
      <c r="H1059" s="7"/>
      <c r="I1059" s="7"/>
      <c r="J1059" s="7"/>
      <c r="K1059" s="7"/>
      <c r="L1059" s="7"/>
      <c r="M1059" s="5"/>
      <c r="N1059" s="7"/>
      <c r="O1059" s="7"/>
      <c r="P1059" s="7"/>
      <c r="Q1059" s="7"/>
      <c r="R1059" s="7"/>
      <c r="S1059" s="7"/>
      <c r="T1059" s="7"/>
      <c r="U1059" s="7"/>
      <c r="V1059" s="6">
        <v>60</v>
      </c>
      <c r="W1059" s="10"/>
      <c r="X1059" s="8"/>
      <c r="Y1059" s="9">
        <v>0</v>
      </c>
      <c r="Z1059" s="9">
        <v>0</v>
      </c>
      <c r="AA1059" s="9">
        <v>0</v>
      </c>
      <c r="AB1059" s="9">
        <v>0</v>
      </c>
      <c r="AC1059" s="9">
        <v>0</v>
      </c>
      <c r="AD1059" s="9">
        <v>0</v>
      </c>
      <c r="AE1059" s="9">
        <v>0</v>
      </c>
      <c r="AF1059" s="9">
        <v>0</v>
      </c>
      <c r="AG1059" s="9">
        <v>0</v>
      </c>
      <c r="AH1059" s="9">
        <v>0</v>
      </c>
      <c r="AI1059" s="9">
        <v>0</v>
      </c>
      <c r="AJ1059">
        <v>0</v>
      </c>
      <c r="AK1059">
        <v>0</v>
      </c>
      <c r="AU1059" t="s">
        <v>2723</v>
      </c>
      <c r="AW1059">
        <v>0</v>
      </c>
      <c r="AY1059">
        <v>0</v>
      </c>
      <c r="BA1059">
        <v>0</v>
      </c>
      <c r="BC1059">
        <v>0</v>
      </c>
      <c r="BE1059">
        <v>0</v>
      </c>
      <c r="BG1059">
        <v>0</v>
      </c>
      <c r="BI1059">
        <v>0</v>
      </c>
      <c r="BK1059">
        <v>0</v>
      </c>
      <c r="BM1059">
        <v>0</v>
      </c>
      <c r="BO1059">
        <v>0</v>
      </c>
      <c r="BQ1059">
        <v>0</v>
      </c>
      <c r="BR1059">
        <v>0</v>
      </c>
      <c r="BT1059">
        <v>0</v>
      </c>
      <c r="BV1059">
        <v>0</v>
      </c>
      <c r="BX1059">
        <v>0</v>
      </c>
      <c r="BZ1059">
        <v>0</v>
      </c>
      <c r="CB1059">
        <v>0</v>
      </c>
      <c r="CF1059">
        <v>0</v>
      </c>
      <c r="CJ1059">
        <v>2527</v>
      </c>
      <c r="CM1059">
        <v>0</v>
      </c>
      <c r="CN1059">
        <v>0</v>
      </c>
    </row>
    <row r="1060" spans="1:92" x14ac:dyDescent="0.3">
      <c r="A1060" s="4">
        <v>44415</v>
      </c>
      <c r="B1060" s="2" t="s">
        <v>57</v>
      </c>
      <c r="C1060" s="11" t="s">
        <v>337</v>
      </c>
      <c r="D1060" s="11" t="s">
        <v>1690</v>
      </c>
      <c r="E1060" s="3" t="s">
        <v>1122</v>
      </c>
      <c r="F1060" s="1"/>
      <c r="G1060" s="7"/>
      <c r="H1060" s="7"/>
      <c r="I1060" s="7"/>
      <c r="J1060" s="7">
        <v>3</v>
      </c>
      <c r="K1060" s="7">
        <v>1</v>
      </c>
      <c r="L1060" s="7"/>
      <c r="M1060" s="5"/>
      <c r="N1060" s="7"/>
      <c r="O1060" s="7"/>
      <c r="P1060" s="7"/>
      <c r="Q1060" s="7">
        <v>1</v>
      </c>
      <c r="R1060" s="7"/>
      <c r="S1060" s="7"/>
      <c r="T1060" s="7"/>
      <c r="U1060" s="7"/>
      <c r="V1060" s="6"/>
      <c r="W1060" s="10" t="s">
        <v>1717</v>
      </c>
      <c r="X1060" s="8"/>
      <c r="Y1060" s="9">
        <v>0</v>
      </c>
      <c r="Z1060" s="9">
        <v>0</v>
      </c>
      <c r="AA1060" s="9">
        <v>0</v>
      </c>
      <c r="AB1060" s="9">
        <v>0</v>
      </c>
      <c r="AC1060" s="9">
        <v>0</v>
      </c>
      <c r="AD1060" s="9">
        <v>0</v>
      </c>
      <c r="AE1060" s="9">
        <v>0</v>
      </c>
      <c r="AF1060" s="9">
        <v>0</v>
      </c>
      <c r="AG1060" s="9">
        <v>0</v>
      </c>
      <c r="AH1060" s="9">
        <v>0</v>
      </c>
      <c r="AI1060" s="9">
        <v>0</v>
      </c>
      <c r="AJ1060">
        <v>0</v>
      </c>
      <c r="AK1060">
        <v>0</v>
      </c>
      <c r="AU1060" t="s">
        <v>2724</v>
      </c>
      <c r="AW1060">
        <v>0</v>
      </c>
      <c r="AY1060">
        <v>0</v>
      </c>
      <c r="BA1060">
        <v>0</v>
      </c>
      <c r="BC1060">
        <v>0</v>
      </c>
      <c r="BE1060">
        <v>0</v>
      </c>
      <c r="BG1060">
        <v>0</v>
      </c>
      <c r="BI1060">
        <v>0</v>
      </c>
      <c r="BK1060">
        <v>0</v>
      </c>
      <c r="BM1060">
        <v>0</v>
      </c>
      <c r="BO1060">
        <v>0</v>
      </c>
      <c r="BQ1060">
        <v>0</v>
      </c>
      <c r="BR1060">
        <v>0</v>
      </c>
      <c r="BT1060">
        <v>0</v>
      </c>
      <c r="BV1060">
        <v>0</v>
      </c>
      <c r="BX1060">
        <v>0</v>
      </c>
      <c r="BZ1060">
        <v>0</v>
      </c>
      <c r="CB1060">
        <v>0</v>
      </c>
      <c r="CF1060">
        <v>0</v>
      </c>
      <c r="CJ1060">
        <v>2528</v>
      </c>
      <c r="CM1060">
        <v>0</v>
      </c>
      <c r="CN1060">
        <v>0</v>
      </c>
    </row>
    <row r="1061" spans="1:92" x14ac:dyDescent="0.3">
      <c r="A1061" s="4">
        <v>44415</v>
      </c>
      <c r="B1061" s="2" t="s">
        <v>26</v>
      </c>
      <c r="C1061" s="11" t="s">
        <v>607</v>
      </c>
      <c r="D1061" s="11" t="s">
        <v>1699</v>
      </c>
      <c r="E1061" s="3" t="s">
        <v>1144</v>
      </c>
      <c r="F1061" s="1"/>
      <c r="G1061" s="7"/>
      <c r="H1061" s="7"/>
      <c r="I1061" s="7"/>
      <c r="J1061" s="7"/>
      <c r="K1061" s="7"/>
      <c r="L1061" s="7"/>
      <c r="M1061" s="5"/>
      <c r="N1061" s="7"/>
      <c r="O1061" s="7"/>
      <c r="P1061" s="7"/>
      <c r="Q1061" s="7"/>
      <c r="R1061" s="7"/>
      <c r="S1061" s="7"/>
      <c r="T1061" s="7"/>
      <c r="U1061" s="7"/>
      <c r="V1061" s="6"/>
      <c r="W1061" s="10"/>
      <c r="X1061" s="8"/>
      <c r="Y1061" s="9">
        <v>0</v>
      </c>
      <c r="Z1061" s="9">
        <v>0</v>
      </c>
      <c r="AA1061" s="9">
        <v>0</v>
      </c>
      <c r="AB1061" s="9">
        <v>0</v>
      </c>
      <c r="AC1061" s="9">
        <v>0</v>
      </c>
      <c r="AD1061" s="9">
        <v>0</v>
      </c>
      <c r="AE1061" s="9">
        <v>0</v>
      </c>
      <c r="AF1061" s="9">
        <v>0</v>
      </c>
      <c r="AG1061" s="9">
        <v>0</v>
      </c>
      <c r="AH1061" s="9">
        <v>0</v>
      </c>
      <c r="AI1061" s="9">
        <v>0</v>
      </c>
      <c r="AJ1061">
        <v>0</v>
      </c>
      <c r="AK1061">
        <v>0</v>
      </c>
      <c r="AU1061" t="s">
        <v>2725</v>
      </c>
      <c r="AW1061">
        <v>0</v>
      </c>
      <c r="AY1061">
        <v>0</v>
      </c>
      <c r="BA1061">
        <v>0</v>
      </c>
      <c r="BC1061">
        <v>0</v>
      </c>
      <c r="BE1061">
        <v>0</v>
      </c>
      <c r="BG1061">
        <v>0</v>
      </c>
      <c r="BI1061">
        <v>0</v>
      </c>
      <c r="BK1061">
        <v>0</v>
      </c>
      <c r="BM1061">
        <v>0</v>
      </c>
      <c r="BO1061">
        <v>0</v>
      </c>
      <c r="BQ1061">
        <v>0</v>
      </c>
      <c r="BR1061">
        <v>0</v>
      </c>
      <c r="BT1061">
        <v>0</v>
      </c>
      <c r="BV1061">
        <v>0</v>
      </c>
      <c r="BX1061">
        <v>0</v>
      </c>
      <c r="BZ1061">
        <v>0</v>
      </c>
      <c r="CB1061">
        <v>0</v>
      </c>
      <c r="CF1061">
        <v>0</v>
      </c>
      <c r="CJ1061">
        <v>2529</v>
      </c>
      <c r="CM1061">
        <v>0</v>
      </c>
      <c r="CN1061">
        <v>0</v>
      </c>
    </row>
    <row r="1062" spans="1:92" x14ac:dyDescent="0.3">
      <c r="A1062" s="4">
        <v>44415</v>
      </c>
      <c r="B1062" s="2" t="s">
        <v>794</v>
      </c>
      <c r="C1062" s="11" t="s">
        <v>142</v>
      </c>
      <c r="D1062" s="11" t="s">
        <v>7</v>
      </c>
      <c r="E1062" s="3" t="s">
        <v>879</v>
      </c>
      <c r="F1062" s="1"/>
      <c r="G1062" s="7"/>
      <c r="H1062" s="7"/>
      <c r="I1062" s="7"/>
      <c r="J1062" s="7">
        <v>4</v>
      </c>
      <c r="K1062" s="7">
        <v>1</v>
      </c>
      <c r="L1062" s="7"/>
      <c r="M1062" s="5">
        <v>1</v>
      </c>
      <c r="N1062" s="7"/>
      <c r="O1062" s="7"/>
      <c r="P1062" s="7"/>
      <c r="Q1062" s="7"/>
      <c r="R1062" s="7"/>
      <c r="S1062" s="7"/>
      <c r="T1062" s="7"/>
      <c r="U1062" s="7"/>
      <c r="V1062" s="6"/>
      <c r="W1062" s="10"/>
      <c r="X1062" s="8"/>
      <c r="Y1062" s="9">
        <v>0</v>
      </c>
      <c r="Z1062" s="9">
        <v>0</v>
      </c>
      <c r="AA1062" s="9">
        <v>0</v>
      </c>
      <c r="AB1062" s="9">
        <v>0</v>
      </c>
      <c r="AC1062" s="9">
        <v>0</v>
      </c>
      <c r="AD1062" s="9">
        <v>0</v>
      </c>
      <c r="AE1062" s="9">
        <v>0</v>
      </c>
      <c r="AF1062" s="9">
        <v>0</v>
      </c>
      <c r="AG1062" s="9">
        <v>0</v>
      </c>
      <c r="AH1062" s="9">
        <v>0</v>
      </c>
      <c r="AI1062" s="9">
        <v>0</v>
      </c>
      <c r="AJ1062">
        <v>0</v>
      </c>
      <c r="AK1062">
        <v>0</v>
      </c>
      <c r="AU1062" t="s">
        <v>2726</v>
      </c>
      <c r="AW1062">
        <v>0</v>
      </c>
      <c r="AY1062">
        <v>0</v>
      </c>
      <c r="BA1062">
        <v>0</v>
      </c>
      <c r="BC1062">
        <v>0</v>
      </c>
      <c r="BE1062">
        <v>0</v>
      </c>
      <c r="BG1062">
        <v>0</v>
      </c>
      <c r="BI1062">
        <v>0</v>
      </c>
      <c r="BK1062">
        <v>0</v>
      </c>
      <c r="BM1062">
        <v>0</v>
      </c>
      <c r="BO1062">
        <v>0</v>
      </c>
      <c r="BQ1062">
        <v>0</v>
      </c>
      <c r="BR1062">
        <v>0</v>
      </c>
      <c r="BT1062">
        <v>0</v>
      </c>
      <c r="BV1062">
        <v>0</v>
      </c>
      <c r="BX1062">
        <v>0</v>
      </c>
      <c r="BZ1062">
        <v>0</v>
      </c>
      <c r="CB1062">
        <v>0</v>
      </c>
      <c r="CF1062">
        <v>0</v>
      </c>
      <c r="CJ1062">
        <v>2530</v>
      </c>
      <c r="CM1062">
        <v>0</v>
      </c>
      <c r="CN1062">
        <v>0</v>
      </c>
    </row>
    <row r="1063" spans="1:92" x14ac:dyDescent="0.3">
      <c r="A1063" s="4">
        <v>44415</v>
      </c>
      <c r="B1063" s="2" t="s">
        <v>57</v>
      </c>
      <c r="C1063" s="11" t="s">
        <v>700</v>
      </c>
      <c r="D1063" s="11" t="s">
        <v>1690</v>
      </c>
      <c r="E1063" s="3" t="s">
        <v>1338</v>
      </c>
      <c r="F1063" s="1"/>
      <c r="G1063" s="7"/>
      <c r="H1063" s="7"/>
      <c r="I1063" s="7"/>
      <c r="J1063" s="7"/>
      <c r="K1063" s="7"/>
      <c r="L1063" s="7"/>
      <c r="M1063" s="5"/>
      <c r="N1063" s="7">
        <v>1</v>
      </c>
      <c r="O1063" s="7"/>
      <c r="P1063" s="7"/>
      <c r="Q1063" s="7"/>
      <c r="R1063" s="7"/>
      <c r="S1063" s="7"/>
      <c r="T1063" s="7"/>
      <c r="U1063" s="7"/>
      <c r="V1063" s="6"/>
      <c r="W1063" s="10"/>
      <c r="X1063" s="8"/>
      <c r="Y1063" s="9">
        <v>0</v>
      </c>
      <c r="Z1063" s="9">
        <v>0</v>
      </c>
      <c r="AA1063" s="9">
        <v>0</v>
      </c>
      <c r="AB1063" s="9">
        <v>0</v>
      </c>
      <c r="AC1063" s="9">
        <v>0</v>
      </c>
      <c r="AD1063" s="9">
        <v>0</v>
      </c>
      <c r="AE1063" s="9">
        <v>0</v>
      </c>
      <c r="AF1063" s="9">
        <v>0</v>
      </c>
      <c r="AG1063" s="9">
        <v>0</v>
      </c>
      <c r="AH1063" s="9">
        <v>0</v>
      </c>
      <c r="AI1063" s="9">
        <v>0</v>
      </c>
      <c r="AJ1063">
        <v>0</v>
      </c>
      <c r="AK1063">
        <v>0</v>
      </c>
      <c r="AU1063" t="s">
        <v>2727</v>
      </c>
      <c r="AW1063">
        <v>0</v>
      </c>
      <c r="AY1063">
        <v>0</v>
      </c>
      <c r="BA1063">
        <v>0</v>
      </c>
      <c r="BC1063">
        <v>0</v>
      </c>
      <c r="BE1063">
        <v>0</v>
      </c>
      <c r="BG1063">
        <v>0</v>
      </c>
      <c r="BI1063">
        <v>0</v>
      </c>
      <c r="BK1063">
        <v>0</v>
      </c>
      <c r="BM1063">
        <v>0</v>
      </c>
      <c r="BO1063">
        <v>0</v>
      </c>
      <c r="BQ1063">
        <v>0</v>
      </c>
      <c r="BR1063">
        <v>0</v>
      </c>
      <c r="BT1063">
        <v>0</v>
      </c>
      <c r="BV1063">
        <v>0</v>
      </c>
      <c r="BX1063">
        <v>0</v>
      </c>
      <c r="BZ1063">
        <v>0</v>
      </c>
      <c r="CB1063">
        <v>0</v>
      </c>
      <c r="CF1063">
        <v>0</v>
      </c>
      <c r="CJ1063">
        <v>2531</v>
      </c>
      <c r="CM1063">
        <v>0</v>
      </c>
      <c r="CN1063">
        <v>0</v>
      </c>
    </row>
    <row r="1064" spans="1:92" x14ac:dyDescent="0.3">
      <c r="A1064" s="4">
        <v>44415</v>
      </c>
      <c r="B1064" s="2" t="s">
        <v>57</v>
      </c>
      <c r="C1064" s="11" t="s">
        <v>807</v>
      </c>
      <c r="D1064" s="11" t="s">
        <v>1699</v>
      </c>
      <c r="E1064" s="3" t="s">
        <v>1069</v>
      </c>
      <c r="F1064" s="1"/>
      <c r="G1064" s="7"/>
      <c r="H1064" s="7"/>
      <c r="I1064" s="7"/>
      <c r="J1064" s="7"/>
      <c r="K1064" s="7"/>
      <c r="L1064" s="7"/>
      <c r="M1064" s="5"/>
      <c r="N1064" s="7"/>
      <c r="O1064" s="7"/>
      <c r="P1064" s="7"/>
      <c r="Q1064" s="7"/>
      <c r="R1064" s="7"/>
      <c r="S1064" s="7"/>
      <c r="T1064" s="7"/>
      <c r="U1064" s="7"/>
      <c r="V1064" s="6">
        <v>1</v>
      </c>
      <c r="W1064" s="10"/>
      <c r="X1064" s="8"/>
      <c r="Y1064" s="9">
        <v>0</v>
      </c>
      <c r="Z1064" s="9">
        <v>0</v>
      </c>
      <c r="AA1064" s="9">
        <v>0</v>
      </c>
      <c r="AB1064" s="9">
        <v>0</v>
      </c>
      <c r="AC1064" s="9">
        <v>0</v>
      </c>
      <c r="AD1064" s="9">
        <v>0</v>
      </c>
      <c r="AE1064" s="9">
        <v>0</v>
      </c>
      <c r="AF1064" s="9">
        <v>0</v>
      </c>
      <c r="AG1064" s="9">
        <v>0</v>
      </c>
      <c r="AH1064" s="9">
        <v>0</v>
      </c>
      <c r="AI1064" s="9">
        <v>0</v>
      </c>
      <c r="AJ1064">
        <v>0</v>
      </c>
      <c r="AK1064">
        <v>0</v>
      </c>
      <c r="AU1064" t="s">
        <v>2728</v>
      </c>
      <c r="AW1064">
        <v>0</v>
      </c>
      <c r="AY1064">
        <v>0</v>
      </c>
      <c r="BA1064">
        <v>0</v>
      </c>
      <c r="BC1064">
        <v>0</v>
      </c>
      <c r="BE1064">
        <v>0</v>
      </c>
      <c r="BG1064">
        <v>0</v>
      </c>
      <c r="BI1064">
        <v>0</v>
      </c>
      <c r="BK1064">
        <v>0</v>
      </c>
      <c r="BM1064">
        <v>0</v>
      </c>
      <c r="BO1064">
        <v>0</v>
      </c>
      <c r="BQ1064">
        <v>0</v>
      </c>
      <c r="BR1064">
        <v>0</v>
      </c>
      <c r="BT1064">
        <v>0</v>
      </c>
      <c r="BV1064">
        <v>0</v>
      </c>
      <c r="BX1064">
        <v>0</v>
      </c>
      <c r="BZ1064">
        <v>0</v>
      </c>
      <c r="CB1064">
        <v>0</v>
      </c>
      <c r="CF1064">
        <v>0</v>
      </c>
      <c r="CJ1064">
        <v>2532</v>
      </c>
      <c r="CM1064">
        <v>0</v>
      </c>
      <c r="CN1064">
        <v>0</v>
      </c>
    </row>
    <row r="1065" spans="1:92" x14ac:dyDescent="0.3">
      <c r="A1065" s="4">
        <v>44416</v>
      </c>
      <c r="B1065" s="2" t="s">
        <v>12</v>
      </c>
      <c r="C1065" s="11" t="s">
        <v>357</v>
      </c>
      <c r="D1065" s="11" t="s">
        <v>1690</v>
      </c>
      <c r="E1065" s="3" t="s">
        <v>1212</v>
      </c>
      <c r="F1065" s="1"/>
      <c r="G1065" s="7"/>
      <c r="H1065" s="7"/>
      <c r="I1065" s="7"/>
      <c r="J1065" s="7"/>
      <c r="K1065" s="7"/>
      <c r="L1065" s="7"/>
      <c r="M1065" s="5"/>
      <c r="N1065" s="7">
        <v>1</v>
      </c>
      <c r="O1065" s="7"/>
      <c r="P1065" s="7"/>
      <c r="Q1065" s="7"/>
      <c r="R1065" s="7"/>
      <c r="S1065" s="7"/>
      <c r="T1065" s="7"/>
      <c r="U1065" s="7"/>
      <c r="V1065" s="6"/>
      <c r="W1065" s="10"/>
      <c r="X1065" s="8"/>
      <c r="Y1065" s="9">
        <v>0</v>
      </c>
      <c r="Z1065" s="9">
        <v>0</v>
      </c>
      <c r="AA1065" s="9">
        <v>0</v>
      </c>
      <c r="AB1065" s="9">
        <v>0</v>
      </c>
      <c r="AC1065" s="9">
        <v>0</v>
      </c>
      <c r="AD1065" s="9">
        <v>0</v>
      </c>
      <c r="AE1065" s="9">
        <v>0</v>
      </c>
      <c r="AF1065" s="9">
        <v>0</v>
      </c>
      <c r="AG1065" s="9">
        <v>0</v>
      </c>
      <c r="AH1065" s="9">
        <v>0</v>
      </c>
      <c r="AI1065" s="9">
        <v>0</v>
      </c>
      <c r="AJ1065">
        <v>0</v>
      </c>
      <c r="AK1065">
        <v>0</v>
      </c>
      <c r="AU1065" t="s">
        <v>2729</v>
      </c>
      <c r="AW1065">
        <v>0</v>
      </c>
      <c r="AY1065">
        <v>0</v>
      </c>
      <c r="BA1065">
        <v>0</v>
      </c>
      <c r="BC1065">
        <v>0</v>
      </c>
      <c r="BE1065">
        <v>0</v>
      </c>
      <c r="BG1065">
        <v>0</v>
      </c>
      <c r="BI1065">
        <v>0</v>
      </c>
      <c r="BK1065">
        <v>0</v>
      </c>
      <c r="BM1065">
        <v>0</v>
      </c>
      <c r="BO1065">
        <v>0</v>
      </c>
      <c r="BQ1065">
        <v>0</v>
      </c>
      <c r="BR1065">
        <v>0</v>
      </c>
      <c r="BT1065">
        <v>0</v>
      </c>
      <c r="BV1065">
        <v>0</v>
      </c>
      <c r="BX1065">
        <v>0</v>
      </c>
      <c r="BZ1065">
        <v>0</v>
      </c>
      <c r="CB1065">
        <v>0</v>
      </c>
      <c r="CF1065">
        <v>0</v>
      </c>
      <c r="CJ1065">
        <v>2533</v>
      </c>
      <c r="CM1065">
        <v>0</v>
      </c>
      <c r="CN1065">
        <v>0</v>
      </c>
    </row>
    <row r="1066" spans="1:92" x14ac:dyDescent="0.3">
      <c r="A1066" s="4">
        <v>44416</v>
      </c>
      <c r="B1066" s="2" t="s">
        <v>12</v>
      </c>
      <c r="C1066" s="11" t="s">
        <v>630</v>
      </c>
      <c r="D1066" s="11" t="s">
        <v>1690</v>
      </c>
      <c r="E1066" s="3" t="s">
        <v>1387</v>
      </c>
      <c r="F1066" s="1"/>
      <c r="G1066" s="7"/>
      <c r="H1066" s="7"/>
      <c r="I1066" s="7"/>
      <c r="J1066" s="7"/>
      <c r="K1066" s="7"/>
      <c r="L1066" s="7"/>
      <c r="M1066" s="5"/>
      <c r="N1066" s="7">
        <v>1</v>
      </c>
      <c r="O1066" s="7"/>
      <c r="P1066" s="7"/>
      <c r="Q1066" s="7"/>
      <c r="R1066" s="7"/>
      <c r="S1066" s="7"/>
      <c r="T1066" s="7"/>
      <c r="U1066" s="7"/>
      <c r="V1066" s="6"/>
      <c r="W1066" s="10"/>
      <c r="X1066" s="8"/>
      <c r="Y1066" s="9">
        <v>0</v>
      </c>
      <c r="Z1066" s="9">
        <v>0</v>
      </c>
      <c r="AA1066" s="9">
        <v>0</v>
      </c>
      <c r="AB1066" s="9">
        <v>0</v>
      </c>
      <c r="AC1066" s="9">
        <v>0</v>
      </c>
      <c r="AD1066" s="9">
        <v>0</v>
      </c>
      <c r="AE1066" s="9">
        <v>0</v>
      </c>
      <c r="AF1066" s="9">
        <v>0</v>
      </c>
      <c r="AG1066" s="9">
        <v>0</v>
      </c>
      <c r="AH1066" s="9">
        <v>0</v>
      </c>
      <c r="AI1066" s="9">
        <v>0</v>
      </c>
      <c r="AJ1066">
        <v>0</v>
      </c>
      <c r="AK1066">
        <v>0</v>
      </c>
      <c r="AU1066" t="s">
        <v>2730</v>
      </c>
      <c r="AW1066">
        <v>0</v>
      </c>
      <c r="AY1066">
        <v>0</v>
      </c>
      <c r="BA1066">
        <v>0</v>
      </c>
      <c r="BC1066">
        <v>0</v>
      </c>
      <c r="BE1066">
        <v>0</v>
      </c>
      <c r="BG1066">
        <v>0</v>
      </c>
      <c r="BI1066">
        <v>0</v>
      </c>
      <c r="BK1066">
        <v>0</v>
      </c>
      <c r="BM1066">
        <v>0</v>
      </c>
      <c r="BO1066">
        <v>0</v>
      </c>
      <c r="BQ1066">
        <v>0</v>
      </c>
      <c r="BR1066">
        <v>0</v>
      </c>
      <c r="BT1066">
        <v>0</v>
      </c>
      <c r="BV1066">
        <v>0</v>
      </c>
      <c r="BX1066">
        <v>0</v>
      </c>
      <c r="BZ1066">
        <v>0</v>
      </c>
      <c r="CB1066">
        <v>0</v>
      </c>
      <c r="CF1066">
        <v>0</v>
      </c>
      <c r="CJ1066">
        <v>2534</v>
      </c>
      <c r="CM1066">
        <v>0</v>
      </c>
      <c r="CN1066">
        <v>0</v>
      </c>
    </row>
    <row r="1067" spans="1:92" x14ac:dyDescent="0.3">
      <c r="A1067" s="4">
        <v>44416</v>
      </c>
      <c r="B1067" s="2" t="s">
        <v>57</v>
      </c>
      <c r="C1067" s="11" t="s">
        <v>415</v>
      </c>
      <c r="D1067" s="11" t="s">
        <v>1699</v>
      </c>
      <c r="E1067" s="3" t="s">
        <v>1134</v>
      </c>
      <c r="F1067" s="1"/>
      <c r="G1067" s="7"/>
      <c r="H1067" s="7"/>
      <c r="I1067" s="7"/>
      <c r="J1067" s="7"/>
      <c r="K1067" s="7"/>
      <c r="L1067" s="7"/>
      <c r="M1067" s="5"/>
      <c r="N1067" s="7"/>
      <c r="O1067" s="7"/>
      <c r="P1067" s="7"/>
      <c r="Q1067" s="7"/>
      <c r="R1067" s="7"/>
      <c r="S1067" s="7"/>
      <c r="T1067" s="7"/>
      <c r="U1067" s="7"/>
      <c r="V1067" s="6">
        <v>5.5</v>
      </c>
      <c r="W1067" s="10"/>
      <c r="X1067" s="8"/>
      <c r="Y1067" s="9">
        <v>0</v>
      </c>
      <c r="Z1067" s="9">
        <v>0</v>
      </c>
      <c r="AA1067" s="9">
        <v>0</v>
      </c>
      <c r="AB1067" s="9">
        <v>0</v>
      </c>
      <c r="AC1067" s="9">
        <v>0</v>
      </c>
      <c r="AD1067" s="9">
        <v>0</v>
      </c>
      <c r="AE1067" s="9">
        <v>0</v>
      </c>
      <c r="AF1067" s="9">
        <v>0</v>
      </c>
      <c r="AG1067" s="9">
        <v>0</v>
      </c>
      <c r="AH1067" s="9">
        <v>0</v>
      </c>
      <c r="AI1067" s="9">
        <v>0</v>
      </c>
      <c r="AJ1067">
        <v>0</v>
      </c>
      <c r="AK1067">
        <v>0</v>
      </c>
      <c r="AU1067" t="s">
        <v>2731</v>
      </c>
      <c r="AW1067">
        <v>0</v>
      </c>
      <c r="AY1067">
        <v>0</v>
      </c>
      <c r="BA1067">
        <v>0</v>
      </c>
      <c r="BC1067">
        <v>0</v>
      </c>
      <c r="BE1067">
        <v>0</v>
      </c>
      <c r="BG1067">
        <v>0</v>
      </c>
      <c r="BI1067">
        <v>0</v>
      </c>
      <c r="BK1067">
        <v>0</v>
      </c>
      <c r="BM1067">
        <v>0</v>
      </c>
      <c r="BO1067">
        <v>0</v>
      </c>
      <c r="BQ1067">
        <v>0</v>
      </c>
      <c r="BR1067">
        <v>0</v>
      </c>
      <c r="BT1067">
        <v>0</v>
      </c>
      <c r="BV1067">
        <v>0</v>
      </c>
      <c r="BX1067">
        <v>0</v>
      </c>
      <c r="BZ1067">
        <v>0</v>
      </c>
      <c r="CB1067">
        <v>0</v>
      </c>
      <c r="CF1067">
        <v>0</v>
      </c>
      <c r="CJ1067">
        <v>2535</v>
      </c>
      <c r="CM1067">
        <v>0</v>
      </c>
      <c r="CN1067">
        <v>0</v>
      </c>
    </row>
    <row r="1068" spans="1:92" x14ac:dyDescent="0.3">
      <c r="A1068" s="4">
        <v>44414</v>
      </c>
      <c r="B1068" s="2" t="s">
        <v>5</v>
      </c>
      <c r="C1068" s="11" t="s">
        <v>451</v>
      </c>
      <c r="D1068" s="11" t="s">
        <v>1699</v>
      </c>
      <c r="E1068" s="3" t="s">
        <v>866</v>
      </c>
      <c r="F1068" s="1"/>
      <c r="G1068" s="7"/>
      <c r="H1068" s="7"/>
      <c r="I1068" s="7"/>
      <c r="J1068" s="7"/>
      <c r="K1068" s="7"/>
      <c r="L1068" s="7"/>
      <c r="M1068" s="5"/>
      <c r="N1068" s="7"/>
      <c r="O1068" s="7"/>
      <c r="P1068" s="7"/>
      <c r="Q1068" s="7"/>
      <c r="R1068" s="7"/>
      <c r="S1068" s="7"/>
      <c r="T1068" s="7"/>
      <c r="U1068" s="7"/>
      <c r="V1068" s="6">
        <v>300</v>
      </c>
      <c r="W1068" s="10"/>
      <c r="X1068" s="8"/>
      <c r="Y1068" s="9">
        <v>0</v>
      </c>
      <c r="Z1068" s="9">
        <v>0</v>
      </c>
      <c r="AA1068" s="9">
        <v>0</v>
      </c>
      <c r="AB1068" s="9">
        <v>0</v>
      </c>
      <c r="AC1068" s="9">
        <v>0</v>
      </c>
      <c r="AD1068" s="9">
        <v>0</v>
      </c>
      <c r="AE1068" s="9">
        <v>0</v>
      </c>
      <c r="AF1068" s="9">
        <v>0</v>
      </c>
      <c r="AG1068" s="9">
        <v>0</v>
      </c>
      <c r="AH1068" s="9">
        <v>0</v>
      </c>
      <c r="AI1068" s="9">
        <v>0</v>
      </c>
      <c r="AJ1068">
        <v>0</v>
      </c>
      <c r="AK1068">
        <v>0</v>
      </c>
      <c r="AU1068" t="s">
        <v>2732</v>
      </c>
      <c r="AW1068">
        <v>0</v>
      </c>
      <c r="AY1068">
        <v>0</v>
      </c>
      <c r="BA1068">
        <v>0</v>
      </c>
      <c r="BC1068">
        <v>0</v>
      </c>
      <c r="BE1068">
        <v>0</v>
      </c>
      <c r="BG1068">
        <v>0</v>
      </c>
      <c r="BI1068">
        <v>0</v>
      </c>
      <c r="BK1068">
        <v>0</v>
      </c>
      <c r="BM1068">
        <v>0</v>
      </c>
      <c r="BO1068">
        <v>0</v>
      </c>
      <c r="BQ1068">
        <v>0</v>
      </c>
      <c r="BR1068">
        <v>0</v>
      </c>
      <c r="BT1068">
        <v>0</v>
      </c>
      <c r="BV1068">
        <v>0</v>
      </c>
      <c r="BX1068">
        <v>0</v>
      </c>
      <c r="BZ1068">
        <v>0</v>
      </c>
      <c r="CB1068">
        <v>0</v>
      </c>
      <c r="CF1068">
        <v>0</v>
      </c>
      <c r="CJ1068">
        <v>2536</v>
      </c>
      <c r="CM1068">
        <v>0</v>
      </c>
      <c r="CN1068">
        <v>0</v>
      </c>
    </row>
    <row r="1069" spans="1:92" x14ac:dyDescent="0.3">
      <c r="A1069" s="4">
        <v>44416</v>
      </c>
      <c r="B1069" s="2" t="s">
        <v>5</v>
      </c>
      <c r="C1069" s="11" t="s">
        <v>99</v>
      </c>
      <c r="D1069" s="11" t="s">
        <v>1699</v>
      </c>
      <c r="E1069" s="3" t="s">
        <v>1038</v>
      </c>
      <c r="F1069" s="1"/>
      <c r="G1069" s="7"/>
      <c r="H1069" s="7"/>
      <c r="I1069" s="7"/>
      <c r="J1069" s="7"/>
      <c r="K1069" s="7"/>
      <c r="L1069" s="7"/>
      <c r="M1069" s="5"/>
      <c r="N1069" s="7"/>
      <c r="O1069" s="7"/>
      <c r="P1069" s="7"/>
      <c r="Q1069" s="7"/>
      <c r="R1069" s="7"/>
      <c r="S1069" s="7"/>
      <c r="T1069" s="7"/>
      <c r="U1069" s="7"/>
      <c r="V1069" s="6">
        <v>2</v>
      </c>
      <c r="W1069" s="10"/>
      <c r="X1069" s="8"/>
      <c r="Y1069" s="9">
        <v>0</v>
      </c>
      <c r="Z1069" s="9">
        <v>0</v>
      </c>
      <c r="AA1069" s="9">
        <v>0</v>
      </c>
      <c r="AB1069" s="9">
        <v>0</v>
      </c>
      <c r="AC1069" s="9">
        <v>0</v>
      </c>
      <c r="AD1069" s="9">
        <v>0</v>
      </c>
      <c r="AE1069" s="9">
        <v>0</v>
      </c>
      <c r="AF1069" s="9">
        <v>0</v>
      </c>
      <c r="AG1069" s="9">
        <v>0</v>
      </c>
      <c r="AH1069" s="9">
        <v>0</v>
      </c>
      <c r="AI1069" s="9">
        <v>0</v>
      </c>
      <c r="AJ1069">
        <v>0</v>
      </c>
      <c r="AK1069">
        <v>0</v>
      </c>
      <c r="AU1069" t="s">
        <v>2733</v>
      </c>
      <c r="AW1069">
        <v>0</v>
      </c>
      <c r="AY1069">
        <v>0</v>
      </c>
      <c r="BA1069">
        <v>0</v>
      </c>
      <c r="BC1069">
        <v>0</v>
      </c>
      <c r="BE1069">
        <v>0</v>
      </c>
      <c r="BG1069">
        <v>0</v>
      </c>
      <c r="BI1069">
        <v>0</v>
      </c>
      <c r="BK1069">
        <v>0</v>
      </c>
      <c r="BM1069">
        <v>0</v>
      </c>
      <c r="BO1069">
        <v>0</v>
      </c>
      <c r="BQ1069">
        <v>0</v>
      </c>
      <c r="BR1069">
        <v>0</v>
      </c>
      <c r="BT1069">
        <v>0</v>
      </c>
      <c r="BV1069">
        <v>0</v>
      </c>
      <c r="BX1069">
        <v>0</v>
      </c>
      <c r="BZ1069">
        <v>0</v>
      </c>
      <c r="CB1069">
        <v>0</v>
      </c>
      <c r="CF1069">
        <v>0</v>
      </c>
      <c r="CJ1069">
        <v>2537</v>
      </c>
      <c r="CM1069">
        <v>0</v>
      </c>
      <c r="CN1069">
        <v>0</v>
      </c>
    </row>
    <row r="1070" spans="1:92" x14ac:dyDescent="0.3">
      <c r="A1070" s="4">
        <v>44417</v>
      </c>
      <c r="B1070" s="2" t="s">
        <v>9</v>
      </c>
      <c r="C1070" s="11" t="s">
        <v>796</v>
      </c>
      <c r="D1070" s="11" t="s">
        <v>7</v>
      </c>
      <c r="E1070" s="3" t="s">
        <v>1023</v>
      </c>
      <c r="F1070" s="1"/>
      <c r="G1070" s="7"/>
      <c r="H1070" s="7"/>
      <c r="I1070" s="7"/>
      <c r="J1070" s="7">
        <v>8</v>
      </c>
      <c r="K1070" s="7">
        <v>2</v>
      </c>
      <c r="L1070" s="7">
        <v>2</v>
      </c>
      <c r="M1070" s="5"/>
      <c r="N1070" s="7"/>
      <c r="O1070" s="7"/>
      <c r="P1070" s="7"/>
      <c r="Q1070" s="7"/>
      <c r="R1070" s="7"/>
      <c r="S1070" s="7"/>
      <c r="T1070" s="7"/>
      <c r="U1070" s="7"/>
      <c r="V1070" s="6"/>
      <c r="W1070" s="10"/>
      <c r="X1070" s="8"/>
      <c r="Y1070" s="9">
        <v>0</v>
      </c>
      <c r="Z1070" s="9">
        <v>0</v>
      </c>
      <c r="AA1070" s="9">
        <v>0</v>
      </c>
      <c r="AB1070" s="9">
        <v>0</v>
      </c>
      <c r="AC1070" s="9">
        <v>0</v>
      </c>
      <c r="AD1070" s="9">
        <v>0</v>
      </c>
      <c r="AE1070" s="9">
        <v>0</v>
      </c>
      <c r="AF1070" s="9">
        <v>0</v>
      </c>
      <c r="AG1070" s="9">
        <v>0</v>
      </c>
      <c r="AH1070" s="9">
        <v>0</v>
      </c>
      <c r="AI1070" s="9">
        <v>0</v>
      </c>
      <c r="AJ1070">
        <v>0</v>
      </c>
      <c r="AK1070">
        <v>0</v>
      </c>
      <c r="AU1070" t="s">
        <v>2734</v>
      </c>
      <c r="AW1070">
        <v>0</v>
      </c>
      <c r="AY1070">
        <v>0</v>
      </c>
      <c r="BA1070">
        <v>0</v>
      </c>
      <c r="BC1070">
        <v>0</v>
      </c>
      <c r="BE1070">
        <v>0</v>
      </c>
      <c r="BG1070">
        <v>0</v>
      </c>
      <c r="BI1070">
        <v>0</v>
      </c>
      <c r="BK1070">
        <v>0</v>
      </c>
      <c r="BM1070">
        <v>0</v>
      </c>
      <c r="BO1070">
        <v>0</v>
      </c>
      <c r="BQ1070">
        <v>0</v>
      </c>
      <c r="BR1070">
        <v>0</v>
      </c>
      <c r="BT1070">
        <v>0</v>
      </c>
      <c r="BV1070">
        <v>0</v>
      </c>
      <c r="BX1070">
        <v>0</v>
      </c>
      <c r="BZ1070">
        <v>0</v>
      </c>
      <c r="CB1070">
        <v>0</v>
      </c>
      <c r="CF1070">
        <v>0</v>
      </c>
      <c r="CJ1070">
        <v>2538</v>
      </c>
      <c r="CM1070">
        <v>0</v>
      </c>
      <c r="CN1070">
        <v>0</v>
      </c>
    </row>
    <row r="1071" spans="1:92" x14ac:dyDescent="0.3">
      <c r="A1071" s="4">
        <v>44416</v>
      </c>
      <c r="B1071" s="2" t="s">
        <v>40</v>
      </c>
      <c r="C1071" s="11" t="s">
        <v>371</v>
      </c>
      <c r="D1071" s="11" t="s">
        <v>1699</v>
      </c>
      <c r="E1071" s="3" t="s">
        <v>902</v>
      </c>
      <c r="F1071" s="1"/>
      <c r="G1071" s="7"/>
      <c r="H1071" s="7"/>
      <c r="I1071" s="7"/>
      <c r="J1071" s="7"/>
      <c r="K1071" s="7"/>
      <c r="L1071" s="7"/>
      <c r="M1071" s="5"/>
      <c r="N1071" s="7"/>
      <c r="O1071" s="7"/>
      <c r="P1071" s="7"/>
      <c r="Q1071" s="7"/>
      <c r="R1071" s="7"/>
      <c r="S1071" s="7"/>
      <c r="T1071" s="7"/>
      <c r="U1071" s="7"/>
      <c r="V1071" s="6">
        <v>4</v>
      </c>
      <c r="W1071" s="10"/>
      <c r="X1071" s="8"/>
      <c r="Y1071" s="9">
        <v>0</v>
      </c>
      <c r="Z1071" s="9">
        <v>0</v>
      </c>
      <c r="AA1071" s="9">
        <v>0</v>
      </c>
      <c r="AB1071" s="9">
        <v>0</v>
      </c>
      <c r="AC1071" s="9">
        <v>0</v>
      </c>
      <c r="AD1071" s="9">
        <v>0</v>
      </c>
      <c r="AE1071" s="9">
        <v>0</v>
      </c>
      <c r="AF1071" s="9">
        <v>0</v>
      </c>
      <c r="AG1071" s="9">
        <v>0</v>
      </c>
      <c r="AH1071" s="9">
        <v>0</v>
      </c>
      <c r="AI1071" s="9">
        <v>0</v>
      </c>
      <c r="AJ1071">
        <v>0</v>
      </c>
      <c r="AK1071">
        <v>0</v>
      </c>
      <c r="AU1071" t="s">
        <v>2735</v>
      </c>
      <c r="AW1071">
        <v>0</v>
      </c>
      <c r="AY1071">
        <v>0</v>
      </c>
      <c r="BA1071">
        <v>0</v>
      </c>
      <c r="BC1071">
        <v>0</v>
      </c>
      <c r="BE1071">
        <v>0</v>
      </c>
      <c r="BG1071">
        <v>0</v>
      </c>
      <c r="BI1071">
        <v>0</v>
      </c>
      <c r="BK1071">
        <v>0</v>
      </c>
      <c r="BM1071">
        <v>0</v>
      </c>
      <c r="BO1071">
        <v>0</v>
      </c>
      <c r="BQ1071">
        <v>0</v>
      </c>
      <c r="BR1071">
        <v>0</v>
      </c>
      <c r="BT1071">
        <v>0</v>
      </c>
      <c r="BV1071">
        <v>0</v>
      </c>
      <c r="BX1071">
        <v>0</v>
      </c>
      <c r="BZ1071">
        <v>0</v>
      </c>
      <c r="CB1071">
        <v>0</v>
      </c>
      <c r="CF1071">
        <v>0</v>
      </c>
      <c r="CJ1071">
        <v>2539</v>
      </c>
      <c r="CM1071">
        <v>0</v>
      </c>
      <c r="CN1071">
        <v>0</v>
      </c>
    </row>
    <row r="1072" spans="1:92" x14ac:dyDescent="0.3">
      <c r="A1072" s="4">
        <v>44417</v>
      </c>
      <c r="B1072" s="2" t="s">
        <v>57</v>
      </c>
      <c r="C1072" s="11" t="s">
        <v>602</v>
      </c>
      <c r="D1072" s="11" t="s">
        <v>11</v>
      </c>
      <c r="E1072" s="3" t="s">
        <v>1133</v>
      </c>
      <c r="F1072" s="1"/>
      <c r="G1072" s="7"/>
      <c r="H1072" s="7"/>
      <c r="I1072" s="7"/>
      <c r="J1072" s="7">
        <v>50</v>
      </c>
      <c r="K1072" s="7">
        <v>11</v>
      </c>
      <c r="L1072" s="7"/>
      <c r="M1072" s="5">
        <v>11</v>
      </c>
      <c r="N1072" s="7">
        <v>7</v>
      </c>
      <c r="O1072" s="7">
        <v>1</v>
      </c>
      <c r="P1072" s="7"/>
      <c r="Q1072" s="7">
        <v>5</v>
      </c>
      <c r="R1072" s="7"/>
      <c r="S1072" s="7"/>
      <c r="T1072" s="7"/>
      <c r="U1072" s="7"/>
      <c r="V1072" s="6"/>
      <c r="W1072" s="10" t="s">
        <v>2736</v>
      </c>
      <c r="X1072" s="8"/>
      <c r="Y1072" s="9">
        <v>20250000</v>
      </c>
      <c r="Z1072" s="9">
        <v>0</v>
      </c>
      <c r="AA1072" s="9">
        <v>0</v>
      </c>
      <c r="AB1072" s="9">
        <v>0</v>
      </c>
      <c r="AC1072" s="9">
        <v>0</v>
      </c>
      <c r="AD1072" s="9">
        <v>0</v>
      </c>
      <c r="AE1072" s="9">
        <v>0</v>
      </c>
      <c r="AF1072" s="9">
        <v>587404468</v>
      </c>
      <c r="AG1072" s="9">
        <v>0</v>
      </c>
      <c r="AH1072" s="9">
        <v>0</v>
      </c>
      <c r="AI1072" s="9">
        <v>0</v>
      </c>
      <c r="AJ1072">
        <v>607654468</v>
      </c>
      <c r="AK1072">
        <v>0</v>
      </c>
      <c r="AL1072">
        <v>45</v>
      </c>
      <c r="AM1072">
        <v>44418</v>
      </c>
      <c r="AU1072" t="s">
        <v>2737</v>
      </c>
      <c r="AW1072">
        <v>0</v>
      </c>
      <c r="AY1072">
        <v>0</v>
      </c>
      <c r="BA1072">
        <v>0</v>
      </c>
      <c r="BC1072">
        <v>0</v>
      </c>
      <c r="BE1072">
        <v>0</v>
      </c>
      <c r="BG1072">
        <v>0</v>
      </c>
      <c r="BI1072">
        <v>0</v>
      </c>
      <c r="BK1072">
        <v>0</v>
      </c>
      <c r="BM1072">
        <v>0</v>
      </c>
      <c r="BO1072">
        <v>0</v>
      </c>
      <c r="BQ1072">
        <v>0</v>
      </c>
      <c r="BR1072">
        <v>0</v>
      </c>
      <c r="BT1072">
        <v>0</v>
      </c>
      <c r="BV1072">
        <v>0</v>
      </c>
      <c r="BX1072">
        <v>0</v>
      </c>
      <c r="BZ1072">
        <v>0</v>
      </c>
      <c r="CB1072">
        <v>0</v>
      </c>
      <c r="CF1072">
        <v>0</v>
      </c>
      <c r="CJ1072">
        <v>2540</v>
      </c>
      <c r="CM1072">
        <v>0</v>
      </c>
      <c r="CN1072">
        <v>607654468</v>
      </c>
    </row>
    <row r="1073" spans="1:92" x14ac:dyDescent="0.3">
      <c r="A1073" s="4">
        <v>44418</v>
      </c>
      <c r="B1073" s="2" t="s">
        <v>12</v>
      </c>
      <c r="C1073" s="11" t="s">
        <v>239</v>
      </c>
      <c r="D1073" s="11" t="s">
        <v>1473</v>
      </c>
      <c r="E1073" s="3" t="s">
        <v>855</v>
      </c>
      <c r="F1073" s="1"/>
      <c r="G1073" s="7"/>
      <c r="H1073" s="7"/>
      <c r="I1073" s="7"/>
      <c r="J1073" s="7"/>
      <c r="K1073" s="7"/>
      <c r="L1073" s="7"/>
      <c r="M1073" s="5"/>
      <c r="N1073" s="7"/>
      <c r="O1073" s="7"/>
      <c r="P1073" s="7"/>
      <c r="Q1073" s="7">
        <v>1</v>
      </c>
      <c r="R1073" s="7"/>
      <c r="S1073" s="7"/>
      <c r="T1073" s="7"/>
      <c r="U1073" s="7"/>
      <c r="V1073" s="6"/>
      <c r="W1073" s="10"/>
      <c r="X1073" s="8"/>
      <c r="Y1073" s="9">
        <v>0</v>
      </c>
      <c r="Z1073" s="9">
        <v>0</v>
      </c>
      <c r="AA1073" s="9">
        <v>0</v>
      </c>
      <c r="AB1073" s="9">
        <v>0</v>
      </c>
      <c r="AC1073" s="9">
        <v>0</v>
      </c>
      <c r="AD1073" s="9">
        <v>0</v>
      </c>
      <c r="AE1073" s="9">
        <v>0</v>
      </c>
      <c r="AF1073" s="9">
        <v>0</v>
      </c>
      <c r="AG1073" s="9">
        <v>0</v>
      </c>
      <c r="AH1073" s="9">
        <v>0</v>
      </c>
      <c r="AI1073" s="9">
        <v>0</v>
      </c>
      <c r="AJ1073">
        <v>0</v>
      </c>
      <c r="AK1073">
        <v>0</v>
      </c>
      <c r="AU1073" t="s">
        <v>2738</v>
      </c>
      <c r="AW1073">
        <v>0</v>
      </c>
      <c r="AY1073">
        <v>0</v>
      </c>
      <c r="BA1073">
        <v>0</v>
      </c>
      <c r="BC1073">
        <v>0</v>
      </c>
      <c r="BE1073">
        <v>0</v>
      </c>
      <c r="BG1073">
        <v>0</v>
      </c>
      <c r="BI1073">
        <v>0</v>
      </c>
      <c r="BK1073">
        <v>0</v>
      </c>
      <c r="BM1073">
        <v>0</v>
      </c>
      <c r="BO1073">
        <v>0</v>
      </c>
      <c r="BQ1073">
        <v>0</v>
      </c>
      <c r="BR1073">
        <v>0</v>
      </c>
      <c r="BT1073">
        <v>0</v>
      </c>
      <c r="BV1073">
        <v>0</v>
      </c>
      <c r="BX1073">
        <v>0</v>
      </c>
      <c r="BZ1073">
        <v>0</v>
      </c>
      <c r="CB1073">
        <v>0</v>
      </c>
      <c r="CF1073">
        <v>0</v>
      </c>
      <c r="CJ1073">
        <v>2541</v>
      </c>
      <c r="CM1073">
        <v>0</v>
      </c>
      <c r="CN1073">
        <v>0</v>
      </c>
    </row>
    <row r="1074" spans="1:92" x14ac:dyDescent="0.3">
      <c r="A1074" s="4">
        <v>44418</v>
      </c>
      <c r="B1074" s="2" t="s">
        <v>80</v>
      </c>
      <c r="C1074" s="11" t="s">
        <v>129</v>
      </c>
      <c r="D1074" s="11" t="s">
        <v>1473</v>
      </c>
      <c r="E1074" s="3" t="s">
        <v>1052</v>
      </c>
      <c r="F1074" s="1"/>
      <c r="G1074" s="7"/>
      <c r="H1074" s="7"/>
      <c r="I1074" s="7"/>
      <c r="J1074" s="7">
        <v>250</v>
      </c>
      <c r="K1074" s="7">
        <v>100</v>
      </c>
      <c r="L1074" s="7"/>
      <c r="M1074" s="5"/>
      <c r="N1074" s="7"/>
      <c r="O1074" s="7"/>
      <c r="P1074" s="7"/>
      <c r="Q1074" s="7"/>
      <c r="R1074" s="7"/>
      <c r="S1074" s="7"/>
      <c r="T1074" s="7"/>
      <c r="U1074" s="7"/>
      <c r="V1074" s="6"/>
      <c r="W1074" s="10"/>
      <c r="X1074" s="8"/>
      <c r="Y1074" s="9">
        <v>0</v>
      </c>
      <c r="Z1074" s="9">
        <v>0</v>
      </c>
      <c r="AA1074" s="9">
        <v>0</v>
      </c>
      <c r="AB1074" s="9">
        <v>0</v>
      </c>
      <c r="AC1074" s="9">
        <v>0</v>
      </c>
      <c r="AD1074" s="9">
        <v>0</v>
      </c>
      <c r="AE1074" s="9">
        <v>0</v>
      </c>
      <c r="AF1074" s="9">
        <v>0</v>
      </c>
      <c r="AG1074" s="9">
        <v>0</v>
      </c>
      <c r="AH1074" s="9">
        <v>0</v>
      </c>
      <c r="AI1074" s="9">
        <v>0</v>
      </c>
      <c r="AJ1074">
        <v>0</v>
      </c>
      <c r="AK1074">
        <v>0</v>
      </c>
      <c r="AU1074" t="s">
        <v>2739</v>
      </c>
      <c r="AW1074">
        <v>0</v>
      </c>
      <c r="AY1074">
        <v>0</v>
      </c>
      <c r="BA1074">
        <v>0</v>
      </c>
      <c r="BC1074">
        <v>0</v>
      </c>
      <c r="BE1074">
        <v>0</v>
      </c>
      <c r="BG1074">
        <v>0</v>
      </c>
      <c r="BI1074">
        <v>0</v>
      </c>
      <c r="BK1074">
        <v>0</v>
      </c>
      <c r="BM1074">
        <v>0</v>
      </c>
      <c r="BO1074">
        <v>0</v>
      </c>
      <c r="BQ1074">
        <v>0</v>
      </c>
      <c r="BR1074">
        <v>0</v>
      </c>
      <c r="BT1074">
        <v>0</v>
      </c>
      <c r="BV1074">
        <v>0</v>
      </c>
      <c r="BX1074">
        <v>0</v>
      </c>
      <c r="BZ1074">
        <v>0</v>
      </c>
      <c r="CB1074">
        <v>0</v>
      </c>
      <c r="CF1074">
        <v>0</v>
      </c>
      <c r="CJ1074">
        <v>2542</v>
      </c>
      <c r="CM1074">
        <v>0</v>
      </c>
      <c r="CN1074">
        <v>0</v>
      </c>
    </row>
    <row r="1075" spans="1:92" x14ac:dyDescent="0.3">
      <c r="A1075" s="4">
        <v>44418</v>
      </c>
      <c r="B1075" s="2" t="s">
        <v>57</v>
      </c>
      <c r="C1075" s="11" t="s">
        <v>367</v>
      </c>
      <c r="D1075" s="11" t="s">
        <v>11</v>
      </c>
      <c r="E1075" s="3" t="s">
        <v>1102</v>
      </c>
      <c r="F1075" s="1"/>
      <c r="G1075" s="7"/>
      <c r="H1075" s="7"/>
      <c r="I1075" s="7"/>
      <c r="J1075" s="7">
        <v>8</v>
      </c>
      <c r="K1075" s="7">
        <v>2</v>
      </c>
      <c r="L1075" s="7"/>
      <c r="M1075" s="5">
        <v>2</v>
      </c>
      <c r="N1075" s="7"/>
      <c r="O1075" s="7"/>
      <c r="P1075" s="7"/>
      <c r="Q1075" s="7">
        <v>1</v>
      </c>
      <c r="R1075" s="7"/>
      <c r="S1075" s="7"/>
      <c r="T1075" s="7"/>
      <c r="U1075" s="7"/>
      <c r="V1075" s="6"/>
      <c r="W1075" s="10"/>
      <c r="X1075" s="8"/>
      <c r="Y1075" s="9">
        <v>0</v>
      </c>
      <c r="Z1075" s="9">
        <v>0</v>
      </c>
      <c r="AA1075" s="9">
        <v>0</v>
      </c>
      <c r="AB1075" s="9">
        <v>0</v>
      </c>
      <c r="AC1075" s="9">
        <v>0</v>
      </c>
      <c r="AD1075" s="9">
        <v>0</v>
      </c>
      <c r="AE1075" s="9">
        <v>0</v>
      </c>
      <c r="AF1075" s="9">
        <v>0</v>
      </c>
      <c r="AG1075" s="9">
        <v>0</v>
      </c>
      <c r="AH1075" s="9">
        <v>0</v>
      </c>
      <c r="AI1075" s="9">
        <v>0</v>
      </c>
      <c r="AJ1075">
        <v>0</v>
      </c>
      <c r="AK1075">
        <v>0</v>
      </c>
      <c r="AU1075" t="s">
        <v>2740</v>
      </c>
      <c r="AW1075">
        <v>0</v>
      </c>
      <c r="AY1075">
        <v>0</v>
      </c>
      <c r="BA1075">
        <v>0</v>
      </c>
      <c r="BC1075">
        <v>0</v>
      </c>
      <c r="BE1075">
        <v>0</v>
      </c>
      <c r="BG1075">
        <v>0</v>
      </c>
      <c r="BI1075">
        <v>0</v>
      </c>
      <c r="BK1075">
        <v>0</v>
      </c>
      <c r="BM1075">
        <v>0</v>
      </c>
      <c r="BO1075">
        <v>0</v>
      </c>
      <c r="BQ1075">
        <v>0</v>
      </c>
      <c r="BR1075">
        <v>0</v>
      </c>
      <c r="BT1075">
        <v>0</v>
      </c>
      <c r="BV1075">
        <v>0</v>
      </c>
      <c r="BX1075">
        <v>0</v>
      </c>
      <c r="BZ1075">
        <v>0</v>
      </c>
      <c r="CB1075">
        <v>0</v>
      </c>
      <c r="CF1075">
        <v>0</v>
      </c>
      <c r="CJ1075">
        <v>2543</v>
      </c>
      <c r="CM1075">
        <v>0</v>
      </c>
      <c r="CN1075">
        <v>0</v>
      </c>
    </row>
    <row r="1076" spans="1:92" x14ac:dyDescent="0.3">
      <c r="A1076" s="4">
        <v>44418</v>
      </c>
      <c r="B1076" s="2" t="s">
        <v>57</v>
      </c>
      <c r="C1076" s="11" t="s">
        <v>362</v>
      </c>
      <c r="D1076" s="11" t="s">
        <v>11</v>
      </c>
      <c r="E1076" s="3" t="s">
        <v>1203</v>
      </c>
      <c r="F1076" s="1"/>
      <c r="G1076" s="7"/>
      <c r="H1076" s="7"/>
      <c r="I1076" s="7"/>
      <c r="J1076" s="7">
        <v>20</v>
      </c>
      <c r="K1076" s="7">
        <v>5</v>
      </c>
      <c r="L1076" s="7"/>
      <c r="M1076" s="5">
        <v>5</v>
      </c>
      <c r="N1076" s="7"/>
      <c r="O1076" s="7"/>
      <c r="P1076" s="7"/>
      <c r="Q1076" s="7"/>
      <c r="R1076" s="7">
        <v>1</v>
      </c>
      <c r="S1076" s="7"/>
      <c r="T1076" s="7"/>
      <c r="U1076" s="7"/>
      <c r="V1076" s="6"/>
      <c r="W1076" s="10"/>
      <c r="X1076" s="8"/>
      <c r="Y1076" s="9">
        <v>0</v>
      </c>
      <c r="Z1076" s="9">
        <v>0</v>
      </c>
      <c r="AA1076" s="9">
        <v>0</v>
      </c>
      <c r="AB1076" s="9">
        <v>0</v>
      </c>
      <c r="AC1076" s="9">
        <v>0</v>
      </c>
      <c r="AD1076" s="9">
        <v>0</v>
      </c>
      <c r="AE1076" s="9">
        <v>0</v>
      </c>
      <c r="AF1076" s="9">
        <v>0</v>
      </c>
      <c r="AG1076" s="9">
        <v>0</v>
      </c>
      <c r="AH1076" s="9">
        <v>0</v>
      </c>
      <c r="AI1076" s="9">
        <v>0</v>
      </c>
      <c r="AJ1076">
        <v>0</v>
      </c>
      <c r="AK1076">
        <v>0</v>
      </c>
      <c r="AU1076" t="s">
        <v>2741</v>
      </c>
      <c r="AW1076">
        <v>0</v>
      </c>
      <c r="AY1076">
        <v>0</v>
      </c>
      <c r="BA1076">
        <v>0</v>
      </c>
      <c r="BC1076">
        <v>0</v>
      </c>
      <c r="BE1076">
        <v>0</v>
      </c>
      <c r="BG1076">
        <v>0</v>
      </c>
      <c r="BI1076">
        <v>0</v>
      </c>
      <c r="BK1076">
        <v>0</v>
      </c>
      <c r="BM1076">
        <v>0</v>
      </c>
      <c r="BO1076">
        <v>0</v>
      </c>
      <c r="BQ1076">
        <v>0</v>
      </c>
      <c r="BR1076">
        <v>0</v>
      </c>
      <c r="BT1076">
        <v>0</v>
      </c>
      <c r="BV1076">
        <v>0</v>
      </c>
      <c r="BX1076">
        <v>0</v>
      </c>
      <c r="BZ1076">
        <v>0</v>
      </c>
      <c r="CB1076">
        <v>0</v>
      </c>
      <c r="CF1076">
        <v>0</v>
      </c>
      <c r="CJ1076">
        <v>2544</v>
      </c>
      <c r="CM1076">
        <v>0</v>
      </c>
      <c r="CN1076">
        <v>0</v>
      </c>
    </row>
    <row r="1077" spans="1:92" x14ac:dyDescent="0.3">
      <c r="A1077" s="4">
        <v>44413</v>
      </c>
      <c r="B1077" s="2" t="s">
        <v>5</v>
      </c>
      <c r="C1077" s="11" t="s">
        <v>35</v>
      </c>
      <c r="D1077" s="11" t="s">
        <v>1699</v>
      </c>
      <c r="E1077" s="3" t="s">
        <v>951</v>
      </c>
      <c r="F1077" s="1"/>
      <c r="G1077" s="7"/>
      <c r="H1077" s="7"/>
      <c r="I1077" s="7"/>
      <c r="J1077" s="7"/>
      <c r="K1077" s="7"/>
      <c r="L1077" s="7"/>
      <c r="M1077" s="5"/>
      <c r="N1077" s="7"/>
      <c r="O1077" s="7"/>
      <c r="P1077" s="7"/>
      <c r="Q1077" s="7"/>
      <c r="R1077" s="7"/>
      <c r="S1077" s="7"/>
      <c r="T1077" s="7"/>
      <c r="U1077" s="7"/>
      <c r="V1077" s="6">
        <v>2</v>
      </c>
      <c r="W1077" s="10"/>
      <c r="X1077" s="8"/>
      <c r="Y1077" s="9">
        <v>0</v>
      </c>
      <c r="Z1077" s="9">
        <v>0</v>
      </c>
      <c r="AA1077" s="9">
        <v>0</v>
      </c>
      <c r="AB1077" s="9">
        <v>0</v>
      </c>
      <c r="AC1077" s="9">
        <v>0</v>
      </c>
      <c r="AD1077" s="9">
        <v>0</v>
      </c>
      <c r="AE1077" s="9">
        <v>0</v>
      </c>
      <c r="AF1077" s="9">
        <v>0</v>
      </c>
      <c r="AG1077" s="9">
        <v>0</v>
      </c>
      <c r="AH1077" s="9">
        <v>0</v>
      </c>
      <c r="AI1077" s="9">
        <v>0</v>
      </c>
      <c r="AJ1077">
        <v>0</v>
      </c>
      <c r="AK1077">
        <v>0</v>
      </c>
      <c r="AU1077" t="s">
        <v>2742</v>
      </c>
      <c r="AW1077">
        <v>0</v>
      </c>
      <c r="AY1077">
        <v>0</v>
      </c>
      <c r="BA1077">
        <v>0</v>
      </c>
      <c r="BC1077">
        <v>0</v>
      </c>
      <c r="BE1077">
        <v>0</v>
      </c>
      <c r="BG1077">
        <v>0</v>
      </c>
      <c r="BI1077">
        <v>0</v>
      </c>
      <c r="BK1077">
        <v>0</v>
      </c>
      <c r="BM1077">
        <v>0</v>
      </c>
      <c r="BO1077">
        <v>0</v>
      </c>
      <c r="BQ1077">
        <v>0</v>
      </c>
      <c r="BR1077">
        <v>0</v>
      </c>
      <c r="BT1077">
        <v>0</v>
      </c>
      <c r="BV1077">
        <v>0</v>
      </c>
      <c r="BX1077">
        <v>0</v>
      </c>
      <c r="BZ1077">
        <v>0</v>
      </c>
      <c r="CB1077">
        <v>0</v>
      </c>
      <c r="CF1077">
        <v>0</v>
      </c>
      <c r="CJ1077">
        <v>2545</v>
      </c>
      <c r="CM1077">
        <v>0</v>
      </c>
      <c r="CN1077">
        <v>0</v>
      </c>
    </row>
    <row r="1078" spans="1:92" x14ac:dyDescent="0.3">
      <c r="A1078" s="4">
        <v>44413</v>
      </c>
      <c r="B1078" s="2" t="s">
        <v>8</v>
      </c>
      <c r="C1078" s="11" t="s">
        <v>575</v>
      </c>
      <c r="D1078" s="11" t="s">
        <v>31</v>
      </c>
      <c r="E1078" s="3" t="s">
        <v>1363</v>
      </c>
      <c r="F1078" s="1"/>
      <c r="G1078" s="7"/>
      <c r="H1078" s="7"/>
      <c r="I1078" s="7"/>
      <c r="J1078" s="7">
        <v>72</v>
      </c>
      <c r="K1078" s="7">
        <v>18</v>
      </c>
      <c r="L1078" s="7"/>
      <c r="M1078" s="5">
        <v>18</v>
      </c>
      <c r="N1078" s="7"/>
      <c r="O1078" s="7"/>
      <c r="P1078" s="7"/>
      <c r="Q1078" s="7"/>
      <c r="R1078" s="7"/>
      <c r="S1078" s="7"/>
      <c r="T1078" s="7"/>
      <c r="U1078" s="7"/>
      <c r="V1078" s="6"/>
      <c r="W1078" s="10"/>
      <c r="X1078" s="8"/>
      <c r="Y1078" s="9">
        <v>0</v>
      </c>
      <c r="Z1078" s="9">
        <v>0</v>
      </c>
      <c r="AA1078" s="9">
        <v>0</v>
      </c>
      <c r="AB1078" s="9">
        <v>0</v>
      </c>
      <c r="AC1078" s="9">
        <v>0</v>
      </c>
      <c r="AD1078" s="9">
        <v>0</v>
      </c>
      <c r="AE1078" s="9">
        <v>0</v>
      </c>
      <c r="AF1078" s="9">
        <v>0</v>
      </c>
      <c r="AG1078" s="9">
        <v>0</v>
      </c>
      <c r="AH1078" s="9">
        <v>0</v>
      </c>
      <c r="AI1078" s="9">
        <v>0</v>
      </c>
      <c r="AJ1078">
        <v>0</v>
      </c>
      <c r="AK1078">
        <v>0</v>
      </c>
      <c r="AU1078" t="s">
        <v>2743</v>
      </c>
      <c r="AW1078">
        <v>0</v>
      </c>
      <c r="AY1078">
        <v>0</v>
      </c>
      <c r="BA1078">
        <v>0</v>
      </c>
      <c r="BC1078">
        <v>0</v>
      </c>
      <c r="BE1078">
        <v>0</v>
      </c>
      <c r="BG1078">
        <v>0</v>
      </c>
      <c r="BI1078">
        <v>0</v>
      </c>
      <c r="BK1078">
        <v>0</v>
      </c>
      <c r="BM1078">
        <v>0</v>
      </c>
      <c r="BO1078">
        <v>0</v>
      </c>
      <c r="BQ1078">
        <v>0</v>
      </c>
      <c r="BR1078">
        <v>0</v>
      </c>
      <c r="BT1078">
        <v>0</v>
      </c>
      <c r="BV1078">
        <v>0</v>
      </c>
      <c r="BX1078">
        <v>0</v>
      </c>
      <c r="BZ1078">
        <v>0</v>
      </c>
      <c r="CB1078">
        <v>0</v>
      </c>
      <c r="CF1078">
        <v>0</v>
      </c>
      <c r="CJ1078">
        <v>2546</v>
      </c>
      <c r="CM1078">
        <v>0</v>
      </c>
      <c r="CN1078">
        <v>0</v>
      </c>
    </row>
    <row r="1079" spans="1:92" x14ac:dyDescent="0.3">
      <c r="A1079" s="4">
        <v>44417</v>
      </c>
      <c r="B1079" s="2" t="s">
        <v>12</v>
      </c>
      <c r="C1079" s="11" t="s">
        <v>171</v>
      </c>
      <c r="D1079" s="11" t="s">
        <v>1690</v>
      </c>
      <c r="E1079" s="3" t="s">
        <v>839</v>
      </c>
      <c r="F1079" s="1"/>
      <c r="G1079" s="7"/>
      <c r="H1079" s="7">
        <v>1</v>
      </c>
      <c r="I1079" s="7"/>
      <c r="J1079" s="7">
        <v>24</v>
      </c>
      <c r="K1079" s="7">
        <v>6</v>
      </c>
      <c r="L1079" s="7"/>
      <c r="M1079" s="5">
        <v>6</v>
      </c>
      <c r="N1079" s="7"/>
      <c r="O1079" s="7"/>
      <c r="P1079" s="7"/>
      <c r="Q1079" s="7"/>
      <c r="R1079" s="7"/>
      <c r="S1079" s="7"/>
      <c r="T1079" s="7"/>
      <c r="U1079" s="7"/>
      <c r="V1079" s="6"/>
      <c r="W1079" s="10"/>
      <c r="X1079" s="8"/>
      <c r="Y1079" s="9">
        <v>0</v>
      </c>
      <c r="Z1079" s="9">
        <v>0</v>
      </c>
      <c r="AA1079" s="9">
        <v>0</v>
      </c>
      <c r="AB1079" s="9">
        <v>0</v>
      </c>
      <c r="AC1079" s="9">
        <v>0</v>
      </c>
      <c r="AD1079" s="9">
        <v>0</v>
      </c>
      <c r="AE1079" s="9">
        <v>0</v>
      </c>
      <c r="AF1079" s="9">
        <v>0</v>
      </c>
      <c r="AG1079" s="9">
        <v>0</v>
      </c>
      <c r="AH1079" s="9">
        <v>0</v>
      </c>
      <c r="AI1079" s="9">
        <v>0</v>
      </c>
      <c r="AJ1079">
        <v>0</v>
      </c>
      <c r="AK1079">
        <v>0</v>
      </c>
      <c r="AU1079" t="s">
        <v>2744</v>
      </c>
      <c r="AW1079">
        <v>0</v>
      </c>
      <c r="AY1079">
        <v>0</v>
      </c>
      <c r="BA1079">
        <v>0</v>
      </c>
      <c r="BC1079">
        <v>0</v>
      </c>
      <c r="BE1079">
        <v>0</v>
      </c>
      <c r="BG1079">
        <v>0</v>
      </c>
      <c r="BI1079">
        <v>0</v>
      </c>
      <c r="BK1079">
        <v>0</v>
      </c>
      <c r="BM1079">
        <v>0</v>
      </c>
      <c r="BO1079">
        <v>0</v>
      </c>
      <c r="BQ1079">
        <v>0</v>
      </c>
      <c r="BR1079">
        <v>0</v>
      </c>
      <c r="BT1079">
        <v>0</v>
      </c>
      <c r="BV1079">
        <v>0</v>
      </c>
      <c r="BX1079">
        <v>0</v>
      </c>
      <c r="BZ1079">
        <v>0</v>
      </c>
      <c r="CB1079">
        <v>0</v>
      </c>
      <c r="CF1079">
        <v>0</v>
      </c>
      <c r="CJ1079">
        <v>2547</v>
      </c>
      <c r="CM1079">
        <v>0</v>
      </c>
      <c r="CN1079">
        <v>0</v>
      </c>
    </row>
    <row r="1080" spans="1:92" x14ac:dyDescent="0.3">
      <c r="A1080" s="4">
        <v>44413</v>
      </c>
      <c r="B1080" s="2" t="s">
        <v>15</v>
      </c>
      <c r="C1080" s="11" t="s">
        <v>22</v>
      </c>
      <c r="D1080" s="11" t="s">
        <v>7</v>
      </c>
      <c r="E1080" s="3" t="s">
        <v>831</v>
      </c>
      <c r="F1080" s="1"/>
      <c r="G1080" s="7"/>
      <c r="H1080" s="7"/>
      <c r="I1080" s="7"/>
      <c r="J1080" s="7">
        <v>7</v>
      </c>
      <c r="K1080" s="7">
        <v>2</v>
      </c>
      <c r="L1080" s="7">
        <v>1</v>
      </c>
      <c r="M1080" s="5">
        <v>1</v>
      </c>
      <c r="N1080" s="7"/>
      <c r="O1080" s="7"/>
      <c r="P1080" s="7"/>
      <c r="Q1080" s="7"/>
      <c r="R1080" s="7"/>
      <c r="S1080" s="7"/>
      <c r="T1080" s="7"/>
      <c r="U1080" s="7"/>
      <c r="V1080" s="6"/>
      <c r="W1080" s="10"/>
      <c r="X1080" s="8"/>
      <c r="Y1080" s="9">
        <v>0</v>
      </c>
      <c r="Z1080" s="9">
        <v>0</v>
      </c>
      <c r="AA1080" s="9">
        <v>0</v>
      </c>
      <c r="AB1080" s="9">
        <v>0</v>
      </c>
      <c r="AC1080" s="9">
        <v>0</v>
      </c>
      <c r="AD1080" s="9">
        <v>0</v>
      </c>
      <c r="AE1080" s="9">
        <v>0</v>
      </c>
      <c r="AF1080" s="9">
        <v>0</v>
      </c>
      <c r="AG1080" s="9">
        <v>0</v>
      </c>
      <c r="AH1080" s="9">
        <v>0</v>
      </c>
      <c r="AI1080" s="9">
        <v>0</v>
      </c>
      <c r="AJ1080">
        <v>0</v>
      </c>
      <c r="AK1080">
        <v>0</v>
      </c>
      <c r="AU1080" t="s">
        <v>2745</v>
      </c>
      <c r="AW1080">
        <v>0</v>
      </c>
      <c r="AY1080">
        <v>0</v>
      </c>
      <c r="BA1080">
        <v>0</v>
      </c>
      <c r="BC1080">
        <v>0</v>
      </c>
      <c r="BE1080">
        <v>0</v>
      </c>
      <c r="BG1080">
        <v>0</v>
      </c>
      <c r="BI1080">
        <v>0</v>
      </c>
      <c r="BK1080">
        <v>0</v>
      </c>
      <c r="BM1080">
        <v>0</v>
      </c>
      <c r="BO1080">
        <v>0</v>
      </c>
      <c r="BQ1080">
        <v>0</v>
      </c>
      <c r="BR1080">
        <v>0</v>
      </c>
      <c r="BT1080">
        <v>0</v>
      </c>
      <c r="BV1080">
        <v>0</v>
      </c>
      <c r="BX1080">
        <v>0</v>
      </c>
      <c r="BZ1080">
        <v>0</v>
      </c>
      <c r="CB1080">
        <v>0</v>
      </c>
      <c r="CF1080">
        <v>0</v>
      </c>
      <c r="CJ1080">
        <v>2548</v>
      </c>
      <c r="CM1080">
        <v>0</v>
      </c>
      <c r="CN1080">
        <v>0</v>
      </c>
    </row>
    <row r="1081" spans="1:92" x14ac:dyDescent="0.3">
      <c r="A1081" s="4">
        <v>44398</v>
      </c>
      <c r="B1081" s="2" t="s">
        <v>15</v>
      </c>
      <c r="C1081" s="11" t="s">
        <v>126</v>
      </c>
      <c r="D1081" s="11" t="s">
        <v>1699</v>
      </c>
      <c r="E1081" s="3" t="s">
        <v>840</v>
      </c>
      <c r="F1081" s="1"/>
      <c r="G1081" s="7"/>
      <c r="H1081" s="7"/>
      <c r="I1081" s="7"/>
      <c r="J1081" s="7"/>
      <c r="K1081" s="7"/>
      <c r="L1081" s="7"/>
      <c r="M1081" s="5"/>
      <c r="N1081" s="7"/>
      <c r="O1081" s="7"/>
      <c r="P1081" s="7"/>
      <c r="Q1081" s="7"/>
      <c r="R1081" s="7"/>
      <c r="S1081" s="7"/>
      <c r="T1081" s="7"/>
      <c r="U1081" s="7"/>
      <c r="V1081" s="6">
        <v>1</v>
      </c>
      <c r="W1081" s="10"/>
      <c r="X1081" s="8"/>
      <c r="Y1081" s="9">
        <v>0</v>
      </c>
      <c r="Z1081" s="9">
        <v>0</v>
      </c>
      <c r="AA1081" s="9">
        <v>0</v>
      </c>
      <c r="AB1081" s="9">
        <v>0</v>
      </c>
      <c r="AC1081" s="9">
        <v>0</v>
      </c>
      <c r="AD1081" s="9">
        <v>0</v>
      </c>
      <c r="AE1081" s="9">
        <v>0</v>
      </c>
      <c r="AF1081" s="9">
        <v>0</v>
      </c>
      <c r="AG1081" s="9">
        <v>0</v>
      </c>
      <c r="AH1081" s="9">
        <v>0</v>
      </c>
      <c r="AI1081" s="9">
        <v>0</v>
      </c>
      <c r="AJ1081">
        <v>0</v>
      </c>
      <c r="AK1081">
        <v>0</v>
      </c>
      <c r="AU1081" t="s">
        <v>2746</v>
      </c>
      <c r="AW1081">
        <v>0</v>
      </c>
      <c r="AY1081">
        <v>0</v>
      </c>
      <c r="BA1081">
        <v>0</v>
      </c>
      <c r="BC1081">
        <v>0</v>
      </c>
      <c r="BE1081">
        <v>0</v>
      </c>
      <c r="BG1081">
        <v>0</v>
      </c>
      <c r="BI1081">
        <v>0</v>
      </c>
      <c r="BK1081">
        <v>0</v>
      </c>
      <c r="BM1081">
        <v>0</v>
      </c>
      <c r="BO1081">
        <v>0</v>
      </c>
      <c r="BQ1081">
        <v>0</v>
      </c>
      <c r="BR1081">
        <v>0</v>
      </c>
      <c r="BT1081">
        <v>0</v>
      </c>
      <c r="BV1081">
        <v>0</v>
      </c>
      <c r="BX1081">
        <v>0</v>
      </c>
      <c r="BZ1081">
        <v>0</v>
      </c>
      <c r="CB1081">
        <v>0</v>
      </c>
      <c r="CF1081">
        <v>0</v>
      </c>
      <c r="CJ1081">
        <v>2549</v>
      </c>
      <c r="CM1081">
        <v>0</v>
      </c>
      <c r="CN1081">
        <v>0</v>
      </c>
    </row>
    <row r="1082" spans="1:92" x14ac:dyDescent="0.3">
      <c r="A1082" s="4">
        <v>44419</v>
      </c>
      <c r="B1082" s="2" t="s">
        <v>19</v>
      </c>
      <c r="C1082" s="11" t="s">
        <v>72</v>
      </c>
      <c r="D1082" s="11" t="s">
        <v>31</v>
      </c>
      <c r="E1082" s="3" t="s">
        <v>1149</v>
      </c>
      <c r="F1082" s="1"/>
      <c r="G1082" s="7"/>
      <c r="H1082" s="7"/>
      <c r="I1082" s="7"/>
      <c r="J1082" s="7">
        <v>16</v>
      </c>
      <c r="K1082" s="7">
        <v>4</v>
      </c>
      <c r="L1082" s="7"/>
      <c r="M1082" s="5">
        <v>4</v>
      </c>
      <c r="N1082" s="7"/>
      <c r="O1082" s="7"/>
      <c r="P1082" s="7"/>
      <c r="Q1082" s="7"/>
      <c r="R1082" s="7"/>
      <c r="S1082" s="7"/>
      <c r="T1082" s="7"/>
      <c r="U1082" s="7"/>
      <c r="V1082" s="6"/>
      <c r="W1082" s="10"/>
      <c r="X1082" s="8"/>
      <c r="Y1082" s="9">
        <v>0</v>
      </c>
      <c r="Z1082" s="9">
        <v>0</v>
      </c>
      <c r="AA1082" s="9">
        <v>0</v>
      </c>
      <c r="AB1082" s="9">
        <v>0</v>
      </c>
      <c r="AC1082" s="9">
        <v>0</v>
      </c>
      <c r="AD1082" s="9">
        <v>0</v>
      </c>
      <c r="AE1082" s="9">
        <v>0</v>
      </c>
      <c r="AF1082" s="9">
        <v>0</v>
      </c>
      <c r="AG1082" s="9">
        <v>0</v>
      </c>
      <c r="AH1082" s="9">
        <v>0</v>
      </c>
      <c r="AI1082" s="9">
        <v>0</v>
      </c>
      <c r="AJ1082">
        <v>0</v>
      </c>
      <c r="AK1082">
        <v>0</v>
      </c>
      <c r="AU1082" t="s">
        <v>2747</v>
      </c>
      <c r="AW1082">
        <v>0</v>
      </c>
      <c r="AY1082">
        <v>0</v>
      </c>
      <c r="BA1082">
        <v>0</v>
      </c>
      <c r="BC1082">
        <v>0</v>
      </c>
      <c r="BE1082">
        <v>0</v>
      </c>
      <c r="BG1082">
        <v>0</v>
      </c>
      <c r="BI1082">
        <v>0</v>
      </c>
      <c r="BK1082">
        <v>0</v>
      </c>
      <c r="BM1082">
        <v>0</v>
      </c>
      <c r="BO1082">
        <v>0</v>
      </c>
      <c r="BQ1082">
        <v>0</v>
      </c>
      <c r="BR1082">
        <v>0</v>
      </c>
      <c r="BT1082">
        <v>0</v>
      </c>
      <c r="BV1082">
        <v>0</v>
      </c>
      <c r="BX1082">
        <v>0</v>
      </c>
      <c r="BZ1082">
        <v>0</v>
      </c>
      <c r="CB1082">
        <v>0</v>
      </c>
      <c r="CF1082">
        <v>0</v>
      </c>
      <c r="CJ1082">
        <v>2550</v>
      </c>
      <c r="CM1082">
        <v>0</v>
      </c>
      <c r="CN1082">
        <v>0</v>
      </c>
    </row>
    <row r="1083" spans="1:92" x14ac:dyDescent="0.3">
      <c r="A1083" s="4">
        <v>44415</v>
      </c>
      <c r="B1083" s="2" t="s">
        <v>172</v>
      </c>
      <c r="C1083" s="11" t="s">
        <v>491</v>
      </c>
      <c r="D1083" s="11" t="s">
        <v>1699</v>
      </c>
      <c r="E1083" s="3" t="s">
        <v>1216</v>
      </c>
      <c r="F1083" s="1"/>
      <c r="G1083" s="7"/>
      <c r="H1083" s="7"/>
      <c r="I1083" s="7"/>
      <c r="J1083" s="7"/>
      <c r="K1083" s="7"/>
      <c r="L1083" s="7"/>
      <c r="M1083" s="5"/>
      <c r="N1083" s="7"/>
      <c r="O1083" s="7"/>
      <c r="P1083" s="7"/>
      <c r="Q1083" s="7"/>
      <c r="R1083" s="7"/>
      <c r="S1083" s="7"/>
      <c r="T1083" s="7"/>
      <c r="U1083" s="7"/>
      <c r="V1083" s="6">
        <v>50</v>
      </c>
      <c r="W1083" s="10"/>
      <c r="X1083" s="8"/>
      <c r="Y1083" s="9">
        <v>0</v>
      </c>
      <c r="Z1083" s="9">
        <v>0</v>
      </c>
      <c r="AA1083" s="9">
        <v>0</v>
      </c>
      <c r="AB1083" s="9">
        <v>0</v>
      </c>
      <c r="AC1083" s="9">
        <v>0</v>
      </c>
      <c r="AD1083" s="9">
        <v>0</v>
      </c>
      <c r="AE1083" s="9">
        <v>0</v>
      </c>
      <c r="AF1083" s="9">
        <v>0</v>
      </c>
      <c r="AG1083" s="9">
        <v>0</v>
      </c>
      <c r="AH1083" s="9">
        <v>0</v>
      </c>
      <c r="AI1083" s="9">
        <v>0</v>
      </c>
      <c r="AJ1083">
        <v>0</v>
      </c>
      <c r="AK1083">
        <v>0</v>
      </c>
      <c r="AU1083" t="s">
        <v>2748</v>
      </c>
      <c r="AW1083">
        <v>0</v>
      </c>
      <c r="AY1083">
        <v>0</v>
      </c>
      <c r="BA1083">
        <v>0</v>
      </c>
      <c r="BC1083">
        <v>0</v>
      </c>
      <c r="BE1083">
        <v>0</v>
      </c>
      <c r="BG1083">
        <v>0</v>
      </c>
      <c r="BI1083">
        <v>0</v>
      </c>
      <c r="BK1083">
        <v>0</v>
      </c>
      <c r="BM1083">
        <v>0</v>
      </c>
      <c r="BO1083">
        <v>0</v>
      </c>
      <c r="BQ1083">
        <v>0</v>
      </c>
      <c r="BR1083">
        <v>0</v>
      </c>
      <c r="BT1083">
        <v>0</v>
      </c>
      <c r="BV1083">
        <v>0</v>
      </c>
      <c r="BX1083">
        <v>0</v>
      </c>
      <c r="BZ1083">
        <v>0</v>
      </c>
      <c r="CB1083">
        <v>0</v>
      </c>
      <c r="CF1083">
        <v>0</v>
      </c>
      <c r="CJ1083">
        <v>2551</v>
      </c>
      <c r="CM1083">
        <v>0</v>
      </c>
      <c r="CN1083">
        <v>0</v>
      </c>
    </row>
    <row r="1084" spans="1:92" x14ac:dyDescent="0.3">
      <c r="A1084" s="4">
        <v>44418</v>
      </c>
      <c r="B1084" s="2" t="s">
        <v>9</v>
      </c>
      <c r="C1084" s="11" t="s">
        <v>489</v>
      </c>
      <c r="D1084" s="11" t="s">
        <v>31</v>
      </c>
      <c r="E1084" s="3" t="s">
        <v>1027</v>
      </c>
      <c r="F1084" s="1"/>
      <c r="G1084" s="7"/>
      <c r="H1084" s="7"/>
      <c r="I1084" s="7"/>
      <c r="J1084" s="7">
        <v>40</v>
      </c>
      <c r="K1084" s="7">
        <v>10</v>
      </c>
      <c r="L1084" s="7"/>
      <c r="M1084" s="5">
        <v>10</v>
      </c>
      <c r="N1084" s="7"/>
      <c r="O1084" s="7"/>
      <c r="P1084" s="7"/>
      <c r="Q1084" s="7"/>
      <c r="R1084" s="7"/>
      <c r="S1084" s="7"/>
      <c r="T1084" s="7"/>
      <c r="U1084" s="7"/>
      <c r="V1084" s="6"/>
      <c r="W1084" s="10"/>
      <c r="X1084" s="8"/>
      <c r="Y1084" s="9">
        <v>0</v>
      </c>
      <c r="Z1084" s="9">
        <v>0</v>
      </c>
      <c r="AA1084" s="9">
        <v>0</v>
      </c>
      <c r="AB1084" s="9">
        <v>0</v>
      </c>
      <c r="AC1084" s="9">
        <v>0</v>
      </c>
      <c r="AD1084" s="9">
        <v>0</v>
      </c>
      <c r="AE1084" s="9">
        <v>0</v>
      </c>
      <c r="AF1084" s="9">
        <v>0</v>
      </c>
      <c r="AG1084" s="9">
        <v>0</v>
      </c>
      <c r="AH1084" s="9">
        <v>0</v>
      </c>
      <c r="AI1084" s="9">
        <v>0</v>
      </c>
      <c r="AJ1084">
        <v>0</v>
      </c>
      <c r="AK1084">
        <v>0</v>
      </c>
      <c r="AU1084" t="s">
        <v>2749</v>
      </c>
      <c r="AW1084">
        <v>0</v>
      </c>
      <c r="AY1084">
        <v>0</v>
      </c>
      <c r="BA1084">
        <v>0</v>
      </c>
      <c r="BC1084">
        <v>0</v>
      </c>
      <c r="BE1084">
        <v>0</v>
      </c>
      <c r="BG1084">
        <v>0</v>
      </c>
      <c r="BI1084">
        <v>0</v>
      </c>
      <c r="BK1084">
        <v>0</v>
      </c>
      <c r="BM1084">
        <v>0</v>
      </c>
      <c r="BO1084">
        <v>0</v>
      </c>
      <c r="BQ1084">
        <v>0</v>
      </c>
      <c r="BR1084">
        <v>0</v>
      </c>
      <c r="BT1084">
        <v>0</v>
      </c>
      <c r="BV1084">
        <v>0</v>
      </c>
      <c r="BX1084">
        <v>0</v>
      </c>
      <c r="BZ1084">
        <v>0</v>
      </c>
      <c r="CB1084">
        <v>0</v>
      </c>
      <c r="CF1084">
        <v>0</v>
      </c>
      <c r="CJ1084">
        <v>2552</v>
      </c>
      <c r="CM1084">
        <v>0</v>
      </c>
      <c r="CN1084">
        <v>0</v>
      </c>
    </row>
    <row r="1085" spans="1:92" x14ac:dyDescent="0.3">
      <c r="A1085" s="4">
        <v>44419</v>
      </c>
      <c r="B1085" s="2" t="s">
        <v>57</v>
      </c>
      <c r="C1085" s="11" t="s">
        <v>783</v>
      </c>
      <c r="D1085" s="11" t="s">
        <v>1690</v>
      </c>
      <c r="E1085" s="3" t="s">
        <v>1468</v>
      </c>
      <c r="F1085" s="1"/>
      <c r="G1085" s="7"/>
      <c r="H1085" s="7"/>
      <c r="I1085" s="7"/>
      <c r="J1085" s="7"/>
      <c r="K1085" s="7"/>
      <c r="L1085" s="7"/>
      <c r="M1085" s="5"/>
      <c r="N1085" s="7">
        <v>1</v>
      </c>
      <c r="O1085" s="7"/>
      <c r="P1085" s="7"/>
      <c r="Q1085" s="7"/>
      <c r="R1085" s="7"/>
      <c r="S1085" s="7"/>
      <c r="T1085" s="7"/>
      <c r="U1085" s="7"/>
      <c r="V1085" s="6"/>
      <c r="W1085" s="10"/>
      <c r="X1085" s="8"/>
      <c r="Y1085" s="9">
        <v>0</v>
      </c>
      <c r="Z1085" s="9">
        <v>0</v>
      </c>
      <c r="AA1085" s="9">
        <v>0</v>
      </c>
      <c r="AB1085" s="9">
        <v>0</v>
      </c>
      <c r="AC1085" s="9">
        <v>0</v>
      </c>
      <c r="AD1085" s="9">
        <v>0</v>
      </c>
      <c r="AE1085" s="9">
        <v>0</v>
      </c>
      <c r="AF1085" s="9">
        <v>0</v>
      </c>
      <c r="AG1085" s="9">
        <v>0</v>
      </c>
      <c r="AH1085" s="9">
        <v>0</v>
      </c>
      <c r="AI1085" s="9">
        <v>0</v>
      </c>
      <c r="AJ1085">
        <v>0</v>
      </c>
      <c r="AK1085">
        <v>0</v>
      </c>
      <c r="AU1085" t="s">
        <v>2750</v>
      </c>
      <c r="AW1085">
        <v>0</v>
      </c>
      <c r="AY1085">
        <v>0</v>
      </c>
      <c r="BA1085">
        <v>0</v>
      </c>
      <c r="BC1085">
        <v>0</v>
      </c>
      <c r="BE1085">
        <v>0</v>
      </c>
      <c r="BG1085">
        <v>0</v>
      </c>
      <c r="BI1085">
        <v>0</v>
      </c>
      <c r="BK1085">
        <v>0</v>
      </c>
      <c r="BM1085">
        <v>0</v>
      </c>
      <c r="BO1085">
        <v>0</v>
      </c>
      <c r="BQ1085">
        <v>0</v>
      </c>
      <c r="BR1085">
        <v>0</v>
      </c>
      <c r="BT1085">
        <v>0</v>
      </c>
      <c r="BV1085">
        <v>0</v>
      </c>
      <c r="BX1085">
        <v>0</v>
      </c>
      <c r="BZ1085">
        <v>0</v>
      </c>
      <c r="CB1085">
        <v>0</v>
      </c>
      <c r="CF1085">
        <v>0</v>
      </c>
      <c r="CJ1085">
        <v>2553</v>
      </c>
      <c r="CM1085">
        <v>0</v>
      </c>
      <c r="CN1085">
        <v>0</v>
      </c>
    </row>
    <row r="1086" spans="1:92" x14ac:dyDescent="0.3">
      <c r="A1086" s="4">
        <v>44419</v>
      </c>
      <c r="B1086" s="2" t="s">
        <v>57</v>
      </c>
      <c r="C1086" s="11" t="s">
        <v>216</v>
      </c>
      <c r="D1086" s="11" t="s">
        <v>1699</v>
      </c>
      <c r="E1086" s="3" t="s">
        <v>1121</v>
      </c>
      <c r="F1086" s="1"/>
      <c r="G1086" s="7"/>
      <c r="H1086" s="7"/>
      <c r="I1086" s="7"/>
      <c r="J1086" s="7"/>
      <c r="K1086" s="7"/>
      <c r="L1086" s="7"/>
      <c r="M1086" s="5"/>
      <c r="N1086" s="7"/>
      <c r="O1086" s="7"/>
      <c r="P1086" s="7"/>
      <c r="Q1086" s="7"/>
      <c r="R1086" s="7"/>
      <c r="S1086" s="7"/>
      <c r="T1086" s="7"/>
      <c r="U1086" s="7"/>
      <c r="V1086" s="6">
        <v>2</v>
      </c>
      <c r="W1086" s="10"/>
      <c r="X1086" s="8"/>
      <c r="Y1086" s="9">
        <v>0</v>
      </c>
      <c r="Z1086" s="9">
        <v>0</v>
      </c>
      <c r="AA1086" s="9">
        <v>0</v>
      </c>
      <c r="AB1086" s="9">
        <v>0</v>
      </c>
      <c r="AC1086" s="9">
        <v>0</v>
      </c>
      <c r="AD1086" s="9">
        <v>0</v>
      </c>
      <c r="AE1086" s="9">
        <v>0</v>
      </c>
      <c r="AF1086" s="9">
        <v>0</v>
      </c>
      <c r="AG1086" s="9">
        <v>0</v>
      </c>
      <c r="AH1086" s="9">
        <v>0</v>
      </c>
      <c r="AI1086" s="9">
        <v>0</v>
      </c>
      <c r="AJ1086">
        <v>0</v>
      </c>
      <c r="AK1086">
        <v>0</v>
      </c>
      <c r="AU1086" t="s">
        <v>2751</v>
      </c>
      <c r="AW1086">
        <v>0</v>
      </c>
      <c r="AY1086">
        <v>0</v>
      </c>
      <c r="BA1086">
        <v>0</v>
      </c>
      <c r="BC1086">
        <v>0</v>
      </c>
      <c r="BE1086">
        <v>0</v>
      </c>
      <c r="BG1086">
        <v>0</v>
      </c>
      <c r="BI1086">
        <v>0</v>
      </c>
      <c r="BK1086">
        <v>0</v>
      </c>
      <c r="BM1086">
        <v>0</v>
      </c>
      <c r="BO1086">
        <v>0</v>
      </c>
      <c r="BQ1086">
        <v>0</v>
      </c>
      <c r="BR1086">
        <v>0</v>
      </c>
      <c r="BT1086">
        <v>0</v>
      </c>
      <c r="BV1086">
        <v>0</v>
      </c>
      <c r="BX1086">
        <v>0</v>
      </c>
      <c r="BZ1086">
        <v>0</v>
      </c>
      <c r="CB1086">
        <v>0</v>
      </c>
      <c r="CF1086">
        <v>0</v>
      </c>
      <c r="CJ1086">
        <v>2554</v>
      </c>
      <c r="CM1086">
        <v>0</v>
      </c>
      <c r="CN1086">
        <v>0</v>
      </c>
    </row>
    <row r="1087" spans="1:92" x14ac:dyDescent="0.3">
      <c r="A1087" s="4">
        <v>44419</v>
      </c>
      <c r="B1087" s="2" t="s">
        <v>12</v>
      </c>
      <c r="C1087" s="11" t="s">
        <v>171</v>
      </c>
      <c r="D1087" s="11" t="s">
        <v>1713</v>
      </c>
      <c r="E1087" s="3" t="s">
        <v>839</v>
      </c>
      <c r="F1087" s="1"/>
      <c r="G1087" s="7"/>
      <c r="H1087" s="7">
        <v>1</v>
      </c>
      <c r="I1087" s="7"/>
      <c r="J1087" s="7">
        <v>80</v>
      </c>
      <c r="K1087" s="7">
        <v>16</v>
      </c>
      <c r="L1087" s="7"/>
      <c r="M1087" s="5">
        <v>16</v>
      </c>
      <c r="N1087" s="7"/>
      <c r="O1087" s="7"/>
      <c r="P1087" s="7"/>
      <c r="Q1087" s="7"/>
      <c r="R1087" s="7"/>
      <c r="S1087" s="7"/>
      <c r="T1087" s="7"/>
      <c r="U1087" s="7"/>
      <c r="V1087" s="6"/>
      <c r="W1087" s="10"/>
      <c r="X1087" s="8"/>
      <c r="Y1087" s="9">
        <v>0</v>
      </c>
      <c r="Z1087" s="9">
        <v>0</v>
      </c>
      <c r="AA1087" s="9">
        <v>0</v>
      </c>
      <c r="AB1087" s="9">
        <v>0</v>
      </c>
      <c r="AC1087" s="9">
        <v>0</v>
      </c>
      <c r="AD1087" s="9">
        <v>0</v>
      </c>
      <c r="AE1087" s="9">
        <v>0</v>
      </c>
      <c r="AF1087" s="9">
        <v>0</v>
      </c>
      <c r="AG1087" s="9">
        <v>0</v>
      </c>
      <c r="AH1087" s="9">
        <v>0</v>
      </c>
      <c r="AI1087" s="9">
        <v>0</v>
      </c>
      <c r="AJ1087">
        <v>0</v>
      </c>
      <c r="AK1087">
        <v>0</v>
      </c>
      <c r="AU1087" t="s">
        <v>2752</v>
      </c>
      <c r="AW1087">
        <v>0</v>
      </c>
      <c r="AY1087">
        <v>0</v>
      </c>
      <c r="BA1087">
        <v>0</v>
      </c>
      <c r="BC1087">
        <v>0</v>
      </c>
      <c r="BE1087">
        <v>0</v>
      </c>
      <c r="BG1087">
        <v>0</v>
      </c>
      <c r="BI1087">
        <v>0</v>
      </c>
      <c r="BK1087">
        <v>0</v>
      </c>
      <c r="BM1087">
        <v>0</v>
      </c>
      <c r="BO1087">
        <v>0</v>
      </c>
      <c r="BQ1087">
        <v>0</v>
      </c>
      <c r="BR1087">
        <v>0</v>
      </c>
      <c r="BT1087">
        <v>0</v>
      </c>
      <c r="BV1087">
        <v>0</v>
      </c>
      <c r="BX1087">
        <v>0</v>
      </c>
      <c r="BZ1087">
        <v>0</v>
      </c>
      <c r="CB1087">
        <v>0</v>
      </c>
      <c r="CF1087">
        <v>0</v>
      </c>
      <c r="CJ1087">
        <v>2555</v>
      </c>
      <c r="CM1087">
        <v>0</v>
      </c>
      <c r="CN1087">
        <v>0</v>
      </c>
    </row>
    <row r="1088" spans="1:92" x14ac:dyDescent="0.3">
      <c r="A1088" s="4">
        <v>44419</v>
      </c>
      <c r="B1088" s="2" t="s">
        <v>12</v>
      </c>
      <c r="C1088" s="11" t="s">
        <v>389</v>
      </c>
      <c r="D1088" s="11" t="s">
        <v>1713</v>
      </c>
      <c r="E1088" s="3" t="s">
        <v>1209</v>
      </c>
      <c r="F1088" s="1"/>
      <c r="G1088" s="7"/>
      <c r="H1088" s="7"/>
      <c r="I1088" s="7"/>
      <c r="J1088" s="7">
        <v>5</v>
      </c>
      <c r="K1088" s="7">
        <v>1</v>
      </c>
      <c r="L1088" s="7"/>
      <c r="M1088" s="5">
        <v>1</v>
      </c>
      <c r="N1088" s="7"/>
      <c r="O1088" s="7"/>
      <c r="P1088" s="7"/>
      <c r="Q1088" s="7"/>
      <c r="R1088" s="7"/>
      <c r="S1088" s="7"/>
      <c r="T1088" s="7"/>
      <c r="U1088" s="7"/>
      <c r="V1088" s="6"/>
      <c r="W1088" s="10"/>
      <c r="X1088" s="8"/>
      <c r="Y1088" s="9">
        <v>0</v>
      </c>
      <c r="Z1088" s="9">
        <v>0</v>
      </c>
      <c r="AA1088" s="9">
        <v>0</v>
      </c>
      <c r="AB1088" s="9">
        <v>0</v>
      </c>
      <c r="AC1088" s="9">
        <v>0</v>
      </c>
      <c r="AD1088" s="9">
        <v>0</v>
      </c>
      <c r="AE1088" s="9">
        <v>0</v>
      </c>
      <c r="AF1088" s="9">
        <v>0</v>
      </c>
      <c r="AG1088" s="9">
        <v>0</v>
      </c>
      <c r="AH1088" s="9">
        <v>0</v>
      </c>
      <c r="AI1088" s="9">
        <v>0</v>
      </c>
      <c r="AJ1088">
        <v>0</v>
      </c>
      <c r="AK1088">
        <v>0</v>
      </c>
      <c r="AU1088" t="s">
        <v>2753</v>
      </c>
      <c r="AW1088">
        <v>0</v>
      </c>
      <c r="AY1088">
        <v>0</v>
      </c>
      <c r="BA1088">
        <v>0</v>
      </c>
      <c r="BC1088">
        <v>0</v>
      </c>
      <c r="BE1088">
        <v>0</v>
      </c>
      <c r="BG1088">
        <v>0</v>
      </c>
      <c r="BI1088">
        <v>0</v>
      </c>
      <c r="BK1088">
        <v>0</v>
      </c>
      <c r="BM1088">
        <v>0</v>
      </c>
      <c r="BO1088">
        <v>0</v>
      </c>
      <c r="BQ1088">
        <v>0</v>
      </c>
      <c r="BR1088">
        <v>0</v>
      </c>
      <c r="BT1088">
        <v>0</v>
      </c>
      <c r="BV1088">
        <v>0</v>
      </c>
      <c r="BX1088">
        <v>0</v>
      </c>
      <c r="BZ1088">
        <v>0</v>
      </c>
      <c r="CB1088">
        <v>0</v>
      </c>
      <c r="CF1088">
        <v>0</v>
      </c>
      <c r="CJ1088">
        <v>2556</v>
      </c>
      <c r="CM1088">
        <v>0</v>
      </c>
      <c r="CN1088">
        <v>0</v>
      </c>
    </row>
    <row r="1089" spans="1:92" x14ac:dyDescent="0.3">
      <c r="A1089" s="4">
        <v>44416</v>
      </c>
      <c r="B1089" s="2" t="s">
        <v>19</v>
      </c>
      <c r="C1089" s="11" t="s">
        <v>158</v>
      </c>
      <c r="D1089" s="11" t="s">
        <v>31</v>
      </c>
      <c r="E1089" s="3" t="s">
        <v>986</v>
      </c>
      <c r="F1089" s="1"/>
      <c r="G1089" s="7"/>
      <c r="H1089" s="7"/>
      <c r="I1089" s="7"/>
      <c r="J1089" s="7">
        <v>32</v>
      </c>
      <c r="K1089" s="7">
        <v>8</v>
      </c>
      <c r="L1089" s="7"/>
      <c r="M1089" s="5">
        <v>8</v>
      </c>
      <c r="N1089" s="7">
        <v>3</v>
      </c>
      <c r="O1089" s="7"/>
      <c r="P1089" s="7"/>
      <c r="Q1089" s="7"/>
      <c r="R1089" s="7"/>
      <c r="S1089" s="7"/>
      <c r="T1089" s="7"/>
      <c r="U1089" s="7"/>
      <c r="V1089" s="6">
        <v>2</v>
      </c>
      <c r="W1089" s="10"/>
      <c r="X1089" s="8"/>
      <c r="Y1089" s="9">
        <v>0</v>
      </c>
      <c r="Z1089" s="9">
        <v>0</v>
      </c>
      <c r="AA1089" s="9">
        <v>0</v>
      </c>
      <c r="AB1089" s="9">
        <v>0</v>
      </c>
      <c r="AC1089" s="9">
        <v>0</v>
      </c>
      <c r="AD1089" s="9">
        <v>0</v>
      </c>
      <c r="AE1089" s="9">
        <v>0</v>
      </c>
      <c r="AF1089" s="9">
        <v>0</v>
      </c>
      <c r="AG1089" s="9">
        <v>0</v>
      </c>
      <c r="AH1089" s="9">
        <v>0</v>
      </c>
      <c r="AI1089" s="9">
        <v>0</v>
      </c>
      <c r="AJ1089">
        <v>0</v>
      </c>
      <c r="AK1089">
        <v>0</v>
      </c>
      <c r="AU1089" t="s">
        <v>2754</v>
      </c>
      <c r="AW1089">
        <v>0</v>
      </c>
      <c r="AY1089">
        <v>0</v>
      </c>
      <c r="BA1089">
        <v>0</v>
      </c>
      <c r="BC1089">
        <v>0</v>
      </c>
      <c r="BE1089">
        <v>0</v>
      </c>
      <c r="BG1089">
        <v>0</v>
      </c>
      <c r="BI1089">
        <v>0</v>
      </c>
      <c r="BK1089">
        <v>0</v>
      </c>
      <c r="BM1089">
        <v>0</v>
      </c>
      <c r="BO1089">
        <v>0</v>
      </c>
      <c r="BQ1089">
        <v>0</v>
      </c>
      <c r="BR1089">
        <v>0</v>
      </c>
      <c r="BT1089">
        <v>0</v>
      </c>
      <c r="BV1089">
        <v>0</v>
      </c>
      <c r="BX1089">
        <v>0</v>
      </c>
      <c r="BZ1089">
        <v>0</v>
      </c>
      <c r="CB1089">
        <v>0</v>
      </c>
      <c r="CF1089">
        <v>0</v>
      </c>
      <c r="CJ1089">
        <v>2557</v>
      </c>
      <c r="CM1089">
        <v>0</v>
      </c>
      <c r="CN1089">
        <v>0</v>
      </c>
    </row>
    <row r="1090" spans="1:92" x14ac:dyDescent="0.3">
      <c r="A1090" s="4">
        <v>44419</v>
      </c>
      <c r="B1090" s="2" t="s">
        <v>32</v>
      </c>
      <c r="C1090" s="11" t="s">
        <v>68</v>
      </c>
      <c r="D1090" s="11" t="s">
        <v>1690</v>
      </c>
      <c r="E1090" s="3" t="s">
        <v>845</v>
      </c>
      <c r="F1090" s="1"/>
      <c r="G1090" s="7"/>
      <c r="H1090" s="7"/>
      <c r="I1090" s="7"/>
      <c r="J1090" s="7">
        <v>44</v>
      </c>
      <c r="K1090" s="7">
        <v>10</v>
      </c>
      <c r="L1090" s="7"/>
      <c r="M1090" s="5">
        <v>10</v>
      </c>
      <c r="N1090" s="7"/>
      <c r="O1090" s="7"/>
      <c r="P1090" s="7"/>
      <c r="Q1090" s="7"/>
      <c r="R1090" s="7"/>
      <c r="S1090" s="7"/>
      <c r="T1090" s="7"/>
      <c r="U1090" s="7"/>
      <c r="V1090" s="6"/>
      <c r="W1090" s="10"/>
      <c r="X1090" s="8"/>
      <c r="Y1090" s="9">
        <v>0</v>
      </c>
      <c r="Z1090" s="9">
        <v>0</v>
      </c>
      <c r="AA1090" s="9">
        <v>0</v>
      </c>
      <c r="AB1090" s="9">
        <v>0</v>
      </c>
      <c r="AC1090" s="9">
        <v>0</v>
      </c>
      <c r="AD1090" s="9">
        <v>0</v>
      </c>
      <c r="AE1090" s="9">
        <v>0</v>
      </c>
      <c r="AF1090" s="9">
        <v>0</v>
      </c>
      <c r="AG1090" s="9">
        <v>0</v>
      </c>
      <c r="AH1090" s="9">
        <v>0</v>
      </c>
      <c r="AI1090" s="9">
        <v>0</v>
      </c>
      <c r="AJ1090">
        <v>0</v>
      </c>
      <c r="AK1090">
        <v>0</v>
      </c>
      <c r="AU1090" t="s">
        <v>2755</v>
      </c>
      <c r="AW1090">
        <v>0</v>
      </c>
      <c r="AY1090">
        <v>0</v>
      </c>
      <c r="BA1090">
        <v>0</v>
      </c>
      <c r="BC1090">
        <v>0</v>
      </c>
      <c r="BE1090">
        <v>0</v>
      </c>
      <c r="BG1090">
        <v>0</v>
      </c>
      <c r="BI1090">
        <v>0</v>
      </c>
      <c r="BK1090">
        <v>0</v>
      </c>
      <c r="BM1090">
        <v>0</v>
      </c>
      <c r="BO1090">
        <v>0</v>
      </c>
      <c r="BQ1090">
        <v>0</v>
      </c>
      <c r="BR1090">
        <v>0</v>
      </c>
      <c r="BT1090">
        <v>0</v>
      </c>
      <c r="BV1090">
        <v>0</v>
      </c>
      <c r="BX1090">
        <v>0</v>
      </c>
      <c r="BZ1090">
        <v>0</v>
      </c>
      <c r="CB1090">
        <v>0</v>
      </c>
      <c r="CF1090">
        <v>0</v>
      </c>
      <c r="CJ1090">
        <v>2558</v>
      </c>
      <c r="CM1090">
        <v>0</v>
      </c>
      <c r="CN1090">
        <v>0</v>
      </c>
    </row>
    <row r="1091" spans="1:92" x14ac:dyDescent="0.3">
      <c r="A1091" s="4">
        <v>44415</v>
      </c>
      <c r="B1091" s="2" t="s">
        <v>26</v>
      </c>
      <c r="C1091" s="11" t="s">
        <v>1088</v>
      </c>
      <c r="D1091" s="11" t="s">
        <v>7</v>
      </c>
      <c r="E1091" s="3" t="s">
        <v>1089</v>
      </c>
      <c r="F1091" s="1"/>
      <c r="G1091" s="7"/>
      <c r="H1091" s="7"/>
      <c r="I1091" s="7"/>
      <c r="J1091" s="7">
        <v>2</v>
      </c>
      <c r="K1091" s="7">
        <v>1</v>
      </c>
      <c r="L1091" s="7">
        <v>1</v>
      </c>
      <c r="M1091" s="5"/>
      <c r="N1091" s="7"/>
      <c r="O1091" s="7"/>
      <c r="P1091" s="7"/>
      <c r="Q1091" s="7"/>
      <c r="R1091" s="7"/>
      <c r="S1091" s="7"/>
      <c r="T1091" s="7"/>
      <c r="U1091" s="7"/>
      <c r="V1091" s="6"/>
      <c r="W1091" s="10"/>
      <c r="X1091" s="8"/>
      <c r="Y1091" s="9">
        <v>0</v>
      </c>
      <c r="Z1091" s="9">
        <v>0</v>
      </c>
      <c r="AA1091" s="9">
        <v>0</v>
      </c>
      <c r="AB1091" s="9">
        <v>0</v>
      </c>
      <c r="AC1091" s="9">
        <v>0</v>
      </c>
      <c r="AD1091" s="9">
        <v>0</v>
      </c>
      <c r="AE1091" s="9">
        <v>0</v>
      </c>
      <c r="AF1091" s="9">
        <v>0</v>
      </c>
      <c r="AG1091" s="9">
        <v>0</v>
      </c>
      <c r="AH1091" s="9">
        <v>0</v>
      </c>
      <c r="AI1091" s="9">
        <v>0</v>
      </c>
      <c r="AJ1091">
        <v>0</v>
      </c>
      <c r="AK1091">
        <v>0</v>
      </c>
      <c r="AU1091" t="s">
        <v>2756</v>
      </c>
      <c r="AW1091">
        <v>0</v>
      </c>
      <c r="AY1091">
        <v>0</v>
      </c>
      <c r="BA1091">
        <v>0</v>
      </c>
      <c r="BC1091">
        <v>0</v>
      </c>
      <c r="BE1091">
        <v>0</v>
      </c>
      <c r="BG1091">
        <v>0</v>
      </c>
      <c r="BI1091">
        <v>0</v>
      </c>
      <c r="BK1091">
        <v>0</v>
      </c>
      <c r="BM1091">
        <v>0</v>
      </c>
      <c r="BO1091">
        <v>0</v>
      </c>
      <c r="BQ1091">
        <v>0</v>
      </c>
      <c r="BR1091">
        <v>0</v>
      </c>
      <c r="BT1091">
        <v>0</v>
      </c>
      <c r="BV1091">
        <v>0</v>
      </c>
      <c r="BX1091">
        <v>0</v>
      </c>
      <c r="BZ1091">
        <v>0</v>
      </c>
      <c r="CB1091">
        <v>0</v>
      </c>
      <c r="CF1091">
        <v>0</v>
      </c>
      <c r="CJ1091">
        <v>2559</v>
      </c>
      <c r="CM1091">
        <v>0</v>
      </c>
      <c r="CN1091">
        <v>0</v>
      </c>
    </row>
    <row r="1092" spans="1:92" x14ac:dyDescent="0.3">
      <c r="A1092" s="4">
        <v>44418</v>
      </c>
      <c r="B1092" s="2" t="s">
        <v>26</v>
      </c>
      <c r="C1092" s="11" t="s">
        <v>706</v>
      </c>
      <c r="D1092" s="11" t="s">
        <v>31</v>
      </c>
      <c r="E1092" s="3" t="s">
        <v>1572</v>
      </c>
      <c r="F1092" s="1"/>
      <c r="G1092" s="7"/>
      <c r="H1092" s="7"/>
      <c r="I1092" s="7"/>
      <c r="J1092" s="7">
        <v>20</v>
      </c>
      <c r="K1092" s="7">
        <v>5</v>
      </c>
      <c r="L1092" s="7"/>
      <c r="M1092" s="5">
        <v>5</v>
      </c>
      <c r="N1092" s="7"/>
      <c r="O1092" s="7"/>
      <c r="P1092" s="7"/>
      <c r="Q1092" s="7"/>
      <c r="R1092" s="7"/>
      <c r="S1092" s="7"/>
      <c r="T1092" s="7"/>
      <c r="U1092" s="7">
        <v>1</v>
      </c>
      <c r="V1092" s="6"/>
      <c r="W1092" s="10"/>
      <c r="X1092" s="8"/>
      <c r="Y1092" s="9">
        <v>0</v>
      </c>
      <c r="Z1092" s="9">
        <v>0</v>
      </c>
      <c r="AA1092" s="9">
        <v>0</v>
      </c>
      <c r="AB1092" s="9">
        <v>0</v>
      </c>
      <c r="AC1092" s="9">
        <v>0</v>
      </c>
      <c r="AD1092" s="9">
        <v>0</v>
      </c>
      <c r="AE1092" s="9">
        <v>0</v>
      </c>
      <c r="AF1092" s="9">
        <v>0</v>
      </c>
      <c r="AG1092" s="9">
        <v>0</v>
      </c>
      <c r="AH1092" s="9">
        <v>0</v>
      </c>
      <c r="AI1092" s="9">
        <v>0</v>
      </c>
      <c r="AJ1092">
        <v>0</v>
      </c>
      <c r="AK1092">
        <v>0</v>
      </c>
      <c r="AU1092" t="s">
        <v>2757</v>
      </c>
      <c r="AW1092">
        <v>0</v>
      </c>
      <c r="AY1092">
        <v>0</v>
      </c>
      <c r="BA1092">
        <v>0</v>
      </c>
      <c r="BC1092">
        <v>0</v>
      </c>
      <c r="BE1092">
        <v>0</v>
      </c>
      <c r="BG1092">
        <v>0</v>
      </c>
      <c r="BI1092">
        <v>0</v>
      </c>
      <c r="BK1092">
        <v>0</v>
      </c>
      <c r="BM1092">
        <v>0</v>
      </c>
      <c r="BO1092">
        <v>0</v>
      </c>
      <c r="BQ1092">
        <v>0</v>
      </c>
      <c r="BR1092">
        <v>0</v>
      </c>
      <c r="BT1092">
        <v>0</v>
      </c>
      <c r="BV1092">
        <v>0</v>
      </c>
      <c r="BX1092">
        <v>0</v>
      </c>
      <c r="BZ1092">
        <v>0</v>
      </c>
      <c r="CB1092">
        <v>0</v>
      </c>
      <c r="CF1092">
        <v>0</v>
      </c>
      <c r="CJ1092">
        <v>2560</v>
      </c>
      <c r="CM1092">
        <v>0</v>
      </c>
      <c r="CN1092">
        <v>0</v>
      </c>
    </row>
    <row r="1093" spans="1:92" x14ac:dyDescent="0.3">
      <c r="A1093" s="4">
        <v>44418</v>
      </c>
      <c r="B1093" s="2" t="s">
        <v>26</v>
      </c>
      <c r="C1093" s="11" t="s">
        <v>706</v>
      </c>
      <c r="D1093" s="11" t="s">
        <v>1473</v>
      </c>
      <c r="E1093" s="3" t="s">
        <v>1572</v>
      </c>
      <c r="F1093" s="1"/>
      <c r="G1093" s="7"/>
      <c r="H1093" s="7"/>
      <c r="I1093" s="7"/>
      <c r="J1093" s="7"/>
      <c r="K1093" s="7"/>
      <c r="L1093" s="7"/>
      <c r="M1093" s="5"/>
      <c r="N1093" s="7"/>
      <c r="O1093" s="7">
        <v>1</v>
      </c>
      <c r="P1093" s="7"/>
      <c r="Q1093" s="7"/>
      <c r="R1093" s="7"/>
      <c r="S1093" s="7"/>
      <c r="T1093" s="7"/>
      <c r="U1093" s="7"/>
      <c r="V1093" s="6"/>
      <c r="W1093" s="10"/>
      <c r="X1093" s="8"/>
      <c r="Y1093" s="9">
        <v>0</v>
      </c>
      <c r="Z1093" s="9">
        <v>0</v>
      </c>
      <c r="AA1093" s="9">
        <v>0</v>
      </c>
      <c r="AB1093" s="9">
        <v>0</v>
      </c>
      <c r="AC1093" s="9">
        <v>0</v>
      </c>
      <c r="AD1093" s="9">
        <v>0</v>
      </c>
      <c r="AE1093" s="9">
        <v>0</v>
      </c>
      <c r="AF1093" s="9">
        <v>0</v>
      </c>
      <c r="AG1093" s="9">
        <v>0</v>
      </c>
      <c r="AH1093" s="9">
        <v>0</v>
      </c>
      <c r="AI1093" s="9">
        <v>0</v>
      </c>
      <c r="AJ1093">
        <v>0</v>
      </c>
      <c r="AK1093">
        <v>0</v>
      </c>
      <c r="AU1093" t="s">
        <v>2758</v>
      </c>
      <c r="AW1093">
        <v>0</v>
      </c>
      <c r="AY1093">
        <v>0</v>
      </c>
      <c r="BA1093">
        <v>0</v>
      </c>
      <c r="BC1093">
        <v>0</v>
      </c>
      <c r="BE1093">
        <v>0</v>
      </c>
      <c r="BG1093">
        <v>0</v>
      </c>
      <c r="BI1093">
        <v>0</v>
      </c>
      <c r="BK1093">
        <v>0</v>
      </c>
      <c r="BM1093">
        <v>0</v>
      </c>
      <c r="BO1093">
        <v>0</v>
      </c>
      <c r="BQ1093">
        <v>0</v>
      </c>
      <c r="BR1093">
        <v>0</v>
      </c>
      <c r="BT1093">
        <v>0</v>
      </c>
      <c r="BV1093">
        <v>0</v>
      </c>
      <c r="BX1093">
        <v>0</v>
      </c>
      <c r="BZ1093">
        <v>0</v>
      </c>
      <c r="CB1093">
        <v>0</v>
      </c>
      <c r="CF1093">
        <v>0</v>
      </c>
      <c r="CJ1093">
        <v>2561</v>
      </c>
      <c r="CM1093">
        <v>0</v>
      </c>
      <c r="CN1093">
        <v>0</v>
      </c>
    </row>
    <row r="1094" spans="1:92" x14ac:dyDescent="0.3">
      <c r="A1094" s="4">
        <v>44419</v>
      </c>
      <c r="B1094" s="2" t="s">
        <v>26</v>
      </c>
      <c r="C1094" s="11" t="s">
        <v>749</v>
      </c>
      <c r="D1094" s="11" t="s">
        <v>1713</v>
      </c>
      <c r="E1094" s="3" t="s">
        <v>1595</v>
      </c>
      <c r="F1094" s="1"/>
      <c r="G1094" s="7"/>
      <c r="H1094" s="7"/>
      <c r="I1094" s="7"/>
      <c r="J1094" s="7">
        <v>140</v>
      </c>
      <c r="K1094" s="7">
        <v>35</v>
      </c>
      <c r="L1094" s="7"/>
      <c r="M1094" s="5">
        <v>15</v>
      </c>
      <c r="N1094" s="7">
        <v>6</v>
      </c>
      <c r="O1094" s="7"/>
      <c r="P1094" s="7"/>
      <c r="Q1094" s="7">
        <v>1</v>
      </c>
      <c r="R1094" s="7"/>
      <c r="S1094" s="7"/>
      <c r="T1094" s="7"/>
      <c r="U1094" s="7"/>
      <c r="V1094" s="6"/>
      <c r="W1094" s="10" t="s">
        <v>2759</v>
      </c>
      <c r="X1094" s="8"/>
      <c r="Y1094" s="9">
        <v>0</v>
      </c>
      <c r="Z1094" s="9">
        <v>0</v>
      </c>
      <c r="AA1094" s="9">
        <v>0</v>
      </c>
      <c r="AB1094" s="9">
        <v>0</v>
      </c>
      <c r="AC1094" s="9">
        <v>0</v>
      </c>
      <c r="AD1094" s="9">
        <v>0</v>
      </c>
      <c r="AE1094" s="9">
        <v>0</v>
      </c>
      <c r="AF1094" s="9">
        <v>0</v>
      </c>
      <c r="AG1094" s="9">
        <v>0</v>
      </c>
      <c r="AH1094" s="9">
        <v>0</v>
      </c>
      <c r="AI1094" s="9">
        <v>0</v>
      </c>
      <c r="AJ1094">
        <v>0</v>
      </c>
      <c r="AK1094">
        <v>0</v>
      </c>
      <c r="AU1094" t="s">
        <v>2760</v>
      </c>
      <c r="AW1094">
        <v>0</v>
      </c>
      <c r="AY1094">
        <v>0</v>
      </c>
      <c r="BA1094">
        <v>0</v>
      </c>
      <c r="BC1094">
        <v>0</v>
      </c>
      <c r="BE1094">
        <v>0</v>
      </c>
      <c r="BG1094">
        <v>0</v>
      </c>
      <c r="BI1094">
        <v>0</v>
      </c>
      <c r="BK1094">
        <v>0</v>
      </c>
      <c r="BM1094">
        <v>0</v>
      </c>
      <c r="BO1094">
        <v>0</v>
      </c>
      <c r="BQ1094">
        <v>0</v>
      </c>
      <c r="BR1094">
        <v>0</v>
      </c>
      <c r="BT1094">
        <v>0</v>
      </c>
      <c r="BV1094">
        <v>0</v>
      </c>
      <c r="BX1094">
        <v>0</v>
      </c>
      <c r="BZ1094">
        <v>0</v>
      </c>
      <c r="CB1094">
        <v>0</v>
      </c>
      <c r="CF1094">
        <v>0</v>
      </c>
      <c r="CJ1094">
        <v>2562</v>
      </c>
      <c r="CM1094">
        <v>0</v>
      </c>
      <c r="CN1094">
        <v>0</v>
      </c>
    </row>
    <row r="1095" spans="1:92" x14ac:dyDescent="0.3">
      <c r="A1095" s="4">
        <v>44418</v>
      </c>
      <c r="B1095" s="2" t="s">
        <v>26</v>
      </c>
      <c r="C1095" s="11" t="s">
        <v>808</v>
      </c>
      <c r="D1095" s="11" t="s">
        <v>1627</v>
      </c>
      <c r="E1095" s="3" t="s">
        <v>1605</v>
      </c>
      <c r="F1095" s="1"/>
      <c r="G1095" s="7"/>
      <c r="H1095" s="7"/>
      <c r="I1095" s="7"/>
      <c r="J1095" s="7">
        <v>560</v>
      </c>
      <c r="K1095" s="7">
        <v>160</v>
      </c>
      <c r="L1095" s="7"/>
      <c r="M1095" s="5"/>
      <c r="N1095" s="7"/>
      <c r="O1095" s="7"/>
      <c r="P1095" s="7"/>
      <c r="Q1095" s="7">
        <v>2</v>
      </c>
      <c r="R1095" s="7"/>
      <c r="S1095" s="7"/>
      <c r="T1095" s="7"/>
      <c r="U1095" s="7"/>
      <c r="V1095" s="6"/>
      <c r="W1095" s="10"/>
      <c r="X1095" s="8"/>
      <c r="Y1095" s="9">
        <v>0</v>
      </c>
      <c r="Z1095" s="9">
        <v>0</v>
      </c>
      <c r="AA1095" s="9">
        <v>0</v>
      </c>
      <c r="AB1095" s="9">
        <v>0</v>
      </c>
      <c r="AC1095" s="9">
        <v>0</v>
      </c>
      <c r="AD1095" s="9">
        <v>0</v>
      </c>
      <c r="AE1095" s="9">
        <v>0</v>
      </c>
      <c r="AF1095" s="9">
        <v>0</v>
      </c>
      <c r="AG1095" s="9">
        <v>0</v>
      </c>
      <c r="AH1095" s="9">
        <v>0</v>
      </c>
      <c r="AI1095" s="9">
        <v>0</v>
      </c>
      <c r="AJ1095">
        <v>0</v>
      </c>
      <c r="AK1095">
        <v>0</v>
      </c>
      <c r="AU1095" t="s">
        <v>2761</v>
      </c>
      <c r="AW1095">
        <v>0</v>
      </c>
      <c r="AY1095">
        <v>0</v>
      </c>
      <c r="BA1095">
        <v>0</v>
      </c>
      <c r="BC1095">
        <v>0</v>
      </c>
      <c r="BE1095">
        <v>0</v>
      </c>
      <c r="BG1095">
        <v>0</v>
      </c>
      <c r="BI1095">
        <v>0</v>
      </c>
      <c r="BK1095">
        <v>0</v>
      </c>
      <c r="BM1095">
        <v>0</v>
      </c>
      <c r="BO1095">
        <v>0</v>
      </c>
      <c r="BQ1095">
        <v>0</v>
      </c>
      <c r="BR1095">
        <v>0</v>
      </c>
      <c r="BT1095">
        <v>0</v>
      </c>
      <c r="BV1095">
        <v>0</v>
      </c>
      <c r="BX1095">
        <v>0</v>
      </c>
      <c r="BZ1095">
        <v>0</v>
      </c>
      <c r="CB1095">
        <v>0</v>
      </c>
      <c r="CF1095">
        <v>0</v>
      </c>
      <c r="CJ1095">
        <v>2563</v>
      </c>
      <c r="CM1095">
        <v>0</v>
      </c>
      <c r="CN1095">
        <v>0</v>
      </c>
    </row>
    <row r="1096" spans="1:92" x14ac:dyDescent="0.3">
      <c r="A1096" s="4">
        <v>44419</v>
      </c>
      <c r="B1096" s="2" t="s">
        <v>26</v>
      </c>
      <c r="C1096" s="11" t="s">
        <v>384</v>
      </c>
      <c r="D1096" s="11" t="s">
        <v>1690</v>
      </c>
      <c r="E1096" s="3" t="s">
        <v>1132</v>
      </c>
      <c r="F1096" s="1"/>
      <c r="G1096" s="7"/>
      <c r="H1096" s="7"/>
      <c r="I1096" s="7"/>
      <c r="J1096" s="7">
        <v>8</v>
      </c>
      <c r="K1096" s="7">
        <v>2</v>
      </c>
      <c r="L1096" s="7">
        <v>2</v>
      </c>
      <c r="M1096" s="5"/>
      <c r="N1096" s="7"/>
      <c r="O1096" s="7"/>
      <c r="P1096" s="7"/>
      <c r="Q1096" s="7"/>
      <c r="R1096" s="7"/>
      <c r="S1096" s="7"/>
      <c r="T1096" s="7"/>
      <c r="U1096" s="7"/>
      <c r="V1096" s="6"/>
      <c r="W1096" s="10"/>
      <c r="X1096" s="8"/>
      <c r="Y1096" s="9">
        <v>0</v>
      </c>
      <c r="Z1096" s="9">
        <v>0</v>
      </c>
      <c r="AA1096" s="9">
        <v>0</v>
      </c>
      <c r="AB1096" s="9">
        <v>0</v>
      </c>
      <c r="AC1096" s="9">
        <v>0</v>
      </c>
      <c r="AD1096" s="9">
        <v>0</v>
      </c>
      <c r="AE1096" s="9">
        <v>0</v>
      </c>
      <c r="AF1096" s="9">
        <v>0</v>
      </c>
      <c r="AG1096" s="9">
        <v>0</v>
      </c>
      <c r="AH1096" s="9">
        <v>0</v>
      </c>
      <c r="AI1096" s="9">
        <v>0</v>
      </c>
      <c r="AJ1096">
        <v>0</v>
      </c>
      <c r="AK1096">
        <v>0</v>
      </c>
      <c r="AU1096" t="s">
        <v>2762</v>
      </c>
      <c r="AW1096">
        <v>0</v>
      </c>
      <c r="AY1096">
        <v>0</v>
      </c>
      <c r="BA1096">
        <v>0</v>
      </c>
      <c r="BC1096">
        <v>0</v>
      </c>
      <c r="BE1096">
        <v>0</v>
      </c>
      <c r="BG1096">
        <v>0</v>
      </c>
      <c r="BI1096">
        <v>0</v>
      </c>
      <c r="BK1096">
        <v>0</v>
      </c>
      <c r="BM1096">
        <v>0</v>
      </c>
      <c r="BO1096">
        <v>0</v>
      </c>
      <c r="BQ1096">
        <v>0</v>
      </c>
      <c r="BR1096">
        <v>0</v>
      </c>
      <c r="BT1096">
        <v>0</v>
      </c>
      <c r="BV1096">
        <v>0</v>
      </c>
      <c r="BX1096">
        <v>0</v>
      </c>
      <c r="BZ1096">
        <v>0</v>
      </c>
      <c r="CB1096">
        <v>0</v>
      </c>
      <c r="CF1096">
        <v>0</v>
      </c>
      <c r="CJ1096">
        <v>2564</v>
      </c>
      <c r="CM1096">
        <v>0</v>
      </c>
      <c r="CN1096">
        <v>0</v>
      </c>
    </row>
    <row r="1097" spans="1:92" x14ac:dyDescent="0.3">
      <c r="A1097" s="4">
        <v>44410</v>
      </c>
      <c r="B1097" s="2" t="s">
        <v>26</v>
      </c>
      <c r="C1097" s="11" t="s">
        <v>198</v>
      </c>
      <c r="D1097" s="11" t="s">
        <v>11</v>
      </c>
      <c r="E1097" s="3" t="s">
        <v>1175</v>
      </c>
      <c r="F1097" s="1"/>
      <c r="G1097" s="7"/>
      <c r="H1097" s="7"/>
      <c r="I1097" s="7"/>
      <c r="J1097" s="7">
        <v>44</v>
      </c>
      <c r="K1097" s="7">
        <v>11</v>
      </c>
      <c r="L1097" s="7">
        <v>1</v>
      </c>
      <c r="M1097" s="5">
        <v>10</v>
      </c>
      <c r="N1097" s="7">
        <v>1</v>
      </c>
      <c r="O1097" s="7"/>
      <c r="P1097" s="7"/>
      <c r="Q1097" s="7"/>
      <c r="R1097" s="7"/>
      <c r="S1097" s="7"/>
      <c r="T1097" s="7"/>
      <c r="U1097" s="7"/>
      <c r="V1097" s="6"/>
      <c r="W1097" s="10"/>
      <c r="X1097" s="8"/>
      <c r="Y1097" s="9">
        <v>0</v>
      </c>
      <c r="Z1097" s="9">
        <v>0</v>
      </c>
      <c r="AA1097" s="9">
        <v>0</v>
      </c>
      <c r="AB1097" s="9">
        <v>0</v>
      </c>
      <c r="AC1097" s="9">
        <v>17000000</v>
      </c>
      <c r="AD1097" s="9">
        <v>0</v>
      </c>
      <c r="AE1097" s="9">
        <v>0</v>
      </c>
      <c r="AF1097" s="9">
        <v>0</v>
      </c>
      <c r="AG1097" s="9">
        <v>0</v>
      </c>
      <c r="AH1097" s="9">
        <v>0</v>
      </c>
      <c r="AI1097" s="9">
        <v>0</v>
      </c>
      <c r="AJ1097">
        <v>17000000</v>
      </c>
      <c r="AK1097">
        <v>0</v>
      </c>
      <c r="AU1097" t="s">
        <v>2763</v>
      </c>
      <c r="AW1097">
        <v>0</v>
      </c>
      <c r="AY1097">
        <v>0</v>
      </c>
      <c r="BA1097">
        <v>0</v>
      </c>
      <c r="BC1097">
        <v>0</v>
      </c>
      <c r="BE1097">
        <v>0</v>
      </c>
      <c r="BG1097">
        <v>0</v>
      </c>
      <c r="BI1097">
        <v>0</v>
      </c>
      <c r="BK1097">
        <v>0</v>
      </c>
      <c r="BM1097">
        <v>0</v>
      </c>
      <c r="BO1097">
        <v>0</v>
      </c>
      <c r="BQ1097">
        <v>0</v>
      </c>
      <c r="BR1097">
        <v>0</v>
      </c>
      <c r="BT1097">
        <v>0</v>
      </c>
      <c r="BU1097">
        <v>10000</v>
      </c>
      <c r="BV1097">
        <v>17000000</v>
      </c>
      <c r="BX1097">
        <v>0</v>
      </c>
      <c r="BZ1097">
        <v>0</v>
      </c>
      <c r="CB1097">
        <v>0</v>
      </c>
      <c r="CF1097">
        <v>0</v>
      </c>
      <c r="CJ1097">
        <v>2565</v>
      </c>
      <c r="CM1097">
        <v>0</v>
      </c>
      <c r="CN1097">
        <v>17000000</v>
      </c>
    </row>
    <row r="1098" spans="1:92" x14ac:dyDescent="0.3">
      <c r="A1098" s="4">
        <v>44410</v>
      </c>
      <c r="B1098" s="2" t="s">
        <v>26</v>
      </c>
      <c r="C1098" s="11" t="s">
        <v>75</v>
      </c>
      <c r="D1098" s="11" t="s">
        <v>31</v>
      </c>
      <c r="E1098" s="3" t="s">
        <v>1090</v>
      </c>
      <c r="F1098" s="1"/>
      <c r="G1098" s="7"/>
      <c r="H1098" s="7"/>
      <c r="I1098" s="7"/>
      <c r="J1098" s="7">
        <v>45</v>
      </c>
      <c r="K1098" s="7">
        <v>19</v>
      </c>
      <c r="L1098" s="7"/>
      <c r="M1098" s="5">
        <v>19</v>
      </c>
      <c r="N1098" s="7"/>
      <c r="O1098" s="7"/>
      <c r="P1098" s="7"/>
      <c r="Q1098" s="7"/>
      <c r="R1098" s="7"/>
      <c r="S1098" s="7"/>
      <c r="T1098" s="7"/>
      <c r="U1098" s="7"/>
      <c r="V1098" s="6"/>
      <c r="W1098" s="10"/>
      <c r="X1098" s="8"/>
      <c r="Y1098" s="9">
        <v>0</v>
      </c>
      <c r="Z1098" s="9">
        <v>0</v>
      </c>
      <c r="AA1098" s="9">
        <v>0</v>
      </c>
      <c r="AB1098" s="9">
        <v>0</v>
      </c>
      <c r="AC1098" s="9">
        <v>0</v>
      </c>
      <c r="AD1098" s="9">
        <v>0</v>
      </c>
      <c r="AE1098" s="9">
        <v>0</v>
      </c>
      <c r="AF1098" s="9">
        <v>0</v>
      </c>
      <c r="AG1098" s="9">
        <v>0</v>
      </c>
      <c r="AH1098" s="9">
        <v>0</v>
      </c>
      <c r="AI1098" s="9">
        <v>0</v>
      </c>
      <c r="AJ1098">
        <v>0</v>
      </c>
      <c r="AK1098">
        <v>0</v>
      </c>
      <c r="AU1098" t="s">
        <v>2764</v>
      </c>
      <c r="AW1098">
        <v>0</v>
      </c>
      <c r="AY1098">
        <v>0</v>
      </c>
      <c r="BA1098">
        <v>0</v>
      </c>
      <c r="BC1098">
        <v>0</v>
      </c>
      <c r="BE1098">
        <v>0</v>
      </c>
      <c r="BG1098">
        <v>0</v>
      </c>
      <c r="BI1098">
        <v>0</v>
      </c>
      <c r="BK1098">
        <v>0</v>
      </c>
      <c r="BM1098">
        <v>0</v>
      </c>
      <c r="BO1098">
        <v>0</v>
      </c>
      <c r="BQ1098">
        <v>0</v>
      </c>
      <c r="BR1098">
        <v>0</v>
      </c>
      <c r="BT1098">
        <v>0</v>
      </c>
      <c r="BV1098">
        <v>0</v>
      </c>
      <c r="BX1098">
        <v>0</v>
      </c>
      <c r="BZ1098">
        <v>0</v>
      </c>
      <c r="CB1098">
        <v>0</v>
      </c>
      <c r="CF1098">
        <v>0</v>
      </c>
      <c r="CJ1098">
        <v>2566</v>
      </c>
      <c r="CM1098">
        <v>0</v>
      </c>
      <c r="CN1098">
        <v>0</v>
      </c>
    </row>
    <row r="1099" spans="1:92" x14ac:dyDescent="0.3">
      <c r="A1099" s="4">
        <v>44409</v>
      </c>
      <c r="B1099" s="2" t="s">
        <v>57</v>
      </c>
      <c r="C1099" s="11" t="s">
        <v>627</v>
      </c>
      <c r="D1099" s="11" t="s">
        <v>1699</v>
      </c>
      <c r="E1099" s="3" t="s">
        <v>1065</v>
      </c>
      <c r="F1099" s="1"/>
      <c r="G1099" s="7"/>
      <c r="H1099" s="7"/>
      <c r="I1099" s="7"/>
      <c r="J1099" s="7"/>
      <c r="K1099" s="7"/>
      <c r="L1099" s="7"/>
      <c r="M1099" s="5"/>
      <c r="N1099" s="7"/>
      <c r="O1099" s="7"/>
      <c r="P1099" s="7"/>
      <c r="Q1099" s="7"/>
      <c r="R1099" s="7"/>
      <c r="S1099" s="7"/>
      <c r="T1099" s="7"/>
      <c r="U1099" s="7"/>
      <c r="V1099" s="6">
        <v>1</v>
      </c>
      <c r="W1099" s="10"/>
      <c r="X1099" s="8"/>
      <c r="Y1099" s="9">
        <v>0</v>
      </c>
      <c r="Z1099" s="9">
        <v>0</v>
      </c>
      <c r="AA1099" s="9">
        <v>0</v>
      </c>
      <c r="AB1099" s="9">
        <v>0</v>
      </c>
      <c r="AC1099" s="9">
        <v>0</v>
      </c>
      <c r="AD1099" s="9">
        <v>0</v>
      </c>
      <c r="AE1099" s="9">
        <v>0</v>
      </c>
      <c r="AF1099" s="9">
        <v>0</v>
      </c>
      <c r="AG1099" s="9">
        <v>0</v>
      </c>
      <c r="AH1099" s="9">
        <v>0</v>
      </c>
      <c r="AI1099" s="9">
        <v>0</v>
      </c>
      <c r="AJ1099">
        <v>0</v>
      </c>
      <c r="AK1099">
        <v>0</v>
      </c>
      <c r="AU1099" t="s">
        <v>2765</v>
      </c>
      <c r="AW1099">
        <v>0</v>
      </c>
      <c r="AY1099">
        <v>0</v>
      </c>
      <c r="BA1099">
        <v>0</v>
      </c>
      <c r="BC1099">
        <v>0</v>
      </c>
      <c r="BE1099">
        <v>0</v>
      </c>
      <c r="BG1099">
        <v>0</v>
      </c>
      <c r="BI1099">
        <v>0</v>
      </c>
      <c r="BK1099">
        <v>0</v>
      </c>
      <c r="BM1099">
        <v>0</v>
      </c>
      <c r="BO1099">
        <v>0</v>
      </c>
      <c r="BQ1099">
        <v>0</v>
      </c>
      <c r="BR1099">
        <v>0</v>
      </c>
      <c r="BT1099">
        <v>0</v>
      </c>
      <c r="BV1099">
        <v>0</v>
      </c>
      <c r="BX1099">
        <v>0</v>
      </c>
      <c r="BZ1099">
        <v>0</v>
      </c>
      <c r="CB1099">
        <v>0</v>
      </c>
      <c r="CF1099">
        <v>0</v>
      </c>
      <c r="CJ1099">
        <v>2567</v>
      </c>
      <c r="CM1099">
        <v>0</v>
      </c>
      <c r="CN1099">
        <v>0</v>
      </c>
    </row>
    <row r="1100" spans="1:92" x14ac:dyDescent="0.3">
      <c r="A1100" s="4">
        <v>44411</v>
      </c>
      <c r="B1100" s="2" t="s">
        <v>57</v>
      </c>
      <c r="C1100" s="11" t="s">
        <v>627</v>
      </c>
      <c r="D1100" s="11" t="s">
        <v>1699</v>
      </c>
      <c r="E1100" s="3" t="s">
        <v>1065</v>
      </c>
      <c r="F1100" s="1"/>
      <c r="G1100" s="7"/>
      <c r="H1100" s="7"/>
      <c r="I1100" s="7"/>
      <c r="J1100" s="7"/>
      <c r="K1100" s="7"/>
      <c r="L1100" s="7"/>
      <c r="M1100" s="5"/>
      <c r="N1100" s="7"/>
      <c r="O1100" s="7"/>
      <c r="P1100" s="7"/>
      <c r="Q1100" s="7"/>
      <c r="R1100" s="7"/>
      <c r="S1100" s="7"/>
      <c r="T1100" s="7"/>
      <c r="U1100" s="7"/>
      <c r="V1100" s="6">
        <v>10</v>
      </c>
      <c r="W1100" s="10"/>
      <c r="X1100" s="8"/>
      <c r="Y1100" s="9">
        <v>0</v>
      </c>
      <c r="Z1100" s="9">
        <v>0</v>
      </c>
      <c r="AA1100" s="9">
        <v>0</v>
      </c>
      <c r="AB1100" s="9">
        <v>0</v>
      </c>
      <c r="AC1100" s="9">
        <v>0</v>
      </c>
      <c r="AD1100" s="9">
        <v>0</v>
      </c>
      <c r="AE1100" s="9">
        <v>0</v>
      </c>
      <c r="AF1100" s="9">
        <v>0</v>
      </c>
      <c r="AG1100" s="9">
        <v>0</v>
      </c>
      <c r="AH1100" s="9">
        <v>0</v>
      </c>
      <c r="AI1100" s="9">
        <v>0</v>
      </c>
      <c r="AJ1100">
        <v>0</v>
      </c>
      <c r="AK1100">
        <v>0</v>
      </c>
      <c r="AU1100" t="s">
        <v>2766</v>
      </c>
      <c r="AW1100">
        <v>0</v>
      </c>
      <c r="AY1100">
        <v>0</v>
      </c>
      <c r="BA1100">
        <v>0</v>
      </c>
      <c r="BC1100">
        <v>0</v>
      </c>
      <c r="BE1100">
        <v>0</v>
      </c>
      <c r="BG1100">
        <v>0</v>
      </c>
      <c r="BI1100">
        <v>0</v>
      </c>
      <c r="BK1100">
        <v>0</v>
      </c>
      <c r="BM1100">
        <v>0</v>
      </c>
      <c r="BO1100">
        <v>0</v>
      </c>
      <c r="BQ1100">
        <v>0</v>
      </c>
      <c r="BR1100">
        <v>0</v>
      </c>
      <c r="BT1100">
        <v>0</v>
      </c>
      <c r="BV1100">
        <v>0</v>
      </c>
      <c r="BX1100">
        <v>0</v>
      </c>
      <c r="BZ1100">
        <v>0</v>
      </c>
      <c r="CB1100">
        <v>0</v>
      </c>
      <c r="CF1100">
        <v>0</v>
      </c>
      <c r="CJ1100">
        <v>2568</v>
      </c>
      <c r="CM1100">
        <v>0</v>
      </c>
      <c r="CN1100">
        <v>0</v>
      </c>
    </row>
    <row r="1101" spans="1:92" x14ac:dyDescent="0.3">
      <c r="A1101" s="4">
        <v>44414</v>
      </c>
      <c r="B1101" s="2" t="s">
        <v>57</v>
      </c>
      <c r="C1101" s="11" t="s">
        <v>627</v>
      </c>
      <c r="D1101" s="11" t="s">
        <v>1699</v>
      </c>
      <c r="E1101" s="3" t="s">
        <v>1065</v>
      </c>
      <c r="F1101" s="1"/>
      <c r="G1101" s="7"/>
      <c r="H1101" s="7"/>
      <c r="I1101" s="7"/>
      <c r="J1101" s="7"/>
      <c r="K1101" s="7"/>
      <c r="L1101" s="7"/>
      <c r="M1101" s="5"/>
      <c r="N1101" s="7"/>
      <c r="O1101" s="7"/>
      <c r="P1101" s="7"/>
      <c r="Q1101" s="7"/>
      <c r="R1101" s="7"/>
      <c r="S1101" s="7"/>
      <c r="T1101" s="7"/>
      <c r="U1101" s="7"/>
      <c r="V1101" s="6">
        <v>4</v>
      </c>
      <c r="W1101" s="10"/>
      <c r="X1101" s="8"/>
      <c r="Y1101" s="9">
        <v>0</v>
      </c>
      <c r="Z1101" s="9">
        <v>0</v>
      </c>
      <c r="AA1101" s="9">
        <v>0</v>
      </c>
      <c r="AB1101" s="9">
        <v>0</v>
      </c>
      <c r="AC1101" s="9">
        <v>0</v>
      </c>
      <c r="AD1101" s="9">
        <v>0</v>
      </c>
      <c r="AE1101" s="9">
        <v>0</v>
      </c>
      <c r="AF1101" s="9">
        <v>0</v>
      </c>
      <c r="AG1101" s="9">
        <v>0</v>
      </c>
      <c r="AH1101" s="9">
        <v>0</v>
      </c>
      <c r="AI1101" s="9">
        <v>0</v>
      </c>
      <c r="AJ1101">
        <v>0</v>
      </c>
      <c r="AK1101">
        <v>0</v>
      </c>
      <c r="AU1101" t="s">
        <v>2767</v>
      </c>
      <c r="AW1101">
        <v>0</v>
      </c>
      <c r="AY1101">
        <v>0</v>
      </c>
      <c r="BA1101">
        <v>0</v>
      </c>
      <c r="BC1101">
        <v>0</v>
      </c>
      <c r="BE1101">
        <v>0</v>
      </c>
      <c r="BG1101">
        <v>0</v>
      </c>
      <c r="BI1101">
        <v>0</v>
      </c>
      <c r="BK1101">
        <v>0</v>
      </c>
      <c r="BM1101">
        <v>0</v>
      </c>
      <c r="BO1101">
        <v>0</v>
      </c>
      <c r="BQ1101">
        <v>0</v>
      </c>
      <c r="BR1101">
        <v>0</v>
      </c>
      <c r="BT1101">
        <v>0</v>
      </c>
      <c r="BV1101">
        <v>0</v>
      </c>
      <c r="BX1101">
        <v>0</v>
      </c>
      <c r="BZ1101">
        <v>0</v>
      </c>
      <c r="CB1101">
        <v>0</v>
      </c>
      <c r="CF1101">
        <v>0</v>
      </c>
      <c r="CJ1101">
        <v>2569</v>
      </c>
      <c r="CM1101">
        <v>0</v>
      </c>
      <c r="CN1101">
        <v>0</v>
      </c>
    </row>
    <row r="1102" spans="1:92" x14ac:dyDescent="0.3">
      <c r="A1102" s="4">
        <v>44414</v>
      </c>
      <c r="B1102" s="2" t="s">
        <v>57</v>
      </c>
      <c r="C1102" s="11" t="s">
        <v>627</v>
      </c>
      <c r="D1102" s="11" t="s">
        <v>1699</v>
      </c>
      <c r="E1102" s="3" t="s">
        <v>1065</v>
      </c>
      <c r="F1102" s="1"/>
      <c r="G1102" s="7"/>
      <c r="H1102" s="7"/>
      <c r="I1102" s="7"/>
      <c r="J1102" s="7"/>
      <c r="K1102" s="7"/>
      <c r="L1102" s="7"/>
      <c r="M1102" s="5"/>
      <c r="N1102" s="7"/>
      <c r="O1102" s="7"/>
      <c r="P1102" s="7"/>
      <c r="Q1102" s="7"/>
      <c r="R1102" s="7"/>
      <c r="S1102" s="7"/>
      <c r="T1102" s="7"/>
      <c r="U1102" s="7"/>
      <c r="V1102" s="6">
        <v>1</v>
      </c>
      <c r="W1102" s="10"/>
      <c r="X1102" s="8"/>
      <c r="Y1102" s="9">
        <v>0</v>
      </c>
      <c r="Z1102" s="9">
        <v>0</v>
      </c>
      <c r="AA1102" s="9">
        <v>0</v>
      </c>
      <c r="AB1102" s="9">
        <v>0</v>
      </c>
      <c r="AC1102" s="9">
        <v>0</v>
      </c>
      <c r="AD1102" s="9">
        <v>0</v>
      </c>
      <c r="AE1102" s="9">
        <v>0</v>
      </c>
      <c r="AF1102" s="9">
        <v>0</v>
      </c>
      <c r="AG1102" s="9">
        <v>0</v>
      </c>
      <c r="AH1102" s="9">
        <v>0</v>
      </c>
      <c r="AI1102" s="9">
        <v>0</v>
      </c>
      <c r="AJ1102">
        <v>0</v>
      </c>
      <c r="AK1102">
        <v>0</v>
      </c>
      <c r="AU1102" t="s">
        <v>2768</v>
      </c>
      <c r="AW1102">
        <v>0</v>
      </c>
      <c r="AY1102">
        <v>0</v>
      </c>
      <c r="BA1102">
        <v>0</v>
      </c>
      <c r="BC1102">
        <v>0</v>
      </c>
      <c r="BE1102">
        <v>0</v>
      </c>
      <c r="BG1102">
        <v>0</v>
      </c>
      <c r="BI1102">
        <v>0</v>
      </c>
      <c r="BK1102">
        <v>0</v>
      </c>
      <c r="BM1102">
        <v>0</v>
      </c>
      <c r="BO1102">
        <v>0</v>
      </c>
      <c r="BQ1102">
        <v>0</v>
      </c>
      <c r="BR1102">
        <v>0</v>
      </c>
      <c r="BT1102">
        <v>0</v>
      </c>
      <c r="BV1102">
        <v>0</v>
      </c>
      <c r="BX1102">
        <v>0</v>
      </c>
      <c r="BZ1102">
        <v>0</v>
      </c>
      <c r="CB1102">
        <v>0</v>
      </c>
      <c r="CF1102">
        <v>0</v>
      </c>
      <c r="CJ1102">
        <v>2570</v>
      </c>
      <c r="CM1102">
        <v>0</v>
      </c>
      <c r="CN1102">
        <v>0</v>
      </c>
    </row>
    <row r="1103" spans="1:92" x14ac:dyDescent="0.3">
      <c r="A1103" s="4">
        <v>44420</v>
      </c>
      <c r="B1103" s="2" t="s">
        <v>209</v>
      </c>
      <c r="C1103" s="11" t="s">
        <v>210</v>
      </c>
      <c r="D1103" s="11" t="s">
        <v>11</v>
      </c>
      <c r="E1103" s="3" t="s">
        <v>1235</v>
      </c>
      <c r="F1103" s="1"/>
      <c r="G1103" s="7"/>
      <c r="H1103" s="7"/>
      <c r="I1103" s="7"/>
      <c r="J1103" s="7"/>
      <c r="K1103" s="7"/>
      <c r="L1103" s="7"/>
      <c r="M1103" s="5"/>
      <c r="N1103" s="7"/>
      <c r="O1103" s="7"/>
      <c r="P1103" s="7"/>
      <c r="Q1103" s="7"/>
      <c r="R1103" s="7"/>
      <c r="S1103" s="7"/>
      <c r="T1103" s="7"/>
      <c r="U1103" s="7"/>
      <c r="V1103" s="6">
        <v>10</v>
      </c>
      <c r="W1103" s="10"/>
      <c r="X1103" s="8"/>
      <c r="Y1103" s="9">
        <v>0</v>
      </c>
      <c r="Z1103" s="9">
        <v>0</v>
      </c>
      <c r="AA1103" s="9">
        <v>0</v>
      </c>
      <c r="AB1103" s="9">
        <v>0</v>
      </c>
      <c r="AC1103" s="9">
        <v>0</v>
      </c>
      <c r="AD1103" s="9">
        <v>0</v>
      </c>
      <c r="AE1103" s="9">
        <v>0</v>
      </c>
      <c r="AF1103" s="9">
        <v>0</v>
      </c>
      <c r="AG1103" s="9">
        <v>0</v>
      </c>
      <c r="AH1103" s="9">
        <v>0</v>
      </c>
      <c r="AI1103" s="9">
        <v>0</v>
      </c>
      <c r="AJ1103">
        <v>0</v>
      </c>
      <c r="AK1103">
        <v>0</v>
      </c>
      <c r="AU1103" t="s">
        <v>2769</v>
      </c>
      <c r="AW1103">
        <v>0</v>
      </c>
      <c r="AY1103">
        <v>0</v>
      </c>
      <c r="BA1103">
        <v>0</v>
      </c>
      <c r="BC1103">
        <v>0</v>
      </c>
      <c r="BE1103">
        <v>0</v>
      </c>
      <c r="BG1103">
        <v>0</v>
      </c>
      <c r="BI1103">
        <v>0</v>
      </c>
      <c r="BK1103">
        <v>0</v>
      </c>
      <c r="BM1103">
        <v>0</v>
      </c>
      <c r="BO1103">
        <v>0</v>
      </c>
      <c r="BQ1103">
        <v>0</v>
      </c>
      <c r="BR1103">
        <v>0</v>
      </c>
      <c r="BT1103">
        <v>0</v>
      </c>
      <c r="BV1103">
        <v>0</v>
      </c>
      <c r="BX1103">
        <v>0</v>
      </c>
      <c r="BZ1103">
        <v>0</v>
      </c>
      <c r="CB1103">
        <v>0</v>
      </c>
      <c r="CF1103">
        <v>0</v>
      </c>
      <c r="CJ1103">
        <v>2571</v>
      </c>
      <c r="CM1103">
        <v>0</v>
      </c>
      <c r="CN1103">
        <v>0</v>
      </c>
    </row>
    <row r="1104" spans="1:92" x14ac:dyDescent="0.3">
      <c r="A1104" s="4">
        <v>44420</v>
      </c>
      <c r="B1104" s="2" t="s">
        <v>8</v>
      </c>
      <c r="C1104" s="11" t="s">
        <v>524</v>
      </c>
      <c r="D1104" s="11" t="s">
        <v>31</v>
      </c>
      <c r="E1104" s="3" t="s">
        <v>1248</v>
      </c>
      <c r="F1104" s="1"/>
      <c r="G1104" s="7"/>
      <c r="H1104" s="7"/>
      <c r="I1104" s="7"/>
      <c r="J1104" s="7">
        <v>680</v>
      </c>
      <c r="K1104" s="7">
        <v>335</v>
      </c>
      <c r="L1104" s="7"/>
      <c r="M1104" s="5">
        <v>335</v>
      </c>
      <c r="N1104" s="7"/>
      <c r="O1104" s="7"/>
      <c r="P1104" s="7"/>
      <c r="Q1104" s="7"/>
      <c r="R1104" s="7"/>
      <c r="S1104" s="7"/>
      <c r="T1104" s="7"/>
      <c r="U1104" s="7"/>
      <c r="V1104" s="6"/>
      <c r="W1104" s="10"/>
      <c r="X1104" s="8"/>
      <c r="Y1104" s="9">
        <v>0</v>
      </c>
      <c r="Z1104" s="9">
        <v>0</v>
      </c>
      <c r="AA1104" s="9">
        <v>0</v>
      </c>
      <c r="AB1104" s="9">
        <v>0</v>
      </c>
      <c r="AC1104" s="9">
        <v>0</v>
      </c>
      <c r="AD1104" s="9">
        <v>0</v>
      </c>
      <c r="AE1104" s="9">
        <v>0</v>
      </c>
      <c r="AF1104" s="9">
        <v>0</v>
      </c>
      <c r="AG1104" s="9">
        <v>0</v>
      </c>
      <c r="AH1104" s="9">
        <v>0</v>
      </c>
      <c r="AI1104" s="9">
        <v>0</v>
      </c>
      <c r="AJ1104">
        <v>0</v>
      </c>
      <c r="AK1104">
        <v>0</v>
      </c>
      <c r="AU1104" t="s">
        <v>2770</v>
      </c>
      <c r="AW1104">
        <v>0</v>
      </c>
      <c r="AY1104">
        <v>0</v>
      </c>
      <c r="BA1104">
        <v>0</v>
      </c>
      <c r="BC1104">
        <v>0</v>
      </c>
      <c r="BE1104">
        <v>0</v>
      </c>
      <c r="BG1104">
        <v>0</v>
      </c>
      <c r="BI1104">
        <v>0</v>
      </c>
      <c r="BK1104">
        <v>0</v>
      </c>
      <c r="BM1104">
        <v>0</v>
      </c>
      <c r="BO1104">
        <v>0</v>
      </c>
      <c r="BQ1104">
        <v>0</v>
      </c>
      <c r="BR1104">
        <v>0</v>
      </c>
      <c r="BT1104">
        <v>0</v>
      </c>
      <c r="BV1104">
        <v>0</v>
      </c>
      <c r="BX1104">
        <v>0</v>
      </c>
      <c r="BZ1104">
        <v>0</v>
      </c>
      <c r="CB1104">
        <v>0</v>
      </c>
      <c r="CF1104">
        <v>0</v>
      </c>
      <c r="CJ1104">
        <v>2572</v>
      </c>
      <c r="CM1104">
        <v>0</v>
      </c>
      <c r="CN1104">
        <v>0</v>
      </c>
    </row>
    <row r="1105" spans="1:92" x14ac:dyDescent="0.3">
      <c r="A1105" s="4">
        <v>44421</v>
      </c>
      <c r="B1105" s="2" t="s">
        <v>53</v>
      </c>
      <c r="C1105" s="11" t="s">
        <v>252</v>
      </c>
      <c r="D1105" s="11" t="s">
        <v>7</v>
      </c>
      <c r="E1105" s="3" t="s">
        <v>1019</v>
      </c>
      <c r="F1105" s="1"/>
      <c r="G1105" s="7"/>
      <c r="H1105" s="7">
        <v>1</v>
      </c>
      <c r="I1105" s="7"/>
      <c r="J1105" s="7"/>
      <c r="K1105" s="7"/>
      <c r="L1105" s="7"/>
      <c r="M1105" s="5"/>
      <c r="N1105" s="7"/>
      <c r="O1105" s="7"/>
      <c r="P1105" s="7"/>
      <c r="Q1105" s="7"/>
      <c r="R1105" s="7"/>
      <c r="S1105" s="7"/>
      <c r="T1105" s="7"/>
      <c r="U1105" s="7"/>
      <c r="V1105" s="6"/>
      <c r="W1105" s="10" t="s">
        <v>2771</v>
      </c>
      <c r="X1105" s="8"/>
      <c r="Y1105" s="9">
        <v>0</v>
      </c>
      <c r="Z1105" s="9">
        <v>0</v>
      </c>
      <c r="AA1105" s="9">
        <v>0</v>
      </c>
      <c r="AB1105" s="9">
        <v>0</v>
      </c>
      <c r="AC1105" s="9">
        <v>0</v>
      </c>
      <c r="AD1105" s="9">
        <v>0</v>
      </c>
      <c r="AE1105" s="9">
        <v>0</v>
      </c>
      <c r="AF1105" s="9">
        <v>0</v>
      </c>
      <c r="AG1105" s="9">
        <v>0</v>
      </c>
      <c r="AH1105" s="9">
        <v>0</v>
      </c>
      <c r="AI1105" s="9">
        <v>0</v>
      </c>
      <c r="AJ1105">
        <v>0</v>
      </c>
      <c r="AK1105">
        <v>0</v>
      </c>
      <c r="AU1105" t="s">
        <v>2772</v>
      </c>
      <c r="AW1105">
        <v>0</v>
      </c>
      <c r="AY1105">
        <v>0</v>
      </c>
      <c r="BA1105">
        <v>0</v>
      </c>
      <c r="BC1105">
        <v>0</v>
      </c>
      <c r="BE1105">
        <v>0</v>
      </c>
      <c r="BG1105">
        <v>0</v>
      </c>
      <c r="BI1105">
        <v>0</v>
      </c>
      <c r="BK1105">
        <v>0</v>
      </c>
      <c r="BM1105">
        <v>0</v>
      </c>
      <c r="BO1105">
        <v>0</v>
      </c>
      <c r="BQ1105">
        <v>0</v>
      </c>
      <c r="BR1105">
        <v>0</v>
      </c>
      <c r="BT1105">
        <v>0</v>
      </c>
      <c r="BV1105">
        <v>0</v>
      </c>
      <c r="BX1105">
        <v>0</v>
      </c>
      <c r="BZ1105">
        <v>0</v>
      </c>
      <c r="CB1105">
        <v>0</v>
      </c>
      <c r="CF1105">
        <v>0</v>
      </c>
      <c r="CJ1105">
        <v>2573</v>
      </c>
      <c r="CM1105">
        <v>0</v>
      </c>
      <c r="CN1105">
        <v>0</v>
      </c>
    </row>
    <row r="1106" spans="1:92" x14ac:dyDescent="0.3">
      <c r="A1106" s="4">
        <v>44421</v>
      </c>
      <c r="B1106" s="2" t="s">
        <v>9</v>
      </c>
      <c r="C1106" s="11" t="s">
        <v>99</v>
      </c>
      <c r="D1106" s="11" t="s">
        <v>1699</v>
      </c>
      <c r="E1106" s="3" t="s">
        <v>984</v>
      </c>
      <c r="F1106" s="1"/>
      <c r="G1106" s="7"/>
      <c r="H1106" s="7"/>
      <c r="I1106" s="7"/>
      <c r="J1106" s="7"/>
      <c r="K1106" s="7"/>
      <c r="L1106" s="7"/>
      <c r="M1106" s="5"/>
      <c r="N1106" s="7"/>
      <c r="O1106" s="7"/>
      <c r="P1106" s="7"/>
      <c r="Q1106" s="7"/>
      <c r="R1106" s="7"/>
      <c r="S1106" s="7"/>
      <c r="T1106" s="7"/>
      <c r="U1106" s="7"/>
      <c r="V1106" s="6">
        <v>1</v>
      </c>
      <c r="W1106" s="10"/>
      <c r="X1106" s="8"/>
      <c r="Y1106" s="9">
        <v>0</v>
      </c>
      <c r="Z1106" s="9">
        <v>0</v>
      </c>
      <c r="AA1106" s="9">
        <v>0</v>
      </c>
      <c r="AB1106" s="9">
        <v>0</v>
      </c>
      <c r="AC1106" s="9">
        <v>0</v>
      </c>
      <c r="AD1106" s="9">
        <v>0</v>
      </c>
      <c r="AE1106" s="9">
        <v>0</v>
      </c>
      <c r="AF1106" s="9">
        <v>0</v>
      </c>
      <c r="AG1106" s="9">
        <v>0</v>
      </c>
      <c r="AH1106" s="9">
        <v>0</v>
      </c>
      <c r="AI1106" s="9">
        <v>0</v>
      </c>
      <c r="AJ1106">
        <v>0</v>
      </c>
      <c r="AK1106">
        <v>0</v>
      </c>
      <c r="AU1106" t="s">
        <v>2773</v>
      </c>
      <c r="AW1106">
        <v>0</v>
      </c>
      <c r="AY1106">
        <v>0</v>
      </c>
      <c r="BA1106">
        <v>0</v>
      </c>
      <c r="BC1106">
        <v>0</v>
      </c>
      <c r="BE1106">
        <v>0</v>
      </c>
      <c r="BG1106">
        <v>0</v>
      </c>
      <c r="BI1106">
        <v>0</v>
      </c>
      <c r="BK1106">
        <v>0</v>
      </c>
      <c r="BM1106">
        <v>0</v>
      </c>
      <c r="BO1106">
        <v>0</v>
      </c>
      <c r="BQ1106">
        <v>0</v>
      </c>
      <c r="BR1106">
        <v>0</v>
      </c>
      <c r="BT1106">
        <v>0</v>
      </c>
      <c r="BV1106">
        <v>0</v>
      </c>
      <c r="BX1106">
        <v>0</v>
      </c>
      <c r="BZ1106">
        <v>0</v>
      </c>
      <c r="CB1106">
        <v>0</v>
      </c>
      <c r="CF1106">
        <v>0</v>
      </c>
      <c r="CJ1106">
        <v>2574</v>
      </c>
      <c r="CM1106">
        <v>0</v>
      </c>
      <c r="CN1106">
        <v>0</v>
      </c>
    </row>
    <row r="1107" spans="1:92" x14ac:dyDescent="0.3">
      <c r="A1107" s="4">
        <v>44403</v>
      </c>
      <c r="B1107" s="2" t="s">
        <v>39</v>
      </c>
      <c r="C1107" s="11" t="s">
        <v>375</v>
      </c>
      <c r="D1107" s="11" t="s">
        <v>11</v>
      </c>
      <c r="E1107" s="3" t="s">
        <v>1002</v>
      </c>
      <c r="F1107" s="1"/>
      <c r="G1107" s="7"/>
      <c r="H1107" s="7"/>
      <c r="I1107" s="7"/>
      <c r="J1107" s="7">
        <v>858</v>
      </c>
      <c r="K1107" s="7">
        <v>286</v>
      </c>
      <c r="L1107" s="7"/>
      <c r="M1107" s="5">
        <v>286</v>
      </c>
      <c r="N1107" s="7"/>
      <c r="O1107" s="7"/>
      <c r="P1107" s="7"/>
      <c r="Q1107" s="7"/>
      <c r="R1107" s="7"/>
      <c r="S1107" s="7"/>
      <c r="T1107" s="7"/>
      <c r="U1107" s="7"/>
      <c r="V1107" s="6"/>
      <c r="W1107" s="10"/>
      <c r="X1107" s="8"/>
      <c r="Y1107" s="9">
        <v>0</v>
      </c>
      <c r="Z1107" s="9">
        <v>0</v>
      </c>
      <c r="AA1107" s="9">
        <v>0</v>
      </c>
      <c r="AB1107" s="9">
        <v>0</v>
      </c>
      <c r="AC1107" s="9">
        <v>0</v>
      </c>
      <c r="AD1107" s="9">
        <v>0</v>
      </c>
      <c r="AE1107" s="9">
        <v>0</v>
      </c>
      <c r="AF1107" s="9">
        <v>0</v>
      </c>
      <c r="AG1107" s="9">
        <v>0</v>
      </c>
      <c r="AH1107" s="9">
        <v>0</v>
      </c>
      <c r="AI1107" s="9">
        <v>0</v>
      </c>
      <c r="AJ1107">
        <v>0</v>
      </c>
      <c r="AK1107">
        <v>0</v>
      </c>
      <c r="AU1107" t="s">
        <v>2774</v>
      </c>
      <c r="AW1107">
        <v>0</v>
      </c>
      <c r="AY1107">
        <v>0</v>
      </c>
      <c r="BA1107">
        <v>0</v>
      </c>
      <c r="BC1107">
        <v>0</v>
      </c>
      <c r="BE1107">
        <v>0</v>
      </c>
      <c r="BG1107">
        <v>0</v>
      </c>
      <c r="BI1107">
        <v>0</v>
      </c>
      <c r="BK1107">
        <v>0</v>
      </c>
      <c r="BM1107">
        <v>0</v>
      </c>
      <c r="BO1107">
        <v>0</v>
      </c>
      <c r="BQ1107">
        <v>0</v>
      </c>
      <c r="BR1107">
        <v>0</v>
      </c>
      <c r="BT1107">
        <v>0</v>
      </c>
      <c r="BV1107">
        <v>0</v>
      </c>
      <c r="BX1107">
        <v>0</v>
      </c>
      <c r="BZ1107">
        <v>0</v>
      </c>
      <c r="CB1107">
        <v>0</v>
      </c>
      <c r="CF1107">
        <v>0</v>
      </c>
      <c r="CJ1107">
        <v>2575</v>
      </c>
      <c r="CM1107">
        <v>0</v>
      </c>
      <c r="CN1107">
        <v>0</v>
      </c>
    </row>
    <row r="1108" spans="1:92" x14ac:dyDescent="0.3">
      <c r="A1108" s="4">
        <v>44411</v>
      </c>
      <c r="B1108" s="2" t="s">
        <v>39</v>
      </c>
      <c r="C1108" s="11" t="s">
        <v>28</v>
      </c>
      <c r="D1108" s="11" t="s">
        <v>31</v>
      </c>
      <c r="E1108" s="3" t="s">
        <v>1187</v>
      </c>
      <c r="F1108" s="1"/>
      <c r="G1108" s="7"/>
      <c r="H1108" s="7"/>
      <c r="I1108" s="7"/>
      <c r="J1108" s="7">
        <v>1172</v>
      </c>
      <c r="K1108" s="7">
        <v>293</v>
      </c>
      <c r="L1108" s="7"/>
      <c r="M1108" s="5">
        <v>293</v>
      </c>
      <c r="N1108" s="7"/>
      <c r="O1108" s="7"/>
      <c r="P1108" s="7"/>
      <c r="Q1108" s="7"/>
      <c r="R1108" s="7"/>
      <c r="S1108" s="7"/>
      <c r="T1108" s="7"/>
      <c r="U1108" s="7"/>
      <c r="V1108" s="6">
        <v>23</v>
      </c>
      <c r="W1108" s="10"/>
      <c r="X1108" s="8"/>
      <c r="Y1108" s="9">
        <v>0</v>
      </c>
      <c r="Z1108" s="9">
        <v>0</v>
      </c>
      <c r="AA1108" s="9">
        <v>0</v>
      </c>
      <c r="AB1108" s="9">
        <v>0</v>
      </c>
      <c r="AC1108" s="9">
        <v>0</v>
      </c>
      <c r="AD1108" s="9">
        <v>0</v>
      </c>
      <c r="AE1108" s="9">
        <v>0</v>
      </c>
      <c r="AF1108" s="9">
        <v>0</v>
      </c>
      <c r="AG1108" s="9">
        <v>0</v>
      </c>
      <c r="AH1108" s="9">
        <v>0</v>
      </c>
      <c r="AI1108" s="9">
        <v>0</v>
      </c>
      <c r="AJ1108">
        <v>0</v>
      </c>
      <c r="AK1108">
        <v>0</v>
      </c>
      <c r="AU1108" t="s">
        <v>2775</v>
      </c>
      <c r="AW1108">
        <v>0</v>
      </c>
      <c r="AY1108">
        <v>0</v>
      </c>
      <c r="BA1108">
        <v>0</v>
      </c>
      <c r="BC1108">
        <v>0</v>
      </c>
      <c r="BE1108">
        <v>0</v>
      </c>
      <c r="BG1108">
        <v>0</v>
      </c>
      <c r="BI1108">
        <v>0</v>
      </c>
      <c r="BK1108">
        <v>0</v>
      </c>
      <c r="BM1108">
        <v>0</v>
      </c>
      <c r="BO1108">
        <v>0</v>
      </c>
      <c r="BQ1108">
        <v>0</v>
      </c>
      <c r="BR1108">
        <v>0</v>
      </c>
      <c r="BT1108">
        <v>0</v>
      </c>
      <c r="BV1108">
        <v>0</v>
      </c>
      <c r="BX1108">
        <v>0</v>
      </c>
      <c r="BZ1108">
        <v>0</v>
      </c>
      <c r="CB1108">
        <v>0</v>
      </c>
      <c r="CF1108">
        <v>0</v>
      </c>
      <c r="CJ1108">
        <v>2576</v>
      </c>
      <c r="CM1108">
        <v>0</v>
      </c>
      <c r="CN1108">
        <v>0</v>
      </c>
    </row>
    <row r="1109" spans="1:92" x14ac:dyDescent="0.3">
      <c r="A1109" s="4">
        <v>44421</v>
      </c>
      <c r="B1109" s="2" t="s">
        <v>8</v>
      </c>
      <c r="C1109" s="11" t="s">
        <v>452</v>
      </c>
      <c r="D1109" s="11" t="s">
        <v>11</v>
      </c>
      <c r="E1109" s="3" t="s">
        <v>1252</v>
      </c>
      <c r="F1109" s="1"/>
      <c r="G1109" s="7"/>
      <c r="H1109" s="7"/>
      <c r="I1109" s="7"/>
      <c r="J1109" s="7">
        <v>440</v>
      </c>
      <c r="K1109" s="7">
        <v>110</v>
      </c>
      <c r="L1109" s="7"/>
      <c r="M1109" s="5"/>
      <c r="N1109" s="7"/>
      <c r="O1109" s="7"/>
      <c r="P1109" s="7"/>
      <c r="Q1109" s="7"/>
      <c r="R1109" s="7"/>
      <c r="S1109" s="7"/>
      <c r="T1109" s="7"/>
      <c r="U1109" s="7"/>
      <c r="V1109" s="6"/>
      <c r="W1109" s="10"/>
      <c r="X1109" s="8"/>
      <c r="Y1109" s="9">
        <v>0</v>
      </c>
      <c r="Z1109" s="9">
        <v>0</v>
      </c>
      <c r="AA1109" s="9">
        <v>0</v>
      </c>
      <c r="AB1109" s="9">
        <v>0</v>
      </c>
      <c r="AC1109" s="9">
        <v>0</v>
      </c>
      <c r="AD1109" s="9">
        <v>0</v>
      </c>
      <c r="AE1109" s="9">
        <v>0</v>
      </c>
      <c r="AF1109" s="9">
        <v>0</v>
      </c>
      <c r="AG1109" s="9">
        <v>0</v>
      </c>
      <c r="AH1109" s="9">
        <v>0</v>
      </c>
      <c r="AI1109" s="9">
        <v>0</v>
      </c>
      <c r="AJ1109">
        <v>0</v>
      </c>
      <c r="AK1109">
        <v>0</v>
      </c>
      <c r="AU1109" t="s">
        <v>2776</v>
      </c>
      <c r="AW1109">
        <v>0</v>
      </c>
      <c r="AY1109">
        <v>0</v>
      </c>
      <c r="BA1109">
        <v>0</v>
      </c>
      <c r="BC1109">
        <v>0</v>
      </c>
      <c r="BE1109">
        <v>0</v>
      </c>
      <c r="BG1109">
        <v>0</v>
      </c>
      <c r="BI1109">
        <v>0</v>
      </c>
      <c r="BK1109">
        <v>0</v>
      </c>
      <c r="BM1109">
        <v>0</v>
      </c>
      <c r="BO1109">
        <v>0</v>
      </c>
      <c r="BQ1109">
        <v>0</v>
      </c>
      <c r="BR1109">
        <v>0</v>
      </c>
      <c r="BT1109">
        <v>0</v>
      </c>
      <c r="BV1109">
        <v>0</v>
      </c>
      <c r="BX1109">
        <v>0</v>
      </c>
      <c r="BZ1109">
        <v>0</v>
      </c>
      <c r="CB1109">
        <v>0</v>
      </c>
      <c r="CF1109">
        <v>0</v>
      </c>
      <c r="CJ1109">
        <v>2577</v>
      </c>
      <c r="CM1109">
        <v>0</v>
      </c>
      <c r="CN1109">
        <v>0</v>
      </c>
    </row>
    <row r="1110" spans="1:92" x14ac:dyDescent="0.3">
      <c r="A1110" s="4">
        <v>44422</v>
      </c>
      <c r="B1110" s="2" t="s">
        <v>80</v>
      </c>
      <c r="C1110" s="11" t="s">
        <v>187</v>
      </c>
      <c r="D1110" s="11" t="s">
        <v>1473</v>
      </c>
      <c r="E1110" s="3" t="s">
        <v>1010</v>
      </c>
      <c r="F1110" s="1"/>
      <c r="G1110" s="7">
        <v>3</v>
      </c>
      <c r="H1110" s="7"/>
      <c r="I1110" s="7"/>
      <c r="J1110" s="7">
        <v>3</v>
      </c>
      <c r="K1110" s="7"/>
      <c r="L1110" s="7"/>
      <c r="M1110" s="5"/>
      <c r="N1110" s="7"/>
      <c r="O1110" s="7"/>
      <c r="P1110" s="7"/>
      <c r="Q1110" s="7"/>
      <c r="R1110" s="7"/>
      <c r="S1110" s="7"/>
      <c r="T1110" s="7"/>
      <c r="U1110" s="7"/>
      <c r="V1110" s="6"/>
      <c r="W1110" s="10"/>
      <c r="X1110" s="8"/>
      <c r="Y1110" s="9">
        <v>0</v>
      </c>
      <c r="Z1110" s="9">
        <v>0</v>
      </c>
      <c r="AA1110" s="9">
        <v>0</v>
      </c>
      <c r="AB1110" s="9">
        <v>0</v>
      </c>
      <c r="AC1110" s="9">
        <v>0</v>
      </c>
      <c r="AD1110" s="9">
        <v>0</v>
      </c>
      <c r="AE1110" s="9">
        <v>0</v>
      </c>
      <c r="AF1110" s="9">
        <v>0</v>
      </c>
      <c r="AG1110" s="9">
        <v>0</v>
      </c>
      <c r="AH1110" s="9">
        <v>0</v>
      </c>
      <c r="AI1110" s="9">
        <v>0</v>
      </c>
      <c r="AJ1110">
        <v>0</v>
      </c>
      <c r="AK1110">
        <v>0</v>
      </c>
      <c r="AU1110" t="s">
        <v>2777</v>
      </c>
      <c r="AW1110">
        <v>0</v>
      </c>
      <c r="AY1110">
        <v>0</v>
      </c>
      <c r="BA1110">
        <v>0</v>
      </c>
      <c r="BC1110">
        <v>0</v>
      </c>
      <c r="BE1110">
        <v>0</v>
      </c>
      <c r="BG1110">
        <v>0</v>
      </c>
      <c r="BI1110">
        <v>0</v>
      </c>
      <c r="BK1110">
        <v>0</v>
      </c>
      <c r="BM1110">
        <v>0</v>
      </c>
      <c r="BO1110">
        <v>0</v>
      </c>
      <c r="BQ1110">
        <v>0</v>
      </c>
      <c r="BR1110">
        <v>0</v>
      </c>
      <c r="BT1110">
        <v>0</v>
      </c>
      <c r="BV1110">
        <v>0</v>
      </c>
      <c r="BX1110">
        <v>0</v>
      </c>
      <c r="BZ1110">
        <v>0</v>
      </c>
      <c r="CB1110">
        <v>0</v>
      </c>
      <c r="CF1110">
        <v>0</v>
      </c>
      <c r="CJ1110">
        <v>2578</v>
      </c>
      <c r="CM1110">
        <v>0</v>
      </c>
      <c r="CN1110">
        <v>0</v>
      </c>
    </row>
    <row r="1111" spans="1:92" x14ac:dyDescent="0.3">
      <c r="A1111" s="4">
        <v>44422</v>
      </c>
      <c r="B1111" s="2" t="s">
        <v>19</v>
      </c>
      <c r="C1111" s="11" t="s">
        <v>158</v>
      </c>
      <c r="D1111" s="11" t="s">
        <v>1690</v>
      </c>
      <c r="E1111" s="3" t="s">
        <v>986</v>
      </c>
      <c r="F1111" s="1"/>
      <c r="G1111" s="7"/>
      <c r="H1111" s="7"/>
      <c r="I1111" s="7"/>
      <c r="J1111" s="7">
        <v>5</v>
      </c>
      <c r="K1111" s="7">
        <v>1</v>
      </c>
      <c r="L1111" s="7"/>
      <c r="M1111" s="5">
        <v>1</v>
      </c>
      <c r="N1111" s="7">
        <v>3</v>
      </c>
      <c r="O1111" s="7"/>
      <c r="P1111" s="7"/>
      <c r="Q1111" s="7"/>
      <c r="R1111" s="7"/>
      <c r="S1111" s="7"/>
      <c r="T1111" s="7"/>
      <c r="U1111" s="7"/>
      <c r="V1111" s="6">
        <v>2</v>
      </c>
      <c r="W1111" s="10"/>
      <c r="X1111" s="8"/>
      <c r="Y1111" s="9">
        <v>0</v>
      </c>
      <c r="Z1111" s="9">
        <v>0</v>
      </c>
      <c r="AA1111" s="9">
        <v>0</v>
      </c>
      <c r="AB1111" s="9">
        <v>0</v>
      </c>
      <c r="AC1111" s="9">
        <v>0</v>
      </c>
      <c r="AD1111" s="9">
        <v>0</v>
      </c>
      <c r="AE1111" s="9">
        <v>0</v>
      </c>
      <c r="AF1111" s="9">
        <v>0</v>
      </c>
      <c r="AG1111" s="9">
        <v>0</v>
      </c>
      <c r="AH1111" s="9">
        <v>0</v>
      </c>
      <c r="AI1111" s="9">
        <v>0</v>
      </c>
      <c r="AJ1111">
        <v>0</v>
      </c>
      <c r="AK1111">
        <v>0</v>
      </c>
      <c r="AU1111" t="s">
        <v>2778</v>
      </c>
      <c r="AW1111">
        <v>0</v>
      </c>
      <c r="AY1111">
        <v>0</v>
      </c>
      <c r="BA1111">
        <v>0</v>
      </c>
      <c r="BC1111">
        <v>0</v>
      </c>
      <c r="BE1111">
        <v>0</v>
      </c>
      <c r="BG1111">
        <v>0</v>
      </c>
      <c r="BI1111">
        <v>0</v>
      </c>
      <c r="BK1111">
        <v>0</v>
      </c>
      <c r="BM1111">
        <v>0</v>
      </c>
      <c r="BO1111">
        <v>0</v>
      </c>
      <c r="BQ1111">
        <v>0</v>
      </c>
      <c r="BR1111">
        <v>0</v>
      </c>
      <c r="BT1111">
        <v>0</v>
      </c>
      <c r="BV1111">
        <v>0</v>
      </c>
      <c r="BX1111">
        <v>0</v>
      </c>
      <c r="BZ1111">
        <v>0</v>
      </c>
      <c r="CB1111">
        <v>0</v>
      </c>
      <c r="CF1111">
        <v>0</v>
      </c>
      <c r="CJ1111">
        <v>2579</v>
      </c>
      <c r="CM1111">
        <v>0</v>
      </c>
      <c r="CN1111">
        <v>0</v>
      </c>
    </row>
    <row r="1112" spans="1:92" x14ac:dyDescent="0.3">
      <c r="A1112" s="4">
        <v>44422</v>
      </c>
      <c r="B1112" s="2" t="s">
        <v>23</v>
      </c>
      <c r="C1112" s="11" t="s">
        <v>108</v>
      </c>
      <c r="D1112" s="11" t="s">
        <v>11</v>
      </c>
      <c r="E1112" s="3" t="s">
        <v>1046</v>
      </c>
      <c r="F1112" s="1"/>
      <c r="G1112" s="7"/>
      <c r="H1112" s="7"/>
      <c r="I1112" s="7"/>
      <c r="J1112" s="7"/>
      <c r="K1112" s="7"/>
      <c r="L1112" s="7"/>
      <c r="M1112" s="5"/>
      <c r="N1112" s="7"/>
      <c r="O1112" s="7"/>
      <c r="P1112" s="7"/>
      <c r="Q1112" s="7"/>
      <c r="R1112" s="7">
        <v>1</v>
      </c>
      <c r="S1112" s="7"/>
      <c r="T1112" s="7"/>
      <c r="U1112" s="7"/>
      <c r="V1112" s="6"/>
      <c r="W1112" s="10"/>
      <c r="X1112" s="8"/>
      <c r="Y1112" s="9">
        <v>0</v>
      </c>
      <c r="Z1112" s="9">
        <v>0</v>
      </c>
      <c r="AA1112" s="9">
        <v>0</v>
      </c>
      <c r="AB1112" s="9">
        <v>0</v>
      </c>
      <c r="AC1112" s="9">
        <v>0</v>
      </c>
      <c r="AD1112" s="9">
        <v>0</v>
      </c>
      <c r="AE1112" s="9">
        <v>0</v>
      </c>
      <c r="AF1112" s="9">
        <v>768235605.79999995</v>
      </c>
      <c r="AG1112" s="9">
        <v>0</v>
      </c>
      <c r="AH1112" s="9">
        <v>0</v>
      </c>
      <c r="AI1112" s="9">
        <v>0</v>
      </c>
      <c r="AJ1112">
        <v>768235605.79999995</v>
      </c>
      <c r="AK1112">
        <v>0</v>
      </c>
      <c r="AL1112">
        <v>210</v>
      </c>
      <c r="AM1112">
        <v>44516</v>
      </c>
      <c r="AU1112" t="s">
        <v>2779</v>
      </c>
      <c r="AW1112">
        <v>0</v>
      </c>
      <c r="AY1112">
        <v>0</v>
      </c>
      <c r="BA1112">
        <v>0</v>
      </c>
      <c r="BC1112">
        <v>0</v>
      </c>
      <c r="BE1112">
        <v>0</v>
      </c>
      <c r="BG1112">
        <v>0</v>
      </c>
      <c r="BI1112">
        <v>0</v>
      </c>
      <c r="BK1112">
        <v>0</v>
      </c>
      <c r="BM1112">
        <v>0</v>
      </c>
      <c r="BO1112">
        <v>0</v>
      </c>
      <c r="BQ1112">
        <v>0</v>
      </c>
      <c r="BR1112">
        <v>0</v>
      </c>
      <c r="BT1112">
        <v>0</v>
      </c>
      <c r="BV1112">
        <v>0</v>
      </c>
      <c r="BX1112">
        <v>0</v>
      </c>
      <c r="BZ1112">
        <v>0</v>
      </c>
      <c r="CB1112">
        <v>0</v>
      </c>
      <c r="CF1112">
        <v>0</v>
      </c>
      <c r="CJ1112">
        <v>2580</v>
      </c>
      <c r="CM1112">
        <v>0</v>
      </c>
      <c r="CN1112">
        <v>768235605.79999995</v>
      </c>
    </row>
    <row r="1113" spans="1:92" x14ac:dyDescent="0.3">
      <c r="A1113" s="4">
        <v>44422</v>
      </c>
      <c r="B1113" s="2" t="s">
        <v>23</v>
      </c>
      <c r="C1113" s="11" t="s">
        <v>776</v>
      </c>
      <c r="D1113" s="11" t="s">
        <v>1690</v>
      </c>
      <c r="E1113" s="3" t="s">
        <v>1365</v>
      </c>
      <c r="F1113" s="1"/>
      <c r="G1113" s="7"/>
      <c r="H1113" s="7"/>
      <c r="I1113" s="7"/>
      <c r="J1113" s="7"/>
      <c r="K1113" s="7"/>
      <c r="L1113" s="7"/>
      <c r="M1113" s="5"/>
      <c r="N1113" s="7">
        <v>1</v>
      </c>
      <c r="O1113" s="7"/>
      <c r="P1113" s="7"/>
      <c r="Q1113" s="7"/>
      <c r="R1113" s="7"/>
      <c r="S1113" s="7"/>
      <c r="T1113" s="7"/>
      <c r="U1113" s="7"/>
      <c r="V1113" s="6"/>
      <c r="W1113" s="10"/>
      <c r="X1113" s="8"/>
      <c r="Y1113" s="9">
        <v>0</v>
      </c>
      <c r="Z1113" s="9">
        <v>0</v>
      </c>
      <c r="AA1113" s="9">
        <v>0</v>
      </c>
      <c r="AB1113" s="9">
        <v>0</v>
      </c>
      <c r="AC1113" s="9">
        <v>0</v>
      </c>
      <c r="AD1113" s="9">
        <v>0</v>
      </c>
      <c r="AE1113" s="9">
        <v>0</v>
      </c>
      <c r="AF1113" s="9">
        <v>0</v>
      </c>
      <c r="AG1113" s="9">
        <v>0</v>
      </c>
      <c r="AH1113" s="9">
        <v>0</v>
      </c>
      <c r="AI1113" s="9">
        <v>0</v>
      </c>
      <c r="AJ1113">
        <v>0</v>
      </c>
      <c r="AK1113">
        <v>0</v>
      </c>
      <c r="AU1113" t="s">
        <v>2780</v>
      </c>
      <c r="AW1113">
        <v>0</v>
      </c>
      <c r="AY1113">
        <v>0</v>
      </c>
      <c r="BA1113">
        <v>0</v>
      </c>
      <c r="BC1113">
        <v>0</v>
      </c>
      <c r="BE1113">
        <v>0</v>
      </c>
      <c r="BG1113">
        <v>0</v>
      </c>
      <c r="BI1113">
        <v>0</v>
      </c>
      <c r="BK1113">
        <v>0</v>
      </c>
      <c r="BM1113">
        <v>0</v>
      </c>
      <c r="BO1113">
        <v>0</v>
      </c>
      <c r="BQ1113">
        <v>0</v>
      </c>
      <c r="BR1113">
        <v>0</v>
      </c>
      <c r="BT1113">
        <v>0</v>
      </c>
      <c r="BV1113">
        <v>0</v>
      </c>
      <c r="BX1113">
        <v>0</v>
      </c>
      <c r="BZ1113">
        <v>0</v>
      </c>
      <c r="CB1113">
        <v>0</v>
      </c>
      <c r="CF1113">
        <v>0</v>
      </c>
      <c r="CJ1113">
        <v>2581</v>
      </c>
      <c r="CM1113">
        <v>0</v>
      </c>
      <c r="CN1113">
        <v>0</v>
      </c>
    </row>
    <row r="1114" spans="1:92" x14ac:dyDescent="0.3">
      <c r="A1114" s="4">
        <v>44422</v>
      </c>
      <c r="B1114" s="2" t="s">
        <v>23</v>
      </c>
      <c r="C1114" s="11" t="s">
        <v>481</v>
      </c>
      <c r="D1114" s="11" t="s">
        <v>1690</v>
      </c>
      <c r="E1114" s="3" t="s">
        <v>953</v>
      </c>
      <c r="F1114" s="1"/>
      <c r="G1114" s="7"/>
      <c r="H1114" s="7"/>
      <c r="I1114" s="7"/>
      <c r="J1114" s="7"/>
      <c r="K1114" s="7"/>
      <c r="L1114" s="7"/>
      <c r="M1114" s="5"/>
      <c r="N1114" s="7">
        <v>1</v>
      </c>
      <c r="O1114" s="7"/>
      <c r="P1114" s="7"/>
      <c r="Q1114" s="7"/>
      <c r="R1114" s="7"/>
      <c r="S1114" s="7"/>
      <c r="T1114" s="7"/>
      <c r="U1114" s="7"/>
      <c r="V1114" s="6"/>
      <c r="W1114" s="10"/>
      <c r="X1114" s="8"/>
      <c r="Y1114" s="9">
        <v>0</v>
      </c>
      <c r="Z1114" s="9">
        <v>0</v>
      </c>
      <c r="AA1114" s="9">
        <v>0</v>
      </c>
      <c r="AB1114" s="9">
        <v>0</v>
      </c>
      <c r="AC1114" s="9">
        <v>0</v>
      </c>
      <c r="AD1114" s="9">
        <v>0</v>
      </c>
      <c r="AE1114" s="9">
        <v>0</v>
      </c>
      <c r="AF1114" s="9">
        <v>0</v>
      </c>
      <c r="AG1114" s="9">
        <v>0</v>
      </c>
      <c r="AH1114" s="9">
        <v>0</v>
      </c>
      <c r="AI1114" s="9">
        <v>0</v>
      </c>
      <c r="AJ1114">
        <v>0</v>
      </c>
      <c r="AK1114">
        <v>0</v>
      </c>
      <c r="AU1114" t="s">
        <v>2781</v>
      </c>
      <c r="AW1114">
        <v>0</v>
      </c>
      <c r="AY1114">
        <v>0</v>
      </c>
      <c r="BA1114">
        <v>0</v>
      </c>
      <c r="BC1114">
        <v>0</v>
      </c>
      <c r="BE1114">
        <v>0</v>
      </c>
      <c r="BG1114">
        <v>0</v>
      </c>
      <c r="BI1114">
        <v>0</v>
      </c>
      <c r="BK1114">
        <v>0</v>
      </c>
      <c r="BM1114">
        <v>0</v>
      </c>
      <c r="BO1114">
        <v>0</v>
      </c>
      <c r="BQ1114">
        <v>0</v>
      </c>
      <c r="BR1114">
        <v>0</v>
      </c>
      <c r="BT1114">
        <v>0</v>
      </c>
      <c r="BV1114">
        <v>0</v>
      </c>
      <c r="BX1114">
        <v>0</v>
      </c>
      <c r="BZ1114">
        <v>0</v>
      </c>
      <c r="CB1114">
        <v>0</v>
      </c>
      <c r="CF1114">
        <v>0</v>
      </c>
      <c r="CJ1114">
        <v>2582</v>
      </c>
      <c r="CM1114">
        <v>0</v>
      </c>
      <c r="CN1114">
        <v>0</v>
      </c>
    </row>
    <row r="1115" spans="1:92" x14ac:dyDescent="0.3">
      <c r="A1115" s="4">
        <v>44422</v>
      </c>
      <c r="B1115" s="2" t="s">
        <v>23</v>
      </c>
      <c r="C1115" s="11" t="s">
        <v>246</v>
      </c>
      <c r="D1115" s="11" t="s">
        <v>1690</v>
      </c>
      <c r="E1115" s="3" t="s">
        <v>1148</v>
      </c>
      <c r="F1115" s="1"/>
      <c r="G1115" s="7"/>
      <c r="H1115" s="7"/>
      <c r="I1115" s="7"/>
      <c r="J1115" s="7"/>
      <c r="K1115" s="7"/>
      <c r="L1115" s="7"/>
      <c r="M1115" s="5"/>
      <c r="N1115" s="7">
        <v>1</v>
      </c>
      <c r="O1115" s="7"/>
      <c r="P1115" s="7"/>
      <c r="Q1115" s="7"/>
      <c r="R1115" s="7"/>
      <c r="S1115" s="7"/>
      <c r="T1115" s="7"/>
      <c r="U1115" s="7"/>
      <c r="V1115" s="6"/>
      <c r="W1115" s="10"/>
      <c r="X1115" s="8"/>
      <c r="Y1115" s="9">
        <v>0</v>
      </c>
      <c r="Z1115" s="9">
        <v>0</v>
      </c>
      <c r="AA1115" s="9">
        <v>0</v>
      </c>
      <c r="AB1115" s="9">
        <v>0</v>
      </c>
      <c r="AC1115" s="9">
        <v>0</v>
      </c>
      <c r="AD1115" s="9">
        <v>0</v>
      </c>
      <c r="AE1115" s="9">
        <v>0</v>
      </c>
      <c r="AF1115" s="9">
        <v>0</v>
      </c>
      <c r="AG1115" s="9">
        <v>0</v>
      </c>
      <c r="AH1115" s="9">
        <v>0</v>
      </c>
      <c r="AI1115" s="9">
        <v>0</v>
      </c>
      <c r="AJ1115">
        <v>0</v>
      </c>
      <c r="AK1115">
        <v>0</v>
      </c>
      <c r="AU1115" t="s">
        <v>2782</v>
      </c>
      <c r="AW1115">
        <v>0</v>
      </c>
      <c r="AY1115">
        <v>0</v>
      </c>
      <c r="BA1115">
        <v>0</v>
      </c>
      <c r="BC1115">
        <v>0</v>
      </c>
      <c r="BE1115">
        <v>0</v>
      </c>
      <c r="BG1115">
        <v>0</v>
      </c>
      <c r="BI1115">
        <v>0</v>
      </c>
      <c r="BK1115">
        <v>0</v>
      </c>
      <c r="BM1115">
        <v>0</v>
      </c>
      <c r="BO1115">
        <v>0</v>
      </c>
      <c r="BQ1115">
        <v>0</v>
      </c>
      <c r="BR1115">
        <v>0</v>
      </c>
      <c r="BT1115">
        <v>0</v>
      </c>
      <c r="BV1115">
        <v>0</v>
      </c>
      <c r="BX1115">
        <v>0</v>
      </c>
      <c r="BZ1115">
        <v>0</v>
      </c>
      <c r="CB1115">
        <v>0</v>
      </c>
      <c r="CF1115">
        <v>0</v>
      </c>
      <c r="CJ1115">
        <v>2583</v>
      </c>
      <c r="CM1115">
        <v>0</v>
      </c>
      <c r="CN1115">
        <v>0</v>
      </c>
    </row>
    <row r="1116" spans="1:92" x14ac:dyDescent="0.3">
      <c r="A1116" s="4">
        <v>44421</v>
      </c>
      <c r="B1116" s="2" t="s">
        <v>26</v>
      </c>
      <c r="C1116" s="11" t="s">
        <v>75</v>
      </c>
      <c r="D1116" s="11" t="s">
        <v>11</v>
      </c>
      <c r="E1116" s="3" t="s">
        <v>1090</v>
      </c>
      <c r="F1116" s="1"/>
      <c r="G1116" s="7"/>
      <c r="H1116" s="7"/>
      <c r="I1116" s="7"/>
      <c r="J1116" s="7">
        <v>312</v>
      </c>
      <c r="K1116" s="7">
        <v>93</v>
      </c>
      <c r="L1116" s="7">
        <v>4</v>
      </c>
      <c r="M1116" s="5">
        <v>89</v>
      </c>
      <c r="N1116" s="7"/>
      <c r="O1116" s="7"/>
      <c r="P1116" s="7"/>
      <c r="Q1116" s="7"/>
      <c r="R1116" s="7"/>
      <c r="S1116" s="7"/>
      <c r="T1116" s="7"/>
      <c r="U1116" s="7"/>
      <c r="V1116" s="6"/>
      <c r="W1116" s="10"/>
      <c r="X1116" s="8"/>
      <c r="Y1116" s="9">
        <v>0</v>
      </c>
      <c r="Z1116" s="9">
        <v>0</v>
      </c>
      <c r="AA1116" s="9">
        <v>0</v>
      </c>
      <c r="AB1116" s="9">
        <v>0</v>
      </c>
      <c r="AC1116" s="9">
        <v>0</v>
      </c>
      <c r="AD1116" s="9">
        <v>0</v>
      </c>
      <c r="AE1116" s="9">
        <v>0</v>
      </c>
      <c r="AF1116" s="9">
        <v>0</v>
      </c>
      <c r="AG1116" s="9">
        <v>0</v>
      </c>
      <c r="AH1116" s="9">
        <v>0</v>
      </c>
      <c r="AI1116" s="9">
        <v>0</v>
      </c>
      <c r="AJ1116">
        <v>0</v>
      </c>
      <c r="AK1116">
        <v>0</v>
      </c>
      <c r="AU1116" t="s">
        <v>2783</v>
      </c>
      <c r="AW1116">
        <v>0</v>
      </c>
      <c r="AY1116">
        <v>0</v>
      </c>
      <c r="BA1116">
        <v>0</v>
      </c>
      <c r="BC1116">
        <v>0</v>
      </c>
      <c r="BE1116">
        <v>0</v>
      </c>
      <c r="BG1116">
        <v>0</v>
      </c>
      <c r="BI1116">
        <v>0</v>
      </c>
      <c r="BK1116">
        <v>0</v>
      </c>
      <c r="BM1116">
        <v>0</v>
      </c>
      <c r="BO1116">
        <v>0</v>
      </c>
      <c r="BQ1116">
        <v>0</v>
      </c>
      <c r="BR1116">
        <v>0</v>
      </c>
      <c r="BT1116">
        <v>0</v>
      </c>
      <c r="BV1116">
        <v>0</v>
      </c>
      <c r="BX1116">
        <v>0</v>
      </c>
      <c r="BZ1116">
        <v>0</v>
      </c>
      <c r="CB1116">
        <v>0</v>
      </c>
      <c r="CF1116">
        <v>0</v>
      </c>
      <c r="CJ1116">
        <v>2584</v>
      </c>
      <c r="CM1116">
        <v>0</v>
      </c>
      <c r="CN1116">
        <v>0</v>
      </c>
    </row>
    <row r="1117" spans="1:92" x14ac:dyDescent="0.3">
      <c r="A1117" s="4">
        <v>44422</v>
      </c>
      <c r="B1117" s="2" t="s">
        <v>57</v>
      </c>
      <c r="C1117" s="11" t="s">
        <v>602</v>
      </c>
      <c r="D1117" s="11" t="s">
        <v>11</v>
      </c>
      <c r="E1117" s="3" t="s">
        <v>1133</v>
      </c>
      <c r="F1117" s="1"/>
      <c r="G1117" s="7"/>
      <c r="H1117" s="7"/>
      <c r="I1117" s="7"/>
      <c r="J1117" s="7">
        <v>4</v>
      </c>
      <c r="K1117" s="7">
        <v>1</v>
      </c>
      <c r="L1117" s="7"/>
      <c r="M1117" s="5">
        <v>1</v>
      </c>
      <c r="N1117" s="7"/>
      <c r="O1117" s="7"/>
      <c r="P1117" s="7"/>
      <c r="Q1117" s="7"/>
      <c r="R1117" s="7"/>
      <c r="S1117" s="7"/>
      <c r="T1117" s="7"/>
      <c r="U1117" s="7"/>
      <c r="V1117" s="6"/>
      <c r="W1117" s="10"/>
      <c r="X1117" s="8"/>
      <c r="Y1117" s="9">
        <v>0</v>
      </c>
      <c r="Z1117" s="9">
        <v>0</v>
      </c>
      <c r="AA1117" s="9">
        <v>0</v>
      </c>
      <c r="AB1117" s="9">
        <v>0</v>
      </c>
      <c r="AC1117" s="9">
        <v>0</v>
      </c>
      <c r="AD1117" s="9">
        <v>0</v>
      </c>
      <c r="AE1117" s="9">
        <v>0</v>
      </c>
      <c r="AF1117" s="9">
        <v>0</v>
      </c>
      <c r="AG1117" s="9">
        <v>0</v>
      </c>
      <c r="AH1117" s="9">
        <v>0</v>
      </c>
      <c r="AI1117" s="9">
        <v>0</v>
      </c>
      <c r="AJ1117">
        <v>0</v>
      </c>
      <c r="AK1117">
        <v>0</v>
      </c>
      <c r="AU1117" t="s">
        <v>2784</v>
      </c>
      <c r="AW1117">
        <v>0</v>
      </c>
      <c r="AY1117">
        <v>0</v>
      </c>
      <c r="BA1117">
        <v>0</v>
      </c>
      <c r="BC1117">
        <v>0</v>
      </c>
      <c r="BE1117">
        <v>0</v>
      </c>
      <c r="BG1117">
        <v>0</v>
      </c>
      <c r="BI1117">
        <v>0</v>
      </c>
      <c r="BK1117">
        <v>0</v>
      </c>
      <c r="BM1117">
        <v>0</v>
      </c>
      <c r="BO1117">
        <v>0</v>
      </c>
      <c r="BQ1117">
        <v>0</v>
      </c>
      <c r="BR1117">
        <v>0</v>
      </c>
      <c r="BT1117">
        <v>0</v>
      </c>
      <c r="BV1117">
        <v>0</v>
      </c>
      <c r="BX1117">
        <v>0</v>
      </c>
      <c r="BZ1117">
        <v>0</v>
      </c>
      <c r="CB1117">
        <v>0</v>
      </c>
      <c r="CF1117">
        <v>0</v>
      </c>
      <c r="CJ1117">
        <v>2585</v>
      </c>
      <c r="CM1117">
        <v>0</v>
      </c>
      <c r="CN1117">
        <v>0</v>
      </c>
    </row>
    <row r="1118" spans="1:92" x14ac:dyDescent="0.3">
      <c r="A1118" s="4">
        <v>44423</v>
      </c>
      <c r="B1118" s="2" t="s">
        <v>40</v>
      </c>
      <c r="C1118" s="11" t="s">
        <v>167</v>
      </c>
      <c r="D1118" s="11" t="s">
        <v>1690</v>
      </c>
      <c r="E1118" s="3" t="s">
        <v>1232</v>
      </c>
      <c r="F1118" s="1"/>
      <c r="G1118" s="7"/>
      <c r="H1118" s="7"/>
      <c r="I1118" s="7"/>
      <c r="J1118" s="7"/>
      <c r="K1118" s="7"/>
      <c r="L1118" s="7"/>
      <c r="M1118" s="5"/>
      <c r="N1118" s="7">
        <v>1</v>
      </c>
      <c r="O1118" s="7"/>
      <c r="P1118" s="7"/>
      <c r="Q1118" s="7"/>
      <c r="R1118" s="7"/>
      <c r="S1118" s="7"/>
      <c r="T1118" s="7"/>
      <c r="U1118" s="7"/>
      <c r="V1118" s="6"/>
      <c r="W1118" s="10"/>
      <c r="X1118" s="8"/>
      <c r="Y1118" s="9">
        <v>0</v>
      </c>
      <c r="Z1118" s="9">
        <v>0</v>
      </c>
      <c r="AA1118" s="9">
        <v>0</v>
      </c>
      <c r="AB1118" s="9">
        <v>0</v>
      </c>
      <c r="AC1118" s="9">
        <v>0</v>
      </c>
      <c r="AD1118" s="9">
        <v>0</v>
      </c>
      <c r="AE1118" s="9">
        <v>0</v>
      </c>
      <c r="AF1118" s="9">
        <v>0</v>
      </c>
      <c r="AG1118" s="9">
        <v>0</v>
      </c>
      <c r="AH1118" s="9">
        <v>0</v>
      </c>
      <c r="AI1118" s="9">
        <v>0</v>
      </c>
      <c r="AJ1118">
        <v>0</v>
      </c>
      <c r="AK1118">
        <v>0</v>
      </c>
      <c r="AU1118" t="s">
        <v>2785</v>
      </c>
      <c r="AW1118">
        <v>0</v>
      </c>
      <c r="AY1118">
        <v>0</v>
      </c>
      <c r="BA1118">
        <v>0</v>
      </c>
      <c r="BC1118">
        <v>0</v>
      </c>
      <c r="BE1118">
        <v>0</v>
      </c>
      <c r="BG1118">
        <v>0</v>
      </c>
      <c r="BI1118">
        <v>0</v>
      </c>
      <c r="BK1118">
        <v>0</v>
      </c>
      <c r="BM1118">
        <v>0</v>
      </c>
      <c r="BO1118">
        <v>0</v>
      </c>
      <c r="BQ1118">
        <v>0</v>
      </c>
      <c r="BR1118">
        <v>0</v>
      </c>
      <c r="BT1118">
        <v>0</v>
      </c>
      <c r="BV1118">
        <v>0</v>
      </c>
      <c r="BX1118">
        <v>0</v>
      </c>
      <c r="BZ1118">
        <v>0</v>
      </c>
      <c r="CB1118">
        <v>0</v>
      </c>
      <c r="CF1118">
        <v>0</v>
      </c>
      <c r="CJ1118">
        <v>2586</v>
      </c>
      <c r="CM1118">
        <v>0</v>
      </c>
      <c r="CN1118">
        <v>0</v>
      </c>
    </row>
    <row r="1119" spans="1:92" x14ac:dyDescent="0.3">
      <c r="A1119" s="4">
        <v>44423</v>
      </c>
      <c r="B1119" s="2" t="s">
        <v>15</v>
      </c>
      <c r="C1119" s="11" t="s">
        <v>16</v>
      </c>
      <c r="D1119" s="11" t="s">
        <v>1690</v>
      </c>
      <c r="E1119" s="3" t="s">
        <v>998</v>
      </c>
      <c r="F1119" s="1"/>
      <c r="G1119" s="7">
        <v>1</v>
      </c>
      <c r="H1119" s="7">
        <v>2</v>
      </c>
      <c r="I1119" s="7"/>
      <c r="J1119" s="7">
        <v>5</v>
      </c>
      <c r="K1119" s="7">
        <v>1</v>
      </c>
      <c r="L1119" s="7">
        <v>1</v>
      </c>
      <c r="M1119" s="5"/>
      <c r="N1119" s="7"/>
      <c r="O1119" s="7"/>
      <c r="P1119" s="7"/>
      <c r="Q1119" s="7"/>
      <c r="R1119" s="7"/>
      <c r="S1119" s="7"/>
      <c r="T1119" s="7"/>
      <c r="U1119" s="7"/>
      <c r="V1119" s="6"/>
      <c r="W1119" s="10"/>
      <c r="X1119" s="8"/>
      <c r="Y1119" s="9">
        <v>0</v>
      </c>
      <c r="Z1119" s="9">
        <v>0</v>
      </c>
      <c r="AA1119" s="9">
        <v>0</v>
      </c>
      <c r="AB1119" s="9">
        <v>0</v>
      </c>
      <c r="AC1119" s="9">
        <v>0</v>
      </c>
      <c r="AD1119" s="9">
        <v>0</v>
      </c>
      <c r="AE1119" s="9">
        <v>0</v>
      </c>
      <c r="AF1119" s="9">
        <v>0</v>
      </c>
      <c r="AG1119" s="9">
        <v>0</v>
      </c>
      <c r="AH1119" s="9">
        <v>0</v>
      </c>
      <c r="AI1119" s="9">
        <v>0</v>
      </c>
      <c r="AJ1119">
        <v>0</v>
      </c>
      <c r="AK1119">
        <v>0</v>
      </c>
      <c r="AU1119" t="s">
        <v>2786</v>
      </c>
      <c r="AW1119">
        <v>0</v>
      </c>
      <c r="AY1119">
        <v>0</v>
      </c>
      <c r="BA1119">
        <v>0</v>
      </c>
      <c r="BC1119">
        <v>0</v>
      </c>
      <c r="BE1119">
        <v>0</v>
      </c>
      <c r="BG1119">
        <v>0</v>
      </c>
      <c r="BI1119">
        <v>0</v>
      </c>
      <c r="BK1119">
        <v>0</v>
      </c>
      <c r="BM1119">
        <v>0</v>
      </c>
      <c r="BO1119">
        <v>0</v>
      </c>
      <c r="BQ1119">
        <v>0</v>
      </c>
      <c r="BR1119">
        <v>0</v>
      </c>
      <c r="BT1119">
        <v>0</v>
      </c>
      <c r="BV1119">
        <v>0</v>
      </c>
      <c r="BX1119">
        <v>0</v>
      </c>
      <c r="BZ1119">
        <v>0</v>
      </c>
      <c r="CB1119">
        <v>0</v>
      </c>
      <c r="CF1119">
        <v>0</v>
      </c>
      <c r="CJ1119">
        <v>2587</v>
      </c>
      <c r="CM1119">
        <v>0</v>
      </c>
      <c r="CN1119">
        <v>0</v>
      </c>
    </row>
    <row r="1120" spans="1:92" x14ac:dyDescent="0.3">
      <c r="A1120" s="4">
        <v>44423</v>
      </c>
      <c r="B1120" s="2" t="s">
        <v>32</v>
      </c>
      <c r="C1120" s="11" t="s">
        <v>419</v>
      </c>
      <c r="D1120" s="11" t="s">
        <v>1690</v>
      </c>
      <c r="E1120" s="3" t="s">
        <v>1074</v>
      </c>
      <c r="F1120" s="1"/>
      <c r="G1120" s="7"/>
      <c r="H1120" s="7"/>
      <c r="I1120" s="7"/>
      <c r="J1120" s="7"/>
      <c r="K1120" s="7"/>
      <c r="L1120" s="7"/>
      <c r="M1120" s="5"/>
      <c r="N1120" s="7">
        <v>2</v>
      </c>
      <c r="O1120" s="7"/>
      <c r="P1120" s="7"/>
      <c r="Q1120" s="7"/>
      <c r="R1120" s="7"/>
      <c r="S1120" s="7"/>
      <c r="T1120" s="7"/>
      <c r="U1120" s="7"/>
      <c r="V1120" s="6"/>
      <c r="W1120" s="10"/>
      <c r="X1120" s="8"/>
      <c r="Y1120" s="9">
        <v>0</v>
      </c>
      <c r="Z1120" s="9">
        <v>0</v>
      </c>
      <c r="AA1120" s="9">
        <v>0</v>
      </c>
      <c r="AB1120" s="9">
        <v>0</v>
      </c>
      <c r="AC1120" s="9">
        <v>0</v>
      </c>
      <c r="AD1120" s="9">
        <v>0</v>
      </c>
      <c r="AE1120" s="9">
        <v>0</v>
      </c>
      <c r="AF1120" s="9">
        <v>0</v>
      </c>
      <c r="AG1120" s="9">
        <v>0</v>
      </c>
      <c r="AH1120" s="9">
        <v>0</v>
      </c>
      <c r="AI1120" s="9">
        <v>0</v>
      </c>
      <c r="AJ1120">
        <v>0</v>
      </c>
      <c r="AK1120">
        <v>0</v>
      </c>
      <c r="AU1120" t="s">
        <v>2787</v>
      </c>
      <c r="AW1120">
        <v>0</v>
      </c>
      <c r="AY1120">
        <v>0</v>
      </c>
      <c r="BA1120">
        <v>0</v>
      </c>
      <c r="BC1120">
        <v>0</v>
      </c>
      <c r="BE1120">
        <v>0</v>
      </c>
      <c r="BG1120">
        <v>0</v>
      </c>
      <c r="BI1120">
        <v>0</v>
      </c>
      <c r="BK1120">
        <v>0</v>
      </c>
      <c r="BM1120">
        <v>0</v>
      </c>
      <c r="BO1120">
        <v>0</v>
      </c>
      <c r="BQ1120">
        <v>0</v>
      </c>
      <c r="BR1120">
        <v>0</v>
      </c>
      <c r="BT1120">
        <v>0</v>
      </c>
      <c r="BV1120">
        <v>0</v>
      </c>
      <c r="BX1120">
        <v>0</v>
      </c>
      <c r="BZ1120">
        <v>0</v>
      </c>
      <c r="CB1120">
        <v>0</v>
      </c>
      <c r="CF1120">
        <v>0</v>
      </c>
      <c r="CJ1120">
        <v>2588</v>
      </c>
      <c r="CM1120">
        <v>0</v>
      </c>
      <c r="CN1120">
        <v>0</v>
      </c>
    </row>
    <row r="1121" spans="1:92" x14ac:dyDescent="0.3">
      <c r="A1121" s="4">
        <v>44423</v>
      </c>
      <c r="B1121" s="2" t="s">
        <v>32</v>
      </c>
      <c r="C1121" s="11" t="s">
        <v>70</v>
      </c>
      <c r="D1121" s="11" t="s">
        <v>1690</v>
      </c>
      <c r="E1121" s="3" t="s">
        <v>1242</v>
      </c>
      <c r="F1121" s="1"/>
      <c r="G1121" s="7"/>
      <c r="H1121" s="7"/>
      <c r="I1121" s="7"/>
      <c r="J1121" s="7">
        <v>4</v>
      </c>
      <c r="K1121" s="7">
        <v>1</v>
      </c>
      <c r="L1121" s="7"/>
      <c r="M1121" s="5">
        <v>1</v>
      </c>
      <c r="N1121" s="7">
        <v>1</v>
      </c>
      <c r="O1121" s="7"/>
      <c r="P1121" s="7"/>
      <c r="Q1121" s="7"/>
      <c r="R1121" s="7"/>
      <c r="S1121" s="7"/>
      <c r="T1121" s="7"/>
      <c r="U1121" s="7"/>
      <c r="V1121" s="6"/>
      <c r="W1121" s="10"/>
      <c r="X1121" s="8"/>
      <c r="Y1121" s="9">
        <v>0</v>
      </c>
      <c r="Z1121" s="9">
        <v>0</v>
      </c>
      <c r="AA1121" s="9">
        <v>0</v>
      </c>
      <c r="AB1121" s="9">
        <v>0</v>
      </c>
      <c r="AC1121" s="9">
        <v>0</v>
      </c>
      <c r="AD1121" s="9">
        <v>0</v>
      </c>
      <c r="AE1121" s="9">
        <v>0</v>
      </c>
      <c r="AF1121" s="9">
        <v>0</v>
      </c>
      <c r="AG1121" s="9">
        <v>0</v>
      </c>
      <c r="AH1121" s="9">
        <v>0</v>
      </c>
      <c r="AI1121" s="9">
        <v>0</v>
      </c>
      <c r="AJ1121">
        <v>0</v>
      </c>
      <c r="AK1121">
        <v>0</v>
      </c>
      <c r="AU1121" t="s">
        <v>2788</v>
      </c>
      <c r="AW1121">
        <v>0</v>
      </c>
      <c r="AY1121">
        <v>0</v>
      </c>
      <c r="BA1121">
        <v>0</v>
      </c>
      <c r="BC1121">
        <v>0</v>
      </c>
      <c r="BE1121">
        <v>0</v>
      </c>
      <c r="BG1121">
        <v>0</v>
      </c>
      <c r="BI1121">
        <v>0</v>
      </c>
      <c r="BK1121">
        <v>0</v>
      </c>
      <c r="BM1121">
        <v>0</v>
      </c>
      <c r="BO1121">
        <v>0</v>
      </c>
      <c r="BQ1121">
        <v>0</v>
      </c>
      <c r="BR1121">
        <v>0</v>
      </c>
      <c r="BT1121">
        <v>0</v>
      </c>
      <c r="BV1121">
        <v>0</v>
      </c>
      <c r="BX1121">
        <v>0</v>
      </c>
      <c r="BZ1121">
        <v>0</v>
      </c>
      <c r="CB1121">
        <v>0</v>
      </c>
      <c r="CF1121">
        <v>0</v>
      </c>
      <c r="CJ1121">
        <v>2589</v>
      </c>
      <c r="CM1121">
        <v>0</v>
      </c>
      <c r="CN1121">
        <v>0</v>
      </c>
    </row>
    <row r="1122" spans="1:92" x14ac:dyDescent="0.3">
      <c r="A1122" s="4">
        <v>44424</v>
      </c>
      <c r="B1122" s="2" t="s">
        <v>57</v>
      </c>
      <c r="C1122" s="11" t="s">
        <v>343</v>
      </c>
      <c r="D1122" s="11" t="s">
        <v>1693</v>
      </c>
      <c r="E1122" s="3" t="s">
        <v>1341</v>
      </c>
      <c r="F1122" s="1"/>
      <c r="G1122" s="7">
        <v>1</v>
      </c>
      <c r="H1122" s="7"/>
      <c r="I1122" s="7"/>
      <c r="J1122" s="7">
        <v>1</v>
      </c>
      <c r="K1122" s="7"/>
      <c r="L1122" s="7"/>
      <c r="M1122" s="5"/>
      <c r="N1122" s="7"/>
      <c r="O1122" s="7"/>
      <c r="P1122" s="7"/>
      <c r="Q1122" s="7"/>
      <c r="R1122" s="7"/>
      <c r="S1122" s="7"/>
      <c r="T1122" s="7"/>
      <c r="U1122" s="7"/>
      <c r="V1122" s="6"/>
      <c r="W1122" s="10"/>
      <c r="X1122" s="8"/>
      <c r="Y1122" s="9">
        <v>0</v>
      </c>
      <c r="Z1122" s="9">
        <v>0</v>
      </c>
      <c r="AA1122" s="9">
        <v>0</v>
      </c>
      <c r="AB1122" s="9">
        <v>0</v>
      </c>
      <c r="AC1122" s="9">
        <v>0</v>
      </c>
      <c r="AD1122" s="9">
        <v>0</v>
      </c>
      <c r="AE1122" s="9">
        <v>0</v>
      </c>
      <c r="AF1122" s="9">
        <v>0</v>
      </c>
      <c r="AG1122" s="9">
        <v>0</v>
      </c>
      <c r="AH1122" s="9">
        <v>0</v>
      </c>
      <c r="AI1122" s="9">
        <v>0</v>
      </c>
      <c r="AJ1122">
        <v>0</v>
      </c>
      <c r="AK1122">
        <v>0</v>
      </c>
      <c r="AU1122" t="s">
        <v>2789</v>
      </c>
      <c r="AW1122">
        <v>0</v>
      </c>
      <c r="AY1122">
        <v>0</v>
      </c>
      <c r="BA1122">
        <v>0</v>
      </c>
      <c r="BC1122">
        <v>0</v>
      </c>
      <c r="BE1122">
        <v>0</v>
      </c>
      <c r="BG1122">
        <v>0</v>
      </c>
      <c r="BI1122">
        <v>0</v>
      </c>
      <c r="BK1122">
        <v>0</v>
      </c>
      <c r="BM1122">
        <v>0</v>
      </c>
      <c r="BO1122">
        <v>0</v>
      </c>
      <c r="BQ1122">
        <v>0</v>
      </c>
      <c r="BR1122">
        <v>0</v>
      </c>
      <c r="BT1122">
        <v>0</v>
      </c>
      <c r="BV1122">
        <v>0</v>
      </c>
      <c r="BX1122">
        <v>0</v>
      </c>
      <c r="BZ1122">
        <v>0</v>
      </c>
      <c r="CB1122">
        <v>0</v>
      </c>
      <c r="CF1122">
        <v>0</v>
      </c>
      <c r="CJ1122">
        <v>2590</v>
      </c>
      <c r="CM1122">
        <v>0</v>
      </c>
      <c r="CN1122">
        <v>0</v>
      </c>
    </row>
    <row r="1123" spans="1:92" x14ac:dyDescent="0.3">
      <c r="A1123" s="4">
        <v>44422</v>
      </c>
      <c r="B1123" s="2" t="s">
        <v>40</v>
      </c>
      <c r="C1123" s="11" t="s">
        <v>58</v>
      </c>
      <c r="D1123" s="11" t="s">
        <v>2655</v>
      </c>
      <c r="E1123" s="3" t="s">
        <v>896</v>
      </c>
      <c r="F1123" s="1"/>
      <c r="G1123" s="7">
        <v>1</v>
      </c>
      <c r="H1123" s="7"/>
      <c r="I1123" s="7"/>
      <c r="J1123" s="7">
        <v>1</v>
      </c>
      <c r="K1123" s="7"/>
      <c r="L1123" s="7"/>
      <c r="M1123" s="5"/>
      <c r="N1123" s="7"/>
      <c r="O1123" s="7"/>
      <c r="P1123" s="7"/>
      <c r="Q1123" s="7"/>
      <c r="R1123" s="7"/>
      <c r="S1123" s="7"/>
      <c r="T1123" s="7"/>
      <c r="U1123" s="7"/>
      <c r="V1123" s="6"/>
      <c r="W1123" s="10"/>
      <c r="X1123" s="8"/>
      <c r="Y1123" s="9">
        <v>0</v>
      </c>
      <c r="Z1123" s="9">
        <v>0</v>
      </c>
      <c r="AA1123" s="9">
        <v>0</v>
      </c>
      <c r="AB1123" s="9">
        <v>0</v>
      </c>
      <c r="AC1123" s="9">
        <v>0</v>
      </c>
      <c r="AD1123" s="9">
        <v>0</v>
      </c>
      <c r="AE1123" s="9">
        <v>0</v>
      </c>
      <c r="AF1123" s="9">
        <v>0</v>
      </c>
      <c r="AG1123" s="9">
        <v>0</v>
      </c>
      <c r="AH1123" s="9">
        <v>0</v>
      </c>
      <c r="AI1123" s="9">
        <v>0</v>
      </c>
      <c r="AJ1123">
        <v>0</v>
      </c>
      <c r="AK1123">
        <v>0</v>
      </c>
      <c r="AU1123" t="s">
        <v>2790</v>
      </c>
      <c r="AW1123">
        <v>0</v>
      </c>
      <c r="AY1123">
        <v>0</v>
      </c>
      <c r="BA1123">
        <v>0</v>
      </c>
      <c r="BC1123">
        <v>0</v>
      </c>
      <c r="BE1123">
        <v>0</v>
      </c>
      <c r="BG1123">
        <v>0</v>
      </c>
      <c r="BI1123">
        <v>0</v>
      </c>
      <c r="BK1123">
        <v>0</v>
      </c>
      <c r="BM1123">
        <v>0</v>
      </c>
      <c r="BO1123">
        <v>0</v>
      </c>
      <c r="BQ1123">
        <v>0</v>
      </c>
      <c r="BR1123">
        <v>0</v>
      </c>
      <c r="BT1123">
        <v>0</v>
      </c>
      <c r="BV1123">
        <v>0</v>
      </c>
      <c r="BX1123">
        <v>0</v>
      </c>
      <c r="BZ1123">
        <v>0</v>
      </c>
      <c r="CB1123">
        <v>0</v>
      </c>
      <c r="CF1123">
        <v>0</v>
      </c>
      <c r="CJ1123">
        <v>2591</v>
      </c>
      <c r="CM1123">
        <v>0</v>
      </c>
      <c r="CN1123">
        <v>0</v>
      </c>
    </row>
    <row r="1124" spans="1:92" x14ac:dyDescent="0.3">
      <c r="A1124" s="4">
        <v>44424</v>
      </c>
      <c r="B1124" s="2" t="s">
        <v>78</v>
      </c>
      <c r="C1124" s="11" t="s">
        <v>238</v>
      </c>
      <c r="D1124" s="11" t="s">
        <v>31</v>
      </c>
      <c r="E1124" s="3" t="s">
        <v>1425</v>
      </c>
      <c r="F1124" s="1"/>
      <c r="G1124" s="7"/>
      <c r="H1124" s="7"/>
      <c r="I1124" s="7"/>
      <c r="J1124" s="7">
        <v>140</v>
      </c>
      <c r="K1124" s="7">
        <v>28</v>
      </c>
      <c r="L1124" s="7"/>
      <c r="M1124" s="5">
        <v>28</v>
      </c>
      <c r="N1124" s="7"/>
      <c r="O1124" s="7"/>
      <c r="P1124" s="7"/>
      <c r="Q1124" s="7"/>
      <c r="R1124" s="7"/>
      <c r="S1124" s="7"/>
      <c r="T1124" s="7"/>
      <c r="U1124" s="7"/>
      <c r="V1124" s="6"/>
      <c r="W1124" s="10"/>
      <c r="X1124" s="8"/>
      <c r="Y1124" s="9">
        <v>0</v>
      </c>
      <c r="Z1124" s="9">
        <v>75900000</v>
      </c>
      <c r="AA1124" s="9">
        <v>175500000</v>
      </c>
      <c r="AB1124" s="9">
        <v>0</v>
      </c>
      <c r="AC1124" s="9">
        <v>0</v>
      </c>
      <c r="AD1124" s="9">
        <v>0</v>
      </c>
      <c r="AE1124" s="9">
        <v>0</v>
      </c>
      <c r="AF1124" s="9">
        <v>0</v>
      </c>
      <c r="AG1124" s="9">
        <v>0</v>
      </c>
      <c r="AH1124" s="9">
        <v>0</v>
      </c>
      <c r="AI1124" s="9">
        <v>0</v>
      </c>
      <c r="AJ1124">
        <v>251400000</v>
      </c>
      <c r="AK1124">
        <v>0</v>
      </c>
      <c r="AL1124">
        <v>186</v>
      </c>
      <c r="AM1124">
        <v>44434</v>
      </c>
      <c r="AU1124" t="s">
        <v>2791</v>
      </c>
      <c r="AV1124">
        <v>1500</v>
      </c>
      <c r="AW1124">
        <v>175500000</v>
      </c>
      <c r="AY1124">
        <v>0</v>
      </c>
      <c r="AZ1124">
        <v>1500</v>
      </c>
      <c r="BA1124">
        <v>75900000</v>
      </c>
      <c r="BC1124">
        <v>0</v>
      </c>
      <c r="BE1124">
        <v>0</v>
      </c>
      <c r="BG1124">
        <v>0</v>
      </c>
      <c r="BI1124">
        <v>0</v>
      </c>
      <c r="BK1124">
        <v>0</v>
      </c>
      <c r="BM1124">
        <v>0</v>
      </c>
      <c r="BO1124">
        <v>0</v>
      </c>
      <c r="BQ1124">
        <v>0</v>
      </c>
      <c r="BR1124">
        <v>75900000</v>
      </c>
      <c r="BT1124">
        <v>0</v>
      </c>
      <c r="BV1124">
        <v>0</v>
      </c>
      <c r="BX1124">
        <v>0</v>
      </c>
      <c r="BZ1124">
        <v>0</v>
      </c>
      <c r="CB1124">
        <v>0</v>
      </c>
      <c r="CF1124">
        <v>0</v>
      </c>
      <c r="CJ1124">
        <v>2592</v>
      </c>
      <c r="CM1124">
        <v>0</v>
      </c>
      <c r="CN1124">
        <v>251400000</v>
      </c>
    </row>
    <row r="1125" spans="1:92" x14ac:dyDescent="0.3">
      <c r="A1125" s="4">
        <v>44424</v>
      </c>
      <c r="B1125" s="2" t="s">
        <v>26</v>
      </c>
      <c r="C1125" s="11" t="s">
        <v>677</v>
      </c>
      <c r="D1125" s="11" t="s">
        <v>1690</v>
      </c>
      <c r="E1125" s="3" t="s">
        <v>1456</v>
      </c>
      <c r="F1125" s="1"/>
      <c r="G1125" s="7"/>
      <c r="H1125" s="7"/>
      <c r="I1125" s="7"/>
      <c r="J1125" s="7">
        <v>1200</v>
      </c>
      <c r="K1125" s="7">
        <v>350</v>
      </c>
      <c r="L1125" s="7"/>
      <c r="M1125" s="5"/>
      <c r="N1125" s="7"/>
      <c r="O1125" s="7"/>
      <c r="P1125" s="7">
        <v>1</v>
      </c>
      <c r="Q1125" s="7"/>
      <c r="R1125" s="7"/>
      <c r="S1125" s="7"/>
      <c r="T1125" s="7"/>
      <c r="U1125" s="7"/>
      <c r="V1125" s="6"/>
      <c r="W1125" s="10"/>
      <c r="X1125" s="8"/>
      <c r="Y1125" s="9">
        <v>0</v>
      </c>
      <c r="Z1125" s="9">
        <v>0</v>
      </c>
      <c r="AA1125" s="9">
        <v>0</v>
      </c>
      <c r="AB1125" s="9">
        <v>0</v>
      </c>
      <c r="AC1125" s="9">
        <v>0</v>
      </c>
      <c r="AD1125" s="9">
        <v>0</v>
      </c>
      <c r="AE1125" s="9">
        <v>0</v>
      </c>
      <c r="AF1125" s="9">
        <v>0</v>
      </c>
      <c r="AG1125" s="9">
        <v>0</v>
      </c>
      <c r="AH1125" s="9">
        <v>0</v>
      </c>
      <c r="AI1125" s="9">
        <v>0</v>
      </c>
      <c r="AJ1125">
        <v>0</v>
      </c>
      <c r="AK1125">
        <v>0</v>
      </c>
      <c r="AU1125" t="s">
        <v>2792</v>
      </c>
      <c r="AW1125">
        <v>0</v>
      </c>
      <c r="AY1125">
        <v>0</v>
      </c>
      <c r="BA1125">
        <v>0</v>
      </c>
      <c r="BC1125">
        <v>0</v>
      </c>
      <c r="BE1125">
        <v>0</v>
      </c>
      <c r="BG1125">
        <v>0</v>
      </c>
      <c r="BI1125">
        <v>0</v>
      </c>
      <c r="BK1125">
        <v>0</v>
      </c>
      <c r="BM1125">
        <v>0</v>
      </c>
      <c r="BO1125">
        <v>0</v>
      </c>
      <c r="BQ1125">
        <v>0</v>
      </c>
      <c r="BR1125">
        <v>0</v>
      </c>
      <c r="BT1125">
        <v>0</v>
      </c>
      <c r="BV1125">
        <v>0</v>
      </c>
      <c r="BX1125">
        <v>0</v>
      </c>
      <c r="BZ1125">
        <v>0</v>
      </c>
      <c r="CB1125">
        <v>0</v>
      </c>
      <c r="CF1125">
        <v>0</v>
      </c>
      <c r="CJ1125">
        <v>2593</v>
      </c>
      <c r="CM1125">
        <v>0</v>
      </c>
      <c r="CN1125">
        <v>0</v>
      </c>
    </row>
    <row r="1126" spans="1:92" x14ac:dyDescent="0.3">
      <c r="A1126" s="4">
        <v>44425</v>
      </c>
      <c r="B1126" s="2" t="s">
        <v>26</v>
      </c>
      <c r="C1126" s="11" t="s">
        <v>435</v>
      </c>
      <c r="D1126" s="11" t="s">
        <v>11</v>
      </c>
      <c r="E1126" s="3" t="s">
        <v>1376</v>
      </c>
      <c r="F1126" s="1"/>
      <c r="G1126" s="7"/>
      <c r="H1126" s="7"/>
      <c r="I1126" s="7"/>
      <c r="J1126" s="7">
        <v>440</v>
      </c>
      <c r="K1126" s="7">
        <v>110</v>
      </c>
      <c r="L1126" s="7"/>
      <c r="M1126" s="5"/>
      <c r="N1126" s="7"/>
      <c r="O1126" s="7">
        <v>1</v>
      </c>
      <c r="P1126" s="7"/>
      <c r="Q1126" s="7"/>
      <c r="R1126" s="7"/>
      <c r="S1126" s="7"/>
      <c r="T1126" s="7"/>
      <c r="U1126" s="7"/>
      <c r="V1126" s="6"/>
      <c r="W1126" s="10" t="s">
        <v>2793</v>
      </c>
      <c r="X1126" s="8"/>
      <c r="Y1126" s="9">
        <v>0</v>
      </c>
      <c r="Z1126" s="9">
        <v>0</v>
      </c>
      <c r="AA1126" s="9">
        <v>0</v>
      </c>
      <c r="AB1126" s="9">
        <v>0</v>
      </c>
      <c r="AC1126" s="9">
        <v>0</v>
      </c>
      <c r="AD1126" s="9">
        <v>0</v>
      </c>
      <c r="AE1126" s="9">
        <v>0</v>
      </c>
      <c r="AF1126" s="9">
        <v>0</v>
      </c>
      <c r="AG1126" s="9">
        <v>0</v>
      </c>
      <c r="AH1126" s="9">
        <v>0</v>
      </c>
      <c r="AI1126" s="9">
        <v>0</v>
      </c>
      <c r="AJ1126">
        <v>0</v>
      </c>
      <c r="AK1126">
        <v>0</v>
      </c>
      <c r="AU1126" t="s">
        <v>2794</v>
      </c>
      <c r="AW1126">
        <v>0</v>
      </c>
      <c r="AY1126">
        <v>0</v>
      </c>
      <c r="BA1126">
        <v>0</v>
      </c>
      <c r="BC1126">
        <v>0</v>
      </c>
      <c r="BE1126">
        <v>0</v>
      </c>
      <c r="BG1126">
        <v>0</v>
      </c>
      <c r="BI1126">
        <v>0</v>
      </c>
      <c r="BK1126">
        <v>0</v>
      </c>
      <c r="BM1126">
        <v>0</v>
      </c>
      <c r="BO1126">
        <v>0</v>
      </c>
      <c r="BQ1126">
        <v>0</v>
      </c>
      <c r="BR1126">
        <v>0</v>
      </c>
      <c r="BT1126">
        <v>0</v>
      </c>
      <c r="BV1126">
        <v>0</v>
      </c>
      <c r="BX1126">
        <v>0</v>
      </c>
      <c r="BZ1126">
        <v>0</v>
      </c>
      <c r="CB1126">
        <v>0</v>
      </c>
      <c r="CF1126">
        <v>0</v>
      </c>
      <c r="CJ1126">
        <v>2594</v>
      </c>
      <c r="CM1126">
        <v>0</v>
      </c>
      <c r="CN1126">
        <v>0</v>
      </c>
    </row>
    <row r="1127" spans="1:92" x14ac:dyDescent="0.3">
      <c r="A1127" s="4">
        <v>44425</v>
      </c>
      <c r="B1127" s="2" t="s">
        <v>26</v>
      </c>
      <c r="C1127" s="11" t="s">
        <v>459</v>
      </c>
      <c r="D1127" s="11" t="s">
        <v>11</v>
      </c>
      <c r="E1127" s="3" t="s">
        <v>1560</v>
      </c>
      <c r="F1127" s="1"/>
      <c r="G1127" s="7"/>
      <c r="H1127" s="7"/>
      <c r="I1127" s="7"/>
      <c r="J1127" s="7">
        <v>900</v>
      </c>
      <c r="K1127" s="7">
        <v>180</v>
      </c>
      <c r="L1127" s="7"/>
      <c r="M1127" s="5">
        <v>180</v>
      </c>
      <c r="N1127" s="7">
        <v>1</v>
      </c>
      <c r="O1127" s="7">
        <v>1</v>
      </c>
      <c r="P1127" s="7"/>
      <c r="Q1127" s="7"/>
      <c r="R1127" s="7"/>
      <c r="S1127" s="7"/>
      <c r="T1127" s="7"/>
      <c r="U1127" s="7">
        <v>1</v>
      </c>
      <c r="V1127" s="6"/>
      <c r="W1127" s="10" t="s">
        <v>2795</v>
      </c>
      <c r="X1127" s="8"/>
      <c r="Y1127" s="9">
        <v>0</v>
      </c>
      <c r="Z1127" s="9">
        <v>0</v>
      </c>
      <c r="AA1127" s="9">
        <v>0</v>
      </c>
      <c r="AB1127" s="9">
        <v>0</v>
      </c>
      <c r="AC1127" s="9">
        <v>0</v>
      </c>
      <c r="AD1127" s="9">
        <v>0</v>
      </c>
      <c r="AE1127" s="9">
        <v>0</v>
      </c>
      <c r="AF1127" s="9">
        <v>0</v>
      </c>
      <c r="AG1127" s="9">
        <v>0</v>
      </c>
      <c r="AH1127" s="9">
        <v>0</v>
      </c>
      <c r="AI1127" s="9">
        <v>0</v>
      </c>
      <c r="AJ1127">
        <v>0</v>
      </c>
      <c r="AK1127">
        <v>0</v>
      </c>
      <c r="AU1127" t="s">
        <v>2796</v>
      </c>
      <c r="AW1127">
        <v>0</v>
      </c>
      <c r="AY1127">
        <v>0</v>
      </c>
      <c r="BA1127">
        <v>0</v>
      </c>
      <c r="BC1127">
        <v>0</v>
      </c>
      <c r="BE1127">
        <v>0</v>
      </c>
      <c r="BG1127">
        <v>0</v>
      </c>
      <c r="BI1127">
        <v>0</v>
      </c>
      <c r="BK1127">
        <v>0</v>
      </c>
      <c r="BM1127">
        <v>0</v>
      </c>
      <c r="BO1127">
        <v>0</v>
      </c>
      <c r="BQ1127">
        <v>0</v>
      </c>
      <c r="BR1127">
        <v>0</v>
      </c>
      <c r="BT1127">
        <v>0</v>
      </c>
      <c r="BV1127">
        <v>0</v>
      </c>
      <c r="BX1127">
        <v>0</v>
      </c>
      <c r="BZ1127">
        <v>0</v>
      </c>
      <c r="CB1127">
        <v>0</v>
      </c>
      <c r="CF1127">
        <v>0</v>
      </c>
      <c r="CJ1127">
        <v>2595</v>
      </c>
      <c r="CM1127">
        <v>0</v>
      </c>
      <c r="CN1127">
        <v>0</v>
      </c>
    </row>
    <row r="1128" spans="1:92" x14ac:dyDescent="0.3">
      <c r="A1128" s="4">
        <v>44424</v>
      </c>
      <c r="B1128" s="2" t="s">
        <v>92</v>
      </c>
      <c r="C1128" s="11" t="s">
        <v>93</v>
      </c>
      <c r="D1128" s="11" t="s">
        <v>11</v>
      </c>
      <c r="E1128" s="3" t="s">
        <v>1429</v>
      </c>
      <c r="F1128" s="1"/>
      <c r="G1128" s="7"/>
      <c r="H1128" s="7"/>
      <c r="I1128" s="7"/>
      <c r="J1128" s="7">
        <v>717</v>
      </c>
      <c r="K1128" s="7">
        <v>147</v>
      </c>
      <c r="L1128" s="7"/>
      <c r="M1128" s="5">
        <v>141</v>
      </c>
      <c r="N1128" s="7"/>
      <c r="O1128" s="7">
        <v>1</v>
      </c>
      <c r="P1128" s="7"/>
      <c r="Q1128" s="7"/>
      <c r="R1128" s="7"/>
      <c r="S1128" s="7"/>
      <c r="T1128" s="7"/>
      <c r="U1128" s="7"/>
      <c r="V1128" s="6"/>
      <c r="W1128" s="10"/>
      <c r="X1128" s="8"/>
      <c r="Y1128" s="9">
        <v>0</v>
      </c>
      <c r="Z1128" s="9">
        <v>0</v>
      </c>
      <c r="AA1128" s="9">
        <v>0</v>
      </c>
      <c r="AB1128" s="9">
        <v>0</v>
      </c>
      <c r="AC1128" s="9">
        <v>0</v>
      </c>
      <c r="AD1128" s="9">
        <v>0</v>
      </c>
      <c r="AE1128" s="9">
        <v>0</v>
      </c>
      <c r="AF1128" s="9">
        <v>0</v>
      </c>
      <c r="AG1128" s="9">
        <v>0</v>
      </c>
      <c r="AH1128" s="9">
        <v>0</v>
      </c>
      <c r="AI1128" s="9">
        <v>0</v>
      </c>
      <c r="AJ1128">
        <v>0</v>
      </c>
      <c r="AK1128">
        <v>0</v>
      </c>
      <c r="AU1128" t="s">
        <v>2797</v>
      </c>
      <c r="AW1128">
        <v>0</v>
      </c>
      <c r="AY1128">
        <v>0</v>
      </c>
      <c r="BA1128">
        <v>0</v>
      </c>
      <c r="BC1128">
        <v>0</v>
      </c>
      <c r="BE1128">
        <v>0</v>
      </c>
      <c r="BG1128">
        <v>0</v>
      </c>
      <c r="BI1128">
        <v>0</v>
      </c>
      <c r="BK1128">
        <v>0</v>
      </c>
      <c r="BM1128">
        <v>0</v>
      </c>
      <c r="BO1128">
        <v>0</v>
      </c>
      <c r="BQ1128">
        <v>0</v>
      </c>
      <c r="BR1128">
        <v>0</v>
      </c>
      <c r="BT1128">
        <v>0</v>
      </c>
      <c r="BV1128">
        <v>0</v>
      </c>
      <c r="BX1128">
        <v>0</v>
      </c>
      <c r="BZ1128">
        <v>0</v>
      </c>
      <c r="CB1128">
        <v>0</v>
      </c>
      <c r="CF1128">
        <v>0</v>
      </c>
      <c r="CJ1128">
        <v>2596</v>
      </c>
      <c r="CM1128">
        <v>0</v>
      </c>
      <c r="CN1128">
        <v>0</v>
      </c>
    </row>
    <row r="1129" spans="1:92" x14ac:dyDescent="0.3">
      <c r="A1129" s="4">
        <v>44425</v>
      </c>
      <c r="B1129" s="2" t="s">
        <v>57</v>
      </c>
      <c r="C1129" s="11" t="s">
        <v>602</v>
      </c>
      <c r="D1129" s="11" t="s">
        <v>1690</v>
      </c>
      <c r="E1129" s="3" t="s">
        <v>1133</v>
      </c>
      <c r="F1129" s="1"/>
      <c r="G1129" s="7"/>
      <c r="H1129" s="7"/>
      <c r="I1129" s="7"/>
      <c r="J1129" s="7">
        <v>393</v>
      </c>
      <c r="K1129" s="7">
        <v>188</v>
      </c>
      <c r="L1129" s="7">
        <v>11</v>
      </c>
      <c r="M1129" s="5"/>
      <c r="N1129" s="7">
        <v>39</v>
      </c>
      <c r="O1129" s="7">
        <v>1</v>
      </c>
      <c r="P1129" s="7"/>
      <c r="Q1129" s="7">
        <v>21</v>
      </c>
      <c r="R1129" s="7"/>
      <c r="S1129" s="7"/>
      <c r="T1129" s="7"/>
      <c r="U1129" s="7"/>
      <c r="V1129" s="6"/>
      <c r="W1129" s="10" t="s">
        <v>2798</v>
      </c>
      <c r="X1129" s="8"/>
      <c r="Y1129" s="9">
        <v>0</v>
      </c>
      <c r="Z1129" s="9">
        <v>0</v>
      </c>
      <c r="AA1129" s="9">
        <v>0</v>
      </c>
      <c r="AB1129" s="9">
        <v>0</v>
      </c>
      <c r="AC1129" s="9">
        <v>0</v>
      </c>
      <c r="AD1129" s="9">
        <v>0</v>
      </c>
      <c r="AE1129" s="9">
        <v>0</v>
      </c>
      <c r="AF1129" s="9">
        <v>586865001.33000004</v>
      </c>
      <c r="AG1129" s="9">
        <v>0</v>
      </c>
      <c r="AH1129" s="9">
        <v>0</v>
      </c>
      <c r="AI1129" s="9">
        <v>0</v>
      </c>
      <c r="AJ1129">
        <v>586865001.33000004</v>
      </c>
      <c r="AK1129">
        <v>0</v>
      </c>
      <c r="AU1129" t="s">
        <v>2799</v>
      </c>
      <c r="AW1129">
        <v>0</v>
      </c>
      <c r="AY1129">
        <v>0</v>
      </c>
      <c r="BA1129">
        <v>0</v>
      </c>
      <c r="BC1129">
        <v>0</v>
      </c>
      <c r="BE1129">
        <v>0</v>
      </c>
      <c r="BG1129">
        <v>0</v>
      </c>
      <c r="BI1129">
        <v>0</v>
      </c>
      <c r="BK1129">
        <v>0</v>
      </c>
      <c r="BM1129">
        <v>0</v>
      </c>
      <c r="BO1129">
        <v>0</v>
      </c>
      <c r="BQ1129">
        <v>0</v>
      </c>
      <c r="BR1129">
        <v>0</v>
      </c>
      <c r="BT1129">
        <v>0</v>
      </c>
      <c r="BV1129">
        <v>0</v>
      </c>
      <c r="BX1129">
        <v>0</v>
      </c>
      <c r="BZ1129">
        <v>0</v>
      </c>
      <c r="CB1129">
        <v>0</v>
      </c>
      <c r="CF1129">
        <v>0</v>
      </c>
      <c r="CJ1129">
        <v>2597</v>
      </c>
      <c r="CM1129">
        <v>0</v>
      </c>
      <c r="CN1129">
        <v>586865001.33000004</v>
      </c>
    </row>
    <row r="1130" spans="1:92" x14ac:dyDescent="0.3">
      <c r="A1130" s="4">
        <v>44424</v>
      </c>
      <c r="B1130" s="2" t="s">
        <v>1160</v>
      </c>
      <c r="C1130" s="11" t="s">
        <v>464</v>
      </c>
      <c r="D1130" s="11" t="s">
        <v>1713</v>
      </c>
      <c r="E1130" s="3" t="s">
        <v>1402</v>
      </c>
      <c r="F1130" s="1"/>
      <c r="G1130" s="7"/>
      <c r="H1130" s="7"/>
      <c r="I1130" s="7"/>
      <c r="J1130" s="7">
        <v>60</v>
      </c>
      <c r="K1130" s="7">
        <v>12</v>
      </c>
      <c r="L1130" s="7"/>
      <c r="M1130" s="5">
        <v>12</v>
      </c>
      <c r="N1130" s="7"/>
      <c r="O1130" s="7"/>
      <c r="P1130" s="7"/>
      <c r="Q1130" s="7"/>
      <c r="R1130" s="7"/>
      <c r="S1130" s="7"/>
      <c r="T1130" s="7"/>
      <c r="U1130" s="7"/>
      <c r="V1130" s="6"/>
      <c r="W1130" s="10"/>
      <c r="X1130" s="8"/>
      <c r="Y1130" s="9">
        <v>0</v>
      </c>
      <c r="Z1130" s="9">
        <v>0</v>
      </c>
      <c r="AA1130" s="9">
        <v>0</v>
      </c>
      <c r="AB1130" s="9">
        <v>0</v>
      </c>
      <c r="AC1130" s="9">
        <v>0</v>
      </c>
      <c r="AD1130" s="9">
        <v>0</v>
      </c>
      <c r="AE1130" s="9">
        <v>0</v>
      </c>
      <c r="AF1130" s="9">
        <v>0</v>
      </c>
      <c r="AG1130" s="9">
        <v>0</v>
      </c>
      <c r="AH1130" s="9">
        <v>0</v>
      </c>
      <c r="AI1130" s="9">
        <v>0</v>
      </c>
      <c r="AJ1130">
        <v>0</v>
      </c>
      <c r="AK1130">
        <v>0</v>
      </c>
      <c r="AU1130" t="s">
        <v>2800</v>
      </c>
      <c r="AW1130">
        <v>0</v>
      </c>
      <c r="AY1130">
        <v>0</v>
      </c>
      <c r="BA1130">
        <v>0</v>
      </c>
      <c r="BC1130">
        <v>0</v>
      </c>
      <c r="BE1130">
        <v>0</v>
      </c>
      <c r="BG1130">
        <v>0</v>
      </c>
      <c r="BI1130">
        <v>0</v>
      </c>
      <c r="BK1130">
        <v>0</v>
      </c>
      <c r="BM1130">
        <v>0</v>
      </c>
      <c r="BO1130">
        <v>0</v>
      </c>
      <c r="BQ1130">
        <v>0</v>
      </c>
      <c r="BR1130">
        <v>0</v>
      </c>
      <c r="BT1130">
        <v>0</v>
      </c>
      <c r="BV1130">
        <v>0</v>
      </c>
      <c r="BX1130">
        <v>0</v>
      </c>
      <c r="BZ1130">
        <v>0</v>
      </c>
      <c r="CB1130">
        <v>0</v>
      </c>
      <c r="CF1130">
        <v>0</v>
      </c>
      <c r="CJ1130">
        <v>2598</v>
      </c>
      <c r="CM1130">
        <v>0</v>
      </c>
      <c r="CN1130">
        <v>0</v>
      </c>
    </row>
    <row r="1131" spans="1:92" x14ac:dyDescent="0.3">
      <c r="A1131" s="4">
        <v>44425</v>
      </c>
      <c r="B1131" s="2" t="s">
        <v>80</v>
      </c>
      <c r="C1131" s="11" t="s">
        <v>187</v>
      </c>
      <c r="D1131" s="11" t="s">
        <v>1473</v>
      </c>
      <c r="E1131" s="3" t="s">
        <v>1010</v>
      </c>
      <c r="F1131" s="1"/>
      <c r="G1131" s="7"/>
      <c r="H1131" s="7"/>
      <c r="I1131" s="7"/>
      <c r="J1131" s="7">
        <v>22</v>
      </c>
      <c r="K1131" s="7">
        <v>9</v>
      </c>
      <c r="L1131" s="7"/>
      <c r="M1131" s="5"/>
      <c r="N1131" s="7"/>
      <c r="O1131" s="7"/>
      <c r="P1131" s="7"/>
      <c r="Q1131" s="7"/>
      <c r="R1131" s="7"/>
      <c r="S1131" s="7"/>
      <c r="T1131" s="7"/>
      <c r="U1131" s="7"/>
      <c r="V1131" s="6"/>
      <c r="W1131" s="10"/>
      <c r="X1131" s="8"/>
      <c r="Y1131" s="9">
        <v>0</v>
      </c>
      <c r="Z1131" s="9">
        <v>0</v>
      </c>
      <c r="AA1131" s="9">
        <v>0</v>
      </c>
      <c r="AB1131" s="9">
        <v>0</v>
      </c>
      <c r="AC1131" s="9">
        <v>0</v>
      </c>
      <c r="AD1131" s="9">
        <v>0</v>
      </c>
      <c r="AE1131" s="9">
        <v>0</v>
      </c>
      <c r="AF1131" s="9">
        <v>0</v>
      </c>
      <c r="AG1131" s="9">
        <v>0</v>
      </c>
      <c r="AH1131" s="9">
        <v>0</v>
      </c>
      <c r="AI1131" s="9">
        <v>0</v>
      </c>
      <c r="AJ1131">
        <v>0</v>
      </c>
      <c r="AK1131">
        <v>0</v>
      </c>
      <c r="AU1131" t="s">
        <v>2801</v>
      </c>
      <c r="AW1131">
        <v>0</v>
      </c>
      <c r="AY1131">
        <v>0</v>
      </c>
      <c r="BA1131">
        <v>0</v>
      </c>
      <c r="BC1131">
        <v>0</v>
      </c>
      <c r="BE1131">
        <v>0</v>
      </c>
      <c r="BG1131">
        <v>0</v>
      </c>
      <c r="BI1131">
        <v>0</v>
      </c>
      <c r="BK1131">
        <v>0</v>
      </c>
      <c r="BM1131">
        <v>0</v>
      </c>
      <c r="BO1131">
        <v>0</v>
      </c>
      <c r="BQ1131">
        <v>0</v>
      </c>
      <c r="BR1131">
        <v>0</v>
      </c>
      <c r="BT1131">
        <v>0</v>
      </c>
      <c r="BV1131">
        <v>0</v>
      </c>
      <c r="BX1131">
        <v>0</v>
      </c>
      <c r="BZ1131">
        <v>0</v>
      </c>
      <c r="CB1131">
        <v>0</v>
      </c>
      <c r="CF1131">
        <v>0</v>
      </c>
      <c r="CJ1131">
        <v>2599</v>
      </c>
      <c r="CM1131">
        <v>0</v>
      </c>
      <c r="CN1131">
        <v>0</v>
      </c>
    </row>
    <row r="1132" spans="1:92" x14ac:dyDescent="0.3">
      <c r="A1132" s="4">
        <v>44424</v>
      </c>
      <c r="B1132" s="2" t="s">
        <v>92</v>
      </c>
      <c r="C1132" s="11" t="s">
        <v>235</v>
      </c>
      <c r="D1132" s="11" t="s">
        <v>11</v>
      </c>
      <c r="E1132" s="3" t="s">
        <v>1238</v>
      </c>
      <c r="F1132" s="1"/>
      <c r="G1132" s="7"/>
      <c r="H1132" s="7"/>
      <c r="I1132" s="7"/>
      <c r="J1132" s="7"/>
      <c r="K1132" s="7"/>
      <c r="L1132" s="7"/>
      <c r="M1132" s="5"/>
      <c r="N1132" s="7"/>
      <c r="O1132" s="7"/>
      <c r="P1132" s="7"/>
      <c r="Q1132" s="7"/>
      <c r="R1132" s="7"/>
      <c r="S1132" s="7"/>
      <c r="T1132" s="7"/>
      <c r="U1132" s="7"/>
      <c r="V1132" s="6"/>
      <c r="W1132" s="10"/>
      <c r="X1132" s="8"/>
      <c r="Y1132" s="9">
        <v>0</v>
      </c>
      <c r="Z1132" s="9">
        <v>0</v>
      </c>
      <c r="AA1132" s="9">
        <v>0</v>
      </c>
      <c r="AB1132" s="9">
        <v>0</v>
      </c>
      <c r="AC1132" s="9">
        <v>0</v>
      </c>
      <c r="AD1132" s="9">
        <v>0</v>
      </c>
      <c r="AE1132" s="9">
        <v>0</v>
      </c>
      <c r="AF1132" s="9">
        <v>0</v>
      </c>
      <c r="AG1132" s="9">
        <v>0</v>
      </c>
      <c r="AH1132" s="9">
        <v>0</v>
      </c>
      <c r="AI1132" s="9">
        <v>0</v>
      </c>
      <c r="AJ1132">
        <v>0</v>
      </c>
      <c r="AK1132">
        <v>0</v>
      </c>
      <c r="AU1132" t="s">
        <v>2802</v>
      </c>
      <c r="AW1132">
        <v>0</v>
      </c>
      <c r="AY1132">
        <v>0</v>
      </c>
      <c r="BA1132">
        <v>0</v>
      </c>
      <c r="BC1132">
        <v>0</v>
      </c>
      <c r="BE1132">
        <v>0</v>
      </c>
      <c r="BG1132">
        <v>0</v>
      </c>
      <c r="BI1132">
        <v>0</v>
      </c>
      <c r="BK1132">
        <v>0</v>
      </c>
      <c r="BM1132">
        <v>0</v>
      </c>
      <c r="BO1132">
        <v>0</v>
      </c>
      <c r="BQ1132">
        <v>0</v>
      </c>
      <c r="BR1132">
        <v>0</v>
      </c>
      <c r="BT1132">
        <v>0</v>
      </c>
      <c r="BV1132">
        <v>0</v>
      </c>
      <c r="BX1132">
        <v>0</v>
      </c>
      <c r="BZ1132">
        <v>0</v>
      </c>
      <c r="CB1132">
        <v>0</v>
      </c>
      <c r="CF1132">
        <v>0</v>
      </c>
      <c r="CJ1132">
        <v>2600</v>
      </c>
      <c r="CM1132">
        <v>0</v>
      </c>
      <c r="CN1132">
        <v>0</v>
      </c>
    </row>
    <row r="1133" spans="1:92" x14ac:dyDescent="0.3">
      <c r="A1133" s="4">
        <v>44424</v>
      </c>
      <c r="B1133" s="2" t="s">
        <v>92</v>
      </c>
      <c r="C1133" s="11" t="s">
        <v>222</v>
      </c>
      <c r="D1133" s="11" t="s">
        <v>1473</v>
      </c>
      <c r="E1133" s="3" t="s">
        <v>1372</v>
      </c>
      <c r="F1133" s="1"/>
      <c r="G1133" s="7"/>
      <c r="H1133" s="7"/>
      <c r="I1133" s="7"/>
      <c r="J1133" s="7"/>
      <c r="K1133" s="7"/>
      <c r="L1133" s="7"/>
      <c r="M1133" s="5"/>
      <c r="N1133" s="7"/>
      <c r="O1133" s="7">
        <v>1</v>
      </c>
      <c r="P1133" s="7"/>
      <c r="Q1133" s="7"/>
      <c r="R1133" s="7"/>
      <c r="S1133" s="7"/>
      <c r="T1133" s="7"/>
      <c r="U1133" s="7"/>
      <c r="V1133" s="6"/>
      <c r="W1133" s="10"/>
      <c r="X1133" s="8"/>
      <c r="Y1133" s="9">
        <v>0</v>
      </c>
      <c r="Z1133" s="9">
        <v>0</v>
      </c>
      <c r="AA1133" s="9">
        <v>0</v>
      </c>
      <c r="AB1133" s="9">
        <v>0</v>
      </c>
      <c r="AC1133" s="9">
        <v>0</v>
      </c>
      <c r="AD1133" s="9">
        <v>0</v>
      </c>
      <c r="AE1133" s="9">
        <v>0</v>
      </c>
      <c r="AF1133" s="9">
        <v>0</v>
      </c>
      <c r="AG1133" s="9">
        <v>0</v>
      </c>
      <c r="AH1133" s="9">
        <v>0</v>
      </c>
      <c r="AI1133" s="9">
        <v>0</v>
      </c>
      <c r="AJ1133">
        <v>0</v>
      </c>
      <c r="AK1133">
        <v>0</v>
      </c>
      <c r="AU1133" t="s">
        <v>2803</v>
      </c>
      <c r="AW1133">
        <v>0</v>
      </c>
      <c r="AY1133">
        <v>0</v>
      </c>
      <c r="BA1133">
        <v>0</v>
      </c>
      <c r="BC1133">
        <v>0</v>
      </c>
      <c r="BE1133">
        <v>0</v>
      </c>
      <c r="BG1133">
        <v>0</v>
      </c>
      <c r="BI1133">
        <v>0</v>
      </c>
      <c r="BK1133">
        <v>0</v>
      </c>
      <c r="BM1133">
        <v>0</v>
      </c>
      <c r="BO1133">
        <v>0</v>
      </c>
      <c r="BQ1133">
        <v>0</v>
      </c>
      <c r="BR1133">
        <v>0</v>
      </c>
      <c r="BT1133">
        <v>0</v>
      </c>
      <c r="BV1133">
        <v>0</v>
      </c>
      <c r="BX1133">
        <v>0</v>
      </c>
      <c r="BZ1133">
        <v>0</v>
      </c>
      <c r="CB1133">
        <v>0</v>
      </c>
      <c r="CF1133">
        <v>0</v>
      </c>
      <c r="CJ1133">
        <v>2601</v>
      </c>
      <c r="CM1133">
        <v>0</v>
      </c>
      <c r="CN1133">
        <v>0</v>
      </c>
    </row>
    <row r="1134" spans="1:92" x14ac:dyDescent="0.3">
      <c r="A1134" s="4">
        <v>44424</v>
      </c>
      <c r="B1134" s="2" t="s">
        <v>80</v>
      </c>
      <c r="C1134" s="11" t="s">
        <v>190</v>
      </c>
      <c r="D1134" s="11" t="s">
        <v>11</v>
      </c>
      <c r="E1134" s="3" t="s">
        <v>857</v>
      </c>
      <c r="F1134" s="1"/>
      <c r="G1134" s="7"/>
      <c r="H1134" s="7"/>
      <c r="I1134" s="7"/>
      <c r="J1134" s="7">
        <v>8</v>
      </c>
      <c r="K1134" s="7">
        <v>2</v>
      </c>
      <c r="L1134" s="7"/>
      <c r="M1134" s="5">
        <v>2</v>
      </c>
      <c r="N1134" s="7"/>
      <c r="O1134" s="7"/>
      <c r="P1134" s="7"/>
      <c r="Q1134" s="7"/>
      <c r="R1134" s="7"/>
      <c r="S1134" s="7"/>
      <c r="T1134" s="7"/>
      <c r="U1134" s="7"/>
      <c r="V1134" s="6"/>
      <c r="W1134" s="10"/>
      <c r="X1134" s="8"/>
      <c r="Y1134" s="9">
        <v>0</v>
      </c>
      <c r="Z1134" s="9">
        <v>0</v>
      </c>
      <c r="AA1134" s="9">
        <v>0</v>
      </c>
      <c r="AB1134" s="9">
        <v>0</v>
      </c>
      <c r="AC1134" s="9">
        <v>0</v>
      </c>
      <c r="AD1134" s="9">
        <v>0</v>
      </c>
      <c r="AE1134" s="9">
        <v>0</v>
      </c>
      <c r="AF1134" s="9">
        <v>0</v>
      </c>
      <c r="AG1134" s="9">
        <v>0</v>
      </c>
      <c r="AH1134" s="9">
        <v>0</v>
      </c>
      <c r="AI1134" s="9">
        <v>0</v>
      </c>
      <c r="AJ1134">
        <v>0</v>
      </c>
      <c r="AK1134">
        <v>0</v>
      </c>
      <c r="AU1134" t="s">
        <v>2804</v>
      </c>
      <c r="AW1134">
        <v>0</v>
      </c>
      <c r="AY1134">
        <v>0</v>
      </c>
      <c r="BA1134">
        <v>0</v>
      </c>
      <c r="BC1134">
        <v>0</v>
      </c>
      <c r="BE1134">
        <v>0</v>
      </c>
      <c r="BG1134">
        <v>0</v>
      </c>
      <c r="BI1134">
        <v>0</v>
      </c>
      <c r="BK1134">
        <v>0</v>
      </c>
      <c r="BM1134">
        <v>0</v>
      </c>
      <c r="BO1134">
        <v>0</v>
      </c>
      <c r="BQ1134">
        <v>0</v>
      </c>
      <c r="BR1134">
        <v>0</v>
      </c>
      <c r="BT1134">
        <v>0</v>
      </c>
      <c r="BV1134">
        <v>0</v>
      </c>
      <c r="BX1134">
        <v>0</v>
      </c>
      <c r="BZ1134">
        <v>0</v>
      </c>
      <c r="CB1134">
        <v>0</v>
      </c>
      <c r="CF1134">
        <v>0</v>
      </c>
      <c r="CJ1134">
        <v>2602</v>
      </c>
      <c r="CM1134">
        <v>0</v>
      </c>
      <c r="CN1134">
        <v>0</v>
      </c>
    </row>
    <row r="1135" spans="1:92" x14ac:dyDescent="0.3">
      <c r="A1135" s="4">
        <v>44425</v>
      </c>
      <c r="B1135" s="2" t="s">
        <v>80</v>
      </c>
      <c r="C1135" s="11" t="s">
        <v>190</v>
      </c>
      <c r="D1135" s="11" t="s">
        <v>11</v>
      </c>
      <c r="E1135" s="3" t="s">
        <v>857</v>
      </c>
      <c r="F1135" s="1"/>
      <c r="G1135" s="7"/>
      <c r="H1135" s="7"/>
      <c r="I1135" s="7"/>
      <c r="J1135" s="7">
        <v>8</v>
      </c>
      <c r="K1135" s="7">
        <v>2</v>
      </c>
      <c r="L1135" s="7"/>
      <c r="M1135" s="5">
        <v>2</v>
      </c>
      <c r="N1135" s="7"/>
      <c r="O1135" s="7"/>
      <c r="P1135" s="7"/>
      <c r="Q1135" s="7"/>
      <c r="R1135" s="7"/>
      <c r="S1135" s="7"/>
      <c r="T1135" s="7"/>
      <c r="U1135" s="7"/>
      <c r="V1135" s="6"/>
      <c r="W1135" s="10"/>
      <c r="X1135" s="8"/>
      <c r="Y1135" s="9">
        <v>0</v>
      </c>
      <c r="Z1135" s="9">
        <v>0</v>
      </c>
      <c r="AA1135" s="9">
        <v>0</v>
      </c>
      <c r="AB1135" s="9">
        <v>0</v>
      </c>
      <c r="AC1135" s="9">
        <v>0</v>
      </c>
      <c r="AD1135" s="9">
        <v>0</v>
      </c>
      <c r="AE1135" s="9">
        <v>0</v>
      </c>
      <c r="AF1135" s="9">
        <v>0</v>
      </c>
      <c r="AG1135" s="9">
        <v>0</v>
      </c>
      <c r="AH1135" s="9">
        <v>0</v>
      </c>
      <c r="AI1135" s="9">
        <v>0</v>
      </c>
      <c r="AJ1135">
        <v>0</v>
      </c>
      <c r="AK1135">
        <v>0</v>
      </c>
      <c r="AU1135" t="s">
        <v>2805</v>
      </c>
      <c r="AW1135">
        <v>0</v>
      </c>
      <c r="AY1135">
        <v>0</v>
      </c>
      <c r="BA1135">
        <v>0</v>
      </c>
      <c r="BC1135">
        <v>0</v>
      </c>
      <c r="BE1135">
        <v>0</v>
      </c>
      <c r="BG1135">
        <v>0</v>
      </c>
      <c r="BI1135">
        <v>0</v>
      </c>
      <c r="BK1135">
        <v>0</v>
      </c>
      <c r="BM1135">
        <v>0</v>
      </c>
      <c r="BO1135">
        <v>0</v>
      </c>
      <c r="BQ1135">
        <v>0</v>
      </c>
      <c r="BR1135">
        <v>0</v>
      </c>
      <c r="BT1135">
        <v>0</v>
      </c>
      <c r="BV1135">
        <v>0</v>
      </c>
      <c r="BX1135">
        <v>0</v>
      </c>
      <c r="BZ1135">
        <v>0</v>
      </c>
      <c r="CB1135">
        <v>0</v>
      </c>
      <c r="CF1135">
        <v>0</v>
      </c>
      <c r="CJ1135">
        <v>2603</v>
      </c>
      <c r="CM1135">
        <v>0</v>
      </c>
      <c r="CN1135">
        <v>0</v>
      </c>
    </row>
    <row r="1136" spans="1:92" x14ac:dyDescent="0.3">
      <c r="A1136" s="4">
        <v>44425</v>
      </c>
      <c r="B1136" s="2" t="s">
        <v>12</v>
      </c>
      <c r="C1136" s="11" t="s">
        <v>498</v>
      </c>
      <c r="D1136" s="11" t="s">
        <v>1690</v>
      </c>
      <c r="E1136" s="3" t="s">
        <v>1369</v>
      </c>
      <c r="F1136" s="1"/>
      <c r="G1136" s="7"/>
      <c r="H1136" s="7"/>
      <c r="I1136" s="7"/>
      <c r="J1136" s="7">
        <v>8</v>
      </c>
      <c r="K1136" s="7">
        <v>2</v>
      </c>
      <c r="L1136" s="7"/>
      <c r="M1136" s="5">
        <v>2</v>
      </c>
      <c r="N1136" s="7"/>
      <c r="O1136" s="7"/>
      <c r="P1136" s="7"/>
      <c r="Q1136" s="7"/>
      <c r="R1136" s="7"/>
      <c r="S1136" s="7"/>
      <c r="T1136" s="7"/>
      <c r="U1136" s="7"/>
      <c r="V1136" s="6"/>
      <c r="W1136" s="10"/>
      <c r="X1136" s="8"/>
      <c r="Y1136" s="9">
        <v>0</v>
      </c>
      <c r="Z1136" s="9">
        <v>0</v>
      </c>
      <c r="AA1136" s="9">
        <v>0</v>
      </c>
      <c r="AB1136" s="9">
        <v>0</v>
      </c>
      <c r="AC1136" s="9">
        <v>0</v>
      </c>
      <c r="AD1136" s="9">
        <v>0</v>
      </c>
      <c r="AE1136" s="9">
        <v>0</v>
      </c>
      <c r="AF1136" s="9">
        <v>0</v>
      </c>
      <c r="AG1136" s="9">
        <v>0</v>
      </c>
      <c r="AH1136" s="9">
        <v>0</v>
      </c>
      <c r="AI1136" s="9">
        <v>0</v>
      </c>
      <c r="AJ1136">
        <v>0</v>
      </c>
      <c r="AK1136">
        <v>0</v>
      </c>
      <c r="AU1136" t="s">
        <v>2806</v>
      </c>
      <c r="AW1136">
        <v>0</v>
      </c>
      <c r="AY1136">
        <v>0</v>
      </c>
      <c r="BA1136">
        <v>0</v>
      </c>
      <c r="BC1136">
        <v>0</v>
      </c>
      <c r="BE1136">
        <v>0</v>
      </c>
      <c r="BG1136">
        <v>0</v>
      </c>
      <c r="BI1136">
        <v>0</v>
      </c>
      <c r="BK1136">
        <v>0</v>
      </c>
      <c r="BM1136">
        <v>0</v>
      </c>
      <c r="BO1136">
        <v>0</v>
      </c>
      <c r="BQ1136">
        <v>0</v>
      </c>
      <c r="BR1136">
        <v>0</v>
      </c>
      <c r="BT1136">
        <v>0</v>
      </c>
      <c r="BV1136">
        <v>0</v>
      </c>
      <c r="BX1136">
        <v>0</v>
      </c>
      <c r="BZ1136">
        <v>0</v>
      </c>
      <c r="CB1136">
        <v>0</v>
      </c>
      <c r="CF1136">
        <v>0</v>
      </c>
      <c r="CJ1136">
        <v>2604</v>
      </c>
      <c r="CM1136">
        <v>0</v>
      </c>
      <c r="CN1136">
        <v>0</v>
      </c>
    </row>
    <row r="1137" spans="1:92" x14ac:dyDescent="0.3">
      <c r="A1137" s="4">
        <v>44424</v>
      </c>
      <c r="B1137" s="2" t="s">
        <v>1160</v>
      </c>
      <c r="C1137" s="11" t="s">
        <v>431</v>
      </c>
      <c r="D1137" s="11" t="s">
        <v>31</v>
      </c>
      <c r="E1137" s="3" t="s">
        <v>1250</v>
      </c>
      <c r="F1137" s="1"/>
      <c r="G1137" s="7"/>
      <c r="H1137" s="7"/>
      <c r="I1137" s="7"/>
      <c r="J1137" s="7">
        <v>4</v>
      </c>
      <c r="K1137" s="7">
        <v>1</v>
      </c>
      <c r="L1137" s="7"/>
      <c r="M1137" s="5">
        <v>1</v>
      </c>
      <c r="N1137" s="7"/>
      <c r="O1137" s="7"/>
      <c r="P1137" s="7"/>
      <c r="Q1137" s="7"/>
      <c r="R1137" s="7"/>
      <c r="S1137" s="7"/>
      <c r="T1137" s="7"/>
      <c r="U1137" s="7"/>
      <c r="V1137" s="6"/>
      <c r="W1137" s="10"/>
      <c r="X1137" s="8"/>
      <c r="Y1137" s="9">
        <v>0</v>
      </c>
      <c r="Z1137" s="9">
        <v>0</v>
      </c>
      <c r="AA1137" s="9">
        <v>0</v>
      </c>
      <c r="AB1137" s="9">
        <v>0</v>
      </c>
      <c r="AC1137" s="9">
        <v>0</v>
      </c>
      <c r="AD1137" s="9">
        <v>0</v>
      </c>
      <c r="AE1137" s="9">
        <v>0</v>
      </c>
      <c r="AF1137" s="9">
        <v>0</v>
      </c>
      <c r="AG1137" s="9">
        <v>0</v>
      </c>
      <c r="AH1137" s="9">
        <v>0</v>
      </c>
      <c r="AI1137" s="9">
        <v>0</v>
      </c>
      <c r="AJ1137">
        <v>0</v>
      </c>
      <c r="AK1137">
        <v>0</v>
      </c>
      <c r="AU1137" t="s">
        <v>2807</v>
      </c>
      <c r="AW1137">
        <v>0</v>
      </c>
      <c r="AY1137">
        <v>0</v>
      </c>
      <c r="BA1137">
        <v>0</v>
      </c>
      <c r="BC1137">
        <v>0</v>
      </c>
      <c r="BE1137">
        <v>0</v>
      </c>
      <c r="BG1137">
        <v>0</v>
      </c>
      <c r="BI1137">
        <v>0</v>
      </c>
      <c r="BK1137">
        <v>0</v>
      </c>
      <c r="BM1137">
        <v>0</v>
      </c>
      <c r="BO1137">
        <v>0</v>
      </c>
      <c r="BQ1137">
        <v>0</v>
      </c>
      <c r="BR1137">
        <v>0</v>
      </c>
      <c r="BT1137">
        <v>0</v>
      </c>
      <c r="BV1137">
        <v>0</v>
      </c>
      <c r="BX1137">
        <v>0</v>
      </c>
      <c r="BZ1137">
        <v>0</v>
      </c>
      <c r="CB1137">
        <v>0</v>
      </c>
      <c r="CF1137">
        <v>0</v>
      </c>
      <c r="CJ1137">
        <v>2605</v>
      </c>
      <c r="CM1137">
        <v>0</v>
      </c>
      <c r="CN1137">
        <v>0</v>
      </c>
    </row>
    <row r="1138" spans="1:92" x14ac:dyDescent="0.3">
      <c r="A1138" s="4">
        <v>44425</v>
      </c>
      <c r="B1138" s="2" t="s">
        <v>57</v>
      </c>
      <c r="C1138" s="11" t="s">
        <v>480</v>
      </c>
      <c r="D1138" s="11" t="s">
        <v>1690</v>
      </c>
      <c r="E1138" s="3" t="s">
        <v>1335</v>
      </c>
      <c r="F1138" s="1"/>
      <c r="G1138" s="7"/>
      <c r="H1138" s="7"/>
      <c r="I1138" s="7"/>
      <c r="J1138" s="7"/>
      <c r="K1138" s="7"/>
      <c r="L1138" s="7"/>
      <c r="M1138" s="5"/>
      <c r="N1138" s="7">
        <v>1</v>
      </c>
      <c r="O1138" s="7"/>
      <c r="P1138" s="7"/>
      <c r="Q1138" s="7"/>
      <c r="R1138" s="7"/>
      <c r="S1138" s="7"/>
      <c r="T1138" s="7"/>
      <c r="U1138" s="7"/>
      <c r="V1138" s="6"/>
      <c r="W1138" s="10"/>
      <c r="X1138" s="8"/>
      <c r="Y1138" s="9">
        <v>0</v>
      </c>
      <c r="Z1138" s="9">
        <v>0</v>
      </c>
      <c r="AA1138" s="9">
        <v>0</v>
      </c>
      <c r="AB1138" s="9">
        <v>0</v>
      </c>
      <c r="AC1138" s="9">
        <v>0</v>
      </c>
      <c r="AD1138" s="9">
        <v>0</v>
      </c>
      <c r="AE1138" s="9">
        <v>0</v>
      </c>
      <c r="AF1138" s="9">
        <v>0</v>
      </c>
      <c r="AG1138" s="9">
        <v>0</v>
      </c>
      <c r="AH1138" s="9">
        <v>0</v>
      </c>
      <c r="AI1138" s="9">
        <v>0</v>
      </c>
      <c r="AJ1138">
        <v>0</v>
      </c>
      <c r="AK1138">
        <v>0</v>
      </c>
      <c r="AU1138" t="s">
        <v>2808</v>
      </c>
      <c r="AW1138">
        <v>0</v>
      </c>
      <c r="AY1138">
        <v>0</v>
      </c>
      <c r="BA1138">
        <v>0</v>
      </c>
      <c r="BC1138">
        <v>0</v>
      </c>
      <c r="BE1138">
        <v>0</v>
      </c>
      <c r="BG1138">
        <v>0</v>
      </c>
      <c r="BI1138">
        <v>0</v>
      </c>
      <c r="BK1138">
        <v>0</v>
      </c>
      <c r="BM1138">
        <v>0</v>
      </c>
      <c r="BO1138">
        <v>0</v>
      </c>
      <c r="BQ1138">
        <v>0</v>
      </c>
      <c r="BR1138">
        <v>0</v>
      </c>
      <c r="BT1138">
        <v>0</v>
      </c>
      <c r="BV1138">
        <v>0</v>
      </c>
      <c r="BX1138">
        <v>0</v>
      </c>
      <c r="BZ1138">
        <v>0</v>
      </c>
      <c r="CB1138">
        <v>0</v>
      </c>
      <c r="CF1138">
        <v>0</v>
      </c>
      <c r="CJ1138">
        <v>2606</v>
      </c>
      <c r="CM1138">
        <v>0</v>
      </c>
      <c r="CN1138">
        <v>0</v>
      </c>
    </row>
    <row r="1139" spans="1:92" x14ac:dyDescent="0.3">
      <c r="A1139" s="4">
        <v>44425</v>
      </c>
      <c r="B1139" s="2" t="s">
        <v>57</v>
      </c>
      <c r="C1139" s="11" t="s">
        <v>768</v>
      </c>
      <c r="D1139" s="11" t="s">
        <v>1690</v>
      </c>
      <c r="E1139" s="3" t="s">
        <v>1337</v>
      </c>
      <c r="F1139" s="1"/>
      <c r="G1139" s="7"/>
      <c r="H1139" s="7"/>
      <c r="I1139" s="7"/>
      <c r="J1139" s="7">
        <v>4</v>
      </c>
      <c r="K1139" s="7">
        <v>1</v>
      </c>
      <c r="L1139" s="7">
        <v>1</v>
      </c>
      <c r="M1139" s="5"/>
      <c r="N1139" s="7">
        <v>1</v>
      </c>
      <c r="O1139" s="7"/>
      <c r="P1139" s="7"/>
      <c r="Q1139" s="7"/>
      <c r="R1139" s="7"/>
      <c r="S1139" s="7"/>
      <c r="T1139" s="7"/>
      <c r="U1139" s="7"/>
      <c r="V1139" s="6"/>
      <c r="W1139" s="10"/>
      <c r="X1139" s="8"/>
      <c r="Y1139" s="9">
        <v>0</v>
      </c>
      <c r="Z1139" s="9">
        <v>0</v>
      </c>
      <c r="AA1139" s="9">
        <v>0</v>
      </c>
      <c r="AB1139" s="9">
        <v>0</v>
      </c>
      <c r="AC1139" s="9">
        <v>0</v>
      </c>
      <c r="AD1139" s="9">
        <v>0</v>
      </c>
      <c r="AE1139" s="9">
        <v>0</v>
      </c>
      <c r="AF1139" s="9">
        <v>0</v>
      </c>
      <c r="AG1139" s="9">
        <v>0</v>
      </c>
      <c r="AH1139" s="9">
        <v>0</v>
      </c>
      <c r="AI1139" s="9">
        <v>0</v>
      </c>
      <c r="AJ1139">
        <v>0</v>
      </c>
      <c r="AK1139">
        <v>0</v>
      </c>
      <c r="AU1139" t="s">
        <v>2809</v>
      </c>
      <c r="AW1139">
        <v>0</v>
      </c>
      <c r="AY1139">
        <v>0</v>
      </c>
      <c r="BA1139">
        <v>0</v>
      </c>
      <c r="BC1139">
        <v>0</v>
      </c>
      <c r="BE1139">
        <v>0</v>
      </c>
      <c r="BG1139">
        <v>0</v>
      </c>
      <c r="BI1139">
        <v>0</v>
      </c>
      <c r="BK1139">
        <v>0</v>
      </c>
      <c r="BM1139">
        <v>0</v>
      </c>
      <c r="BO1139">
        <v>0</v>
      </c>
      <c r="BQ1139">
        <v>0</v>
      </c>
      <c r="BR1139">
        <v>0</v>
      </c>
      <c r="BT1139">
        <v>0</v>
      </c>
      <c r="BV1139">
        <v>0</v>
      </c>
      <c r="BX1139">
        <v>0</v>
      </c>
      <c r="BZ1139">
        <v>0</v>
      </c>
      <c r="CB1139">
        <v>0</v>
      </c>
      <c r="CF1139">
        <v>0</v>
      </c>
      <c r="CJ1139">
        <v>2607</v>
      </c>
      <c r="CM1139">
        <v>0</v>
      </c>
      <c r="CN1139">
        <v>0</v>
      </c>
    </row>
    <row r="1140" spans="1:92" x14ac:dyDescent="0.3">
      <c r="A1140" s="4">
        <v>44425</v>
      </c>
      <c r="B1140" s="2" t="s">
        <v>57</v>
      </c>
      <c r="C1140" s="11" t="s">
        <v>549</v>
      </c>
      <c r="D1140" s="11" t="s">
        <v>11</v>
      </c>
      <c r="E1140" s="3" t="s">
        <v>1113</v>
      </c>
      <c r="F1140" s="1"/>
      <c r="G1140" s="7"/>
      <c r="H1140" s="7"/>
      <c r="I1140" s="7"/>
      <c r="J1140" s="7">
        <v>60</v>
      </c>
      <c r="K1140" s="7">
        <v>15</v>
      </c>
      <c r="L1140" s="7"/>
      <c r="M1140" s="5">
        <v>15</v>
      </c>
      <c r="N1140" s="7"/>
      <c r="O1140" s="7"/>
      <c r="P1140" s="7"/>
      <c r="Q1140" s="7"/>
      <c r="R1140" s="7"/>
      <c r="S1140" s="7"/>
      <c r="T1140" s="7"/>
      <c r="U1140" s="7"/>
      <c r="V1140" s="6"/>
      <c r="W1140" s="10"/>
      <c r="X1140" s="8"/>
      <c r="Y1140" s="9">
        <v>0</v>
      </c>
      <c r="Z1140" s="9">
        <v>0</v>
      </c>
      <c r="AA1140" s="9">
        <v>0</v>
      </c>
      <c r="AB1140" s="9">
        <v>0</v>
      </c>
      <c r="AC1140" s="9">
        <v>0</v>
      </c>
      <c r="AD1140" s="9">
        <v>0</v>
      </c>
      <c r="AE1140" s="9">
        <v>0</v>
      </c>
      <c r="AF1140" s="9">
        <v>0</v>
      </c>
      <c r="AG1140" s="9">
        <v>0</v>
      </c>
      <c r="AH1140" s="9">
        <v>0</v>
      </c>
      <c r="AI1140" s="9">
        <v>0</v>
      </c>
      <c r="AJ1140">
        <v>0</v>
      </c>
      <c r="AK1140">
        <v>0</v>
      </c>
      <c r="AU1140" t="s">
        <v>2810</v>
      </c>
      <c r="AW1140">
        <v>0</v>
      </c>
      <c r="AY1140">
        <v>0</v>
      </c>
      <c r="BA1140">
        <v>0</v>
      </c>
      <c r="BC1140">
        <v>0</v>
      </c>
      <c r="BE1140">
        <v>0</v>
      </c>
      <c r="BG1140">
        <v>0</v>
      </c>
      <c r="BI1140">
        <v>0</v>
      </c>
      <c r="BK1140">
        <v>0</v>
      </c>
      <c r="BM1140">
        <v>0</v>
      </c>
      <c r="BO1140">
        <v>0</v>
      </c>
      <c r="BQ1140">
        <v>0</v>
      </c>
      <c r="BR1140">
        <v>0</v>
      </c>
      <c r="BT1140">
        <v>0</v>
      </c>
      <c r="BV1140">
        <v>0</v>
      </c>
      <c r="BX1140">
        <v>0</v>
      </c>
      <c r="BZ1140">
        <v>0</v>
      </c>
      <c r="CB1140">
        <v>0</v>
      </c>
      <c r="CF1140">
        <v>0</v>
      </c>
      <c r="CJ1140">
        <v>2608</v>
      </c>
      <c r="CM1140">
        <v>0</v>
      </c>
      <c r="CN1140">
        <v>0</v>
      </c>
    </row>
    <row r="1141" spans="1:92" x14ac:dyDescent="0.3">
      <c r="A1141" s="4">
        <v>44425</v>
      </c>
      <c r="B1141" s="2" t="s">
        <v>57</v>
      </c>
      <c r="C1141" s="11" t="s">
        <v>549</v>
      </c>
      <c r="D1141" s="11" t="s">
        <v>1690</v>
      </c>
      <c r="E1141" s="3" t="s">
        <v>1113</v>
      </c>
      <c r="F1141" s="1"/>
      <c r="G1141" s="7"/>
      <c r="H1141" s="7"/>
      <c r="I1141" s="7"/>
      <c r="J1141" s="7"/>
      <c r="K1141" s="7"/>
      <c r="L1141" s="7"/>
      <c r="M1141" s="5"/>
      <c r="N1141" s="7">
        <v>3</v>
      </c>
      <c r="O1141" s="7"/>
      <c r="P1141" s="7"/>
      <c r="Q1141" s="7"/>
      <c r="R1141" s="7"/>
      <c r="S1141" s="7"/>
      <c r="T1141" s="7"/>
      <c r="U1141" s="7"/>
      <c r="V1141" s="6"/>
      <c r="W1141" s="10"/>
      <c r="X1141" s="8"/>
      <c r="Y1141" s="9">
        <v>0</v>
      </c>
      <c r="Z1141" s="9">
        <v>0</v>
      </c>
      <c r="AA1141" s="9">
        <v>0</v>
      </c>
      <c r="AB1141" s="9">
        <v>0</v>
      </c>
      <c r="AC1141" s="9">
        <v>0</v>
      </c>
      <c r="AD1141" s="9">
        <v>0</v>
      </c>
      <c r="AE1141" s="9">
        <v>0</v>
      </c>
      <c r="AF1141" s="9">
        <v>0</v>
      </c>
      <c r="AG1141" s="9">
        <v>0</v>
      </c>
      <c r="AH1141" s="9">
        <v>0</v>
      </c>
      <c r="AI1141" s="9">
        <v>0</v>
      </c>
      <c r="AJ1141">
        <v>0</v>
      </c>
      <c r="AK1141">
        <v>0</v>
      </c>
      <c r="AU1141" t="s">
        <v>2811</v>
      </c>
      <c r="AW1141">
        <v>0</v>
      </c>
      <c r="AY1141">
        <v>0</v>
      </c>
      <c r="BA1141">
        <v>0</v>
      </c>
      <c r="BC1141">
        <v>0</v>
      </c>
      <c r="BE1141">
        <v>0</v>
      </c>
      <c r="BG1141">
        <v>0</v>
      </c>
      <c r="BI1141">
        <v>0</v>
      </c>
      <c r="BK1141">
        <v>0</v>
      </c>
      <c r="BM1141">
        <v>0</v>
      </c>
      <c r="BO1141">
        <v>0</v>
      </c>
      <c r="BQ1141">
        <v>0</v>
      </c>
      <c r="BR1141">
        <v>0</v>
      </c>
      <c r="BT1141">
        <v>0</v>
      </c>
      <c r="BV1141">
        <v>0</v>
      </c>
      <c r="BX1141">
        <v>0</v>
      </c>
      <c r="BZ1141">
        <v>0</v>
      </c>
      <c r="CB1141">
        <v>0</v>
      </c>
      <c r="CF1141">
        <v>0</v>
      </c>
      <c r="CJ1141">
        <v>2609</v>
      </c>
      <c r="CM1141">
        <v>0</v>
      </c>
      <c r="CN1141">
        <v>0</v>
      </c>
    </row>
    <row r="1142" spans="1:92" x14ac:dyDescent="0.3">
      <c r="A1142" s="4">
        <v>44425</v>
      </c>
      <c r="B1142" s="2" t="s">
        <v>57</v>
      </c>
      <c r="C1142" s="11" t="s">
        <v>769</v>
      </c>
      <c r="D1142" s="11" t="s">
        <v>11</v>
      </c>
      <c r="E1142" s="3" t="s">
        <v>1342</v>
      </c>
      <c r="F1142" s="1"/>
      <c r="G1142" s="7"/>
      <c r="H1142" s="7"/>
      <c r="I1142" s="7"/>
      <c r="J1142" s="7"/>
      <c r="K1142" s="7"/>
      <c r="L1142" s="7"/>
      <c r="M1142" s="5"/>
      <c r="N1142" s="7"/>
      <c r="O1142" s="7"/>
      <c r="P1142" s="7"/>
      <c r="Q1142" s="7"/>
      <c r="R1142" s="7"/>
      <c r="S1142" s="7"/>
      <c r="T1142" s="7">
        <v>1</v>
      </c>
      <c r="U1142" s="7"/>
      <c r="V1142" s="6"/>
      <c r="W1142" s="10"/>
      <c r="X1142" s="8"/>
      <c r="Y1142" s="9">
        <v>0</v>
      </c>
      <c r="Z1142" s="9">
        <v>0</v>
      </c>
      <c r="AA1142" s="9">
        <v>0</v>
      </c>
      <c r="AB1142" s="9">
        <v>0</v>
      </c>
      <c r="AC1142" s="9">
        <v>0</v>
      </c>
      <c r="AD1142" s="9">
        <v>0</v>
      </c>
      <c r="AE1142" s="9">
        <v>0</v>
      </c>
      <c r="AF1142" s="9">
        <v>0</v>
      </c>
      <c r="AG1142" s="9">
        <v>0</v>
      </c>
      <c r="AH1142" s="9">
        <v>0</v>
      </c>
      <c r="AI1142" s="9">
        <v>0</v>
      </c>
      <c r="AJ1142">
        <v>0</v>
      </c>
      <c r="AK1142">
        <v>0</v>
      </c>
      <c r="AU1142" t="s">
        <v>2812</v>
      </c>
      <c r="AW1142">
        <v>0</v>
      </c>
      <c r="AY1142">
        <v>0</v>
      </c>
      <c r="BA1142">
        <v>0</v>
      </c>
      <c r="BC1142">
        <v>0</v>
      </c>
      <c r="BE1142">
        <v>0</v>
      </c>
      <c r="BG1142">
        <v>0</v>
      </c>
      <c r="BI1142">
        <v>0</v>
      </c>
      <c r="BK1142">
        <v>0</v>
      </c>
      <c r="BM1142">
        <v>0</v>
      </c>
      <c r="BO1142">
        <v>0</v>
      </c>
      <c r="BQ1142">
        <v>0</v>
      </c>
      <c r="BR1142">
        <v>0</v>
      </c>
      <c r="BT1142">
        <v>0</v>
      </c>
      <c r="BV1142">
        <v>0</v>
      </c>
      <c r="BX1142">
        <v>0</v>
      </c>
      <c r="BZ1142">
        <v>0</v>
      </c>
      <c r="CB1142">
        <v>0</v>
      </c>
      <c r="CF1142">
        <v>0</v>
      </c>
      <c r="CJ1142">
        <v>2610</v>
      </c>
      <c r="CM1142">
        <v>0</v>
      </c>
      <c r="CN1142">
        <v>0</v>
      </c>
    </row>
    <row r="1143" spans="1:92" x14ac:dyDescent="0.3">
      <c r="A1143" s="4">
        <v>44425</v>
      </c>
      <c r="B1143" s="2" t="s">
        <v>57</v>
      </c>
      <c r="C1143" s="11" t="s">
        <v>337</v>
      </c>
      <c r="D1143" s="11" t="s">
        <v>1690</v>
      </c>
      <c r="E1143" s="3" t="s">
        <v>1122</v>
      </c>
      <c r="F1143" s="1"/>
      <c r="G1143" s="7"/>
      <c r="H1143" s="7"/>
      <c r="I1143" s="7"/>
      <c r="J1143" s="7"/>
      <c r="K1143" s="7"/>
      <c r="L1143" s="7"/>
      <c r="M1143" s="5"/>
      <c r="N1143" s="7">
        <v>6</v>
      </c>
      <c r="O1143" s="7"/>
      <c r="P1143" s="7"/>
      <c r="Q1143" s="7"/>
      <c r="R1143" s="7"/>
      <c r="S1143" s="7"/>
      <c r="T1143" s="7"/>
      <c r="U1143" s="7"/>
      <c r="V1143" s="6"/>
      <c r="W1143" s="10"/>
      <c r="X1143" s="8"/>
      <c r="Y1143" s="9">
        <v>0</v>
      </c>
      <c r="Z1143" s="9">
        <v>0</v>
      </c>
      <c r="AA1143" s="9">
        <v>0</v>
      </c>
      <c r="AB1143" s="9">
        <v>0</v>
      </c>
      <c r="AC1143" s="9">
        <v>0</v>
      </c>
      <c r="AD1143" s="9">
        <v>0</v>
      </c>
      <c r="AE1143" s="9">
        <v>0</v>
      </c>
      <c r="AF1143" s="9">
        <v>0</v>
      </c>
      <c r="AG1143" s="9">
        <v>0</v>
      </c>
      <c r="AH1143" s="9">
        <v>0</v>
      </c>
      <c r="AI1143" s="9">
        <v>0</v>
      </c>
      <c r="AJ1143">
        <v>0</v>
      </c>
      <c r="AK1143">
        <v>0</v>
      </c>
      <c r="AU1143" t="s">
        <v>2813</v>
      </c>
      <c r="AW1143">
        <v>0</v>
      </c>
      <c r="AY1143">
        <v>0</v>
      </c>
      <c r="BA1143">
        <v>0</v>
      </c>
      <c r="BC1143">
        <v>0</v>
      </c>
      <c r="BE1143">
        <v>0</v>
      </c>
      <c r="BG1143">
        <v>0</v>
      </c>
      <c r="BI1143">
        <v>0</v>
      </c>
      <c r="BK1143">
        <v>0</v>
      </c>
      <c r="BM1143">
        <v>0</v>
      </c>
      <c r="BO1143">
        <v>0</v>
      </c>
      <c r="BQ1143">
        <v>0</v>
      </c>
      <c r="BR1143">
        <v>0</v>
      </c>
      <c r="BT1143">
        <v>0</v>
      </c>
      <c r="BV1143">
        <v>0</v>
      </c>
      <c r="BX1143">
        <v>0</v>
      </c>
      <c r="BZ1143">
        <v>0</v>
      </c>
      <c r="CB1143">
        <v>0</v>
      </c>
      <c r="CF1143">
        <v>0</v>
      </c>
      <c r="CJ1143">
        <v>2611</v>
      </c>
      <c r="CM1143">
        <v>0</v>
      </c>
      <c r="CN1143">
        <v>0</v>
      </c>
    </row>
    <row r="1144" spans="1:92" x14ac:dyDescent="0.3">
      <c r="A1144" s="4">
        <v>44425</v>
      </c>
      <c r="B1144" s="2" t="s">
        <v>57</v>
      </c>
      <c r="C1144" s="11" t="s">
        <v>661</v>
      </c>
      <c r="D1144" s="11" t="s">
        <v>1690</v>
      </c>
      <c r="E1144" s="3" t="s">
        <v>1067</v>
      </c>
      <c r="F1144" s="1"/>
      <c r="G1144" s="7"/>
      <c r="H1144" s="7"/>
      <c r="I1144" s="7"/>
      <c r="J1144" s="7"/>
      <c r="K1144" s="7"/>
      <c r="L1144" s="7"/>
      <c r="M1144" s="5"/>
      <c r="N1144" s="7">
        <v>3</v>
      </c>
      <c r="O1144" s="7"/>
      <c r="P1144" s="7"/>
      <c r="Q1144" s="7"/>
      <c r="R1144" s="7"/>
      <c r="S1144" s="7"/>
      <c r="T1144" s="7"/>
      <c r="U1144" s="7"/>
      <c r="V1144" s="6"/>
      <c r="W1144" s="10"/>
      <c r="X1144" s="8"/>
      <c r="Y1144" s="9">
        <v>0</v>
      </c>
      <c r="Z1144" s="9">
        <v>0</v>
      </c>
      <c r="AA1144" s="9">
        <v>0</v>
      </c>
      <c r="AB1144" s="9">
        <v>0</v>
      </c>
      <c r="AC1144" s="9">
        <v>0</v>
      </c>
      <c r="AD1144" s="9">
        <v>0</v>
      </c>
      <c r="AE1144" s="9">
        <v>0</v>
      </c>
      <c r="AF1144" s="9">
        <v>0</v>
      </c>
      <c r="AG1144" s="9">
        <v>0</v>
      </c>
      <c r="AH1144" s="9">
        <v>0</v>
      </c>
      <c r="AI1144" s="9">
        <v>0</v>
      </c>
      <c r="AJ1144">
        <v>0</v>
      </c>
      <c r="AK1144">
        <v>0</v>
      </c>
      <c r="AU1144" t="s">
        <v>2814</v>
      </c>
      <c r="AW1144">
        <v>0</v>
      </c>
      <c r="AY1144">
        <v>0</v>
      </c>
      <c r="BA1144">
        <v>0</v>
      </c>
      <c r="BC1144">
        <v>0</v>
      </c>
      <c r="BE1144">
        <v>0</v>
      </c>
      <c r="BG1144">
        <v>0</v>
      </c>
      <c r="BI1144">
        <v>0</v>
      </c>
      <c r="BK1144">
        <v>0</v>
      </c>
      <c r="BM1144">
        <v>0</v>
      </c>
      <c r="BO1144">
        <v>0</v>
      </c>
      <c r="BQ1144">
        <v>0</v>
      </c>
      <c r="BR1144">
        <v>0</v>
      </c>
      <c r="BT1144">
        <v>0</v>
      </c>
      <c r="BV1144">
        <v>0</v>
      </c>
      <c r="BX1144">
        <v>0</v>
      </c>
      <c r="BZ1144">
        <v>0</v>
      </c>
      <c r="CB1144">
        <v>0</v>
      </c>
      <c r="CF1144">
        <v>0</v>
      </c>
      <c r="CJ1144">
        <v>2612</v>
      </c>
      <c r="CM1144">
        <v>0</v>
      </c>
      <c r="CN1144">
        <v>0</v>
      </c>
    </row>
    <row r="1145" spans="1:92" x14ac:dyDescent="0.3">
      <c r="A1145" s="4">
        <v>44425</v>
      </c>
      <c r="B1145" s="2" t="s">
        <v>57</v>
      </c>
      <c r="C1145" s="11" t="s">
        <v>397</v>
      </c>
      <c r="D1145" s="11" t="s">
        <v>404</v>
      </c>
      <c r="E1145" s="3" t="s">
        <v>1291</v>
      </c>
      <c r="F1145" s="1"/>
      <c r="G1145" s="7"/>
      <c r="H1145" s="7"/>
      <c r="I1145" s="7"/>
      <c r="J1145" s="7"/>
      <c r="K1145" s="7"/>
      <c r="L1145" s="7"/>
      <c r="M1145" s="5"/>
      <c r="N1145" s="7"/>
      <c r="O1145" s="7"/>
      <c r="P1145" s="7">
        <v>1</v>
      </c>
      <c r="Q1145" s="7"/>
      <c r="R1145" s="7"/>
      <c r="S1145" s="7"/>
      <c r="T1145" s="7"/>
      <c r="U1145" s="7"/>
      <c r="V1145" s="6"/>
      <c r="W1145" s="10"/>
      <c r="X1145" s="8"/>
      <c r="Y1145" s="9">
        <v>0</v>
      </c>
      <c r="Z1145" s="9">
        <v>0</v>
      </c>
      <c r="AA1145" s="9">
        <v>0</v>
      </c>
      <c r="AB1145" s="9">
        <v>0</v>
      </c>
      <c r="AC1145" s="9">
        <v>0</v>
      </c>
      <c r="AD1145" s="9">
        <v>0</v>
      </c>
      <c r="AE1145" s="9">
        <v>0</v>
      </c>
      <c r="AF1145" s="9">
        <v>0</v>
      </c>
      <c r="AG1145" s="9">
        <v>0</v>
      </c>
      <c r="AH1145" s="9">
        <v>0</v>
      </c>
      <c r="AI1145" s="9">
        <v>0</v>
      </c>
      <c r="AJ1145">
        <v>0</v>
      </c>
      <c r="AK1145">
        <v>0</v>
      </c>
      <c r="AU1145" t="s">
        <v>2815</v>
      </c>
      <c r="AW1145">
        <v>0</v>
      </c>
      <c r="AY1145">
        <v>0</v>
      </c>
      <c r="BA1145">
        <v>0</v>
      </c>
      <c r="BC1145">
        <v>0</v>
      </c>
      <c r="BE1145">
        <v>0</v>
      </c>
      <c r="BG1145">
        <v>0</v>
      </c>
      <c r="BI1145">
        <v>0</v>
      </c>
      <c r="BK1145">
        <v>0</v>
      </c>
      <c r="BM1145">
        <v>0</v>
      </c>
      <c r="BO1145">
        <v>0</v>
      </c>
      <c r="BQ1145">
        <v>0</v>
      </c>
      <c r="BR1145">
        <v>0</v>
      </c>
      <c r="BT1145">
        <v>0</v>
      </c>
      <c r="BV1145">
        <v>0</v>
      </c>
      <c r="BX1145">
        <v>0</v>
      </c>
      <c r="BZ1145">
        <v>0</v>
      </c>
      <c r="CB1145">
        <v>0</v>
      </c>
      <c r="CF1145">
        <v>0</v>
      </c>
      <c r="CJ1145">
        <v>2613</v>
      </c>
      <c r="CM1145">
        <v>0</v>
      </c>
      <c r="CN1145">
        <v>0</v>
      </c>
    </row>
    <row r="1146" spans="1:92" x14ac:dyDescent="0.3">
      <c r="A1146" s="4">
        <v>44425</v>
      </c>
      <c r="B1146" s="2" t="s">
        <v>57</v>
      </c>
      <c r="C1146" s="11" t="s">
        <v>397</v>
      </c>
      <c r="D1146" s="11" t="s">
        <v>1690</v>
      </c>
      <c r="E1146" s="3" t="s">
        <v>1291</v>
      </c>
      <c r="F1146" s="1"/>
      <c r="G1146" s="7"/>
      <c r="H1146" s="7"/>
      <c r="I1146" s="7"/>
      <c r="J1146" s="7">
        <v>4</v>
      </c>
      <c r="K1146" s="7">
        <v>1</v>
      </c>
      <c r="L1146" s="7"/>
      <c r="M1146" s="5">
        <v>1</v>
      </c>
      <c r="N1146" s="7">
        <v>3</v>
      </c>
      <c r="O1146" s="7"/>
      <c r="P1146" s="7">
        <v>1</v>
      </c>
      <c r="Q1146" s="7"/>
      <c r="R1146" s="7"/>
      <c r="S1146" s="7"/>
      <c r="T1146" s="7"/>
      <c r="U1146" s="7"/>
      <c r="V1146" s="6"/>
      <c r="W1146" s="10"/>
      <c r="X1146" s="8"/>
      <c r="Y1146" s="9">
        <v>0</v>
      </c>
      <c r="Z1146" s="9">
        <v>0</v>
      </c>
      <c r="AA1146" s="9">
        <v>0</v>
      </c>
      <c r="AB1146" s="9">
        <v>0</v>
      </c>
      <c r="AC1146" s="9">
        <v>0</v>
      </c>
      <c r="AD1146" s="9">
        <v>0</v>
      </c>
      <c r="AE1146" s="9">
        <v>0</v>
      </c>
      <c r="AF1146" s="9">
        <v>0</v>
      </c>
      <c r="AG1146" s="9">
        <v>0</v>
      </c>
      <c r="AH1146" s="9">
        <v>0</v>
      </c>
      <c r="AI1146" s="9">
        <v>0</v>
      </c>
      <c r="AJ1146">
        <v>0</v>
      </c>
      <c r="AK1146">
        <v>0</v>
      </c>
      <c r="AU1146" t="s">
        <v>2816</v>
      </c>
      <c r="AW1146">
        <v>0</v>
      </c>
      <c r="AY1146">
        <v>0</v>
      </c>
      <c r="BA1146">
        <v>0</v>
      </c>
      <c r="BC1146">
        <v>0</v>
      </c>
      <c r="BE1146">
        <v>0</v>
      </c>
      <c r="BG1146">
        <v>0</v>
      </c>
      <c r="BI1146">
        <v>0</v>
      </c>
      <c r="BK1146">
        <v>0</v>
      </c>
      <c r="BM1146">
        <v>0</v>
      </c>
      <c r="BO1146">
        <v>0</v>
      </c>
      <c r="BQ1146">
        <v>0</v>
      </c>
      <c r="BR1146">
        <v>0</v>
      </c>
      <c r="BT1146">
        <v>0</v>
      </c>
      <c r="BV1146">
        <v>0</v>
      </c>
      <c r="BX1146">
        <v>0</v>
      </c>
      <c r="BZ1146">
        <v>0</v>
      </c>
      <c r="CB1146">
        <v>0</v>
      </c>
      <c r="CF1146">
        <v>0</v>
      </c>
      <c r="CJ1146">
        <v>2614</v>
      </c>
      <c r="CM1146">
        <v>0</v>
      </c>
      <c r="CN1146">
        <v>0</v>
      </c>
    </row>
    <row r="1147" spans="1:92" x14ac:dyDescent="0.3">
      <c r="A1147" s="4">
        <v>44425</v>
      </c>
      <c r="B1147" s="2" t="s">
        <v>57</v>
      </c>
      <c r="C1147" s="11" t="s">
        <v>347</v>
      </c>
      <c r="D1147" s="11" t="s">
        <v>1473</v>
      </c>
      <c r="E1147" s="3" t="s">
        <v>1233</v>
      </c>
      <c r="F1147" s="1"/>
      <c r="G1147" s="7"/>
      <c r="H1147" s="7"/>
      <c r="I1147" s="7"/>
      <c r="J1147" s="7">
        <v>8</v>
      </c>
      <c r="K1147" s="7">
        <v>2</v>
      </c>
      <c r="L1147" s="7"/>
      <c r="M1147" s="5">
        <v>2</v>
      </c>
      <c r="N1147" s="7">
        <v>5</v>
      </c>
      <c r="O1147" s="7"/>
      <c r="P1147" s="7"/>
      <c r="Q1147" s="7"/>
      <c r="R1147" s="7"/>
      <c r="S1147" s="7"/>
      <c r="T1147" s="7"/>
      <c r="U1147" s="7"/>
      <c r="V1147" s="6"/>
      <c r="W1147" s="10"/>
      <c r="X1147" s="8"/>
      <c r="Y1147" s="9">
        <v>0</v>
      </c>
      <c r="Z1147" s="9">
        <v>0</v>
      </c>
      <c r="AA1147" s="9">
        <v>0</v>
      </c>
      <c r="AB1147" s="9">
        <v>0</v>
      </c>
      <c r="AC1147" s="9">
        <v>0</v>
      </c>
      <c r="AD1147" s="9">
        <v>0</v>
      </c>
      <c r="AE1147" s="9">
        <v>0</v>
      </c>
      <c r="AF1147" s="9">
        <v>0</v>
      </c>
      <c r="AG1147" s="9">
        <v>0</v>
      </c>
      <c r="AH1147" s="9">
        <v>0</v>
      </c>
      <c r="AI1147" s="9">
        <v>0</v>
      </c>
      <c r="AJ1147">
        <v>0</v>
      </c>
      <c r="AK1147">
        <v>0</v>
      </c>
      <c r="AU1147" t="s">
        <v>2817</v>
      </c>
      <c r="AW1147">
        <v>0</v>
      </c>
      <c r="AY1147">
        <v>0</v>
      </c>
      <c r="BA1147">
        <v>0</v>
      </c>
      <c r="BC1147">
        <v>0</v>
      </c>
      <c r="BE1147">
        <v>0</v>
      </c>
      <c r="BG1147">
        <v>0</v>
      </c>
      <c r="BI1147">
        <v>0</v>
      </c>
      <c r="BK1147">
        <v>0</v>
      </c>
      <c r="BM1147">
        <v>0</v>
      </c>
      <c r="BO1147">
        <v>0</v>
      </c>
      <c r="BQ1147">
        <v>0</v>
      </c>
      <c r="BR1147">
        <v>0</v>
      </c>
      <c r="BT1147">
        <v>0</v>
      </c>
      <c r="BV1147">
        <v>0</v>
      </c>
      <c r="BX1147">
        <v>0</v>
      </c>
      <c r="BZ1147">
        <v>0</v>
      </c>
      <c r="CB1147">
        <v>0</v>
      </c>
      <c r="CF1147">
        <v>0</v>
      </c>
      <c r="CJ1147">
        <v>2615</v>
      </c>
      <c r="CM1147">
        <v>0</v>
      </c>
      <c r="CN1147">
        <v>0</v>
      </c>
    </row>
    <row r="1148" spans="1:92" x14ac:dyDescent="0.3">
      <c r="A1148" s="4">
        <v>44425</v>
      </c>
      <c r="B1148" s="2" t="s">
        <v>57</v>
      </c>
      <c r="C1148" s="11" t="s">
        <v>551</v>
      </c>
      <c r="D1148" s="11" t="s">
        <v>11</v>
      </c>
      <c r="E1148" s="3" t="s">
        <v>870</v>
      </c>
      <c r="F1148" s="1"/>
      <c r="G1148" s="7"/>
      <c r="H1148" s="7"/>
      <c r="I1148" s="7"/>
      <c r="J1148" s="7">
        <v>100</v>
      </c>
      <c r="K1148" s="7">
        <v>23</v>
      </c>
      <c r="L1148" s="7"/>
      <c r="M1148" s="5">
        <v>23</v>
      </c>
      <c r="N1148" s="7">
        <v>6</v>
      </c>
      <c r="O1148" s="7">
        <v>2</v>
      </c>
      <c r="P1148" s="7"/>
      <c r="Q1148" s="7"/>
      <c r="R1148" s="7"/>
      <c r="S1148" s="7"/>
      <c r="T1148" s="7"/>
      <c r="U1148" s="7"/>
      <c r="V1148" s="6"/>
      <c r="W1148" s="10" t="s">
        <v>1718</v>
      </c>
      <c r="X1148" s="8"/>
      <c r="Y1148" s="9">
        <v>0</v>
      </c>
      <c r="Z1148" s="9">
        <v>0</v>
      </c>
      <c r="AA1148" s="9">
        <v>0</v>
      </c>
      <c r="AB1148" s="9">
        <v>0</v>
      </c>
      <c r="AC1148" s="9">
        <v>0</v>
      </c>
      <c r="AD1148" s="9">
        <v>0</v>
      </c>
      <c r="AE1148" s="9">
        <v>0</v>
      </c>
      <c r="AF1148" s="9">
        <v>0</v>
      </c>
      <c r="AG1148" s="9">
        <v>0</v>
      </c>
      <c r="AH1148" s="9">
        <v>0</v>
      </c>
      <c r="AI1148" s="9">
        <v>0</v>
      </c>
      <c r="AJ1148">
        <v>0</v>
      </c>
      <c r="AK1148">
        <v>0</v>
      </c>
      <c r="AU1148" t="s">
        <v>2818</v>
      </c>
      <c r="AW1148">
        <v>0</v>
      </c>
      <c r="AY1148">
        <v>0</v>
      </c>
      <c r="BA1148">
        <v>0</v>
      </c>
      <c r="BC1148">
        <v>0</v>
      </c>
      <c r="BE1148">
        <v>0</v>
      </c>
      <c r="BG1148">
        <v>0</v>
      </c>
      <c r="BI1148">
        <v>0</v>
      </c>
      <c r="BK1148">
        <v>0</v>
      </c>
      <c r="BM1148">
        <v>0</v>
      </c>
      <c r="BO1148">
        <v>0</v>
      </c>
      <c r="BQ1148">
        <v>0</v>
      </c>
      <c r="BR1148">
        <v>0</v>
      </c>
      <c r="BT1148">
        <v>0</v>
      </c>
      <c r="BV1148">
        <v>0</v>
      </c>
      <c r="BX1148">
        <v>0</v>
      </c>
      <c r="BZ1148">
        <v>0</v>
      </c>
      <c r="CB1148">
        <v>0</v>
      </c>
      <c r="CF1148">
        <v>0</v>
      </c>
      <c r="CJ1148">
        <v>2616</v>
      </c>
      <c r="CM1148">
        <v>0</v>
      </c>
      <c r="CN1148">
        <v>0</v>
      </c>
    </row>
    <row r="1149" spans="1:92" x14ac:dyDescent="0.3">
      <c r="A1149" s="4">
        <v>44425</v>
      </c>
      <c r="B1149" s="2" t="s">
        <v>1160</v>
      </c>
      <c r="C1149" s="11" t="s">
        <v>431</v>
      </c>
      <c r="D1149" s="11" t="s">
        <v>1713</v>
      </c>
      <c r="E1149" s="3" t="s">
        <v>1250</v>
      </c>
      <c r="F1149" s="1"/>
      <c r="G1149" s="7"/>
      <c r="H1149" s="7"/>
      <c r="I1149" s="7"/>
      <c r="J1149" s="7">
        <v>150</v>
      </c>
      <c r="K1149" s="7">
        <v>30</v>
      </c>
      <c r="L1149" s="7"/>
      <c r="M1149" s="5">
        <v>30</v>
      </c>
      <c r="N1149" s="7"/>
      <c r="O1149" s="7"/>
      <c r="P1149" s="7"/>
      <c r="Q1149" s="7"/>
      <c r="R1149" s="7"/>
      <c r="S1149" s="7"/>
      <c r="T1149" s="7">
        <v>2</v>
      </c>
      <c r="U1149" s="7"/>
      <c r="V1149" s="6"/>
      <c r="W1149" s="10"/>
      <c r="X1149" s="8"/>
      <c r="Y1149" s="9">
        <v>0</v>
      </c>
      <c r="Z1149" s="9">
        <v>0</v>
      </c>
      <c r="AA1149" s="9">
        <v>0</v>
      </c>
      <c r="AB1149" s="9">
        <v>0</v>
      </c>
      <c r="AC1149" s="9">
        <v>0</v>
      </c>
      <c r="AD1149" s="9">
        <v>0</v>
      </c>
      <c r="AE1149" s="9">
        <v>0</v>
      </c>
      <c r="AF1149" s="9">
        <v>0</v>
      </c>
      <c r="AG1149" s="9">
        <v>0</v>
      </c>
      <c r="AH1149" s="9">
        <v>0</v>
      </c>
      <c r="AI1149" s="9">
        <v>0</v>
      </c>
      <c r="AJ1149">
        <v>0</v>
      </c>
      <c r="AK1149">
        <v>0</v>
      </c>
      <c r="AU1149" t="s">
        <v>2819</v>
      </c>
      <c r="AW1149">
        <v>0</v>
      </c>
      <c r="AY1149">
        <v>0</v>
      </c>
      <c r="BA1149">
        <v>0</v>
      </c>
      <c r="BC1149">
        <v>0</v>
      </c>
      <c r="BE1149">
        <v>0</v>
      </c>
      <c r="BG1149">
        <v>0</v>
      </c>
      <c r="BI1149">
        <v>0</v>
      </c>
      <c r="BK1149">
        <v>0</v>
      </c>
      <c r="BM1149">
        <v>0</v>
      </c>
      <c r="BO1149">
        <v>0</v>
      </c>
      <c r="BQ1149">
        <v>0</v>
      </c>
      <c r="BR1149">
        <v>0</v>
      </c>
      <c r="BT1149">
        <v>0</v>
      </c>
      <c r="BV1149">
        <v>0</v>
      </c>
      <c r="BX1149">
        <v>0</v>
      </c>
      <c r="BZ1149">
        <v>0</v>
      </c>
      <c r="CB1149">
        <v>0</v>
      </c>
      <c r="CF1149">
        <v>0</v>
      </c>
      <c r="CJ1149">
        <v>2617</v>
      </c>
      <c r="CM1149">
        <v>0</v>
      </c>
      <c r="CN1149">
        <v>0</v>
      </c>
    </row>
    <row r="1150" spans="1:92" x14ac:dyDescent="0.3">
      <c r="A1150" s="4">
        <v>44425</v>
      </c>
      <c r="B1150" s="2" t="s">
        <v>12</v>
      </c>
      <c r="C1150" s="11" t="s">
        <v>555</v>
      </c>
      <c r="D1150" s="11" t="s">
        <v>1690</v>
      </c>
      <c r="E1150" s="3" t="s">
        <v>1593</v>
      </c>
      <c r="F1150" s="1"/>
      <c r="G1150" s="7"/>
      <c r="H1150" s="7"/>
      <c r="I1150" s="7"/>
      <c r="J1150" s="7"/>
      <c r="K1150" s="7"/>
      <c r="L1150" s="7"/>
      <c r="M1150" s="5"/>
      <c r="N1150" s="7">
        <v>3</v>
      </c>
      <c r="O1150" s="7"/>
      <c r="P1150" s="7"/>
      <c r="Q1150" s="7"/>
      <c r="R1150" s="7"/>
      <c r="S1150" s="7"/>
      <c r="T1150" s="7"/>
      <c r="U1150" s="7"/>
      <c r="V1150" s="6"/>
      <c r="W1150" s="10"/>
      <c r="X1150" s="8"/>
      <c r="Y1150" s="9">
        <v>0</v>
      </c>
      <c r="Z1150" s="9">
        <v>0</v>
      </c>
      <c r="AA1150" s="9">
        <v>0</v>
      </c>
      <c r="AB1150" s="9">
        <v>0</v>
      </c>
      <c r="AC1150" s="9">
        <v>0</v>
      </c>
      <c r="AD1150" s="9">
        <v>0</v>
      </c>
      <c r="AE1150" s="9">
        <v>0</v>
      </c>
      <c r="AF1150" s="9">
        <v>0</v>
      </c>
      <c r="AG1150" s="9">
        <v>0</v>
      </c>
      <c r="AH1150" s="9">
        <v>0</v>
      </c>
      <c r="AI1150" s="9">
        <v>0</v>
      </c>
      <c r="AJ1150">
        <v>0</v>
      </c>
      <c r="AK1150">
        <v>0</v>
      </c>
      <c r="AU1150" t="s">
        <v>2820</v>
      </c>
      <c r="AW1150">
        <v>0</v>
      </c>
      <c r="AY1150">
        <v>0</v>
      </c>
      <c r="BA1150">
        <v>0</v>
      </c>
      <c r="BC1150">
        <v>0</v>
      </c>
      <c r="BE1150">
        <v>0</v>
      </c>
      <c r="BG1150">
        <v>0</v>
      </c>
      <c r="BI1150">
        <v>0</v>
      </c>
      <c r="BK1150">
        <v>0</v>
      </c>
      <c r="BM1150">
        <v>0</v>
      </c>
      <c r="BO1150">
        <v>0</v>
      </c>
      <c r="BQ1150">
        <v>0</v>
      </c>
      <c r="BR1150">
        <v>0</v>
      </c>
      <c r="BT1150">
        <v>0</v>
      </c>
      <c r="BV1150">
        <v>0</v>
      </c>
      <c r="BX1150">
        <v>0</v>
      </c>
      <c r="BZ1150">
        <v>0</v>
      </c>
      <c r="CB1150">
        <v>0</v>
      </c>
      <c r="CF1150">
        <v>0</v>
      </c>
      <c r="CJ1150">
        <v>2618</v>
      </c>
      <c r="CM1150">
        <v>0</v>
      </c>
      <c r="CN1150">
        <v>0</v>
      </c>
    </row>
    <row r="1151" spans="1:92" x14ac:dyDescent="0.3">
      <c r="A1151" s="4">
        <v>44425</v>
      </c>
      <c r="B1151" s="2" t="s">
        <v>32</v>
      </c>
      <c r="C1151" s="11" t="s">
        <v>226</v>
      </c>
      <c r="D1151" s="11" t="s">
        <v>11</v>
      </c>
      <c r="E1151" s="3" t="s">
        <v>1136</v>
      </c>
      <c r="F1151" s="1"/>
      <c r="G1151" s="7"/>
      <c r="H1151" s="7"/>
      <c r="I1151" s="7"/>
      <c r="J1151" s="7">
        <v>200</v>
      </c>
      <c r="K1151" s="7">
        <v>50</v>
      </c>
      <c r="L1151" s="7"/>
      <c r="M1151" s="5">
        <v>50</v>
      </c>
      <c r="N1151" s="7"/>
      <c r="O1151" s="7"/>
      <c r="P1151" s="7"/>
      <c r="Q1151" s="7"/>
      <c r="R1151" s="7"/>
      <c r="S1151" s="7"/>
      <c r="T1151" s="7"/>
      <c r="U1151" s="7"/>
      <c r="V1151" s="6"/>
      <c r="W1151" s="10"/>
      <c r="X1151" s="8"/>
      <c r="Y1151" s="9">
        <v>0</v>
      </c>
      <c r="Z1151" s="9">
        <v>0</v>
      </c>
      <c r="AA1151" s="9">
        <v>0</v>
      </c>
      <c r="AB1151" s="9">
        <v>0</v>
      </c>
      <c r="AC1151" s="9">
        <v>0</v>
      </c>
      <c r="AD1151" s="9">
        <v>0</v>
      </c>
      <c r="AE1151" s="9">
        <v>0</v>
      </c>
      <c r="AF1151" s="9">
        <v>0</v>
      </c>
      <c r="AG1151" s="9">
        <v>0</v>
      </c>
      <c r="AH1151" s="9">
        <v>0</v>
      </c>
      <c r="AI1151" s="9">
        <v>0</v>
      </c>
      <c r="AJ1151">
        <v>0</v>
      </c>
      <c r="AK1151">
        <v>0</v>
      </c>
      <c r="AU1151" t="s">
        <v>2821</v>
      </c>
      <c r="AW1151">
        <v>0</v>
      </c>
      <c r="AY1151">
        <v>0</v>
      </c>
      <c r="BA1151">
        <v>0</v>
      </c>
      <c r="BC1151">
        <v>0</v>
      </c>
      <c r="BE1151">
        <v>0</v>
      </c>
      <c r="BG1151">
        <v>0</v>
      </c>
      <c r="BI1151">
        <v>0</v>
      </c>
      <c r="BK1151">
        <v>0</v>
      </c>
      <c r="BM1151">
        <v>0</v>
      </c>
      <c r="BO1151">
        <v>0</v>
      </c>
      <c r="BQ1151">
        <v>0</v>
      </c>
      <c r="BR1151">
        <v>0</v>
      </c>
      <c r="BT1151">
        <v>0</v>
      </c>
      <c r="BV1151">
        <v>0</v>
      </c>
      <c r="BX1151">
        <v>0</v>
      </c>
      <c r="BZ1151">
        <v>0</v>
      </c>
      <c r="CB1151">
        <v>0</v>
      </c>
      <c r="CF1151">
        <v>0</v>
      </c>
      <c r="CJ1151">
        <v>2619</v>
      </c>
      <c r="CM1151">
        <v>0</v>
      </c>
      <c r="CN1151">
        <v>0</v>
      </c>
    </row>
    <row r="1152" spans="1:92" x14ac:dyDescent="0.3">
      <c r="A1152" s="4">
        <v>44425</v>
      </c>
      <c r="B1152" s="2" t="s">
        <v>39</v>
      </c>
      <c r="C1152" s="11" t="s">
        <v>399</v>
      </c>
      <c r="D1152" s="11" t="s">
        <v>7</v>
      </c>
      <c r="E1152" s="3" t="s">
        <v>1022</v>
      </c>
      <c r="F1152" s="1"/>
      <c r="G1152" s="7"/>
      <c r="H1152" s="7"/>
      <c r="I1152" s="7"/>
      <c r="J1152" s="7">
        <v>4</v>
      </c>
      <c r="K1152" s="7">
        <v>1</v>
      </c>
      <c r="L1152" s="7"/>
      <c r="M1152" s="5">
        <v>1</v>
      </c>
      <c r="N1152" s="7"/>
      <c r="O1152" s="7"/>
      <c r="P1152" s="7"/>
      <c r="Q1152" s="7"/>
      <c r="R1152" s="7"/>
      <c r="S1152" s="7"/>
      <c r="T1152" s="7"/>
      <c r="U1152" s="7"/>
      <c r="V1152" s="6"/>
      <c r="W1152" s="10"/>
      <c r="X1152" s="8"/>
      <c r="Y1152" s="9">
        <v>0</v>
      </c>
      <c r="Z1152" s="9">
        <v>0</v>
      </c>
      <c r="AA1152" s="9">
        <v>0</v>
      </c>
      <c r="AB1152" s="9">
        <v>0</v>
      </c>
      <c r="AC1152" s="9">
        <v>0</v>
      </c>
      <c r="AD1152" s="9">
        <v>0</v>
      </c>
      <c r="AE1152" s="9">
        <v>0</v>
      </c>
      <c r="AF1152" s="9">
        <v>0</v>
      </c>
      <c r="AG1152" s="9">
        <v>0</v>
      </c>
      <c r="AH1152" s="9">
        <v>0</v>
      </c>
      <c r="AI1152" s="9">
        <v>0</v>
      </c>
      <c r="AJ1152">
        <v>0</v>
      </c>
      <c r="AK1152">
        <v>0</v>
      </c>
      <c r="AU1152" t="s">
        <v>2822</v>
      </c>
      <c r="AW1152">
        <v>0</v>
      </c>
      <c r="AY1152">
        <v>0</v>
      </c>
      <c r="BA1152">
        <v>0</v>
      </c>
      <c r="BC1152">
        <v>0</v>
      </c>
      <c r="BE1152">
        <v>0</v>
      </c>
      <c r="BG1152">
        <v>0</v>
      </c>
      <c r="BI1152">
        <v>0</v>
      </c>
      <c r="BK1152">
        <v>0</v>
      </c>
      <c r="BM1152">
        <v>0</v>
      </c>
      <c r="BO1152">
        <v>0</v>
      </c>
      <c r="BQ1152">
        <v>0</v>
      </c>
      <c r="BR1152">
        <v>0</v>
      </c>
      <c r="BT1152">
        <v>0</v>
      </c>
      <c r="BV1152">
        <v>0</v>
      </c>
      <c r="BX1152">
        <v>0</v>
      </c>
      <c r="BZ1152">
        <v>0</v>
      </c>
      <c r="CB1152">
        <v>0</v>
      </c>
      <c r="CF1152">
        <v>0</v>
      </c>
      <c r="CJ1152">
        <v>2620</v>
      </c>
      <c r="CM1152">
        <v>0</v>
      </c>
      <c r="CN1152">
        <v>0</v>
      </c>
    </row>
    <row r="1153" spans="1:92" x14ac:dyDescent="0.3">
      <c r="A1153" s="4">
        <v>44425</v>
      </c>
      <c r="B1153" s="2" t="s">
        <v>26</v>
      </c>
      <c r="C1153" s="11" t="s">
        <v>345</v>
      </c>
      <c r="D1153" s="11" t="s">
        <v>1690</v>
      </c>
      <c r="E1153" s="3" t="s">
        <v>1599</v>
      </c>
      <c r="F1153" s="1"/>
      <c r="G1153" s="7"/>
      <c r="H1153" s="7">
        <v>1</v>
      </c>
      <c r="I1153" s="7"/>
      <c r="J1153" s="7">
        <v>1</v>
      </c>
      <c r="K1153" s="7">
        <v>50</v>
      </c>
      <c r="L1153" s="7"/>
      <c r="M1153" s="5"/>
      <c r="N1153" s="7">
        <v>1</v>
      </c>
      <c r="O1153" s="7"/>
      <c r="P1153" s="7">
        <v>1</v>
      </c>
      <c r="Q1153" s="7"/>
      <c r="R1153" s="7"/>
      <c r="S1153" s="7"/>
      <c r="T1153" s="7"/>
      <c r="U1153" s="7"/>
      <c r="V1153" s="6"/>
      <c r="W1153" s="10"/>
      <c r="X1153" s="8"/>
      <c r="Y1153" s="9">
        <v>0</v>
      </c>
      <c r="Z1153" s="9">
        <v>0</v>
      </c>
      <c r="AA1153" s="9">
        <v>0</v>
      </c>
      <c r="AB1153" s="9">
        <v>0</v>
      </c>
      <c r="AC1153" s="9">
        <v>0</v>
      </c>
      <c r="AD1153" s="9">
        <v>0</v>
      </c>
      <c r="AE1153" s="9">
        <v>0</v>
      </c>
      <c r="AF1153" s="9">
        <v>0</v>
      </c>
      <c r="AG1153" s="9">
        <v>0</v>
      </c>
      <c r="AH1153" s="9">
        <v>0</v>
      </c>
      <c r="AI1153" s="9">
        <v>0</v>
      </c>
      <c r="AJ1153">
        <v>0</v>
      </c>
      <c r="AK1153">
        <v>0</v>
      </c>
      <c r="AU1153" t="s">
        <v>2823</v>
      </c>
      <c r="AW1153">
        <v>0</v>
      </c>
      <c r="AY1153">
        <v>0</v>
      </c>
      <c r="BA1153">
        <v>0</v>
      </c>
      <c r="BC1153">
        <v>0</v>
      </c>
      <c r="BE1153">
        <v>0</v>
      </c>
      <c r="BG1153">
        <v>0</v>
      </c>
      <c r="BI1153">
        <v>0</v>
      </c>
      <c r="BK1153">
        <v>0</v>
      </c>
      <c r="BM1153">
        <v>0</v>
      </c>
      <c r="BO1153">
        <v>0</v>
      </c>
      <c r="BQ1153">
        <v>0</v>
      </c>
      <c r="BR1153">
        <v>0</v>
      </c>
      <c r="BT1153">
        <v>0</v>
      </c>
      <c r="BV1153">
        <v>0</v>
      </c>
      <c r="BX1153">
        <v>0</v>
      </c>
      <c r="BZ1153">
        <v>0</v>
      </c>
      <c r="CB1153">
        <v>0</v>
      </c>
      <c r="CF1153">
        <v>0</v>
      </c>
      <c r="CJ1153">
        <v>2621</v>
      </c>
      <c r="CM1153">
        <v>0</v>
      </c>
      <c r="CN1153">
        <v>0</v>
      </c>
    </row>
    <row r="1154" spans="1:92" x14ac:dyDescent="0.3">
      <c r="A1154" s="4">
        <v>44424</v>
      </c>
      <c r="B1154" s="2" t="s">
        <v>26</v>
      </c>
      <c r="C1154" s="11" t="s">
        <v>249</v>
      </c>
      <c r="D1154" s="11" t="s">
        <v>1690</v>
      </c>
      <c r="E1154" s="3" t="s">
        <v>2824</v>
      </c>
      <c r="F1154" s="1"/>
      <c r="G1154" s="7"/>
      <c r="H1154" s="7"/>
      <c r="I1154" s="7"/>
      <c r="J1154" s="7"/>
      <c r="K1154" s="7"/>
      <c r="L1154" s="7"/>
      <c r="M1154" s="5"/>
      <c r="N1154" s="7">
        <v>1</v>
      </c>
      <c r="O1154" s="7"/>
      <c r="P1154" s="7"/>
      <c r="Q1154" s="7"/>
      <c r="R1154" s="7"/>
      <c r="S1154" s="7"/>
      <c r="T1154" s="7"/>
      <c r="U1154" s="7"/>
      <c r="V1154" s="6"/>
      <c r="W1154" s="10"/>
      <c r="X1154" s="8"/>
      <c r="Y1154" s="9">
        <v>0</v>
      </c>
      <c r="Z1154" s="9">
        <v>0</v>
      </c>
      <c r="AA1154" s="9">
        <v>0</v>
      </c>
      <c r="AB1154" s="9">
        <v>0</v>
      </c>
      <c r="AC1154" s="9">
        <v>0</v>
      </c>
      <c r="AD1154" s="9">
        <v>0</v>
      </c>
      <c r="AE1154" s="9">
        <v>0</v>
      </c>
      <c r="AF1154" s="9">
        <v>0</v>
      </c>
      <c r="AG1154" s="9">
        <v>0</v>
      </c>
      <c r="AH1154" s="9">
        <v>0</v>
      </c>
      <c r="AI1154" s="9">
        <v>0</v>
      </c>
      <c r="AJ1154">
        <v>0</v>
      </c>
      <c r="AK1154">
        <v>0</v>
      </c>
      <c r="AU1154" t="s">
        <v>2825</v>
      </c>
      <c r="AW1154">
        <v>0</v>
      </c>
      <c r="AY1154">
        <v>0</v>
      </c>
      <c r="BA1154">
        <v>0</v>
      </c>
      <c r="BC1154">
        <v>0</v>
      </c>
      <c r="BE1154">
        <v>0</v>
      </c>
      <c r="BG1154">
        <v>0</v>
      </c>
      <c r="BI1154">
        <v>0</v>
      </c>
      <c r="BK1154">
        <v>0</v>
      </c>
      <c r="BM1154">
        <v>0</v>
      </c>
      <c r="BO1154">
        <v>0</v>
      </c>
      <c r="BQ1154">
        <v>0</v>
      </c>
      <c r="BR1154">
        <v>0</v>
      </c>
      <c r="BT1154">
        <v>0</v>
      </c>
      <c r="BV1154">
        <v>0</v>
      </c>
      <c r="BX1154">
        <v>0</v>
      </c>
      <c r="BZ1154">
        <v>0</v>
      </c>
      <c r="CB1154">
        <v>0</v>
      </c>
      <c r="CF1154">
        <v>0</v>
      </c>
      <c r="CJ1154">
        <v>2622</v>
      </c>
      <c r="CM1154">
        <v>0</v>
      </c>
      <c r="CN1154">
        <v>0</v>
      </c>
    </row>
    <row r="1155" spans="1:92" x14ac:dyDescent="0.3">
      <c r="A1155" s="4">
        <v>44422</v>
      </c>
      <c r="B1155" s="2" t="s">
        <v>26</v>
      </c>
      <c r="C1155" s="11" t="s">
        <v>808</v>
      </c>
      <c r="D1155" s="11" t="s">
        <v>1690</v>
      </c>
      <c r="E1155" s="3" t="s">
        <v>1605</v>
      </c>
      <c r="F1155" s="1"/>
      <c r="G1155" s="7"/>
      <c r="H1155" s="7"/>
      <c r="I1155" s="7"/>
      <c r="J1155" s="7">
        <v>11</v>
      </c>
      <c r="K1155" s="7">
        <v>3</v>
      </c>
      <c r="L1155" s="7"/>
      <c r="M1155" s="5">
        <v>3</v>
      </c>
      <c r="N1155" s="7"/>
      <c r="O1155" s="7"/>
      <c r="P1155" s="7"/>
      <c r="Q1155" s="7"/>
      <c r="R1155" s="7"/>
      <c r="S1155" s="7"/>
      <c r="T1155" s="7"/>
      <c r="U1155" s="7"/>
      <c r="V1155" s="6"/>
      <c r="W1155" s="10"/>
      <c r="X1155" s="8"/>
      <c r="Y1155" s="9">
        <v>0</v>
      </c>
      <c r="Z1155" s="9">
        <v>0</v>
      </c>
      <c r="AA1155" s="9">
        <v>0</v>
      </c>
      <c r="AB1155" s="9">
        <v>0</v>
      </c>
      <c r="AC1155" s="9">
        <v>0</v>
      </c>
      <c r="AD1155" s="9">
        <v>0</v>
      </c>
      <c r="AE1155" s="9">
        <v>0</v>
      </c>
      <c r="AF1155" s="9">
        <v>0</v>
      </c>
      <c r="AG1155" s="9">
        <v>0</v>
      </c>
      <c r="AH1155" s="9">
        <v>0</v>
      </c>
      <c r="AI1155" s="9">
        <v>0</v>
      </c>
      <c r="AJ1155">
        <v>0</v>
      </c>
      <c r="AK1155">
        <v>0</v>
      </c>
      <c r="AU1155" t="s">
        <v>2826</v>
      </c>
      <c r="AW1155">
        <v>0</v>
      </c>
      <c r="AY1155">
        <v>0</v>
      </c>
      <c r="BA1155">
        <v>0</v>
      </c>
      <c r="BC1155">
        <v>0</v>
      </c>
      <c r="BE1155">
        <v>0</v>
      </c>
      <c r="BG1155">
        <v>0</v>
      </c>
      <c r="BI1155">
        <v>0</v>
      </c>
      <c r="BK1155">
        <v>0</v>
      </c>
      <c r="BM1155">
        <v>0</v>
      </c>
      <c r="BO1155">
        <v>0</v>
      </c>
      <c r="BQ1155">
        <v>0</v>
      </c>
      <c r="BR1155">
        <v>0</v>
      </c>
      <c r="BT1155">
        <v>0</v>
      </c>
      <c r="BV1155">
        <v>0</v>
      </c>
      <c r="BX1155">
        <v>0</v>
      </c>
      <c r="BZ1155">
        <v>0</v>
      </c>
      <c r="CB1155">
        <v>0</v>
      </c>
      <c r="CF1155">
        <v>0</v>
      </c>
      <c r="CJ1155">
        <v>2623</v>
      </c>
      <c r="CM1155">
        <v>0</v>
      </c>
      <c r="CN1155">
        <v>0</v>
      </c>
    </row>
    <row r="1156" spans="1:92" x14ac:dyDescent="0.3">
      <c r="A1156" s="4">
        <v>44424</v>
      </c>
      <c r="B1156" s="2" t="s">
        <v>26</v>
      </c>
      <c r="C1156" s="11" t="s">
        <v>800</v>
      </c>
      <c r="D1156" s="11" t="s">
        <v>1690</v>
      </c>
      <c r="E1156" s="3" t="s">
        <v>1559</v>
      </c>
      <c r="F1156" s="1"/>
      <c r="G1156" s="7"/>
      <c r="H1156" s="7"/>
      <c r="I1156" s="7"/>
      <c r="J1156" s="7"/>
      <c r="K1156" s="7"/>
      <c r="L1156" s="7"/>
      <c r="M1156" s="5"/>
      <c r="N1156" s="7">
        <v>1</v>
      </c>
      <c r="O1156" s="7"/>
      <c r="P1156" s="7"/>
      <c r="Q1156" s="7"/>
      <c r="R1156" s="7"/>
      <c r="S1156" s="7"/>
      <c r="T1156" s="7"/>
      <c r="U1156" s="7"/>
      <c r="V1156" s="6"/>
      <c r="W1156" s="10"/>
      <c r="X1156" s="8"/>
      <c r="Y1156" s="9">
        <v>0</v>
      </c>
      <c r="Z1156" s="9">
        <v>0</v>
      </c>
      <c r="AA1156" s="9">
        <v>0</v>
      </c>
      <c r="AB1156" s="9">
        <v>0</v>
      </c>
      <c r="AC1156" s="9">
        <v>0</v>
      </c>
      <c r="AD1156" s="9">
        <v>0</v>
      </c>
      <c r="AE1156" s="9">
        <v>0</v>
      </c>
      <c r="AF1156" s="9">
        <v>0</v>
      </c>
      <c r="AG1156" s="9">
        <v>0</v>
      </c>
      <c r="AH1156" s="9">
        <v>0</v>
      </c>
      <c r="AI1156" s="9">
        <v>0</v>
      </c>
      <c r="AJ1156">
        <v>0</v>
      </c>
      <c r="AK1156">
        <v>0</v>
      </c>
      <c r="AU1156" t="s">
        <v>2827</v>
      </c>
      <c r="AW1156">
        <v>0</v>
      </c>
      <c r="AY1156">
        <v>0</v>
      </c>
      <c r="BA1156">
        <v>0</v>
      </c>
      <c r="BC1156">
        <v>0</v>
      </c>
      <c r="BE1156">
        <v>0</v>
      </c>
      <c r="BG1156">
        <v>0</v>
      </c>
      <c r="BI1156">
        <v>0</v>
      </c>
      <c r="BK1156">
        <v>0</v>
      </c>
      <c r="BM1156">
        <v>0</v>
      </c>
      <c r="BO1156">
        <v>0</v>
      </c>
      <c r="BQ1156">
        <v>0</v>
      </c>
      <c r="BR1156">
        <v>0</v>
      </c>
      <c r="BT1156">
        <v>0</v>
      </c>
      <c r="BV1156">
        <v>0</v>
      </c>
      <c r="BX1156">
        <v>0</v>
      </c>
      <c r="BZ1156">
        <v>0</v>
      </c>
      <c r="CB1156">
        <v>0</v>
      </c>
      <c r="CF1156">
        <v>0</v>
      </c>
      <c r="CJ1156">
        <v>2624</v>
      </c>
      <c r="CM1156">
        <v>0</v>
      </c>
      <c r="CN1156">
        <v>0</v>
      </c>
    </row>
    <row r="1157" spans="1:92" x14ac:dyDescent="0.3">
      <c r="A1157" s="4">
        <v>44424</v>
      </c>
      <c r="B1157" s="2" t="s">
        <v>40</v>
      </c>
      <c r="C1157" s="11" t="s">
        <v>160</v>
      </c>
      <c r="D1157" s="11" t="s">
        <v>31</v>
      </c>
      <c r="E1157" s="3" t="s">
        <v>1056</v>
      </c>
      <c r="F1157" s="1"/>
      <c r="G1157" s="7"/>
      <c r="H1157" s="7"/>
      <c r="I1157" s="7"/>
      <c r="J1157" s="7">
        <v>18</v>
      </c>
      <c r="K1157" s="7">
        <v>6</v>
      </c>
      <c r="L1157" s="7"/>
      <c r="M1157" s="5">
        <v>5</v>
      </c>
      <c r="N1157" s="7"/>
      <c r="O1157" s="7"/>
      <c r="P1157" s="7"/>
      <c r="Q1157" s="7"/>
      <c r="R1157" s="7"/>
      <c r="S1157" s="7"/>
      <c r="T1157" s="7"/>
      <c r="U1157" s="7"/>
      <c r="V1157" s="6"/>
      <c r="W1157" s="10"/>
      <c r="X1157" s="8"/>
      <c r="Y1157" s="9">
        <v>0</v>
      </c>
      <c r="Z1157" s="9">
        <v>0</v>
      </c>
      <c r="AA1157" s="9">
        <v>0</v>
      </c>
      <c r="AB1157" s="9">
        <v>0</v>
      </c>
      <c r="AC1157" s="9">
        <v>0</v>
      </c>
      <c r="AD1157" s="9">
        <v>0</v>
      </c>
      <c r="AE1157" s="9">
        <v>0</v>
      </c>
      <c r="AF1157" s="9">
        <v>0</v>
      </c>
      <c r="AG1157" s="9">
        <v>0</v>
      </c>
      <c r="AH1157" s="9">
        <v>0</v>
      </c>
      <c r="AI1157" s="9">
        <v>0</v>
      </c>
      <c r="AJ1157">
        <v>0</v>
      </c>
      <c r="AK1157">
        <v>0</v>
      </c>
      <c r="AU1157" t="s">
        <v>2828</v>
      </c>
      <c r="AW1157">
        <v>0</v>
      </c>
      <c r="AY1157">
        <v>0</v>
      </c>
      <c r="BA1157">
        <v>0</v>
      </c>
      <c r="BC1157">
        <v>0</v>
      </c>
      <c r="BE1157">
        <v>0</v>
      </c>
      <c r="BG1157">
        <v>0</v>
      </c>
      <c r="BI1157">
        <v>0</v>
      </c>
      <c r="BK1157">
        <v>0</v>
      </c>
      <c r="BM1157">
        <v>0</v>
      </c>
      <c r="BO1157">
        <v>0</v>
      </c>
      <c r="BQ1157">
        <v>0</v>
      </c>
      <c r="BR1157">
        <v>0</v>
      </c>
      <c r="BT1157">
        <v>0</v>
      </c>
      <c r="BV1157">
        <v>0</v>
      </c>
      <c r="BX1157">
        <v>0</v>
      </c>
      <c r="BZ1157">
        <v>0</v>
      </c>
      <c r="CB1157">
        <v>0</v>
      </c>
      <c r="CF1157">
        <v>0</v>
      </c>
      <c r="CJ1157">
        <v>2625</v>
      </c>
      <c r="CM1157">
        <v>0</v>
      </c>
      <c r="CN1157">
        <v>0</v>
      </c>
    </row>
    <row r="1158" spans="1:92" x14ac:dyDescent="0.3">
      <c r="A1158" s="4">
        <v>44426</v>
      </c>
      <c r="B1158" s="2" t="s">
        <v>57</v>
      </c>
      <c r="C1158" s="11" t="s">
        <v>674</v>
      </c>
      <c r="D1158" s="11" t="s">
        <v>1690</v>
      </c>
      <c r="E1158" s="3" t="s">
        <v>975</v>
      </c>
      <c r="F1158" s="1"/>
      <c r="G1158" s="7"/>
      <c r="H1158" s="7"/>
      <c r="I1158" s="7"/>
      <c r="J1158" s="7"/>
      <c r="K1158" s="7"/>
      <c r="L1158" s="7"/>
      <c r="M1158" s="5"/>
      <c r="N1158" s="7">
        <v>7</v>
      </c>
      <c r="O1158" s="7"/>
      <c r="P1158" s="7"/>
      <c r="Q1158" s="7"/>
      <c r="R1158" s="7"/>
      <c r="S1158" s="7"/>
      <c r="T1158" s="7"/>
      <c r="U1158" s="7"/>
      <c r="V1158" s="6"/>
      <c r="W1158" s="10"/>
      <c r="X1158" s="8"/>
      <c r="Y1158" s="9">
        <v>0</v>
      </c>
      <c r="Z1158" s="9">
        <v>0</v>
      </c>
      <c r="AA1158" s="9">
        <v>0</v>
      </c>
      <c r="AB1158" s="9">
        <v>0</v>
      </c>
      <c r="AC1158" s="9">
        <v>0</v>
      </c>
      <c r="AD1158" s="9">
        <v>0</v>
      </c>
      <c r="AE1158" s="9">
        <v>0</v>
      </c>
      <c r="AF1158" s="9">
        <v>0</v>
      </c>
      <c r="AG1158" s="9">
        <v>0</v>
      </c>
      <c r="AH1158" s="9">
        <v>0</v>
      </c>
      <c r="AI1158" s="9">
        <v>0</v>
      </c>
      <c r="AJ1158">
        <v>0</v>
      </c>
      <c r="AK1158">
        <v>0</v>
      </c>
      <c r="AU1158" t="s">
        <v>2829</v>
      </c>
      <c r="AW1158">
        <v>0</v>
      </c>
      <c r="AY1158">
        <v>0</v>
      </c>
      <c r="BA1158">
        <v>0</v>
      </c>
      <c r="BC1158">
        <v>0</v>
      </c>
      <c r="BE1158">
        <v>0</v>
      </c>
      <c r="BG1158">
        <v>0</v>
      </c>
      <c r="BI1158">
        <v>0</v>
      </c>
      <c r="BK1158">
        <v>0</v>
      </c>
      <c r="BM1158">
        <v>0</v>
      </c>
      <c r="BO1158">
        <v>0</v>
      </c>
      <c r="BQ1158">
        <v>0</v>
      </c>
      <c r="BR1158">
        <v>0</v>
      </c>
      <c r="BT1158">
        <v>0</v>
      </c>
      <c r="BV1158">
        <v>0</v>
      </c>
      <c r="BX1158">
        <v>0</v>
      </c>
      <c r="BZ1158">
        <v>0</v>
      </c>
      <c r="CB1158">
        <v>0</v>
      </c>
      <c r="CF1158">
        <v>0</v>
      </c>
      <c r="CJ1158">
        <v>2626</v>
      </c>
      <c r="CM1158">
        <v>0</v>
      </c>
      <c r="CN1158">
        <v>0</v>
      </c>
    </row>
    <row r="1159" spans="1:92" x14ac:dyDescent="0.3">
      <c r="A1159" s="4">
        <v>44426</v>
      </c>
      <c r="B1159" s="2" t="s">
        <v>57</v>
      </c>
      <c r="C1159" s="11" t="s">
        <v>1100</v>
      </c>
      <c r="D1159" s="11" t="s">
        <v>1690</v>
      </c>
      <c r="E1159" s="3" t="s">
        <v>1101</v>
      </c>
      <c r="F1159" s="1"/>
      <c r="G1159" s="7"/>
      <c r="H1159" s="7"/>
      <c r="I1159" s="7"/>
      <c r="J1159" s="7">
        <v>15</v>
      </c>
      <c r="K1159" s="7">
        <v>3</v>
      </c>
      <c r="L1159" s="7"/>
      <c r="M1159" s="5"/>
      <c r="N1159" s="7"/>
      <c r="O1159" s="7"/>
      <c r="P1159" s="7"/>
      <c r="Q1159" s="7"/>
      <c r="R1159" s="7"/>
      <c r="S1159" s="7"/>
      <c r="T1159" s="7"/>
      <c r="U1159" s="7"/>
      <c r="V1159" s="6"/>
      <c r="W1159" s="10" t="s">
        <v>2558</v>
      </c>
      <c r="X1159" s="8"/>
      <c r="Y1159" s="9">
        <v>0</v>
      </c>
      <c r="Z1159" s="9">
        <v>0</v>
      </c>
      <c r="AA1159" s="9">
        <v>0</v>
      </c>
      <c r="AB1159" s="9">
        <v>0</v>
      </c>
      <c r="AC1159" s="9">
        <v>0</v>
      </c>
      <c r="AD1159" s="9">
        <v>0</v>
      </c>
      <c r="AE1159" s="9">
        <v>0</v>
      </c>
      <c r="AF1159" s="9">
        <v>0</v>
      </c>
      <c r="AG1159" s="9">
        <v>0</v>
      </c>
      <c r="AH1159" s="9">
        <v>0</v>
      </c>
      <c r="AI1159" s="9">
        <v>0</v>
      </c>
      <c r="AJ1159">
        <v>0</v>
      </c>
      <c r="AK1159">
        <v>0</v>
      </c>
      <c r="AU1159" t="s">
        <v>2830</v>
      </c>
      <c r="AW1159">
        <v>0</v>
      </c>
      <c r="AY1159">
        <v>0</v>
      </c>
      <c r="BA1159">
        <v>0</v>
      </c>
      <c r="BC1159">
        <v>0</v>
      </c>
      <c r="BE1159">
        <v>0</v>
      </c>
      <c r="BG1159">
        <v>0</v>
      </c>
      <c r="BI1159">
        <v>0</v>
      </c>
      <c r="BK1159">
        <v>0</v>
      </c>
      <c r="BM1159">
        <v>0</v>
      </c>
      <c r="BO1159">
        <v>0</v>
      </c>
      <c r="BQ1159">
        <v>0</v>
      </c>
      <c r="BR1159">
        <v>0</v>
      </c>
      <c r="BT1159">
        <v>0</v>
      </c>
      <c r="BV1159">
        <v>0</v>
      </c>
      <c r="BX1159">
        <v>0</v>
      </c>
      <c r="BZ1159">
        <v>0</v>
      </c>
      <c r="CB1159">
        <v>0</v>
      </c>
      <c r="CF1159">
        <v>0</v>
      </c>
      <c r="CJ1159">
        <v>2627</v>
      </c>
      <c r="CM1159">
        <v>0</v>
      </c>
      <c r="CN1159">
        <v>0</v>
      </c>
    </row>
    <row r="1160" spans="1:92" x14ac:dyDescent="0.3">
      <c r="A1160" s="4">
        <v>44426</v>
      </c>
      <c r="B1160" s="2" t="s">
        <v>1160</v>
      </c>
      <c r="C1160" s="11" t="s">
        <v>556</v>
      </c>
      <c r="D1160" s="11" t="s">
        <v>654</v>
      </c>
      <c r="E1160" s="3" t="s">
        <v>1161</v>
      </c>
      <c r="F1160" s="1"/>
      <c r="G1160" s="7"/>
      <c r="H1160" s="7"/>
      <c r="I1160" s="7"/>
      <c r="J1160" s="7">
        <v>16</v>
      </c>
      <c r="K1160" s="7">
        <v>4</v>
      </c>
      <c r="L1160" s="7">
        <v>4</v>
      </c>
      <c r="M1160" s="5"/>
      <c r="N1160" s="7"/>
      <c r="O1160" s="7"/>
      <c r="P1160" s="7"/>
      <c r="Q1160" s="7"/>
      <c r="R1160" s="7"/>
      <c r="S1160" s="7"/>
      <c r="T1160" s="7"/>
      <c r="U1160" s="7"/>
      <c r="V1160" s="6"/>
      <c r="W1160" s="10"/>
      <c r="X1160" s="8"/>
      <c r="Y1160" s="9">
        <v>0</v>
      </c>
      <c r="Z1160" s="9">
        <v>0</v>
      </c>
      <c r="AA1160" s="9">
        <v>0</v>
      </c>
      <c r="AB1160" s="9">
        <v>0</v>
      </c>
      <c r="AC1160" s="9">
        <v>0</v>
      </c>
      <c r="AD1160" s="9">
        <v>0</v>
      </c>
      <c r="AE1160" s="9">
        <v>0</v>
      </c>
      <c r="AF1160" s="9">
        <v>0</v>
      </c>
      <c r="AG1160" s="9">
        <v>0</v>
      </c>
      <c r="AH1160" s="9">
        <v>0</v>
      </c>
      <c r="AI1160" s="9">
        <v>0</v>
      </c>
      <c r="AJ1160">
        <v>0</v>
      </c>
      <c r="AK1160">
        <v>0</v>
      </c>
      <c r="AU1160" t="s">
        <v>2831</v>
      </c>
      <c r="AW1160">
        <v>0</v>
      </c>
      <c r="AY1160">
        <v>0</v>
      </c>
      <c r="BA1160">
        <v>0</v>
      </c>
      <c r="BC1160">
        <v>0</v>
      </c>
      <c r="BE1160">
        <v>0</v>
      </c>
      <c r="BG1160">
        <v>0</v>
      </c>
      <c r="BI1160">
        <v>0</v>
      </c>
      <c r="BK1160">
        <v>0</v>
      </c>
      <c r="BM1160">
        <v>0</v>
      </c>
      <c r="BO1160">
        <v>0</v>
      </c>
      <c r="BQ1160">
        <v>0</v>
      </c>
      <c r="BR1160">
        <v>0</v>
      </c>
      <c r="BT1160">
        <v>0</v>
      </c>
      <c r="BV1160">
        <v>0</v>
      </c>
      <c r="BX1160">
        <v>0</v>
      </c>
      <c r="BZ1160">
        <v>0</v>
      </c>
      <c r="CB1160">
        <v>0</v>
      </c>
      <c r="CF1160">
        <v>0</v>
      </c>
      <c r="CJ1160">
        <v>2628</v>
      </c>
      <c r="CM1160">
        <v>0</v>
      </c>
      <c r="CN1160">
        <v>0</v>
      </c>
    </row>
    <row r="1161" spans="1:92" x14ac:dyDescent="0.3">
      <c r="A1161" s="4">
        <v>44426</v>
      </c>
      <c r="B1161" s="2" t="s">
        <v>57</v>
      </c>
      <c r="C1161" s="11" t="s">
        <v>768</v>
      </c>
      <c r="D1161" s="11" t="s">
        <v>1690</v>
      </c>
      <c r="E1161" s="3" t="s">
        <v>1337</v>
      </c>
      <c r="F1161" s="1"/>
      <c r="G1161" s="7"/>
      <c r="H1161" s="7"/>
      <c r="I1161" s="7"/>
      <c r="J1161" s="7">
        <v>3</v>
      </c>
      <c r="K1161" s="7">
        <v>1</v>
      </c>
      <c r="L1161" s="7"/>
      <c r="M1161" s="5">
        <v>1</v>
      </c>
      <c r="N1161" s="7"/>
      <c r="O1161" s="7"/>
      <c r="P1161" s="7"/>
      <c r="Q1161" s="7"/>
      <c r="R1161" s="7"/>
      <c r="S1161" s="7"/>
      <c r="T1161" s="7"/>
      <c r="U1161" s="7"/>
      <c r="V1161" s="6"/>
      <c r="W1161" s="10"/>
      <c r="X1161" s="8"/>
      <c r="Y1161" s="9">
        <v>0</v>
      </c>
      <c r="Z1161" s="9">
        <v>0</v>
      </c>
      <c r="AA1161" s="9">
        <v>0</v>
      </c>
      <c r="AB1161" s="9">
        <v>0</v>
      </c>
      <c r="AC1161" s="9">
        <v>0</v>
      </c>
      <c r="AD1161" s="9">
        <v>0</v>
      </c>
      <c r="AE1161" s="9">
        <v>0</v>
      </c>
      <c r="AF1161" s="9">
        <v>0</v>
      </c>
      <c r="AG1161" s="9">
        <v>0</v>
      </c>
      <c r="AH1161" s="9">
        <v>0</v>
      </c>
      <c r="AI1161" s="9">
        <v>0</v>
      </c>
      <c r="AJ1161">
        <v>0</v>
      </c>
      <c r="AK1161">
        <v>0</v>
      </c>
      <c r="AU1161" t="s">
        <v>2832</v>
      </c>
      <c r="AW1161">
        <v>0</v>
      </c>
      <c r="AY1161">
        <v>0</v>
      </c>
      <c r="BA1161">
        <v>0</v>
      </c>
      <c r="BC1161">
        <v>0</v>
      </c>
      <c r="BE1161">
        <v>0</v>
      </c>
      <c r="BG1161">
        <v>0</v>
      </c>
      <c r="BI1161">
        <v>0</v>
      </c>
      <c r="BK1161">
        <v>0</v>
      </c>
      <c r="BM1161">
        <v>0</v>
      </c>
      <c r="BO1161">
        <v>0</v>
      </c>
      <c r="BQ1161">
        <v>0</v>
      </c>
      <c r="BR1161">
        <v>0</v>
      </c>
      <c r="BT1161">
        <v>0</v>
      </c>
      <c r="BV1161">
        <v>0</v>
      </c>
      <c r="BX1161">
        <v>0</v>
      </c>
      <c r="BZ1161">
        <v>0</v>
      </c>
      <c r="CB1161">
        <v>0</v>
      </c>
      <c r="CF1161">
        <v>0</v>
      </c>
      <c r="CJ1161">
        <v>2629</v>
      </c>
      <c r="CM1161">
        <v>0</v>
      </c>
      <c r="CN1161">
        <v>0</v>
      </c>
    </row>
    <row r="1162" spans="1:92" x14ac:dyDescent="0.3">
      <c r="A1162" s="4">
        <v>44427</v>
      </c>
      <c r="B1162" s="2" t="s">
        <v>26</v>
      </c>
      <c r="C1162" s="11" t="s">
        <v>387</v>
      </c>
      <c r="D1162" s="11" t="s">
        <v>11</v>
      </c>
      <c r="E1162" s="3" t="s">
        <v>1455</v>
      </c>
      <c r="F1162" s="1"/>
      <c r="G1162" s="7"/>
      <c r="H1162" s="7"/>
      <c r="I1162" s="7"/>
      <c r="J1162" s="7">
        <v>1537</v>
      </c>
      <c r="K1162" s="7">
        <v>691</v>
      </c>
      <c r="L1162" s="7">
        <v>3</v>
      </c>
      <c r="M1162" s="5">
        <v>388</v>
      </c>
      <c r="N1162" s="7">
        <v>1</v>
      </c>
      <c r="O1162" s="7"/>
      <c r="P1162" s="7">
        <v>1</v>
      </c>
      <c r="Q1162" s="7">
        <v>1</v>
      </c>
      <c r="R1162" s="7">
        <v>1</v>
      </c>
      <c r="S1162" s="7"/>
      <c r="T1162" s="7">
        <v>4</v>
      </c>
      <c r="U1162" s="7">
        <v>3</v>
      </c>
      <c r="V1162" s="6">
        <v>69.75</v>
      </c>
      <c r="W1162" s="10" t="s">
        <v>2833</v>
      </c>
      <c r="X1162" s="8"/>
      <c r="Y1162" s="9">
        <v>0</v>
      </c>
      <c r="Z1162" s="9">
        <v>161844800</v>
      </c>
      <c r="AA1162" s="9">
        <v>89748000</v>
      </c>
      <c r="AB1162" s="9">
        <v>43826784</v>
      </c>
      <c r="AC1162" s="9">
        <v>0</v>
      </c>
      <c r="AD1162" s="9">
        <v>0</v>
      </c>
      <c r="AE1162" s="9">
        <v>0</v>
      </c>
      <c r="AF1162" s="9">
        <v>246480639.72</v>
      </c>
      <c r="AG1162" s="9">
        <v>0</v>
      </c>
      <c r="AH1162" s="9">
        <v>0</v>
      </c>
      <c r="AI1162" s="9">
        <v>0</v>
      </c>
      <c r="AJ1162">
        <v>541900223.72000003</v>
      </c>
      <c r="AK1162">
        <v>0</v>
      </c>
      <c r="AL1162">
        <v>73</v>
      </c>
      <c r="AM1162">
        <v>44427</v>
      </c>
      <c r="AU1162" t="s">
        <v>2834</v>
      </c>
      <c r="AV1162">
        <v>692</v>
      </c>
      <c r="AW1162">
        <v>80964000</v>
      </c>
      <c r="AY1162">
        <v>0</v>
      </c>
      <c r="AZ1162">
        <v>692</v>
      </c>
      <c r="BA1162">
        <v>35015200</v>
      </c>
      <c r="BB1162">
        <v>692</v>
      </c>
      <c r="BC1162">
        <v>37229600</v>
      </c>
      <c r="BE1162">
        <v>0</v>
      </c>
      <c r="BF1162">
        <v>1000</v>
      </c>
      <c r="BG1162">
        <v>28600000</v>
      </c>
      <c r="BH1162">
        <v>1000</v>
      </c>
      <c r="BI1162">
        <v>26000000</v>
      </c>
      <c r="BJ1162">
        <v>1000</v>
      </c>
      <c r="BK1162">
        <v>35000000</v>
      </c>
      <c r="BM1162">
        <v>0</v>
      </c>
      <c r="BO1162">
        <v>0</v>
      </c>
      <c r="BP1162">
        <v>6000</v>
      </c>
      <c r="BQ1162">
        <v>8784000</v>
      </c>
      <c r="BR1162">
        <v>161844800</v>
      </c>
      <c r="BT1162">
        <v>0</v>
      </c>
      <c r="BV1162">
        <v>0</v>
      </c>
      <c r="BX1162">
        <v>0</v>
      </c>
      <c r="BZ1162">
        <v>0</v>
      </c>
      <c r="CA1162">
        <v>400</v>
      </c>
      <c r="CB1162">
        <v>24262784</v>
      </c>
      <c r="CC1162" t="s">
        <v>2835</v>
      </c>
      <c r="CD1162">
        <v>19448000</v>
      </c>
      <c r="CE1162" t="s">
        <v>2836</v>
      </c>
      <c r="CF1162">
        <v>116000</v>
      </c>
      <c r="CJ1162">
        <v>2630</v>
      </c>
      <c r="CM1162">
        <v>0</v>
      </c>
      <c r="CN1162">
        <v>541900223.72000003</v>
      </c>
    </row>
    <row r="1163" spans="1:92" x14ac:dyDescent="0.3">
      <c r="A1163" s="4">
        <v>44426</v>
      </c>
      <c r="B1163" s="2" t="s">
        <v>9</v>
      </c>
      <c r="C1163" s="11" t="s">
        <v>756</v>
      </c>
      <c r="D1163" s="11" t="s">
        <v>7</v>
      </c>
      <c r="E1163" s="3" t="s">
        <v>1049</v>
      </c>
      <c r="F1163" s="1"/>
      <c r="G1163" s="7"/>
      <c r="H1163" s="7"/>
      <c r="I1163" s="7"/>
      <c r="J1163" s="7">
        <v>4</v>
      </c>
      <c r="K1163" s="7">
        <v>1</v>
      </c>
      <c r="L1163" s="7"/>
      <c r="M1163" s="5">
        <v>1</v>
      </c>
      <c r="N1163" s="7"/>
      <c r="O1163" s="7"/>
      <c r="P1163" s="7"/>
      <c r="Q1163" s="7"/>
      <c r="R1163" s="7"/>
      <c r="S1163" s="7"/>
      <c r="T1163" s="7"/>
      <c r="U1163" s="7"/>
      <c r="V1163" s="6"/>
      <c r="W1163" s="10"/>
      <c r="X1163" s="8"/>
      <c r="Y1163" s="9">
        <v>0</v>
      </c>
      <c r="Z1163" s="9">
        <v>0</v>
      </c>
      <c r="AA1163" s="9">
        <v>0</v>
      </c>
      <c r="AB1163" s="9">
        <v>0</v>
      </c>
      <c r="AC1163" s="9">
        <v>0</v>
      </c>
      <c r="AD1163" s="9">
        <v>0</v>
      </c>
      <c r="AE1163" s="9">
        <v>0</v>
      </c>
      <c r="AF1163" s="9">
        <v>0</v>
      </c>
      <c r="AG1163" s="9">
        <v>0</v>
      </c>
      <c r="AH1163" s="9">
        <v>0</v>
      </c>
      <c r="AI1163" s="9">
        <v>0</v>
      </c>
      <c r="AJ1163">
        <v>0</v>
      </c>
      <c r="AK1163">
        <v>0</v>
      </c>
      <c r="AU1163" t="s">
        <v>2837</v>
      </c>
      <c r="AW1163">
        <v>0</v>
      </c>
      <c r="AY1163">
        <v>0</v>
      </c>
      <c r="BA1163">
        <v>0</v>
      </c>
      <c r="BC1163">
        <v>0</v>
      </c>
      <c r="BE1163">
        <v>0</v>
      </c>
      <c r="BG1163">
        <v>0</v>
      </c>
      <c r="BI1163">
        <v>0</v>
      </c>
      <c r="BK1163">
        <v>0</v>
      </c>
      <c r="BM1163">
        <v>0</v>
      </c>
      <c r="BO1163">
        <v>0</v>
      </c>
      <c r="BQ1163">
        <v>0</v>
      </c>
      <c r="BR1163">
        <v>0</v>
      </c>
      <c r="BT1163">
        <v>0</v>
      </c>
      <c r="BV1163">
        <v>0</v>
      </c>
      <c r="BX1163">
        <v>0</v>
      </c>
      <c r="BZ1163">
        <v>0</v>
      </c>
      <c r="CB1163">
        <v>0</v>
      </c>
      <c r="CF1163">
        <v>0</v>
      </c>
      <c r="CJ1163">
        <v>2631</v>
      </c>
      <c r="CM1163">
        <v>0</v>
      </c>
      <c r="CN1163">
        <v>0</v>
      </c>
    </row>
    <row r="1164" spans="1:92" x14ac:dyDescent="0.3">
      <c r="A1164" s="4">
        <v>44426</v>
      </c>
      <c r="B1164" s="2" t="s">
        <v>32</v>
      </c>
      <c r="C1164" s="11" t="s">
        <v>468</v>
      </c>
      <c r="D1164" s="11" t="s">
        <v>1473</v>
      </c>
      <c r="E1164" s="3" t="s">
        <v>1241</v>
      </c>
      <c r="F1164" s="1"/>
      <c r="G1164" s="7"/>
      <c r="H1164" s="7"/>
      <c r="I1164" s="7"/>
      <c r="J1164" s="7"/>
      <c r="K1164" s="7">
        <v>6</v>
      </c>
      <c r="L1164" s="7"/>
      <c r="M1164" s="5"/>
      <c r="N1164" s="7"/>
      <c r="O1164" s="7"/>
      <c r="P1164" s="7"/>
      <c r="Q1164" s="7"/>
      <c r="R1164" s="7"/>
      <c r="S1164" s="7"/>
      <c r="T1164" s="7"/>
      <c r="U1164" s="7"/>
      <c r="V1164" s="6"/>
      <c r="W1164" s="10"/>
      <c r="X1164" s="8"/>
      <c r="Y1164" s="9">
        <v>0</v>
      </c>
      <c r="Z1164" s="9">
        <v>0</v>
      </c>
      <c r="AA1164" s="9">
        <v>0</v>
      </c>
      <c r="AB1164" s="9">
        <v>0</v>
      </c>
      <c r="AC1164" s="9">
        <v>0</v>
      </c>
      <c r="AD1164" s="9">
        <v>0</v>
      </c>
      <c r="AE1164" s="9">
        <v>0</v>
      </c>
      <c r="AF1164" s="9">
        <v>0</v>
      </c>
      <c r="AG1164" s="9">
        <v>0</v>
      </c>
      <c r="AH1164" s="9">
        <v>0</v>
      </c>
      <c r="AI1164" s="9">
        <v>0</v>
      </c>
      <c r="AJ1164">
        <v>0</v>
      </c>
      <c r="AK1164">
        <v>0</v>
      </c>
      <c r="AU1164" t="s">
        <v>2838</v>
      </c>
      <c r="AW1164">
        <v>0</v>
      </c>
      <c r="AY1164">
        <v>0</v>
      </c>
      <c r="BA1164">
        <v>0</v>
      </c>
      <c r="BC1164">
        <v>0</v>
      </c>
      <c r="BE1164">
        <v>0</v>
      </c>
      <c r="BG1164">
        <v>0</v>
      </c>
      <c r="BI1164">
        <v>0</v>
      </c>
      <c r="BK1164">
        <v>0</v>
      </c>
      <c r="BM1164">
        <v>0</v>
      </c>
      <c r="BO1164">
        <v>0</v>
      </c>
      <c r="BQ1164">
        <v>0</v>
      </c>
      <c r="BR1164">
        <v>0</v>
      </c>
      <c r="BT1164">
        <v>0</v>
      </c>
      <c r="BV1164">
        <v>0</v>
      </c>
      <c r="BX1164">
        <v>0</v>
      </c>
      <c r="BZ1164">
        <v>0</v>
      </c>
      <c r="CB1164">
        <v>0</v>
      </c>
      <c r="CF1164">
        <v>0</v>
      </c>
      <c r="CJ1164">
        <v>2632</v>
      </c>
      <c r="CM1164">
        <v>0</v>
      </c>
      <c r="CN1164">
        <v>0</v>
      </c>
    </row>
    <row r="1165" spans="1:92" x14ac:dyDescent="0.3">
      <c r="A1165" s="4">
        <v>44424</v>
      </c>
      <c r="B1165" s="2" t="s">
        <v>32</v>
      </c>
      <c r="C1165" s="11" t="s">
        <v>226</v>
      </c>
      <c r="D1165" s="11" t="s">
        <v>11</v>
      </c>
      <c r="E1165" s="3" t="s">
        <v>1136</v>
      </c>
      <c r="F1165" s="1"/>
      <c r="G1165" s="7"/>
      <c r="H1165" s="7"/>
      <c r="I1165" s="7"/>
      <c r="J1165" s="7">
        <v>200</v>
      </c>
      <c r="K1165" s="7">
        <v>50</v>
      </c>
      <c r="L1165" s="7"/>
      <c r="M1165" s="5">
        <v>50</v>
      </c>
      <c r="N1165" s="7"/>
      <c r="O1165" s="7"/>
      <c r="P1165" s="7"/>
      <c r="Q1165" s="7"/>
      <c r="R1165" s="7"/>
      <c r="S1165" s="7"/>
      <c r="T1165" s="7"/>
      <c r="U1165" s="7"/>
      <c r="V1165" s="6"/>
      <c r="W1165" s="10"/>
      <c r="X1165" s="8"/>
      <c r="Y1165" s="9">
        <v>0</v>
      </c>
      <c r="Z1165" s="9">
        <v>0</v>
      </c>
      <c r="AA1165" s="9">
        <v>0</v>
      </c>
      <c r="AB1165" s="9">
        <v>0</v>
      </c>
      <c r="AC1165" s="9">
        <v>0</v>
      </c>
      <c r="AD1165" s="9">
        <v>0</v>
      </c>
      <c r="AE1165" s="9">
        <v>0</v>
      </c>
      <c r="AF1165" s="9">
        <v>0</v>
      </c>
      <c r="AG1165" s="9">
        <v>0</v>
      </c>
      <c r="AH1165" s="9">
        <v>0</v>
      </c>
      <c r="AI1165" s="9">
        <v>0</v>
      </c>
      <c r="AJ1165">
        <v>0</v>
      </c>
      <c r="AK1165">
        <v>0</v>
      </c>
      <c r="AU1165" t="s">
        <v>2839</v>
      </c>
      <c r="AW1165">
        <v>0</v>
      </c>
      <c r="AY1165">
        <v>0</v>
      </c>
      <c r="BA1165">
        <v>0</v>
      </c>
      <c r="BC1165">
        <v>0</v>
      </c>
      <c r="BE1165">
        <v>0</v>
      </c>
      <c r="BG1165">
        <v>0</v>
      </c>
      <c r="BI1165">
        <v>0</v>
      </c>
      <c r="BK1165">
        <v>0</v>
      </c>
      <c r="BM1165">
        <v>0</v>
      </c>
      <c r="BO1165">
        <v>0</v>
      </c>
      <c r="BQ1165">
        <v>0</v>
      </c>
      <c r="BR1165">
        <v>0</v>
      </c>
      <c r="BT1165">
        <v>0</v>
      </c>
      <c r="BV1165">
        <v>0</v>
      </c>
      <c r="BX1165">
        <v>0</v>
      </c>
      <c r="BZ1165">
        <v>0</v>
      </c>
      <c r="CB1165">
        <v>0</v>
      </c>
      <c r="CF1165">
        <v>0</v>
      </c>
      <c r="CJ1165">
        <v>2633</v>
      </c>
      <c r="CM1165">
        <v>0</v>
      </c>
      <c r="CN1165">
        <v>0</v>
      </c>
    </row>
    <row r="1166" spans="1:92" x14ac:dyDescent="0.3">
      <c r="A1166" s="4">
        <v>44415</v>
      </c>
      <c r="B1166" s="2" t="s">
        <v>26</v>
      </c>
      <c r="C1166" s="11" t="s">
        <v>393</v>
      </c>
      <c r="D1166" s="11" t="s">
        <v>1699</v>
      </c>
      <c r="E1166" s="3" t="s">
        <v>1240</v>
      </c>
      <c r="F1166" s="1"/>
      <c r="G1166" s="7"/>
      <c r="H1166" s="7"/>
      <c r="I1166" s="7"/>
      <c r="J1166" s="7"/>
      <c r="K1166" s="7"/>
      <c r="L1166" s="7"/>
      <c r="M1166" s="5"/>
      <c r="N1166" s="7"/>
      <c r="O1166" s="7"/>
      <c r="P1166" s="7"/>
      <c r="Q1166" s="7"/>
      <c r="R1166" s="7"/>
      <c r="S1166" s="7"/>
      <c r="T1166" s="7"/>
      <c r="U1166" s="7"/>
      <c r="V1166" s="6">
        <v>6</v>
      </c>
      <c r="W1166" s="10"/>
      <c r="X1166" s="8"/>
      <c r="Y1166" s="9">
        <v>0</v>
      </c>
      <c r="Z1166" s="9">
        <v>0</v>
      </c>
      <c r="AA1166" s="9">
        <v>0</v>
      </c>
      <c r="AB1166" s="9">
        <v>0</v>
      </c>
      <c r="AC1166" s="9">
        <v>0</v>
      </c>
      <c r="AD1166" s="9">
        <v>0</v>
      </c>
      <c r="AE1166" s="9">
        <v>0</v>
      </c>
      <c r="AF1166" s="9">
        <v>0</v>
      </c>
      <c r="AG1166" s="9">
        <v>0</v>
      </c>
      <c r="AH1166" s="9">
        <v>0</v>
      </c>
      <c r="AI1166" s="9">
        <v>0</v>
      </c>
      <c r="AJ1166">
        <v>0</v>
      </c>
      <c r="AK1166">
        <v>0</v>
      </c>
      <c r="AU1166" t="s">
        <v>2840</v>
      </c>
      <c r="AW1166">
        <v>0</v>
      </c>
      <c r="AY1166">
        <v>0</v>
      </c>
      <c r="BA1166">
        <v>0</v>
      </c>
      <c r="BC1166">
        <v>0</v>
      </c>
      <c r="BE1166">
        <v>0</v>
      </c>
      <c r="BG1166">
        <v>0</v>
      </c>
      <c r="BI1166">
        <v>0</v>
      </c>
      <c r="BK1166">
        <v>0</v>
      </c>
      <c r="BM1166">
        <v>0</v>
      </c>
      <c r="BO1166">
        <v>0</v>
      </c>
      <c r="BQ1166">
        <v>0</v>
      </c>
      <c r="BR1166">
        <v>0</v>
      </c>
      <c r="BT1166">
        <v>0</v>
      </c>
      <c r="BV1166">
        <v>0</v>
      </c>
      <c r="BX1166">
        <v>0</v>
      </c>
      <c r="BZ1166">
        <v>0</v>
      </c>
      <c r="CB1166">
        <v>0</v>
      </c>
      <c r="CF1166">
        <v>0</v>
      </c>
      <c r="CJ1166">
        <v>2634</v>
      </c>
      <c r="CM1166">
        <v>0</v>
      </c>
      <c r="CN1166">
        <v>0</v>
      </c>
    </row>
    <row r="1167" spans="1:92" x14ac:dyDescent="0.3">
      <c r="A1167" s="4">
        <v>44428</v>
      </c>
      <c r="B1167" s="2" t="s">
        <v>92</v>
      </c>
      <c r="C1167" s="11" t="s">
        <v>235</v>
      </c>
      <c r="D1167" s="11" t="s">
        <v>11</v>
      </c>
      <c r="E1167" s="3" t="s">
        <v>1238</v>
      </c>
      <c r="F1167" s="1"/>
      <c r="G1167" s="7"/>
      <c r="H1167" s="7"/>
      <c r="I1167" s="7"/>
      <c r="J1167" s="7">
        <v>3200</v>
      </c>
      <c r="K1167" s="7">
        <v>800</v>
      </c>
      <c r="L1167" s="7"/>
      <c r="M1167" s="5">
        <v>335</v>
      </c>
      <c r="N1167" s="7"/>
      <c r="O1167" s="7"/>
      <c r="P1167" s="7"/>
      <c r="Q1167" s="7">
        <v>1</v>
      </c>
      <c r="R1167" s="7"/>
      <c r="S1167" s="7"/>
      <c r="T1167" s="7">
        <v>2</v>
      </c>
      <c r="U1167" s="7"/>
      <c r="V1167" s="6">
        <v>875</v>
      </c>
      <c r="W1167" s="10"/>
      <c r="X1167" s="8"/>
      <c r="Y1167" s="9">
        <v>0</v>
      </c>
      <c r="Z1167" s="9">
        <v>475088200</v>
      </c>
      <c r="AA1167" s="9">
        <v>572949000</v>
      </c>
      <c r="AB1167" s="9">
        <v>63087960</v>
      </c>
      <c r="AC1167" s="9">
        <v>0</v>
      </c>
      <c r="AD1167" s="9">
        <v>0</v>
      </c>
      <c r="AE1167" s="9">
        <v>0</v>
      </c>
      <c r="AF1167" s="9">
        <v>0</v>
      </c>
      <c r="AG1167" s="9">
        <v>0</v>
      </c>
      <c r="AH1167" s="9">
        <v>0</v>
      </c>
      <c r="AI1167" s="9">
        <v>0</v>
      </c>
      <c r="AJ1167">
        <v>1111125160</v>
      </c>
      <c r="AK1167">
        <v>0</v>
      </c>
      <c r="AU1167" t="s">
        <v>2841</v>
      </c>
      <c r="AV1167">
        <v>4897</v>
      </c>
      <c r="AW1167">
        <v>572949000</v>
      </c>
      <c r="AY1167">
        <v>0</v>
      </c>
      <c r="AZ1167">
        <v>4897</v>
      </c>
      <c r="BA1167">
        <v>247788200</v>
      </c>
      <c r="BB1167">
        <v>1000</v>
      </c>
      <c r="BC1167">
        <v>53800000</v>
      </c>
      <c r="BD1167">
        <v>500</v>
      </c>
      <c r="BE1167">
        <v>46000000</v>
      </c>
      <c r="BF1167">
        <v>2000</v>
      </c>
      <c r="BG1167">
        <v>57200000</v>
      </c>
      <c r="BI1167">
        <v>0</v>
      </c>
      <c r="BJ1167">
        <v>500</v>
      </c>
      <c r="BK1167">
        <v>17500000</v>
      </c>
      <c r="BL1167">
        <v>2000</v>
      </c>
      <c r="BM1167">
        <v>52800000</v>
      </c>
      <c r="BO1167">
        <v>0</v>
      </c>
      <c r="BQ1167">
        <v>0</v>
      </c>
      <c r="BR1167">
        <v>475088200</v>
      </c>
      <c r="BT1167">
        <v>0</v>
      </c>
      <c r="BV1167">
        <v>0</v>
      </c>
      <c r="BX1167">
        <v>0</v>
      </c>
      <c r="BZ1167">
        <v>0</v>
      </c>
      <c r="CA1167">
        <v>1000</v>
      </c>
      <c r="CB1167">
        <v>60656960</v>
      </c>
      <c r="CC1167">
        <v>50</v>
      </c>
      <c r="CD1167">
        <v>2431000</v>
      </c>
      <c r="CF1167">
        <v>0</v>
      </c>
      <c r="CJ1167">
        <v>2635</v>
      </c>
      <c r="CM1167">
        <v>0</v>
      </c>
      <c r="CN1167">
        <v>1111125160</v>
      </c>
    </row>
    <row r="1168" spans="1:92" x14ac:dyDescent="0.3">
      <c r="A1168" s="4">
        <v>44366</v>
      </c>
      <c r="B1168" s="2" t="s">
        <v>115</v>
      </c>
      <c r="C1168" s="11" t="s">
        <v>217</v>
      </c>
      <c r="D1168" s="11" t="s">
        <v>11</v>
      </c>
      <c r="E1168" s="3" t="s">
        <v>908</v>
      </c>
      <c r="F1168" s="1"/>
      <c r="G1168" s="7"/>
      <c r="H1168" s="7"/>
      <c r="I1168" s="7"/>
      <c r="J1168" s="7"/>
      <c r="K1168" s="7"/>
      <c r="L1168" s="7"/>
      <c r="M1168" s="5"/>
      <c r="N1168" s="7"/>
      <c r="O1168" s="7"/>
      <c r="P1168" s="7"/>
      <c r="Q1168" s="7"/>
      <c r="R1168" s="7"/>
      <c r="S1168" s="7"/>
      <c r="T1168" s="7"/>
      <c r="U1168" s="7"/>
      <c r="V1168" s="6"/>
      <c r="W1168" s="10"/>
      <c r="X1168" s="8"/>
      <c r="Y1168" s="9">
        <v>0</v>
      </c>
      <c r="Z1168" s="9">
        <v>0</v>
      </c>
      <c r="AA1168" s="9">
        <v>0</v>
      </c>
      <c r="AB1168" s="9">
        <v>0</v>
      </c>
      <c r="AC1168" s="9">
        <v>0</v>
      </c>
      <c r="AD1168" s="9">
        <v>0</v>
      </c>
      <c r="AE1168" s="9">
        <v>0</v>
      </c>
      <c r="AF1168" s="9">
        <v>0</v>
      </c>
      <c r="AG1168" s="9">
        <v>0</v>
      </c>
      <c r="AH1168" s="9">
        <v>0</v>
      </c>
      <c r="AI1168" s="9">
        <v>0</v>
      </c>
      <c r="AJ1168">
        <v>0</v>
      </c>
      <c r="AK1168">
        <v>0</v>
      </c>
      <c r="AU1168" t="s">
        <v>2842</v>
      </c>
      <c r="AW1168">
        <v>0</v>
      </c>
      <c r="AY1168">
        <v>0</v>
      </c>
      <c r="BA1168">
        <v>0</v>
      </c>
      <c r="BC1168">
        <v>0</v>
      </c>
      <c r="BE1168">
        <v>0</v>
      </c>
      <c r="BG1168">
        <v>0</v>
      </c>
      <c r="BI1168">
        <v>0</v>
      </c>
      <c r="BK1168">
        <v>0</v>
      </c>
      <c r="BM1168">
        <v>0</v>
      </c>
      <c r="BO1168">
        <v>0</v>
      </c>
      <c r="BQ1168">
        <v>0</v>
      </c>
      <c r="BR1168">
        <v>0</v>
      </c>
      <c r="BT1168">
        <v>0</v>
      </c>
      <c r="BV1168">
        <v>0</v>
      </c>
      <c r="BX1168">
        <v>0</v>
      </c>
      <c r="BZ1168">
        <v>0</v>
      </c>
      <c r="CB1168">
        <v>0</v>
      </c>
      <c r="CF1168">
        <v>0</v>
      </c>
      <c r="CJ1168">
        <v>2636</v>
      </c>
      <c r="CM1168">
        <v>0</v>
      </c>
      <c r="CN1168">
        <v>0</v>
      </c>
    </row>
    <row r="1169" spans="1:92" x14ac:dyDescent="0.3">
      <c r="A1169" s="4">
        <v>44427</v>
      </c>
      <c r="B1169" s="2" t="s">
        <v>115</v>
      </c>
      <c r="C1169" s="11" t="s">
        <v>217</v>
      </c>
      <c r="D1169" s="11" t="s">
        <v>11</v>
      </c>
      <c r="E1169" s="3" t="s">
        <v>908</v>
      </c>
      <c r="F1169" s="1"/>
      <c r="G1169" s="7"/>
      <c r="H1169" s="7"/>
      <c r="I1169" s="7"/>
      <c r="J1169" s="7">
        <v>8000</v>
      </c>
      <c r="K1169" s="7">
        <v>2000</v>
      </c>
      <c r="L1169" s="7"/>
      <c r="M1169" s="5">
        <v>2000</v>
      </c>
      <c r="N1169" s="7">
        <v>8</v>
      </c>
      <c r="O1169" s="7"/>
      <c r="P1169" s="7"/>
      <c r="Q1169" s="7">
        <v>1</v>
      </c>
      <c r="R1169" s="7">
        <v>1</v>
      </c>
      <c r="S1169" s="7"/>
      <c r="T1169" s="7"/>
      <c r="U1169" s="7"/>
      <c r="V1169" s="6"/>
      <c r="W1169" s="10"/>
      <c r="X1169" s="8"/>
      <c r="Y1169" s="9">
        <v>0</v>
      </c>
      <c r="Z1169" s="9">
        <v>0</v>
      </c>
      <c r="AA1169" s="9">
        <v>0</v>
      </c>
      <c r="AB1169" s="9">
        <v>0</v>
      </c>
      <c r="AC1169" s="9">
        <v>0</v>
      </c>
      <c r="AD1169" s="9">
        <v>0</v>
      </c>
      <c r="AE1169" s="9">
        <v>0</v>
      </c>
      <c r="AF1169" s="9">
        <v>0</v>
      </c>
      <c r="AG1169" s="9">
        <v>0</v>
      </c>
      <c r="AH1169" s="9">
        <v>0</v>
      </c>
      <c r="AI1169" s="9">
        <v>0</v>
      </c>
      <c r="AJ1169">
        <v>0</v>
      </c>
      <c r="AK1169">
        <v>0</v>
      </c>
      <c r="AU1169" t="s">
        <v>2843</v>
      </c>
      <c r="AW1169">
        <v>0</v>
      </c>
      <c r="AY1169">
        <v>0</v>
      </c>
      <c r="BA1169">
        <v>0</v>
      </c>
      <c r="BC1169">
        <v>0</v>
      </c>
      <c r="BE1169">
        <v>0</v>
      </c>
      <c r="BG1169">
        <v>0</v>
      </c>
      <c r="BI1169">
        <v>0</v>
      </c>
      <c r="BK1169">
        <v>0</v>
      </c>
      <c r="BM1169">
        <v>0</v>
      </c>
      <c r="BO1169">
        <v>0</v>
      </c>
      <c r="BQ1169">
        <v>0</v>
      </c>
      <c r="BR1169">
        <v>0</v>
      </c>
      <c r="BT1169">
        <v>0</v>
      </c>
      <c r="BV1169">
        <v>0</v>
      </c>
      <c r="BX1169">
        <v>0</v>
      </c>
      <c r="BZ1169">
        <v>0</v>
      </c>
      <c r="CB1169">
        <v>0</v>
      </c>
      <c r="CF1169">
        <v>0</v>
      </c>
      <c r="CJ1169">
        <v>2637</v>
      </c>
      <c r="CM1169">
        <v>0</v>
      </c>
      <c r="CN1169">
        <v>0</v>
      </c>
    </row>
    <row r="1170" spans="1:92" x14ac:dyDescent="0.3">
      <c r="A1170" s="4">
        <v>44427</v>
      </c>
      <c r="B1170" s="2" t="s">
        <v>57</v>
      </c>
      <c r="C1170" s="11" t="s">
        <v>783</v>
      </c>
      <c r="D1170" s="11" t="s">
        <v>1473</v>
      </c>
      <c r="E1170" s="3" t="s">
        <v>1468</v>
      </c>
      <c r="F1170" s="1"/>
      <c r="G1170" s="7"/>
      <c r="H1170" s="7"/>
      <c r="I1170" s="7"/>
      <c r="J1170" s="7">
        <v>40</v>
      </c>
      <c r="K1170" s="7">
        <v>10</v>
      </c>
      <c r="L1170" s="7"/>
      <c r="M1170" s="5">
        <v>10</v>
      </c>
      <c r="N1170" s="7">
        <v>3</v>
      </c>
      <c r="O1170" s="7">
        <v>2</v>
      </c>
      <c r="P1170" s="7"/>
      <c r="Q1170" s="7"/>
      <c r="R1170" s="7"/>
      <c r="S1170" s="7"/>
      <c r="T1170" s="7"/>
      <c r="U1170" s="7"/>
      <c r="V1170" s="6"/>
      <c r="W1170" s="10"/>
      <c r="X1170" s="8"/>
      <c r="Y1170" s="9">
        <v>0</v>
      </c>
      <c r="Z1170" s="9">
        <v>0</v>
      </c>
      <c r="AA1170" s="9">
        <v>0</v>
      </c>
      <c r="AB1170" s="9">
        <v>0</v>
      </c>
      <c r="AC1170" s="9">
        <v>0</v>
      </c>
      <c r="AD1170" s="9">
        <v>0</v>
      </c>
      <c r="AE1170" s="9">
        <v>0</v>
      </c>
      <c r="AF1170" s="9">
        <v>0</v>
      </c>
      <c r="AG1170" s="9">
        <v>0</v>
      </c>
      <c r="AH1170" s="9">
        <v>0</v>
      </c>
      <c r="AI1170" s="9">
        <v>0</v>
      </c>
      <c r="AJ1170">
        <v>0</v>
      </c>
      <c r="AK1170">
        <v>0</v>
      </c>
      <c r="AU1170" t="s">
        <v>2844</v>
      </c>
      <c r="AW1170">
        <v>0</v>
      </c>
      <c r="AY1170">
        <v>0</v>
      </c>
      <c r="BA1170">
        <v>0</v>
      </c>
      <c r="BC1170">
        <v>0</v>
      </c>
      <c r="BE1170">
        <v>0</v>
      </c>
      <c r="BG1170">
        <v>0</v>
      </c>
      <c r="BI1170">
        <v>0</v>
      </c>
      <c r="BK1170">
        <v>0</v>
      </c>
      <c r="BM1170">
        <v>0</v>
      </c>
      <c r="BO1170">
        <v>0</v>
      </c>
      <c r="BQ1170">
        <v>0</v>
      </c>
      <c r="BR1170">
        <v>0</v>
      </c>
      <c r="BT1170">
        <v>0</v>
      </c>
      <c r="BV1170">
        <v>0</v>
      </c>
      <c r="BX1170">
        <v>0</v>
      </c>
      <c r="BZ1170">
        <v>0</v>
      </c>
      <c r="CB1170">
        <v>0</v>
      </c>
      <c r="CF1170">
        <v>0</v>
      </c>
      <c r="CJ1170">
        <v>2638</v>
      </c>
      <c r="CM1170">
        <v>0</v>
      </c>
      <c r="CN1170">
        <v>0</v>
      </c>
    </row>
    <row r="1171" spans="1:92" x14ac:dyDescent="0.3">
      <c r="A1171" s="4">
        <v>44427</v>
      </c>
      <c r="B1171" s="2" t="s">
        <v>12</v>
      </c>
      <c r="C1171" s="11" t="s">
        <v>525</v>
      </c>
      <c r="D1171" s="11" t="s">
        <v>11</v>
      </c>
      <c r="E1171" s="3" t="s">
        <v>843</v>
      </c>
      <c r="F1171" s="1"/>
      <c r="G1171" s="7"/>
      <c r="H1171" s="7"/>
      <c r="I1171" s="7"/>
      <c r="J1171" s="7">
        <v>16</v>
      </c>
      <c r="K1171" s="7">
        <v>4</v>
      </c>
      <c r="L1171" s="7"/>
      <c r="M1171" s="5">
        <v>4</v>
      </c>
      <c r="N1171" s="7"/>
      <c r="O1171" s="7"/>
      <c r="P1171" s="7"/>
      <c r="Q1171" s="7"/>
      <c r="R1171" s="7"/>
      <c r="S1171" s="7"/>
      <c r="T1171" s="7"/>
      <c r="U1171" s="7"/>
      <c r="V1171" s="6"/>
      <c r="W1171" s="10"/>
      <c r="X1171" s="8"/>
      <c r="Y1171" s="9">
        <v>0</v>
      </c>
      <c r="Z1171" s="9">
        <v>0</v>
      </c>
      <c r="AA1171" s="9">
        <v>0</v>
      </c>
      <c r="AB1171" s="9">
        <v>0</v>
      </c>
      <c r="AC1171" s="9">
        <v>0</v>
      </c>
      <c r="AD1171" s="9">
        <v>0</v>
      </c>
      <c r="AE1171" s="9">
        <v>0</v>
      </c>
      <c r="AF1171" s="9">
        <v>0</v>
      </c>
      <c r="AG1171" s="9">
        <v>0</v>
      </c>
      <c r="AH1171" s="9">
        <v>0</v>
      </c>
      <c r="AI1171" s="9">
        <v>0</v>
      </c>
      <c r="AJ1171">
        <v>0</v>
      </c>
      <c r="AK1171">
        <v>0</v>
      </c>
      <c r="AU1171" t="s">
        <v>2845</v>
      </c>
      <c r="AW1171">
        <v>0</v>
      </c>
      <c r="AY1171">
        <v>0</v>
      </c>
      <c r="BA1171">
        <v>0</v>
      </c>
      <c r="BC1171">
        <v>0</v>
      </c>
      <c r="BE1171">
        <v>0</v>
      </c>
      <c r="BG1171">
        <v>0</v>
      </c>
      <c r="BI1171">
        <v>0</v>
      </c>
      <c r="BK1171">
        <v>0</v>
      </c>
      <c r="BM1171">
        <v>0</v>
      </c>
      <c r="BO1171">
        <v>0</v>
      </c>
      <c r="BQ1171">
        <v>0</v>
      </c>
      <c r="BR1171">
        <v>0</v>
      </c>
      <c r="BT1171">
        <v>0</v>
      </c>
      <c r="BV1171">
        <v>0</v>
      </c>
      <c r="BX1171">
        <v>0</v>
      </c>
      <c r="BZ1171">
        <v>0</v>
      </c>
      <c r="CB1171">
        <v>0</v>
      </c>
      <c r="CF1171">
        <v>0</v>
      </c>
      <c r="CJ1171">
        <v>2639</v>
      </c>
      <c r="CM1171">
        <v>0</v>
      </c>
      <c r="CN1171">
        <v>0</v>
      </c>
    </row>
    <row r="1172" spans="1:92" x14ac:dyDescent="0.3">
      <c r="A1172" s="4">
        <v>44427</v>
      </c>
      <c r="B1172" s="2" t="s">
        <v>12</v>
      </c>
      <c r="C1172" s="11" t="s">
        <v>427</v>
      </c>
      <c r="D1172" s="11" t="s">
        <v>1690</v>
      </c>
      <c r="E1172" s="3" t="s">
        <v>1173</v>
      </c>
      <c r="F1172" s="1"/>
      <c r="G1172" s="7"/>
      <c r="H1172" s="7"/>
      <c r="I1172" s="7"/>
      <c r="J1172" s="7"/>
      <c r="K1172" s="7"/>
      <c r="L1172" s="7"/>
      <c r="M1172" s="5"/>
      <c r="N1172" s="7">
        <v>1</v>
      </c>
      <c r="O1172" s="7"/>
      <c r="P1172" s="7"/>
      <c r="Q1172" s="7"/>
      <c r="R1172" s="7"/>
      <c r="S1172" s="7"/>
      <c r="T1172" s="7"/>
      <c r="U1172" s="7"/>
      <c r="V1172" s="6"/>
      <c r="W1172" s="10"/>
      <c r="X1172" s="8"/>
      <c r="Y1172" s="9">
        <v>0</v>
      </c>
      <c r="Z1172" s="9">
        <v>0</v>
      </c>
      <c r="AA1172" s="9">
        <v>0</v>
      </c>
      <c r="AB1172" s="9">
        <v>0</v>
      </c>
      <c r="AC1172" s="9">
        <v>0</v>
      </c>
      <c r="AD1172" s="9">
        <v>0</v>
      </c>
      <c r="AE1172" s="9">
        <v>0</v>
      </c>
      <c r="AF1172" s="9">
        <v>0</v>
      </c>
      <c r="AG1172" s="9">
        <v>0</v>
      </c>
      <c r="AH1172" s="9">
        <v>0</v>
      </c>
      <c r="AI1172" s="9">
        <v>0</v>
      </c>
      <c r="AJ1172">
        <v>0</v>
      </c>
      <c r="AK1172">
        <v>0</v>
      </c>
      <c r="AU1172" t="s">
        <v>2846</v>
      </c>
      <c r="AW1172">
        <v>0</v>
      </c>
      <c r="AY1172">
        <v>0</v>
      </c>
      <c r="BA1172">
        <v>0</v>
      </c>
      <c r="BC1172">
        <v>0</v>
      </c>
      <c r="BE1172">
        <v>0</v>
      </c>
      <c r="BG1172">
        <v>0</v>
      </c>
      <c r="BI1172">
        <v>0</v>
      </c>
      <c r="BK1172">
        <v>0</v>
      </c>
      <c r="BM1172">
        <v>0</v>
      </c>
      <c r="BO1172">
        <v>0</v>
      </c>
      <c r="BQ1172">
        <v>0</v>
      </c>
      <c r="BR1172">
        <v>0</v>
      </c>
      <c r="BT1172">
        <v>0</v>
      </c>
      <c r="BV1172">
        <v>0</v>
      </c>
      <c r="BX1172">
        <v>0</v>
      </c>
      <c r="BZ1172">
        <v>0</v>
      </c>
      <c r="CB1172">
        <v>0</v>
      </c>
      <c r="CF1172">
        <v>0</v>
      </c>
      <c r="CJ1172">
        <v>2640</v>
      </c>
      <c r="CM1172">
        <v>0</v>
      </c>
      <c r="CN1172">
        <v>0</v>
      </c>
    </row>
    <row r="1173" spans="1:92" x14ac:dyDescent="0.3">
      <c r="A1173" s="4">
        <v>44427</v>
      </c>
      <c r="B1173" s="2" t="s">
        <v>19</v>
      </c>
      <c r="C1173" s="11" t="s">
        <v>391</v>
      </c>
      <c r="D1173" s="11" t="s">
        <v>1690</v>
      </c>
      <c r="E1173" s="3" t="s">
        <v>1279</v>
      </c>
      <c r="F1173" s="1"/>
      <c r="G1173" s="7"/>
      <c r="H1173" s="7"/>
      <c r="I1173" s="7"/>
      <c r="J1173" s="7"/>
      <c r="K1173" s="7"/>
      <c r="L1173" s="7"/>
      <c r="M1173" s="5"/>
      <c r="N1173" s="7">
        <v>1</v>
      </c>
      <c r="O1173" s="7"/>
      <c r="P1173" s="7"/>
      <c r="Q1173" s="7"/>
      <c r="R1173" s="7"/>
      <c r="S1173" s="7"/>
      <c r="T1173" s="7"/>
      <c r="U1173" s="7"/>
      <c r="V1173" s="6"/>
      <c r="W1173" s="10"/>
      <c r="X1173" s="8"/>
      <c r="Y1173" s="9">
        <v>0</v>
      </c>
      <c r="Z1173" s="9">
        <v>0</v>
      </c>
      <c r="AA1173" s="9">
        <v>0</v>
      </c>
      <c r="AB1173" s="9">
        <v>0</v>
      </c>
      <c r="AC1173" s="9">
        <v>0</v>
      </c>
      <c r="AD1173" s="9">
        <v>0</v>
      </c>
      <c r="AE1173" s="9">
        <v>0</v>
      </c>
      <c r="AF1173" s="9">
        <v>0</v>
      </c>
      <c r="AG1173" s="9">
        <v>0</v>
      </c>
      <c r="AH1173" s="9">
        <v>0</v>
      </c>
      <c r="AI1173" s="9">
        <v>0</v>
      </c>
      <c r="AJ1173">
        <v>0</v>
      </c>
      <c r="AK1173">
        <v>0</v>
      </c>
      <c r="AU1173" t="s">
        <v>2847</v>
      </c>
      <c r="AW1173">
        <v>0</v>
      </c>
      <c r="AY1173">
        <v>0</v>
      </c>
      <c r="BA1173">
        <v>0</v>
      </c>
      <c r="BC1173">
        <v>0</v>
      </c>
      <c r="BE1173">
        <v>0</v>
      </c>
      <c r="BG1173">
        <v>0</v>
      </c>
      <c r="BI1173">
        <v>0</v>
      </c>
      <c r="BK1173">
        <v>0</v>
      </c>
      <c r="BM1173">
        <v>0</v>
      </c>
      <c r="BO1173">
        <v>0</v>
      </c>
      <c r="BQ1173">
        <v>0</v>
      </c>
      <c r="BR1173">
        <v>0</v>
      </c>
      <c r="BT1173">
        <v>0</v>
      </c>
      <c r="BV1173">
        <v>0</v>
      </c>
      <c r="BX1173">
        <v>0</v>
      </c>
      <c r="BZ1173">
        <v>0</v>
      </c>
      <c r="CB1173">
        <v>0</v>
      </c>
      <c r="CF1173">
        <v>0</v>
      </c>
      <c r="CJ1173">
        <v>2641</v>
      </c>
      <c r="CM1173">
        <v>0</v>
      </c>
      <c r="CN1173">
        <v>0</v>
      </c>
    </row>
    <row r="1174" spans="1:92" x14ac:dyDescent="0.3">
      <c r="A1174" s="4">
        <v>44410</v>
      </c>
      <c r="B1174" s="2" t="s">
        <v>26</v>
      </c>
      <c r="C1174" s="11" t="s">
        <v>681</v>
      </c>
      <c r="D1174" s="11" t="s">
        <v>1699</v>
      </c>
      <c r="E1174" s="3" t="s">
        <v>1412</v>
      </c>
      <c r="F1174" s="1"/>
      <c r="G1174" s="7"/>
      <c r="H1174" s="7"/>
      <c r="I1174" s="7"/>
      <c r="J1174" s="7"/>
      <c r="K1174" s="7"/>
      <c r="L1174" s="7"/>
      <c r="M1174" s="5"/>
      <c r="N1174" s="7"/>
      <c r="O1174" s="7"/>
      <c r="P1174" s="7"/>
      <c r="Q1174" s="7"/>
      <c r="R1174" s="7"/>
      <c r="S1174" s="7"/>
      <c r="T1174" s="7"/>
      <c r="U1174" s="7"/>
      <c r="V1174" s="6">
        <v>1.5</v>
      </c>
      <c r="W1174" s="10"/>
      <c r="X1174" s="8"/>
      <c r="Y1174" s="9">
        <v>0</v>
      </c>
      <c r="Z1174" s="9">
        <v>0</v>
      </c>
      <c r="AA1174" s="9">
        <v>0</v>
      </c>
      <c r="AB1174" s="9">
        <v>0</v>
      </c>
      <c r="AC1174" s="9">
        <v>0</v>
      </c>
      <c r="AD1174" s="9">
        <v>0</v>
      </c>
      <c r="AE1174" s="9">
        <v>0</v>
      </c>
      <c r="AF1174" s="9">
        <v>0</v>
      </c>
      <c r="AG1174" s="9">
        <v>0</v>
      </c>
      <c r="AH1174" s="9">
        <v>0</v>
      </c>
      <c r="AI1174" s="9">
        <v>0</v>
      </c>
      <c r="AJ1174">
        <v>0</v>
      </c>
      <c r="AK1174">
        <v>0</v>
      </c>
      <c r="AU1174" t="s">
        <v>2848</v>
      </c>
      <c r="AW1174">
        <v>0</v>
      </c>
      <c r="AY1174">
        <v>0</v>
      </c>
      <c r="BA1174">
        <v>0</v>
      </c>
      <c r="BC1174">
        <v>0</v>
      </c>
      <c r="BE1174">
        <v>0</v>
      </c>
      <c r="BG1174">
        <v>0</v>
      </c>
      <c r="BI1174">
        <v>0</v>
      </c>
      <c r="BK1174">
        <v>0</v>
      </c>
      <c r="BM1174">
        <v>0</v>
      </c>
      <c r="BO1174">
        <v>0</v>
      </c>
      <c r="BQ1174">
        <v>0</v>
      </c>
      <c r="BR1174">
        <v>0</v>
      </c>
      <c r="BT1174">
        <v>0</v>
      </c>
      <c r="BV1174">
        <v>0</v>
      </c>
      <c r="BX1174">
        <v>0</v>
      </c>
      <c r="BZ1174">
        <v>0</v>
      </c>
      <c r="CB1174">
        <v>0</v>
      </c>
      <c r="CF1174">
        <v>0</v>
      </c>
      <c r="CJ1174">
        <v>2642</v>
      </c>
      <c r="CM1174">
        <v>0</v>
      </c>
      <c r="CN1174">
        <v>0</v>
      </c>
    </row>
    <row r="1175" spans="1:92" x14ac:dyDescent="0.3">
      <c r="A1175" s="4">
        <v>44411</v>
      </c>
      <c r="B1175" s="2" t="s">
        <v>26</v>
      </c>
      <c r="C1175" s="11" t="s">
        <v>408</v>
      </c>
      <c r="D1175" s="11" t="s">
        <v>1690</v>
      </c>
      <c r="E1175" s="3" t="s">
        <v>1571</v>
      </c>
      <c r="F1175" s="1"/>
      <c r="G1175" s="7"/>
      <c r="H1175" s="7"/>
      <c r="I1175" s="7"/>
      <c r="J1175" s="7"/>
      <c r="K1175" s="7"/>
      <c r="L1175" s="7"/>
      <c r="M1175" s="5"/>
      <c r="N1175" s="7">
        <v>1</v>
      </c>
      <c r="O1175" s="7"/>
      <c r="P1175" s="7"/>
      <c r="Q1175" s="7"/>
      <c r="R1175" s="7"/>
      <c r="S1175" s="7"/>
      <c r="T1175" s="7"/>
      <c r="U1175" s="7"/>
      <c r="V1175" s="6"/>
      <c r="W1175" s="10"/>
      <c r="X1175" s="8"/>
      <c r="Y1175" s="9">
        <v>0</v>
      </c>
      <c r="Z1175" s="9">
        <v>0</v>
      </c>
      <c r="AA1175" s="9">
        <v>0</v>
      </c>
      <c r="AB1175" s="9">
        <v>0</v>
      </c>
      <c r="AC1175" s="9">
        <v>0</v>
      </c>
      <c r="AD1175" s="9">
        <v>0</v>
      </c>
      <c r="AE1175" s="9">
        <v>0</v>
      </c>
      <c r="AF1175" s="9">
        <v>0</v>
      </c>
      <c r="AG1175" s="9">
        <v>0</v>
      </c>
      <c r="AH1175" s="9">
        <v>0</v>
      </c>
      <c r="AI1175" s="9">
        <v>0</v>
      </c>
      <c r="AJ1175">
        <v>0</v>
      </c>
      <c r="AK1175">
        <v>0</v>
      </c>
      <c r="AU1175" t="s">
        <v>2849</v>
      </c>
      <c r="AW1175">
        <v>0</v>
      </c>
      <c r="AY1175">
        <v>0</v>
      </c>
      <c r="BA1175">
        <v>0</v>
      </c>
      <c r="BC1175">
        <v>0</v>
      </c>
      <c r="BE1175">
        <v>0</v>
      </c>
      <c r="BG1175">
        <v>0</v>
      </c>
      <c r="BI1175">
        <v>0</v>
      </c>
      <c r="BK1175">
        <v>0</v>
      </c>
      <c r="BM1175">
        <v>0</v>
      </c>
      <c r="BO1175">
        <v>0</v>
      </c>
      <c r="BQ1175">
        <v>0</v>
      </c>
      <c r="BR1175">
        <v>0</v>
      </c>
      <c r="BT1175">
        <v>0</v>
      </c>
      <c r="BV1175">
        <v>0</v>
      </c>
      <c r="BX1175">
        <v>0</v>
      </c>
      <c r="BZ1175">
        <v>0</v>
      </c>
      <c r="CB1175">
        <v>0</v>
      </c>
      <c r="CF1175">
        <v>0</v>
      </c>
      <c r="CJ1175">
        <v>2643</v>
      </c>
      <c r="CM1175">
        <v>0</v>
      </c>
      <c r="CN1175">
        <v>0</v>
      </c>
    </row>
    <row r="1176" spans="1:92" x14ac:dyDescent="0.3">
      <c r="A1176" s="4">
        <v>44426</v>
      </c>
      <c r="B1176" s="2" t="s">
        <v>115</v>
      </c>
      <c r="C1176" s="11" t="s">
        <v>395</v>
      </c>
      <c r="D1176" s="11" t="s">
        <v>11</v>
      </c>
      <c r="E1176" s="3" t="s">
        <v>1262</v>
      </c>
      <c r="F1176" s="1"/>
      <c r="G1176" s="7"/>
      <c r="H1176" s="7"/>
      <c r="I1176" s="7"/>
      <c r="J1176" s="7">
        <v>65</v>
      </c>
      <c r="K1176" s="7">
        <v>13</v>
      </c>
      <c r="L1176" s="7"/>
      <c r="M1176" s="5"/>
      <c r="N1176" s="7"/>
      <c r="O1176" s="7"/>
      <c r="P1176" s="7"/>
      <c r="Q1176" s="7"/>
      <c r="R1176" s="7"/>
      <c r="S1176" s="7"/>
      <c r="T1176" s="7"/>
      <c r="U1176" s="7"/>
      <c r="V1176" s="6"/>
      <c r="W1176" s="10"/>
      <c r="X1176" s="8"/>
      <c r="Y1176" s="9">
        <v>0</v>
      </c>
      <c r="Z1176" s="9">
        <v>0</v>
      </c>
      <c r="AA1176" s="9">
        <v>0</v>
      </c>
      <c r="AB1176" s="9">
        <v>0</v>
      </c>
      <c r="AC1176" s="9">
        <v>0</v>
      </c>
      <c r="AD1176" s="9">
        <v>0</v>
      </c>
      <c r="AE1176" s="9">
        <v>0</v>
      </c>
      <c r="AF1176" s="9">
        <v>0</v>
      </c>
      <c r="AG1176" s="9">
        <v>0</v>
      </c>
      <c r="AH1176" s="9">
        <v>0</v>
      </c>
      <c r="AI1176" s="9">
        <v>0</v>
      </c>
      <c r="AJ1176">
        <v>0</v>
      </c>
      <c r="AK1176">
        <v>0</v>
      </c>
      <c r="AU1176" t="s">
        <v>2850</v>
      </c>
      <c r="AW1176">
        <v>0</v>
      </c>
      <c r="AY1176">
        <v>0</v>
      </c>
      <c r="BA1176">
        <v>0</v>
      </c>
      <c r="BC1176">
        <v>0</v>
      </c>
      <c r="BE1176">
        <v>0</v>
      </c>
      <c r="BG1176">
        <v>0</v>
      </c>
      <c r="BI1176">
        <v>0</v>
      </c>
      <c r="BK1176">
        <v>0</v>
      </c>
      <c r="BM1176">
        <v>0</v>
      </c>
      <c r="BO1176">
        <v>0</v>
      </c>
      <c r="BQ1176">
        <v>0</v>
      </c>
      <c r="BR1176">
        <v>0</v>
      </c>
      <c r="BT1176">
        <v>0</v>
      </c>
      <c r="BV1176">
        <v>0</v>
      </c>
      <c r="BX1176">
        <v>0</v>
      </c>
      <c r="BZ1176">
        <v>0</v>
      </c>
      <c r="CB1176">
        <v>0</v>
      </c>
      <c r="CF1176">
        <v>0</v>
      </c>
      <c r="CJ1176">
        <v>2644</v>
      </c>
      <c r="CM1176">
        <v>0</v>
      </c>
      <c r="CN1176">
        <v>0</v>
      </c>
    </row>
    <row r="1177" spans="1:92" x14ac:dyDescent="0.3">
      <c r="A1177" s="4">
        <v>44426</v>
      </c>
      <c r="B1177" s="2" t="s">
        <v>92</v>
      </c>
      <c r="C1177" s="11" t="s">
        <v>590</v>
      </c>
      <c r="D1177" s="11" t="s">
        <v>11</v>
      </c>
      <c r="E1177" s="3" t="s">
        <v>1540</v>
      </c>
      <c r="F1177" s="1"/>
      <c r="G1177" s="7"/>
      <c r="H1177" s="7"/>
      <c r="I1177" s="7"/>
      <c r="J1177" s="7">
        <v>1315</v>
      </c>
      <c r="K1177" s="7">
        <v>286</v>
      </c>
      <c r="L1177" s="7"/>
      <c r="M1177" s="5">
        <v>286</v>
      </c>
      <c r="N1177" s="7"/>
      <c r="O1177" s="7"/>
      <c r="P1177" s="7"/>
      <c r="Q1177" s="7"/>
      <c r="R1177" s="7"/>
      <c r="S1177" s="7"/>
      <c r="T1177" s="7"/>
      <c r="U1177" s="7"/>
      <c r="V1177" s="6"/>
      <c r="W1177" s="10"/>
      <c r="X1177" s="8"/>
      <c r="Y1177" s="9">
        <v>0</v>
      </c>
      <c r="Z1177" s="9">
        <v>0</v>
      </c>
      <c r="AA1177" s="9">
        <v>0</v>
      </c>
      <c r="AB1177" s="9">
        <v>0</v>
      </c>
      <c r="AC1177" s="9">
        <v>0</v>
      </c>
      <c r="AD1177" s="9">
        <v>0</v>
      </c>
      <c r="AE1177" s="9">
        <v>0</v>
      </c>
      <c r="AF1177" s="9">
        <v>0</v>
      </c>
      <c r="AG1177" s="9">
        <v>0</v>
      </c>
      <c r="AH1177" s="9">
        <v>0</v>
      </c>
      <c r="AI1177" s="9">
        <v>0</v>
      </c>
      <c r="AJ1177">
        <v>0</v>
      </c>
      <c r="AK1177">
        <v>0</v>
      </c>
      <c r="AU1177" t="s">
        <v>2851</v>
      </c>
      <c r="AW1177">
        <v>0</v>
      </c>
      <c r="AY1177">
        <v>0</v>
      </c>
      <c r="BA1177">
        <v>0</v>
      </c>
      <c r="BC1177">
        <v>0</v>
      </c>
      <c r="BE1177">
        <v>0</v>
      </c>
      <c r="BG1177">
        <v>0</v>
      </c>
      <c r="BI1177">
        <v>0</v>
      </c>
      <c r="BK1177">
        <v>0</v>
      </c>
      <c r="BM1177">
        <v>0</v>
      </c>
      <c r="BO1177">
        <v>0</v>
      </c>
      <c r="BQ1177">
        <v>0</v>
      </c>
      <c r="BR1177">
        <v>0</v>
      </c>
      <c r="BT1177">
        <v>0</v>
      </c>
      <c r="BV1177">
        <v>0</v>
      </c>
      <c r="BX1177">
        <v>0</v>
      </c>
      <c r="BZ1177">
        <v>0</v>
      </c>
      <c r="CB1177">
        <v>0</v>
      </c>
      <c r="CF1177">
        <v>0</v>
      </c>
      <c r="CJ1177">
        <v>2645</v>
      </c>
      <c r="CM1177">
        <v>0</v>
      </c>
      <c r="CN1177">
        <v>0</v>
      </c>
    </row>
    <row r="1178" spans="1:92" x14ac:dyDescent="0.3">
      <c r="A1178" s="4">
        <v>44428</v>
      </c>
      <c r="B1178" s="2" t="s">
        <v>23</v>
      </c>
      <c r="C1178" s="11" t="s">
        <v>660</v>
      </c>
      <c r="D1178" s="11" t="s">
        <v>1690</v>
      </c>
      <c r="E1178" s="3" t="s">
        <v>921</v>
      </c>
      <c r="F1178" s="1"/>
      <c r="G1178" s="7">
        <v>1</v>
      </c>
      <c r="H1178" s="7">
        <v>1</v>
      </c>
      <c r="I1178" s="7"/>
      <c r="J1178" s="7">
        <v>2</v>
      </c>
      <c r="K1178" s="7"/>
      <c r="L1178" s="7">
        <v>3</v>
      </c>
      <c r="M1178" s="5"/>
      <c r="N1178" s="7"/>
      <c r="O1178" s="7"/>
      <c r="P1178" s="7"/>
      <c r="Q1178" s="7"/>
      <c r="R1178" s="7"/>
      <c r="S1178" s="7"/>
      <c r="T1178" s="7"/>
      <c r="U1178" s="7"/>
      <c r="V1178" s="6"/>
      <c r="W1178" s="10"/>
      <c r="X1178" s="8"/>
      <c r="Y1178" s="9">
        <v>0</v>
      </c>
      <c r="Z1178" s="9">
        <v>0</v>
      </c>
      <c r="AA1178" s="9">
        <v>0</v>
      </c>
      <c r="AB1178" s="9">
        <v>0</v>
      </c>
      <c r="AC1178" s="9">
        <v>0</v>
      </c>
      <c r="AD1178" s="9">
        <v>0</v>
      </c>
      <c r="AE1178" s="9">
        <v>0</v>
      </c>
      <c r="AF1178" s="9">
        <v>0</v>
      </c>
      <c r="AG1178" s="9">
        <v>0</v>
      </c>
      <c r="AH1178" s="9">
        <v>0</v>
      </c>
      <c r="AI1178" s="9">
        <v>0</v>
      </c>
      <c r="AJ1178">
        <v>0</v>
      </c>
      <c r="AK1178">
        <v>0</v>
      </c>
      <c r="AU1178" t="s">
        <v>2852</v>
      </c>
      <c r="AW1178">
        <v>0</v>
      </c>
      <c r="AY1178">
        <v>0</v>
      </c>
      <c r="BA1178">
        <v>0</v>
      </c>
      <c r="BC1178">
        <v>0</v>
      </c>
      <c r="BE1178">
        <v>0</v>
      </c>
      <c r="BG1178">
        <v>0</v>
      </c>
      <c r="BI1178">
        <v>0</v>
      </c>
      <c r="BK1178">
        <v>0</v>
      </c>
      <c r="BM1178">
        <v>0</v>
      </c>
      <c r="BO1178">
        <v>0</v>
      </c>
      <c r="BQ1178">
        <v>0</v>
      </c>
      <c r="BR1178">
        <v>0</v>
      </c>
      <c r="BT1178">
        <v>0</v>
      </c>
      <c r="BV1178">
        <v>0</v>
      </c>
      <c r="BX1178">
        <v>0</v>
      </c>
      <c r="BZ1178">
        <v>0</v>
      </c>
      <c r="CB1178">
        <v>0</v>
      </c>
      <c r="CF1178">
        <v>0</v>
      </c>
      <c r="CJ1178">
        <v>2646</v>
      </c>
      <c r="CM1178">
        <v>0</v>
      </c>
      <c r="CN1178">
        <v>0</v>
      </c>
    </row>
    <row r="1179" spans="1:92" x14ac:dyDescent="0.3">
      <c r="A1179" s="4">
        <v>44428</v>
      </c>
      <c r="B1179" s="2" t="s">
        <v>5</v>
      </c>
      <c r="C1179" s="11" t="s">
        <v>757</v>
      </c>
      <c r="D1179" s="11" t="s">
        <v>11</v>
      </c>
      <c r="E1179" s="3" t="s">
        <v>972</v>
      </c>
      <c r="F1179" s="1"/>
      <c r="G1179" s="7"/>
      <c r="H1179" s="7"/>
      <c r="I1179" s="7"/>
      <c r="J1179" s="7"/>
      <c r="K1179" s="7"/>
      <c r="L1179" s="7"/>
      <c r="M1179" s="5"/>
      <c r="N1179" s="7"/>
      <c r="O1179" s="7"/>
      <c r="P1179" s="7"/>
      <c r="Q1179" s="7"/>
      <c r="R1179" s="7"/>
      <c r="S1179" s="7"/>
      <c r="T1179" s="7"/>
      <c r="U1179" s="7"/>
      <c r="V1179" s="6"/>
      <c r="W1179" s="10"/>
      <c r="X1179" s="8"/>
      <c r="Y1179" s="9">
        <v>0</v>
      </c>
      <c r="Z1179" s="9">
        <v>0</v>
      </c>
      <c r="AA1179" s="9">
        <v>0</v>
      </c>
      <c r="AB1179" s="9">
        <v>0</v>
      </c>
      <c r="AC1179" s="9">
        <v>0</v>
      </c>
      <c r="AD1179" s="9">
        <v>0</v>
      </c>
      <c r="AE1179" s="9">
        <v>0</v>
      </c>
      <c r="AF1179" s="9">
        <v>0</v>
      </c>
      <c r="AG1179" s="9">
        <v>0</v>
      </c>
      <c r="AH1179" s="9">
        <v>0</v>
      </c>
      <c r="AI1179" s="9">
        <v>0</v>
      </c>
      <c r="AJ1179">
        <v>0</v>
      </c>
      <c r="AK1179">
        <v>0</v>
      </c>
      <c r="AU1179" t="s">
        <v>2853</v>
      </c>
      <c r="AW1179">
        <v>0</v>
      </c>
      <c r="AY1179">
        <v>0</v>
      </c>
      <c r="BA1179">
        <v>0</v>
      </c>
      <c r="BC1179">
        <v>0</v>
      </c>
      <c r="BE1179">
        <v>0</v>
      </c>
      <c r="BG1179">
        <v>0</v>
      </c>
      <c r="BI1179">
        <v>0</v>
      </c>
      <c r="BK1179">
        <v>0</v>
      </c>
      <c r="BM1179">
        <v>0</v>
      </c>
      <c r="BO1179">
        <v>0</v>
      </c>
      <c r="BQ1179">
        <v>0</v>
      </c>
      <c r="BR1179">
        <v>0</v>
      </c>
      <c r="BT1179">
        <v>0</v>
      </c>
      <c r="BV1179">
        <v>0</v>
      </c>
      <c r="BX1179">
        <v>0</v>
      </c>
      <c r="BZ1179">
        <v>0</v>
      </c>
      <c r="CB1179">
        <v>0</v>
      </c>
      <c r="CF1179">
        <v>0</v>
      </c>
      <c r="CJ1179">
        <v>2647</v>
      </c>
      <c r="CM1179">
        <v>0</v>
      </c>
      <c r="CN1179">
        <v>0</v>
      </c>
    </row>
    <row r="1180" spans="1:92" x14ac:dyDescent="0.3">
      <c r="A1180" s="4">
        <v>44428</v>
      </c>
      <c r="B1180" s="2" t="s">
        <v>39</v>
      </c>
      <c r="C1180" s="11" t="s">
        <v>203</v>
      </c>
      <c r="D1180" s="11" t="s">
        <v>11</v>
      </c>
      <c r="E1180" s="3" t="s">
        <v>1557</v>
      </c>
      <c r="F1180" s="1"/>
      <c r="G1180" s="7"/>
      <c r="H1180" s="7"/>
      <c r="I1180" s="7"/>
      <c r="J1180" s="7">
        <v>6443</v>
      </c>
      <c r="K1180" s="7">
        <v>1960</v>
      </c>
      <c r="L1180" s="7">
        <v>2</v>
      </c>
      <c r="M1180" s="5">
        <v>2006</v>
      </c>
      <c r="N1180" s="7"/>
      <c r="O1180" s="7"/>
      <c r="P1180" s="7">
        <v>75</v>
      </c>
      <c r="Q1180" s="7"/>
      <c r="R1180" s="7"/>
      <c r="S1180" s="7">
        <v>6</v>
      </c>
      <c r="T1180" s="7">
        <v>12</v>
      </c>
      <c r="U1180" s="7"/>
      <c r="V1180" s="6">
        <v>2750</v>
      </c>
      <c r="W1180" s="10" t="s">
        <v>2854</v>
      </c>
      <c r="X1180" s="8"/>
      <c r="Y1180" s="9">
        <v>0</v>
      </c>
      <c r="Z1180" s="9">
        <v>719300000</v>
      </c>
      <c r="AA1180" s="9">
        <v>585000000</v>
      </c>
      <c r="AB1180" s="9">
        <v>83218594</v>
      </c>
      <c r="AC1180" s="9">
        <v>51000000</v>
      </c>
      <c r="AD1180" s="9">
        <v>0</v>
      </c>
      <c r="AE1180" s="9">
        <v>0</v>
      </c>
      <c r="AF1180" s="9">
        <v>2150255175.0500002</v>
      </c>
      <c r="AG1180" s="9">
        <v>0</v>
      </c>
      <c r="AH1180" s="9">
        <v>0</v>
      </c>
      <c r="AI1180" s="9">
        <v>0</v>
      </c>
      <c r="AJ1180">
        <v>3588773769.0500002</v>
      </c>
      <c r="AK1180">
        <v>32000000</v>
      </c>
      <c r="AL1180">
        <v>105</v>
      </c>
      <c r="AM1180" t="s">
        <v>2855</v>
      </c>
      <c r="AU1180" t="s">
        <v>2856</v>
      </c>
      <c r="AV1180">
        <v>5000</v>
      </c>
      <c r="AW1180">
        <v>585000000</v>
      </c>
      <c r="AY1180">
        <v>0</v>
      </c>
      <c r="AZ1180">
        <v>4000</v>
      </c>
      <c r="BA1180">
        <v>202400000</v>
      </c>
      <c r="BB1180">
        <v>3000</v>
      </c>
      <c r="BC1180">
        <v>161400000</v>
      </c>
      <c r="BD1180">
        <v>1500</v>
      </c>
      <c r="BE1180">
        <v>138000000</v>
      </c>
      <c r="BF1180">
        <v>3000</v>
      </c>
      <c r="BG1180">
        <v>85800000</v>
      </c>
      <c r="BI1180">
        <v>0</v>
      </c>
      <c r="BJ1180">
        <v>1500</v>
      </c>
      <c r="BK1180">
        <v>52500000</v>
      </c>
      <c r="BL1180">
        <v>3000</v>
      </c>
      <c r="BM1180">
        <v>79200000</v>
      </c>
      <c r="BO1180">
        <v>0</v>
      </c>
      <c r="BQ1180">
        <v>0</v>
      </c>
      <c r="BR1180">
        <v>719300000</v>
      </c>
      <c r="BT1180">
        <v>0</v>
      </c>
      <c r="BU1180">
        <v>30000</v>
      </c>
      <c r="BV1180">
        <v>51000000</v>
      </c>
      <c r="BX1180">
        <v>0</v>
      </c>
      <c r="BZ1180">
        <v>0</v>
      </c>
      <c r="CB1180">
        <v>0</v>
      </c>
      <c r="CE1180" t="s">
        <v>2857</v>
      </c>
      <c r="CF1180">
        <v>83218594</v>
      </c>
      <c r="CJ1180">
        <v>2648</v>
      </c>
      <c r="CM1180">
        <v>0</v>
      </c>
      <c r="CN1180">
        <v>3588773769.0500002</v>
      </c>
    </row>
    <row r="1181" spans="1:92" x14ac:dyDescent="0.3">
      <c r="A1181" s="4">
        <v>44427</v>
      </c>
      <c r="B1181" s="2" t="s">
        <v>115</v>
      </c>
      <c r="C1181" s="11" t="s">
        <v>516</v>
      </c>
      <c r="D1181" s="11" t="s">
        <v>11</v>
      </c>
      <c r="E1181" s="3" t="s">
        <v>1258</v>
      </c>
      <c r="F1181" s="1"/>
      <c r="G1181" s="7"/>
      <c r="H1181" s="7"/>
      <c r="I1181" s="7"/>
      <c r="J1181" s="7">
        <v>4080</v>
      </c>
      <c r="K1181" s="7">
        <v>900</v>
      </c>
      <c r="L1181" s="7"/>
      <c r="M1181" s="5">
        <v>900</v>
      </c>
      <c r="N1181" s="7"/>
      <c r="O1181" s="7"/>
      <c r="P1181" s="7"/>
      <c r="Q1181" s="7"/>
      <c r="R1181" s="7"/>
      <c r="S1181" s="7"/>
      <c r="T1181" s="7"/>
      <c r="U1181" s="7"/>
      <c r="V1181" s="6"/>
      <c r="W1181" s="10"/>
      <c r="X1181" s="8"/>
      <c r="Y1181" s="9">
        <v>0</v>
      </c>
      <c r="Z1181" s="9">
        <v>0</v>
      </c>
      <c r="AA1181" s="9">
        <v>0</v>
      </c>
      <c r="AB1181" s="9">
        <v>0</v>
      </c>
      <c r="AC1181" s="9">
        <v>0</v>
      </c>
      <c r="AD1181" s="9">
        <v>0</v>
      </c>
      <c r="AE1181" s="9">
        <v>0</v>
      </c>
      <c r="AF1181" s="9">
        <v>0</v>
      </c>
      <c r="AG1181" s="9">
        <v>0</v>
      </c>
      <c r="AH1181" s="9">
        <v>0</v>
      </c>
      <c r="AI1181" s="9">
        <v>0</v>
      </c>
      <c r="AJ1181">
        <v>0</v>
      </c>
      <c r="AK1181">
        <v>0</v>
      </c>
      <c r="AU1181" t="s">
        <v>2858</v>
      </c>
      <c r="AW1181">
        <v>0</v>
      </c>
      <c r="AY1181">
        <v>0</v>
      </c>
      <c r="BA1181">
        <v>0</v>
      </c>
      <c r="BC1181">
        <v>0</v>
      </c>
      <c r="BE1181">
        <v>0</v>
      </c>
      <c r="BG1181">
        <v>0</v>
      </c>
      <c r="BI1181">
        <v>0</v>
      </c>
      <c r="BK1181">
        <v>0</v>
      </c>
      <c r="BM1181">
        <v>0</v>
      </c>
      <c r="BO1181">
        <v>0</v>
      </c>
      <c r="BQ1181">
        <v>0</v>
      </c>
      <c r="BR1181">
        <v>0</v>
      </c>
      <c r="BT1181">
        <v>0</v>
      </c>
      <c r="BV1181">
        <v>0</v>
      </c>
      <c r="BX1181">
        <v>0</v>
      </c>
      <c r="BZ1181">
        <v>0</v>
      </c>
      <c r="CB1181">
        <v>0</v>
      </c>
      <c r="CF1181">
        <v>0</v>
      </c>
      <c r="CJ1181">
        <v>2649</v>
      </c>
      <c r="CM1181">
        <v>0</v>
      </c>
      <c r="CN1181">
        <v>0</v>
      </c>
    </row>
    <row r="1182" spans="1:92" x14ac:dyDescent="0.3">
      <c r="A1182" s="4">
        <v>44427</v>
      </c>
      <c r="B1182" s="2" t="s">
        <v>115</v>
      </c>
      <c r="C1182" s="11" t="s">
        <v>116</v>
      </c>
      <c r="D1182" s="11" t="s">
        <v>11</v>
      </c>
      <c r="E1182" s="3" t="s">
        <v>1261</v>
      </c>
      <c r="F1182" s="1"/>
      <c r="G1182" s="7"/>
      <c r="H1182" s="7"/>
      <c r="I1182" s="7"/>
      <c r="J1182" s="7">
        <v>13808</v>
      </c>
      <c r="K1182" s="7">
        <v>3782</v>
      </c>
      <c r="L1182" s="7"/>
      <c r="M1182" s="5">
        <v>3782</v>
      </c>
      <c r="N1182" s="7"/>
      <c r="O1182" s="7">
        <v>1</v>
      </c>
      <c r="P1182" s="7">
        <v>1</v>
      </c>
      <c r="Q1182" s="7">
        <v>1</v>
      </c>
      <c r="R1182" s="7">
        <v>1</v>
      </c>
      <c r="S1182" s="7"/>
      <c r="T1182" s="7"/>
      <c r="U1182" s="7"/>
      <c r="V1182" s="6"/>
      <c r="W1182" s="10"/>
      <c r="X1182" s="8"/>
      <c r="Y1182" s="9">
        <v>0</v>
      </c>
      <c r="Z1182" s="9">
        <v>0</v>
      </c>
      <c r="AA1182" s="9">
        <v>0</v>
      </c>
      <c r="AB1182" s="9">
        <v>0</v>
      </c>
      <c r="AC1182" s="9">
        <v>0</v>
      </c>
      <c r="AD1182" s="9">
        <v>0</v>
      </c>
      <c r="AE1182" s="9">
        <v>0</v>
      </c>
      <c r="AF1182" s="9">
        <v>386364353.75</v>
      </c>
      <c r="AG1182" s="9">
        <v>0</v>
      </c>
      <c r="AH1182" s="9">
        <v>0</v>
      </c>
      <c r="AI1182" s="9">
        <v>0</v>
      </c>
      <c r="AJ1182">
        <v>386364353.75</v>
      </c>
      <c r="AK1182">
        <v>0</v>
      </c>
      <c r="AL1182">
        <v>133</v>
      </c>
      <c r="AM1182">
        <v>44428</v>
      </c>
      <c r="AU1182" t="s">
        <v>2859</v>
      </c>
      <c r="AW1182">
        <v>0</v>
      </c>
      <c r="AY1182">
        <v>0</v>
      </c>
      <c r="BA1182">
        <v>0</v>
      </c>
      <c r="BC1182">
        <v>0</v>
      </c>
      <c r="BE1182">
        <v>0</v>
      </c>
      <c r="BG1182">
        <v>0</v>
      </c>
      <c r="BI1182">
        <v>0</v>
      </c>
      <c r="BK1182">
        <v>0</v>
      </c>
      <c r="BM1182">
        <v>0</v>
      </c>
      <c r="BO1182">
        <v>0</v>
      </c>
      <c r="BQ1182">
        <v>0</v>
      </c>
      <c r="BR1182">
        <v>0</v>
      </c>
      <c r="BT1182">
        <v>0</v>
      </c>
      <c r="BV1182">
        <v>0</v>
      </c>
      <c r="BX1182">
        <v>0</v>
      </c>
      <c r="BZ1182">
        <v>0</v>
      </c>
      <c r="CB1182">
        <v>0</v>
      </c>
      <c r="CF1182">
        <v>0</v>
      </c>
      <c r="CJ1182">
        <v>2650</v>
      </c>
      <c r="CM1182">
        <v>0</v>
      </c>
      <c r="CN1182">
        <v>386364353.75</v>
      </c>
    </row>
    <row r="1183" spans="1:92" x14ac:dyDescent="0.3">
      <c r="A1183" s="4">
        <v>44428</v>
      </c>
      <c r="B1183" s="2" t="s">
        <v>19</v>
      </c>
      <c r="C1183" s="11" t="s">
        <v>157</v>
      </c>
      <c r="D1183" s="11" t="s">
        <v>11</v>
      </c>
      <c r="E1183" s="3" t="s">
        <v>1229</v>
      </c>
      <c r="F1183" s="1"/>
      <c r="G1183" s="7"/>
      <c r="H1183" s="7"/>
      <c r="I1183" s="7"/>
      <c r="J1183" s="7"/>
      <c r="K1183" s="7"/>
      <c r="L1183" s="7"/>
      <c r="M1183" s="5"/>
      <c r="N1183" s="7"/>
      <c r="O1183" s="7"/>
      <c r="P1183" s="7"/>
      <c r="Q1183" s="7"/>
      <c r="R1183" s="7"/>
      <c r="S1183" s="7"/>
      <c r="T1183" s="7"/>
      <c r="U1183" s="7"/>
      <c r="V1183" s="6"/>
      <c r="W1183" s="10"/>
      <c r="X1183" s="8"/>
      <c r="Y1183" s="9">
        <v>0</v>
      </c>
      <c r="Z1183" s="9">
        <v>0</v>
      </c>
      <c r="AA1183" s="9">
        <v>0</v>
      </c>
      <c r="AB1183" s="9">
        <v>0</v>
      </c>
      <c r="AC1183" s="9">
        <v>0</v>
      </c>
      <c r="AD1183" s="9">
        <v>0</v>
      </c>
      <c r="AE1183" s="9">
        <v>0</v>
      </c>
      <c r="AF1183" s="9">
        <v>0</v>
      </c>
      <c r="AG1183" s="9">
        <v>0</v>
      </c>
      <c r="AH1183" s="9">
        <v>0</v>
      </c>
      <c r="AI1183" s="9">
        <v>0</v>
      </c>
      <c r="AJ1183">
        <v>0</v>
      </c>
      <c r="AK1183">
        <v>0</v>
      </c>
      <c r="AU1183" t="s">
        <v>2860</v>
      </c>
      <c r="AW1183">
        <v>0</v>
      </c>
      <c r="AY1183">
        <v>0</v>
      </c>
      <c r="BA1183">
        <v>0</v>
      </c>
      <c r="BC1183">
        <v>0</v>
      </c>
      <c r="BE1183">
        <v>0</v>
      </c>
      <c r="BG1183">
        <v>0</v>
      </c>
      <c r="BI1183">
        <v>0</v>
      </c>
      <c r="BK1183">
        <v>0</v>
      </c>
      <c r="BM1183">
        <v>0</v>
      </c>
      <c r="BO1183">
        <v>0</v>
      </c>
      <c r="BQ1183">
        <v>0</v>
      </c>
      <c r="BR1183">
        <v>0</v>
      </c>
      <c r="BT1183">
        <v>0</v>
      </c>
      <c r="BV1183">
        <v>0</v>
      </c>
      <c r="BX1183">
        <v>0</v>
      </c>
      <c r="BZ1183">
        <v>0</v>
      </c>
      <c r="CB1183">
        <v>0</v>
      </c>
      <c r="CF1183">
        <v>0</v>
      </c>
      <c r="CJ1183">
        <v>2651</v>
      </c>
      <c r="CM1183">
        <v>0</v>
      </c>
      <c r="CN1183">
        <v>0</v>
      </c>
    </row>
    <row r="1184" spans="1:92" x14ac:dyDescent="0.3">
      <c r="A1184" s="4">
        <v>44418</v>
      </c>
      <c r="B1184" s="2" t="s">
        <v>26</v>
      </c>
      <c r="C1184" s="11" t="s">
        <v>208</v>
      </c>
      <c r="D1184" s="11" t="s">
        <v>1713</v>
      </c>
      <c r="E1184" s="3" t="s">
        <v>1184</v>
      </c>
      <c r="F1184" s="1"/>
      <c r="G1184" s="7"/>
      <c r="H1184" s="7">
        <v>1</v>
      </c>
      <c r="I1184" s="7"/>
      <c r="J1184" s="7">
        <v>40</v>
      </c>
      <c r="K1184" s="7">
        <v>10</v>
      </c>
      <c r="L1184" s="7"/>
      <c r="M1184" s="5">
        <v>10</v>
      </c>
      <c r="N1184" s="7"/>
      <c r="O1184" s="7"/>
      <c r="P1184" s="7"/>
      <c r="Q1184" s="7"/>
      <c r="R1184" s="7"/>
      <c r="S1184" s="7"/>
      <c r="T1184" s="7">
        <v>1</v>
      </c>
      <c r="U1184" s="7"/>
      <c r="V1184" s="6"/>
      <c r="W1184" s="10"/>
      <c r="X1184" s="8"/>
      <c r="Y1184" s="9">
        <v>0</v>
      </c>
      <c r="Z1184" s="9">
        <v>0</v>
      </c>
      <c r="AA1184" s="9">
        <v>0</v>
      </c>
      <c r="AB1184" s="9">
        <v>0</v>
      </c>
      <c r="AC1184" s="9">
        <v>0</v>
      </c>
      <c r="AD1184" s="9">
        <v>0</v>
      </c>
      <c r="AE1184" s="9">
        <v>0</v>
      </c>
      <c r="AF1184" s="9">
        <v>0</v>
      </c>
      <c r="AG1184" s="9">
        <v>0</v>
      </c>
      <c r="AH1184" s="9">
        <v>0</v>
      </c>
      <c r="AI1184" s="9">
        <v>0</v>
      </c>
      <c r="AJ1184">
        <v>0</v>
      </c>
      <c r="AK1184">
        <v>0</v>
      </c>
      <c r="AU1184" t="s">
        <v>2861</v>
      </c>
      <c r="AW1184">
        <v>0</v>
      </c>
      <c r="AY1184">
        <v>0</v>
      </c>
      <c r="BA1184">
        <v>0</v>
      </c>
      <c r="BC1184">
        <v>0</v>
      </c>
      <c r="BE1184">
        <v>0</v>
      </c>
      <c r="BG1184">
        <v>0</v>
      </c>
      <c r="BI1184">
        <v>0</v>
      </c>
      <c r="BK1184">
        <v>0</v>
      </c>
      <c r="BM1184">
        <v>0</v>
      </c>
      <c r="BO1184">
        <v>0</v>
      </c>
      <c r="BQ1184">
        <v>0</v>
      </c>
      <c r="BR1184">
        <v>0</v>
      </c>
      <c r="BT1184">
        <v>0</v>
      </c>
      <c r="BV1184">
        <v>0</v>
      </c>
      <c r="BX1184">
        <v>0</v>
      </c>
      <c r="BZ1184">
        <v>0</v>
      </c>
      <c r="CB1184">
        <v>0</v>
      </c>
      <c r="CF1184">
        <v>0</v>
      </c>
      <c r="CJ1184">
        <v>2652</v>
      </c>
      <c r="CM1184">
        <v>0</v>
      </c>
      <c r="CN1184">
        <v>0</v>
      </c>
    </row>
    <row r="1185" spans="1:92" x14ac:dyDescent="0.3">
      <c r="A1185" s="4">
        <v>44428</v>
      </c>
      <c r="B1185" s="2" t="s">
        <v>57</v>
      </c>
      <c r="C1185" s="11" t="s">
        <v>549</v>
      </c>
      <c r="D1185" s="11" t="s">
        <v>1690</v>
      </c>
      <c r="E1185" s="3" t="s">
        <v>1113</v>
      </c>
      <c r="F1185" s="1"/>
      <c r="G1185" s="7"/>
      <c r="H1185" s="7"/>
      <c r="I1185" s="7"/>
      <c r="J1185" s="7"/>
      <c r="K1185" s="7"/>
      <c r="L1185" s="7"/>
      <c r="M1185" s="5"/>
      <c r="N1185" s="7">
        <v>1</v>
      </c>
      <c r="O1185" s="7"/>
      <c r="P1185" s="7"/>
      <c r="Q1185" s="7"/>
      <c r="R1185" s="7"/>
      <c r="S1185" s="7"/>
      <c r="T1185" s="7"/>
      <c r="U1185" s="7"/>
      <c r="V1185" s="6"/>
      <c r="W1185" s="10"/>
      <c r="X1185" s="8"/>
      <c r="Y1185" s="9">
        <v>0</v>
      </c>
      <c r="Z1185" s="9">
        <v>0</v>
      </c>
      <c r="AA1185" s="9">
        <v>0</v>
      </c>
      <c r="AB1185" s="9">
        <v>0</v>
      </c>
      <c r="AC1185" s="9">
        <v>0</v>
      </c>
      <c r="AD1185" s="9">
        <v>0</v>
      </c>
      <c r="AE1185" s="9">
        <v>0</v>
      </c>
      <c r="AF1185" s="9">
        <v>0</v>
      </c>
      <c r="AG1185" s="9">
        <v>0</v>
      </c>
      <c r="AH1185" s="9">
        <v>0</v>
      </c>
      <c r="AI1185" s="9">
        <v>0</v>
      </c>
      <c r="AJ1185">
        <v>0</v>
      </c>
      <c r="AK1185">
        <v>0</v>
      </c>
      <c r="AU1185" t="s">
        <v>2862</v>
      </c>
      <c r="AW1185">
        <v>0</v>
      </c>
      <c r="AY1185">
        <v>0</v>
      </c>
      <c r="BA1185">
        <v>0</v>
      </c>
      <c r="BC1185">
        <v>0</v>
      </c>
      <c r="BE1185">
        <v>0</v>
      </c>
      <c r="BG1185">
        <v>0</v>
      </c>
      <c r="BI1185">
        <v>0</v>
      </c>
      <c r="BK1185">
        <v>0</v>
      </c>
      <c r="BM1185">
        <v>0</v>
      </c>
      <c r="BO1185">
        <v>0</v>
      </c>
      <c r="BQ1185">
        <v>0</v>
      </c>
      <c r="BR1185">
        <v>0</v>
      </c>
      <c r="BT1185">
        <v>0</v>
      </c>
      <c r="BV1185">
        <v>0</v>
      </c>
      <c r="BX1185">
        <v>0</v>
      </c>
      <c r="BZ1185">
        <v>0</v>
      </c>
      <c r="CB1185">
        <v>0</v>
      </c>
      <c r="CF1185">
        <v>0</v>
      </c>
      <c r="CJ1185">
        <v>2653</v>
      </c>
      <c r="CM1185">
        <v>0</v>
      </c>
      <c r="CN1185">
        <v>0</v>
      </c>
    </row>
    <row r="1186" spans="1:92" x14ac:dyDescent="0.3">
      <c r="A1186" s="4">
        <v>44428</v>
      </c>
      <c r="B1186" s="2" t="s">
        <v>57</v>
      </c>
      <c r="C1186" s="11" t="s">
        <v>355</v>
      </c>
      <c r="D1186" s="11" t="s">
        <v>1690</v>
      </c>
      <c r="E1186" s="3" t="s">
        <v>1340</v>
      </c>
      <c r="F1186" s="1"/>
      <c r="G1186" s="7"/>
      <c r="H1186" s="7"/>
      <c r="I1186" s="7"/>
      <c r="J1186" s="7"/>
      <c r="K1186" s="7"/>
      <c r="L1186" s="7"/>
      <c r="M1186" s="5"/>
      <c r="N1186" s="7">
        <v>2</v>
      </c>
      <c r="O1186" s="7"/>
      <c r="P1186" s="7"/>
      <c r="Q1186" s="7"/>
      <c r="R1186" s="7"/>
      <c r="S1186" s="7"/>
      <c r="T1186" s="7"/>
      <c r="U1186" s="7"/>
      <c r="V1186" s="6"/>
      <c r="W1186" s="10"/>
      <c r="X1186" s="8"/>
      <c r="Y1186" s="9">
        <v>0</v>
      </c>
      <c r="Z1186" s="9">
        <v>0</v>
      </c>
      <c r="AA1186" s="9">
        <v>0</v>
      </c>
      <c r="AB1186" s="9">
        <v>0</v>
      </c>
      <c r="AC1186" s="9">
        <v>0</v>
      </c>
      <c r="AD1186" s="9">
        <v>0</v>
      </c>
      <c r="AE1186" s="9">
        <v>0</v>
      </c>
      <c r="AF1186" s="9">
        <v>0</v>
      </c>
      <c r="AG1186" s="9">
        <v>0</v>
      </c>
      <c r="AH1186" s="9">
        <v>0</v>
      </c>
      <c r="AI1186" s="9">
        <v>0</v>
      </c>
      <c r="AJ1186">
        <v>0</v>
      </c>
      <c r="AK1186">
        <v>0</v>
      </c>
      <c r="AU1186" t="s">
        <v>2863</v>
      </c>
      <c r="AW1186">
        <v>0</v>
      </c>
      <c r="AY1186">
        <v>0</v>
      </c>
      <c r="BA1186">
        <v>0</v>
      </c>
      <c r="BC1186">
        <v>0</v>
      </c>
      <c r="BE1186">
        <v>0</v>
      </c>
      <c r="BG1186">
        <v>0</v>
      </c>
      <c r="BI1186">
        <v>0</v>
      </c>
      <c r="BK1186">
        <v>0</v>
      </c>
      <c r="BM1186">
        <v>0</v>
      </c>
      <c r="BO1186">
        <v>0</v>
      </c>
      <c r="BQ1186">
        <v>0</v>
      </c>
      <c r="BR1186">
        <v>0</v>
      </c>
      <c r="BT1186">
        <v>0</v>
      </c>
      <c r="BV1186">
        <v>0</v>
      </c>
      <c r="BX1186">
        <v>0</v>
      </c>
      <c r="BZ1186">
        <v>0</v>
      </c>
      <c r="CB1186">
        <v>0</v>
      </c>
      <c r="CF1186">
        <v>0</v>
      </c>
      <c r="CJ1186">
        <v>2654</v>
      </c>
      <c r="CM1186">
        <v>0</v>
      </c>
      <c r="CN1186">
        <v>0</v>
      </c>
    </row>
    <row r="1187" spans="1:92" x14ac:dyDescent="0.3">
      <c r="A1187" s="4">
        <v>44428</v>
      </c>
      <c r="B1187" s="2" t="s">
        <v>57</v>
      </c>
      <c r="C1187" s="11" t="s">
        <v>216</v>
      </c>
      <c r="D1187" s="11" t="s">
        <v>1690</v>
      </c>
      <c r="E1187" s="3" t="s">
        <v>1121</v>
      </c>
      <c r="F1187" s="1"/>
      <c r="G1187" s="7"/>
      <c r="H1187" s="7"/>
      <c r="I1187" s="7"/>
      <c r="J1187" s="7"/>
      <c r="K1187" s="7"/>
      <c r="L1187" s="7"/>
      <c r="M1187" s="5"/>
      <c r="N1187" s="7">
        <v>9</v>
      </c>
      <c r="O1187" s="7"/>
      <c r="P1187" s="7"/>
      <c r="Q1187" s="7"/>
      <c r="R1187" s="7"/>
      <c r="S1187" s="7"/>
      <c r="T1187" s="7"/>
      <c r="U1187" s="7"/>
      <c r="V1187" s="6"/>
      <c r="W1187" s="10"/>
      <c r="X1187" s="8"/>
      <c r="Y1187" s="9">
        <v>0</v>
      </c>
      <c r="Z1187" s="9">
        <v>0</v>
      </c>
      <c r="AA1187" s="9">
        <v>0</v>
      </c>
      <c r="AB1187" s="9">
        <v>0</v>
      </c>
      <c r="AC1187" s="9">
        <v>0</v>
      </c>
      <c r="AD1187" s="9">
        <v>0</v>
      </c>
      <c r="AE1187" s="9">
        <v>0</v>
      </c>
      <c r="AF1187" s="9">
        <v>0</v>
      </c>
      <c r="AG1187" s="9">
        <v>0</v>
      </c>
      <c r="AH1187" s="9">
        <v>0</v>
      </c>
      <c r="AI1187" s="9">
        <v>0</v>
      </c>
      <c r="AJ1187">
        <v>0</v>
      </c>
      <c r="AK1187">
        <v>0</v>
      </c>
      <c r="AU1187" t="s">
        <v>2864</v>
      </c>
      <c r="AW1187">
        <v>0</v>
      </c>
      <c r="AY1187">
        <v>0</v>
      </c>
      <c r="BA1187">
        <v>0</v>
      </c>
      <c r="BC1187">
        <v>0</v>
      </c>
      <c r="BE1187">
        <v>0</v>
      </c>
      <c r="BG1187">
        <v>0</v>
      </c>
      <c r="BI1187">
        <v>0</v>
      </c>
      <c r="BK1187">
        <v>0</v>
      </c>
      <c r="BM1187">
        <v>0</v>
      </c>
      <c r="BO1187">
        <v>0</v>
      </c>
      <c r="BQ1187">
        <v>0</v>
      </c>
      <c r="BR1187">
        <v>0</v>
      </c>
      <c r="BT1187">
        <v>0</v>
      </c>
      <c r="BV1187">
        <v>0</v>
      </c>
      <c r="BX1187">
        <v>0</v>
      </c>
      <c r="BZ1187">
        <v>0</v>
      </c>
      <c r="CB1187">
        <v>0</v>
      </c>
      <c r="CF1187">
        <v>0</v>
      </c>
      <c r="CJ1187">
        <v>2655</v>
      </c>
      <c r="CM1187">
        <v>0</v>
      </c>
      <c r="CN1187">
        <v>0</v>
      </c>
    </row>
    <row r="1188" spans="1:92" x14ac:dyDescent="0.3">
      <c r="A1188" s="4">
        <v>44428</v>
      </c>
      <c r="B1188" s="2" t="s">
        <v>57</v>
      </c>
      <c r="C1188" s="11" t="s">
        <v>216</v>
      </c>
      <c r="D1188" s="11" t="s">
        <v>1473</v>
      </c>
      <c r="E1188" s="3" t="s">
        <v>1121</v>
      </c>
      <c r="F1188" s="1"/>
      <c r="G1188" s="7"/>
      <c r="H1188" s="7"/>
      <c r="I1188" s="7"/>
      <c r="J1188" s="7">
        <v>12</v>
      </c>
      <c r="K1188" s="7">
        <v>3</v>
      </c>
      <c r="L1188" s="7"/>
      <c r="M1188" s="5">
        <v>3</v>
      </c>
      <c r="N1188" s="7">
        <v>1</v>
      </c>
      <c r="O1188" s="7"/>
      <c r="P1188" s="7"/>
      <c r="Q1188" s="7"/>
      <c r="R1188" s="7"/>
      <c r="S1188" s="7"/>
      <c r="T1188" s="7"/>
      <c r="U1188" s="7"/>
      <c r="V1188" s="6"/>
      <c r="W1188" s="10"/>
      <c r="X1188" s="8"/>
      <c r="Y1188" s="9">
        <v>0</v>
      </c>
      <c r="Z1188" s="9">
        <v>0</v>
      </c>
      <c r="AA1188" s="9">
        <v>0</v>
      </c>
      <c r="AB1188" s="9">
        <v>0</v>
      </c>
      <c r="AC1188" s="9">
        <v>0</v>
      </c>
      <c r="AD1188" s="9">
        <v>0</v>
      </c>
      <c r="AE1188" s="9">
        <v>0</v>
      </c>
      <c r="AF1188" s="9">
        <v>0</v>
      </c>
      <c r="AG1188" s="9">
        <v>0</v>
      </c>
      <c r="AH1188" s="9">
        <v>0</v>
      </c>
      <c r="AI1188" s="9">
        <v>0</v>
      </c>
      <c r="AJ1188">
        <v>0</v>
      </c>
      <c r="AK1188">
        <v>0</v>
      </c>
      <c r="AU1188" t="s">
        <v>2865</v>
      </c>
      <c r="AW1188">
        <v>0</v>
      </c>
      <c r="AY1188">
        <v>0</v>
      </c>
      <c r="BA1188">
        <v>0</v>
      </c>
      <c r="BC1188">
        <v>0</v>
      </c>
      <c r="BE1188">
        <v>0</v>
      </c>
      <c r="BG1188">
        <v>0</v>
      </c>
      <c r="BI1188">
        <v>0</v>
      </c>
      <c r="BK1188">
        <v>0</v>
      </c>
      <c r="BM1188">
        <v>0</v>
      </c>
      <c r="BO1188">
        <v>0</v>
      </c>
      <c r="BQ1188">
        <v>0</v>
      </c>
      <c r="BR1188">
        <v>0</v>
      </c>
      <c r="BT1188">
        <v>0</v>
      </c>
      <c r="BV1188">
        <v>0</v>
      </c>
      <c r="BX1188">
        <v>0</v>
      </c>
      <c r="BZ1188">
        <v>0</v>
      </c>
      <c r="CB1188">
        <v>0</v>
      </c>
      <c r="CF1188">
        <v>0</v>
      </c>
      <c r="CJ1188">
        <v>2656</v>
      </c>
      <c r="CM1188">
        <v>0</v>
      </c>
      <c r="CN1188">
        <v>0</v>
      </c>
    </row>
    <row r="1189" spans="1:92" x14ac:dyDescent="0.3">
      <c r="A1189" s="4">
        <v>44428</v>
      </c>
      <c r="B1189" s="2" t="s">
        <v>57</v>
      </c>
      <c r="C1189" s="11" t="s">
        <v>1350</v>
      </c>
      <c r="D1189" s="11" t="s">
        <v>1690</v>
      </c>
      <c r="E1189" s="3" t="s">
        <v>1351</v>
      </c>
      <c r="F1189" s="1"/>
      <c r="G1189" s="7"/>
      <c r="H1189" s="7"/>
      <c r="I1189" s="7"/>
      <c r="J1189" s="7">
        <v>20</v>
      </c>
      <c r="K1189" s="7">
        <v>4</v>
      </c>
      <c r="L1189" s="7">
        <v>3</v>
      </c>
      <c r="M1189" s="5"/>
      <c r="N1189" s="7">
        <v>3</v>
      </c>
      <c r="O1189" s="7"/>
      <c r="P1189" s="7"/>
      <c r="Q1189" s="7"/>
      <c r="R1189" s="7"/>
      <c r="S1189" s="7"/>
      <c r="T1189" s="7"/>
      <c r="U1189" s="7"/>
      <c r="V1189" s="6"/>
      <c r="W1189" s="10"/>
      <c r="X1189" s="8"/>
      <c r="Y1189" s="9">
        <v>0</v>
      </c>
      <c r="Z1189" s="9">
        <v>0</v>
      </c>
      <c r="AA1189" s="9">
        <v>0</v>
      </c>
      <c r="AB1189" s="9">
        <v>0</v>
      </c>
      <c r="AC1189" s="9">
        <v>0</v>
      </c>
      <c r="AD1189" s="9">
        <v>0</v>
      </c>
      <c r="AE1189" s="9">
        <v>0</v>
      </c>
      <c r="AF1189" s="9">
        <v>0</v>
      </c>
      <c r="AG1189" s="9">
        <v>0</v>
      </c>
      <c r="AH1189" s="9">
        <v>0</v>
      </c>
      <c r="AI1189" s="9">
        <v>0</v>
      </c>
      <c r="AJ1189">
        <v>0</v>
      </c>
      <c r="AK1189">
        <v>0</v>
      </c>
      <c r="AU1189" t="s">
        <v>2866</v>
      </c>
      <c r="AW1189">
        <v>0</v>
      </c>
      <c r="AY1189">
        <v>0</v>
      </c>
      <c r="BA1189">
        <v>0</v>
      </c>
      <c r="BC1189">
        <v>0</v>
      </c>
      <c r="BE1189">
        <v>0</v>
      </c>
      <c r="BG1189">
        <v>0</v>
      </c>
      <c r="BI1189">
        <v>0</v>
      </c>
      <c r="BK1189">
        <v>0</v>
      </c>
      <c r="BM1189">
        <v>0</v>
      </c>
      <c r="BO1189">
        <v>0</v>
      </c>
      <c r="BQ1189">
        <v>0</v>
      </c>
      <c r="BR1189">
        <v>0</v>
      </c>
      <c r="BT1189">
        <v>0</v>
      </c>
      <c r="BV1189">
        <v>0</v>
      </c>
      <c r="BX1189">
        <v>0</v>
      </c>
      <c r="BZ1189">
        <v>0</v>
      </c>
      <c r="CB1189">
        <v>0</v>
      </c>
      <c r="CF1189">
        <v>0</v>
      </c>
      <c r="CJ1189">
        <v>2657</v>
      </c>
      <c r="CM1189">
        <v>0</v>
      </c>
      <c r="CN1189">
        <v>0</v>
      </c>
    </row>
    <row r="1190" spans="1:92" x14ac:dyDescent="0.3">
      <c r="A1190" s="4">
        <v>44428</v>
      </c>
      <c r="B1190" s="2" t="s">
        <v>57</v>
      </c>
      <c r="C1190" s="11" t="s">
        <v>1350</v>
      </c>
      <c r="D1190" s="11" t="s">
        <v>1473</v>
      </c>
      <c r="E1190" s="3" t="s">
        <v>1351</v>
      </c>
      <c r="F1190" s="1"/>
      <c r="G1190" s="7"/>
      <c r="H1190" s="7"/>
      <c r="I1190" s="7"/>
      <c r="J1190" s="7">
        <v>25</v>
      </c>
      <c r="K1190" s="7">
        <v>5</v>
      </c>
      <c r="L1190" s="7"/>
      <c r="M1190" s="5">
        <v>5</v>
      </c>
      <c r="N1190" s="7"/>
      <c r="O1190" s="7"/>
      <c r="P1190" s="7"/>
      <c r="Q1190" s="7"/>
      <c r="R1190" s="7"/>
      <c r="S1190" s="7"/>
      <c r="T1190" s="7"/>
      <c r="U1190" s="7"/>
      <c r="V1190" s="6">
        <v>30</v>
      </c>
      <c r="W1190" s="10"/>
      <c r="X1190" s="8"/>
      <c r="Y1190" s="9">
        <v>0</v>
      </c>
      <c r="Z1190" s="9">
        <v>0</v>
      </c>
      <c r="AA1190" s="9">
        <v>0</v>
      </c>
      <c r="AB1190" s="9">
        <v>0</v>
      </c>
      <c r="AC1190" s="9">
        <v>0</v>
      </c>
      <c r="AD1190" s="9">
        <v>0</v>
      </c>
      <c r="AE1190" s="9">
        <v>0</v>
      </c>
      <c r="AF1190" s="9">
        <v>0</v>
      </c>
      <c r="AG1190" s="9">
        <v>0</v>
      </c>
      <c r="AH1190" s="9">
        <v>0</v>
      </c>
      <c r="AI1190" s="9">
        <v>0</v>
      </c>
      <c r="AJ1190">
        <v>0</v>
      </c>
      <c r="AK1190">
        <v>0</v>
      </c>
      <c r="AU1190" t="s">
        <v>2867</v>
      </c>
      <c r="AW1190">
        <v>0</v>
      </c>
      <c r="AY1190">
        <v>0</v>
      </c>
      <c r="BA1190">
        <v>0</v>
      </c>
      <c r="BC1190">
        <v>0</v>
      </c>
      <c r="BE1190">
        <v>0</v>
      </c>
      <c r="BG1190">
        <v>0</v>
      </c>
      <c r="BI1190">
        <v>0</v>
      </c>
      <c r="BK1190">
        <v>0</v>
      </c>
      <c r="BM1190">
        <v>0</v>
      </c>
      <c r="BO1190">
        <v>0</v>
      </c>
      <c r="BQ1190">
        <v>0</v>
      </c>
      <c r="BR1190">
        <v>0</v>
      </c>
      <c r="BT1190">
        <v>0</v>
      </c>
      <c r="BV1190">
        <v>0</v>
      </c>
      <c r="BX1190">
        <v>0</v>
      </c>
      <c r="BZ1190">
        <v>0</v>
      </c>
      <c r="CB1190">
        <v>0</v>
      </c>
      <c r="CF1190">
        <v>0</v>
      </c>
      <c r="CJ1190">
        <v>2658</v>
      </c>
      <c r="CM1190">
        <v>0</v>
      </c>
      <c r="CN1190">
        <v>0</v>
      </c>
    </row>
    <row r="1191" spans="1:92" x14ac:dyDescent="0.3">
      <c r="A1191" s="4">
        <v>44428</v>
      </c>
      <c r="B1191" s="2" t="s">
        <v>12</v>
      </c>
      <c r="C1191" s="11" t="s">
        <v>555</v>
      </c>
      <c r="D1191" s="11" t="s">
        <v>2690</v>
      </c>
      <c r="E1191" s="3" t="s">
        <v>1593</v>
      </c>
      <c r="F1191" s="1"/>
      <c r="G1191" s="7"/>
      <c r="H1191" s="7"/>
      <c r="I1191" s="7"/>
      <c r="J1191" s="7"/>
      <c r="K1191" s="7"/>
      <c r="L1191" s="7"/>
      <c r="M1191" s="5"/>
      <c r="N1191" s="7"/>
      <c r="O1191" s="7">
        <v>1</v>
      </c>
      <c r="P1191" s="7"/>
      <c r="Q1191" s="7"/>
      <c r="R1191" s="7"/>
      <c r="S1191" s="7"/>
      <c r="T1191" s="7"/>
      <c r="U1191" s="7"/>
      <c r="V1191" s="6"/>
      <c r="W1191" s="10"/>
      <c r="X1191" s="8"/>
      <c r="Y1191" s="9">
        <v>0</v>
      </c>
      <c r="Z1191" s="9">
        <v>0</v>
      </c>
      <c r="AA1191" s="9">
        <v>0</v>
      </c>
      <c r="AB1191" s="9">
        <v>0</v>
      </c>
      <c r="AC1191" s="9">
        <v>0</v>
      </c>
      <c r="AD1191" s="9">
        <v>0</v>
      </c>
      <c r="AE1191" s="9">
        <v>0</v>
      </c>
      <c r="AF1191" s="9">
        <v>0</v>
      </c>
      <c r="AG1191" s="9">
        <v>0</v>
      </c>
      <c r="AH1191" s="9">
        <v>0</v>
      </c>
      <c r="AI1191" s="9">
        <v>0</v>
      </c>
      <c r="AJ1191">
        <v>0</v>
      </c>
      <c r="AK1191">
        <v>0</v>
      </c>
      <c r="AU1191" t="s">
        <v>2868</v>
      </c>
      <c r="AW1191">
        <v>0</v>
      </c>
      <c r="AY1191">
        <v>0</v>
      </c>
      <c r="BA1191">
        <v>0</v>
      </c>
      <c r="BC1191">
        <v>0</v>
      </c>
      <c r="BE1191">
        <v>0</v>
      </c>
      <c r="BG1191">
        <v>0</v>
      </c>
      <c r="BI1191">
        <v>0</v>
      </c>
      <c r="BK1191">
        <v>0</v>
      </c>
      <c r="BM1191">
        <v>0</v>
      </c>
      <c r="BO1191">
        <v>0</v>
      </c>
      <c r="BQ1191">
        <v>0</v>
      </c>
      <c r="BR1191">
        <v>0</v>
      </c>
      <c r="BT1191">
        <v>0</v>
      </c>
      <c r="BV1191">
        <v>0</v>
      </c>
      <c r="BX1191">
        <v>0</v>
      </c>
      <c r="BZ1191">
        <v>0</v>
      </c>
      <c r="CB1191">
        <v>0</v>
      </c>
      <c r="CF1191">
        <v>0</v>
      </c>
      <c r="CJ1191">
        <v>2659</v>
      </c>
      <c r="CM1191">
        <v>0</v>
      </c>
      <c r="CN1191">
        <v>0</v>
      </c>
    </row>
    <row r="1192" spans="1:92" x14ac:dyDescent="0.3">
      <c r="A1192" s="4">
        <v>44428</v>
      </c>
      <c r="B1192" s="2" t="s">
        <v>12</v>
      </c>
      <c r="C1192" s="11" t="s">
        <v>388</v>
      </c>
      <c r="D1192" s="11" t="s">
        <v>11</v>
      </c>
      <c r="E1192" s="3" t="s">
        <v>1174</v>
      </c>
      <c r="F1192" s="1"/>
      <c r="G1192" s="7"/>
      <c r="H1192" s="7"/>
      <c r="I1192" s="7"/>
      <c r="J1192" s="7">
        <v>2250</v>
      </c>
      <c r="K1192" s="7">
        <v>450</v>
      </c>
      <c r="L1192" s="7"/>
      <c r="M1192" s="5">
        <v>450</v>
      </c>
      <c r="N1192" s="7"/>
      <c r="O1192" s="7"/>
      <c r="P1192" s="7"/>
      <c r="Q1192" s="7"/>
      <c r="R1192" s="7"/>
      <c r="S1192" s="7"/>
      <c r="T1192" s="7"/>
      <c r="U1192" s="7"/>
      <c r="V1192" s="6"/>
      <c r="W1192" s="10"/>
      <c r="X1192" s="8"/>
      <c r="Y1192" s="9">
        <v>0</v>
      </c>
      <c r="Z1192" s="9">
        <v>0</v>
      </c>
      <c r="AA1192" s="9">
        <v>0</v>
      </c>
      <c r="AB1192" s="9">
        <v>0</v>
      </c>
      <c r="AC1192" s="9">
        <v>0</v>
      </c>
      <c r="AD1192" s="9">
        <v>0</v>
      </c>
      <c r="AE1192" s="9">
        <v>0</v>
      </c>
      <c r="AF1192" s="9">
        <v>0</v>
      </c>
      <c r="AG1192" s="9">
        <v>0</v>
      </c>
      <c r="AH1192" s="9">
        <v>0</v>
      </c>
      <c r="AI1192" s="9">
        <v>0</v>
      </c>
      <c r="AJ1192">
        <v>0</v>
      </c>
      <c r="AK1192">
        <v>0</v>
      </c>
      <c r="AU1192" t="s">
        <v>2869</v>
      </c>
      <c r="AW1192">
        <v>0</v>
      </c>
      <c r="AY1192">
        <v>0</v>
      </c>
      <c r="BA1192">
        <v>0</v>
      </c>
      <c r="BC1192">
        <v>0</v>
      </c>
      <c r="BE1192">
        <v>0</v>
      </c>
      <c r="BG1192">
        <v>0</v>
      </c>
      <c r="BI1192">
        <v>0</v>
      </c>
      <c r="BK1192">
        <v>0</v>
      </c>
      <c r="BM1192">
        <v>0</v>
      </c>
      <c r="BO1192">
        <v>0</v>
      </c>
      <c r="BQ1192">
        <v>0</v>
      </c>
      <c r="BR1192">
        <v>0</v>
      </c>
      <c r="BT1192">
        <v>0</v>
      </c>
      <c r="BV1192">
        <v>0</v>
      </c>
      <c r="BX1192">
        <v>0</v>
      </c>
      <c r="BZ1192">
        <v>0</v>
      </c>
      <c r="CB1192">
        <v>0</v>
      </c>
      <c r="CF1192">
        <v>0</v>
      </c>
      <c r="CJ1192">
        <v>2660</v>
      </c>
      <c r="CM1192">
        <v>0</v>
      </c>
      <c r="CN1192">
        <v>0</v>
      </c>
    </row>
    <row r="1193" spans="1:92" x14ac:dyDescent="0.3">
      <c r="A1193" s="4">
        <v>44409</v>
      </c>
      <c r="B1193" s="2" t="s">
        <v>39</v>
      </c>
      <c r="C1193" s="11" t="s">
        <v>503</v>
      </c>
      <c r="D1193" s="11" t="s">
        <v>31</v>
      </c>
      <c r="E1193" s="3" t="s">
        <v>1012</v>
      </c>
      <c r="F1193" s="1"/>
      <c r="G1193" s="7"/>
      <c r="H1193" s="7"/>
      <c r="I1193" s="7"/>
      <c r="J1193" s="7">
        <v>28</v>
      </c>
      <c r="K1193" s="7">
        <v>7</v>
      </c>
      <c r="L1193" s="7">
        <v>1</v>
      </c>
      <c r="M1193" s="5">
        <v>6</v>
      </c>
      <c r="N1193" s="7"/>
      <c r="O1193" s="7"/>
      <c r="P1193" s="7"/>
      <c r="Q1193" s="7"/>
      <c r="R1193" s="7"/>
      <c r="S1193" s="7"/>
      <c r="T1193" s="7"/>
      <c r="U1193" s="7"/>
      <c r="V1193" s="6"/>
      <c r="W1193" s="10"/>
      <c r="X1193" s="8"/>
      <c r="Y1193" s="9">
        <v>0</v>
      </c>
      <c r="Z1193" s="9">
        <v>0</v>
      </c>
      <c r="AA1193" s="9">
        <v>0</v>
      </c>
      <c r="AB1193" s="9">
        <v>0</v>
      </c>
      <c r="AC1193" s="9">
        <v>0</v>
      </c>
      <c r="AD1193" s="9">
        <v>0</v>
      </c>
      <c r="AE1193" s="9">
        <v>0</v>
      </c>
      <c r="AF1193" s="9">
        <v>0</v>
      </c>
      <c r="AG1193" s="9">
        <v>0</v>
      </c>
      <c r="AH1193" s="9">
        <v>0</v>
      </c>
      <c r="AI1193" s="9">
        <v>0</v>
      </c>
      <c r="AJ1193">
        <v>0</v>
      </c>
      <c r="AK1193">
        <v>0</v>
      </c>
      <c r="AU1193" t="s">
        <v>2870</v>
      </c>
      <c r="AW1193">
        <v>0</v>
      </c>
      <c r="AY1193">
        <v>0</v>
      </c>
      <c r="BA1193">
        <v>0</v>
      </c>
      <c r="BC1193">
        <v>0</v>
      </c>
      <c r="BE1193">
        <v>0</v>
      </c>
      <c r="BG1193">
        <v>0</v>
      </c>
      <c r="BI1193">
        <v>0</v>
      </c>
      <c r="BK1193">
        <v>0</v>
      </c>
      <c r="BM1193">
        <v>0</v>
      </c>
      <c r="BO1193">
        <v>0</v>
      </c>
      <c r="BQ1193">
        <v>0</v>
      </c>
      <c r="BR1193">
        <v>0</v>
      </c>
      <c r="BT1193">
        <v>0</v>
      </c>
      <c r="BV1193">
        <v>0</v>
      </c>
      <c r="BX1193">
        <v>0</v>
      </c>
      <c r="BZ1193">
        <v>0</v>
      </c>
      <c r="CB1193">
        <v>0</v>
      </c>
      <c r="CF1193">
        <v>0</v>
      </c>
      <c r="CJ1193">
        <v>2661</v>
      </c>
      <c r="CM1193">
        <v>0</v>
      </c>
      <c r="CN1193">
        <v>0</v>
      </c>
    </row>
    <row r="1194" spans="1:92" x14ac:dyDescent="0.3">
      <c r="A1194" s="4">
        <v>44410</v>
      </c>
      <c r="B1194" s="2" t="s">
        <v>26</v>
      </c>
      <c r="C1194" s="11" t="s">
        <v>254</v>
      </c>
      <c r="D1194" s="11" t="s">
        <v>11</v>
      </c>
      <c r="E1194" s="3" t="s">
        <v>1304</v>
      </c>
      <c r="F1194" s="1"/>
      <c r="G1194" s="7"/>
      <c r="H1194" s="7"/>
      <c r="I1194" s="7"/>
      <c r="J1194" s="7">
        <v>44</v>
      </c>
      <c r="K1194" s="7">
        <v>11</v>
      </c>
      <c r="L1194" s="7">
        <v>1</v>
      </c>
      <c r="M1194" s="5">
        <v>10</v>
      </c>
      <c r="N1194" s="7">
        <v>1</v>
      </c>
      <c r="O1194" s="7"/>
      <c r="P1194" s="7"/>
      <c r="Q1194" s="7"/>
      <c r="R1194" s="7"/>
      <c r="S1194" s="7"/>
      <c r="T1194" s="7"/>
      <c r="U1194" s="7"/>
      <c r="V1194" s="6"/>
      <c r="W1194" s="10"/>
      <c r="X1194" s="8"/>
      <c r="Y1194" s="9">
        <v>0</v>
      </c>
      <c r="Z1194" s="9">
        <v>0</v>
      </c>
      <c r="AA1194" s="9">
        <v>0</v>
      </c>
      <c r="AB1194" s="9">
        <v>0</v>
      </c>
      <c r="AC1194" s="9">
        <v>0</v>
      </c>
      <c r="AD1194" s="9">
        <v>0</v>
      </c>
      <c r="AE1194" s="9">
        <v>0</v>
      </c>
      <c r="AF1194" s="9">
        <v>0</v>
      </c>
      <c r="AG1194" s="9">
        <v>0</v>
      </c>
      <c r="AH1194" s="9">
        <v>0</v>
      </c>
      <c r="AI1194" s="9">
        <v>0</v>
      </c>
      <c r="AJ1194">
        <v>0</v>
      </c>
      <c r="AK1194">
        <v>0</v>
      </c>
      <c r="AU1194" t="s">
        <v>2871</v>
      </c>
      <c r="AW1194">
        <v>0</v>
      </c>
      <c r="AY1194">
        <v>0</v>
      </c>
      <c r="BA1194">
        <v>0</v>
      </c>
      <c r="BC1194">
        <v>0</v>
      </c>
      <c r="BE1194">
        <v>0</v>
      </c>
      <c r="BG1194">
        <v>0</v>
      </c>
      <c r="BI1194">
        <v>0</v>
      </c>
      <c r="BK1194">
        <v>0</v>
      </c>
      <c r="BM1194">
        <v>0</v>
      </c>
      <c r="BO1194">
        <v>0</v>
      </c>
      <c r="BQ1194">
        <v>0</v>
      </c>
      <c r="BR1194">
        <v>0</v>
      </c>
      <c r="BT1194">
        <v>0</v>
      </c>
      <c r="BV1194">
        <v>0</v>
      </c>
      <c r="BX1194">
        <v>0</v>
      </c>
      <c r="BZ1194">
        <v>0</v>
      </c>
      <c r="CB1194">
        <v>0</v>
      </c>
      <c r="CF1194">
        <v>0</v>
      </c>
      <c r="CJ1194">
        <v>2662</v>
      </c>
      <c r="CM1194">
        <v>0</v>
      </c>
      <c r="CN1194">
        <v>0</v>
      </c>
    </row>
    <row r="1195" spans="1:92" x14ac:dyDescent="0.3">
      <c r="A1195" s="4">
        <v>44418</v>
      </c>
      <c r="B1195" s="2" t="s">
        <v>26</v>
      </c>
      <c r="C1195" s="11" t="s">
        <v>215</v>
      </c>
      <c r="D1195" s="11" t="s">
        <v>1713</v>
      </c>
      <c r="E1195" s="3" t="s">
        <v>1485</v>
      </c>
      <c r="F1195" s="1"/>
      <c r="G1195" s="7"/>
      <c r="H1195" s="7">
        <v>1</v>
      </c>
      <c r="I1195" s="7"/>
      <c r="J1195" s="7">
        <v>736</v>
      </c>
      <c r="K1195" s="7">
        <v>184</v>
      </c>
      <c r="L1195" s="7"/>
      <c r="M1195" s="5">
        <v>184</v>
      </c>
      <c r="N1195" s="7"/>
      <c r="O1195" s="7"/>
      <c r="P1195" s="7"/>
      <c r="Q1195" s="7"/>
      <c r="R1195" s="7"/>
      <c r="S1195" s="7"/>
      <c r="T1195" s="7">
        <v>7</v>
      </c>
      <c r="U1195" s="7"/>
      <c r="V1195" s="6"/>
      <c r="W1195" s="10"/>
      <c r="X1195" s="8"/>
      <c r="Y1195" s="9">
        <v>0</v>
      </c>
      <c r="Z1195" s="9">
        <v>0</v>
      </c>
      <c r="AA1195" s="9">
        <v>0</v>
      </c>
      <c r="AB1195" s="9">
        <v>0</v>
      </c>
      <c r="AC1195" s="9">
        <v>0</v>
      </c>
      <c r="AD1195" s="9">
        <v>0</v>
      </c>
      <c r="AE1195" s="9">
        <v>0</v>
      </c>
      <c r="AF1195" s="9">
        <v>0</v>
      </c>
      <c r="AG1195" s="9">
        <v>0</v>
      </c>
      <c r="AH1195" s="9">
        <v>0</v>
      </c>
      <c r="AI1195" s="9">
        <v>0</v>
      </c>
      <c r="AJ1195">
        <v>0</v>
      </c>
      <c r="AK1195">
        <v>0</v>
      </c>
      <c r="AU1195" t="s">
        <v>2872</v>
      </c>
      <c r="AW1195">
        <v>0</v>
      </c>
      <c r="AY1195">
        <v>0</v>
      </c>
      <c r="BA1195">
        <v>0</v>
      </c>
      <c r="BC1195">
        <v>0</v>
      </c>
      <c r="BE1195">
        <v>0</v>
      </c>
      <c r="BG1195">
        <v>0</v>
      </c>
      <c r="BI1195">
        <v>0</v>
      </c>
      <c r="BK1195">
        <v>0</v>
      </c>
      <c r="BM1195">
        <v>0</v>
      </c>
      <c r="BO1195">
        <v>0</v>
      </c>
      <c r="BQ1195">
        <v>0</v>
      </c>
      <c r="BR1195">
        <v>0</v>
      </c>
      <c r="BT1195">
        <v>0</v>
      </c>
      <c r="BV1195">
        <v>0</v>
      </c>
      <c r="BX1195">
        <v>0</v>
      </c>
      <c r="BZ1195">
        <v>0</v>
      </c>
      <c r="CB1195">
        <v>0</v>
      </c>
      <c r="CF1195">
        <v>0</v>
      </c>
      <c r="CJ1195">
        <v>2663</v>
      </c>
      <c r="CM1195">
        <v>0</v>
      </c>
      <c r="CN1195">
        <v>0</v>
      </c>
    </row>
    <row r="1196" spans="1:92" x14ac:dyDescent="0.3">
      <c r="A1196" s="4">
        <v>44418</v>
      </c>
      <c r="B1196" s="2" t="s">
        <v>26</v>
      </c>
      <c r="C1196" s="11" t="s">
        <v>707</v>
      </c>
      <c r="D1196" s="11" t="s">
        <v>7</v>
      </c>
      <c r="E1196" s="3" t="s">
        <v>1176</v>
      </c>
      <c r="F1196" s="1"/>
      <c r="G1196" s="7"/>
      <c r="H1196" s="7"/>
      <c r="I1196" s="7"/>
      <c r="J1196" s="7"/>
      <c r="K1196" s="7"/>
      <c r="L1196" s="7"/>
      <c r="M1196" s="5"/>
      <c r="N1196" s="7"/>
      <c r="O1196" s="7"/>
      <c r="P1196" s="7"/>
      <c r="Q1196" s="7"/>
      <c r="R1196" s="7"/>
      <c r="S1196" s="7"/>
      <c r="T1196" s="7"/>
      <c r="U1196" s="7"/>
      <c r="V1196" s="6"/>
      <c r="W1196" s="10" t="s">
        <v>2873</v>
      </c>
      <c r="X1196" s="8"/>
      <c r="Y1196" s="9">
        <v>0</v>
      </c>
      <c r="Z1196" s="9">
        <v>0</v>
      </c>
      <c r="AA1196" s="9">
        <v>0</v>
      </c>
      <c r="AB1196" s="9">
        <v>0</v>
      </c>
      <c r="AC1196" s="9">
        <v>0</v>
      </c>
      <c r="AD1196" s="9">
        <v>0</v>
      </c>
      <c r="AE1196" s="9">
        <v>0</v>
      </c>
      <c r="AF1196" s="9">
        <v>0</v>
      </c>
      <c r="AG1196" s="9">
        <v>0</v>
      </c>
      <c r="AH1196" s="9">
        <v>0</v>
      </c>
      <c r="AI1196" s="9">
        <v>0</v>
      </c>
      <c r="AJ1196">
        <v>0</v>
      </c>
      <c r="AK1196">
        <v>0</v>
      </c>
      <c r="AU1196" t="s">
        <v>2874</v>
      </c>
      <c r="AW1196">
        <v>0</v>
      </c>
      <c r="AY1196">
        <v>0</v>
      </c>
      <c r="BA1196">
        <v>0</v>
      </c>
      <c r="BC1196">
        <v>0</v>
      </c>
      <c r="BE1196">
        <v>0</v>
      </c>
      <c r="BG1196">
        <v>0</v>
      </c>
      <c r="BI1196">
        <v>0</v>
      </c>
      <c r="BK1196">
        <v>0</v>
      </c>
      <c r="BM1196">
        <v>0</v>
      </c>
      <c r="BO1196">
        <v>0</v>
      </c>
      <c r="BQ1196">
        <v>0</v>
      </c>
      <c r="BR1196">
        <v>0</v>
      </c>
      <c r="BT1196">
        <v>0</v>
      </c>
      <c r="BV1196">
        <v>0</v>
      </c>
      <c r="BX1196">
        <v>0</v>
      </c>
      <c r="BZ1196">
        <v>0</v>
      </c>
      <c r="CB1196">
        <v>0</v>
      </c>
      <c r="CF1196">
        <v>0</v>
      </c>
      <c r="CJ1196">
        <v>2664</v>
      </c>
      <c r="CM1196">
        <v>0</v>
      </c>
      <c r="CN1196">
        <v>0</v>
      </c>
    </row>
    <row r="1197" spans="1:92" x14ac:dyDescent="0.3">
      <c r="A1197" s="4">
        <v>44422</v>
      </c>
      <c r="B1197" s="2" t="s">
        <v>26</v>
      </c>
      <c r="C1197" s="11" t="s">
        <v>434</v>
      </c>
      <c r="D1197" s="11" t="s">
        <v>1713</v>
      </c>
      <c r="E1197" s="3" t="s">
        <v>1392</v>
      </c>
      <c r="F1197" s="1"/>
      <c r="G1197" s="7"/>
      <c r="H1197" s="7"/>
      <c r="I1197" s="7"/>
      <c r="J1197" s="7">
        <v>6</v>
      </c>
      <c r="K1197" s="7">
        <v>2</v>
      </c>
      <c r="L1197" s="7"/>
      <c r="M1197" s="5">
        <v>1</v>
      </c>
      <c r="N1197" s="7"/>
      <c r="O1197" s="7"/>
      <c r="P1197" s="7"/>
      <c r="Q1197" s="7"/>
      <c r="R1197" s="7"/>
      <c r="S1197" s="7"/>
      <c r="T1197" s="7"/>
      <c r="U1197" s="7"/>
      <c r="V1197" s="6"/>
      <c r="W1197" s="10"/>
      <c r="X1197" s="8"/>
      <c r="Y1197" s="9">
        <v>0</v>
      </c>
      <c r="Z1197" s="9">
        <v>0</v>
      </c>
      <c r="AA1197" s="9">
        <v>0</v>
      </c>
      <c r="AB1197" s="9">
        <v>0</v>
      </c>
      <c r="AC1197" s="9">
        <v>0</v>
      </c>
      <c r="AD1197" s="9">
        <v>0</v>
      </c>
      <c r="AE1197" s="9">
        <v>0</v>
      </c>
      <c r="AF1197" s="9">
        <v>0</v>
      </c>
      <c r="AG1197" s="9">
        <v>0</v>
      </c>
      <c r="AH1197" s="9">
        <v>0</v>
      </c>
      <c r="AI1197" s="9">
        <v>0</v>
      </c>
      <c r="AJ1197">
        <v>0</v>
      </c>
      <c r="AK1197">
        <v>0</v>
      </c>
      <c r="AU1197" t="s">
        <v>2875</v>
      </c>
      <c r="AW1197">
        <v>0</v>
      </c>
      <c r="AY1197">
        <v>0</v>
      </c>
      <c r="BA1197">
        <v>0</v>
      </c>
      <c r="BC1197">
        <v>0</v>
      </c>
      <c r="BE1197">
        <v>0</v>
      </c>
      <c r="BG1197">
        <v>0</v>
      </c>
      <c r="BI1197">
        <v>0</v>
      </c>
      <c r="BK1197">
        <v>0</v>
      </c>
      <c r="BM1197">
        <v>0</v>
      </c>
      <c r="BO1197">
        <v>0</v>
      </c>
      <c r="BQ1197">
        <v>0</v>
      </c>
      <c r="BR1197">
        <v>0</v>
      </c>
      <c r="BT1197">
        <v>0</v>
      </c>
      <c r="BV1197">
        <v>0</v>
      </c>
      <c r="BX1197">
        <v>0</v>
      </c>
      <c r="BZ1197">
        <v>0</v>
      </c>
      <c r="CB1197">
        <v>0</v>
      </c>
      <c r="CF1197">
        <v>0</v>
      </c>
      <c r="CJ1197">
        <v>2665</v>
      </c>
      <c r="CM1197">
        <v>0</v>
      </c>
      <c r="CN1197">
        <v>0</v>
      </c>
    </row>
    <row r="1198" spans="1:92" x14ac:dyDescent="0.3">
      <c r="A1198" s="4">
        <v>44422</v>
      </c>
      <c r="B1198" s="2" t="s">
        <v>26</v>
      </c>
      <c r="C1198" s="11" t="s">
        <v>517</v>
      </c>
      <c r="D1198" s="11" t="s">
        <v>1627</v>
      </c>
      <c r="E1198" s="3" t="s">
        <v>1058</v>
      </c>
      <c r="F1198" s="1"/>
      <c r="G1198" s="7"/>
      <c r="H1198" s="7"/>
      <c r="I1198" s="7"/>
      <c r="J1198" s="7">
        <v>70</v>
      </c>
      <c r="K1198" s="7">
        <v>35</v>
      </c>
      <c r="L1198" s="7"/>
      <c r="M1198" s="5">
        <v>35</v>
      </c>
      <c r="N1198" s="7">
        <v>1</v>
      </c>
      <c r="O1198" s="7"/>
      <c r="P1198" s="7"/>
      <c r="Q1198" s="7"/>
      <c r="R1198" s="7"/>
      <c r="S1198" s="7"/>
      <c r="T1198" s="7"/>
      <c r="U1198" s="7"/>
      <c r="V1198" s="6"/>
      <c r="W1198" s="10"/>
      <c r="X1198" s="8"/>
      <c r="Y1198" s="9">
        <v>0</v>
      </c>
      <c r="Z1198" s="9">
        <v>0</v>
      </c>
      <c r="AA1198" s="9">
        <v>0</v>
      </c>
      <c r="AB1198" s="9">
        <v>0</v>
      </c>
      <c r="AC1198" s="9">
        <v>0</v>
      </c>
      <c r="AD1198" s="9">
        <v>0</v>
      </c>
      <c r="AE1198" s="9">
        <v>0</v>
      </c>
      <c r="AF1198" s="9">
        <v>0</v>
      </c>
      <c r="AG1198" s="9">
        <v>0</v>
      </c>
      <c r="AH1198" s="9">
        <v>0</v>
      </c>
      <c r="AI1198" s="9">
        <v>0</v>
      </c>
      <c r="AJ1198">
        <v>0</v>
      </c>
      <c r="AK1198">
        <v>0</v>
      </c>
      <c r="AU1198" t="s">
        <v>2876</v>
      </c>
      <c r="AW1198">
        <v>0</v>
      </c>
      <c r="AY1198">
        <v>0</v>
      </c>
      <c r="BA1198">
        <v>0</v>
      </c>
      <c r="BC1198">
        <v>0</v>
      </c>
      <c r="BE1198">
        <v>0</v>
      </c>
      <c r="BG1198">
        <v>0</v>
      </c>
      <c r="BI1198">
        <v>0</v>
      </c>
      <c r="BK1198">
        <v>0</v>
      </c>
      <c r="BM1198">
        <v>0</v>
      </c>
      <c r="BO1198">
        <v>0</v>
      </c>
      <c r="BQ1198">
        <v>0</v>
      </c>
      <c r="BR1198">
        <v>0</v>
      </c>
      <c r="BT1198">
        <v>0</v>
      </c>
      <c r="BV1198">
        <v>0</v>
      </c>
      <c r="BX1198">
        <v>0</v>
      </c>
      <c r="BZ1198">
        <v>0</v>
      </c>
      <c r="CB1198">
        <v>0</v>
      </c>
      <c r="CF1198">
        <v>0</v>
      </c>
      <c r="CJ1198">
        <v>2666</v>
      </c>
      <c r="CM1198">
        <v>0</v>
      </c>
      <c r="CN1198">
        <v>0</v>
      </c>
    </row>
    <row r="1199" spans="1:92" x14ac:dyDescent="0.3">
      <c r="A1199" s="4">
        <v>44423</v>
      </c>
      <c r="B1199" s="2" t="s">
        <v>26</v>
      </c>
      <c r="C1199" s="11" t="s">
        <v>382</v>
      </c>
      <c r="D1199" s="11" t="s">
        <v>1690</v>
      </c>
      <c r="E1199" s="3" t="s">
        <v>1410</v>
      </c>
      <c r="F1199" s="1"/>
      <c r="G1199" s="7"/>
      <c r="H1199" s="7"/>
      <c r="I1199" s="7"/>
      <c r="J1199" s="7"/>
      <c r="K1199" s="7"/>
      <c r="L1199" s="7"/>
      <c r="M1199" s="5"/>
      <c r="N1199" s="7">
        <v>1</v>
      </c>
      <c r="O1199" s="7"/>
      <c r="P1199" s="7"/>
      <c r="Q1199" s="7"/>
      <c r="R1199" s="7"/>
      <c r="S1199" s="7"/>
      <c r="T1199" s="7"/>
      <c r="U1199" s="7"/>
      <c r="V1199" s="6"/>
      <c r="W1199" s="10"/>
      <c r="X1199" s="8"/>
      <c r="Y1199" s="9">
        <v>0</v>
      </c>
      <c r="Z1199" s="9">
        <v>0</v>
      </c>
      <c r="AA1199" s="9">
        <v>0</v>
      </c>
      <c r="AB1199" s="9">
        <v>0</v>
      </c>
      <c r="AC1199" s="9">
        <v>0</v>
      </c>
      <c r="AD1199" s="9">
        <v>0</v>
      </c>
      <c r="AE1199" s="9">
        <v>0</v>
      </c>
      <c r="AF1199" s="9">
        <v>0</v>
      </c>
      <c r="AG1199" s="9">
        <v>0</v>
      </c>
      <c r="AH1199" s="9">
        <v>0</v>
      </c>
      <c r="AI1199" s="9">
        <v>0</v>
      </c>
      <c r="AJ1199">
        <v>0</v>
      </c>
      <c r="AK1199">
        <v>0</v>
      </c>
      <c r="AU1199" t="s">
        <v>2877</v>
      </c>
      <c r="AW1199">
        <v>0</v>
      </c>
      <c r="AY1199">
        <v>0</v>
      </c>
      <c r="BA1199">
        <v>0</v>
      </c>
      <c r="BC1199">
        <v>0</v>
      </c>
      <c r="BE1199">
        <v>0</v>
      </c>
      <c r="BG1199">
        <v>0</v>
      </c>
      <c r="BI1199">
        <v>0</v>
      </c>
      <c r="BK1199">
        <v>0</v>
      </c>
      <c r="BM1199">
        <v>0</v>
      </c>
      <c r="BO1199">
        <v>0</v>
      </c>
      <c r="BQ1199">
        <v>0</v>
      </c>
      <c r="BR1199">
        <v>0</v>
      </c>
      <c r="BT1199">
        <v>0</v>
      </c>
      <c r="BV1199">
        <v>0</v>
      </c>
      <c r="BX1199">
        <v>0</v>
      </c>
      <c r="BZ1199">
        <v>0</v>
      </c>
      <c r="CB1199">
        <v>0</v>
      </c>
      <c r="CF1199">
        <v>0</v>
      </c>
      <c r="CJ1199">
        <v>2667</v>
      </c>
      <c r="CM1199">
        <v>0</v>
      </c>
      <c r="CN1199">
        <v>0</v>
      </c>
    </row>
    <row r="1200" spans="1:92" x14ac:dyDescent="0.3">
      <c r="A1200" s="4">
        <v>44423</v>
      </c>
      <c r="B1200" s="2" t="s">
        <v>26</v>
      </c>
      <c r="C1200" s="11" t="s">
        <v>617</v>
      </c>
      <c r="D1200" s="11" t="s">
        <v>1690</v>
      </c>
      <c r="E1200" s="3" t="s">
        <v>1172</v>
      </c>
      <c r="F1200" s="1"/>
      <c r="G1200" s="7"/>
      <c r="H1200" s="7"/>
      <c r="I1200" s="7"/>
      <c r="J1200" s="7">
        <v>4</v>
      </c>
      <c r="K1200" s="7">
        <v>1</v>
      </c>
      <c r="L1200" s="7"/>
      <c r="M1200" s="5">
        <v>1</v>
      </c>
      <c r="N1200" s="7"/>
      <c r="O1200" s="7"/>
      <c r="P1200" s="7"/>
      <c r="Q1200" s="7"/>
      <c r="R1200" s="7"/>
      <c r="S1200" s="7"/>
      <c r="T1200" s="7"/>
      <c r="U1200" s="7"/>
      <c r="V1200" s="6"/>
      <c r="W1200" s="10"/>
      <c r="X1200" s="8"/>
      <c r="Y1200" s="9">
        <v>0</v>
      </c>
      <c r="Z1200" s="9">
        <v>0</v>
      </c>
      <c r="AA1200" s="9">
        <v>0</v>
      </c>
      <c r="AB1200" s="9">
        <v>0</v>
      </c>
      <c r="AC1200" s="9">
        <v>0</v>
      </c>
      <c r="AD1200" s="9">
        <v>0</v>
      </c>
      <c r="AE1200" s="9">
        <v>0</v>
      </c>
      <c r="AF1200" s="9">
        <v>0</v>
      </c>
      <c r="AG1200" s="9">
        <v>0</v>
      </c>
      <c r="AH1200" s="9">
        <v>0</v>
      </c>
      <c r="AI1200" s="9">
        <v>0</v>
      </c>
      <c r="AJ1200">
        <v>0</v>
      </c>
      <c r="AK1200">
        <v>0</v>
      </c>
      <c r="AU1200" t="s">
        <v>2878</v>
      </c>
      <c r="AW1200">
        <v>0</v>
      </c>
      <c r="AY1200">
        <v>0</v>
      </c>
      <c r="BA1200">
        <v>0</v>
      </c>
      <c r="BC1200">
        <v>0</v>
      </c>
      <c r="BE1200">
        <v>0</v>
      </c>
      <c r="BG1200">
        <v>0</v>
      </c>
      <c r="BI1200">
        <v>0</v>
      </c>
      <c r="BK1200">
        <v>0</v>
      </c>
      <c r="BM1200">
        <v>0</v>
      </c>
      <c r="BO1200">
        <v>0</v>
      </c>
      <c r="BQ1200">
        <v>0</v>
      </c>
      <c r="BR1200">
        <v>0</v>
      </c>
      <c r="BT1200">
        <v>0</v>
      </c>
      <c r="BV1200">
        <v>0</v>
      </c>
      <c r="BX1200">
        <v>0</v>
      </c>
      <c r="BZ1200">
        <v>0</v>
      </c>
      <c r="CB1200">
        <v>0</v>
      </c>
      <c r="CF1200">
        <v>0</v>
      </c>
      <c r="CJ1200">
        <v>2668</v>
      </c>
      <c r="CM1200">
        <v>0</v>
      </c>
      <c r="CN1200">
        <v>0</v>
      </c>
    </row>
    <row r="1201" spans="1:92" x14ac:dyDescent="0.3">
      <c r="A1201" s="4">
        <v>44423</v>
      </c>
      <c r="B1201" s="2" t="s">
        <v>26</v>
      </c>
      <c r="C1201" s="11" t="s">
        <v>670</v>
      </c>
      <c r="D1201" s="11" t="s">
        <v>31</v>
      </c>
      <c r="E1201" s="3" t="s">
        <v>1529</v>
      </c>
      <c r="F1201" s="1"/>
      <c r="G1201" s="7"/>
      <c r="H1201" s="7"/>
      <c r="I1201" s="7"/>
      <c r="J1201" s="7">
        <v>8</v>
      </c>
      <c r="K1201" s="7">
        <v>2</v>
      </c>
      <c r="L1201" s="7"/>
      <c r="M1201" s="5">
        <v>2</v>
      </c>
      <c r="N1201" s="7"/>
      <c r="O1201" s="7"/>
      <c r="P1201" s="7"/>
      <c r="Q1201" s="7"/>
      <c r="R1201" s="7"/>
      <c r="S1201" s="7"/>
      <c r="T1201" s="7"/>
      <c r="U1201" s="7"/>
      <c r="V1201" s="6"/>
      <c r="W1201" s="10"/>
      <c r="X1201" s="8"/>
      <c r="Y1201" s="9">
        <v>0</v>
      </c>
      <c r="Z1201" s="9">
        <v>0</v>
      </c>
      <c r="AA1201" s="9">
        <v>0</v>
      </c>
      <c r="AB1201" s="9">
        <v>0</v>
      </c>
      <c r="AC1201" s="9">
        <v>0</v>
      </c>
      <c r="AD1201" s="9">
        <v>0</v>
      </c>
      <c r="AE1201" s="9">
        <v>0</v>
      </c>
      <c r="AF1201" s="9">
        <v>0</v>
      </c>
      <c r="AG1201" s="9">
        <v>0</v>
      </c>
      <c r="AH1201" s="9">
        <v>0</v>
      </c>
      <c r="AI1201" s="9">
        <v>0</v>
      </c>
      <c r="AJ1201">
        <v>0</v>
      </c>
      <c r="AK1201">
        <v>0</v>
      </c>
      <c r="AU1201" t="s">
        <v>2879</v>
      </c>
      <c r="AW1201">
        <v>0</v>
      </c>
      <c r="AY1201">
        <v>0</v>
      </c>
      <c r="BA1201">
        <v>0</v>
      </c>
      <c r="BC1201">
        <v>0</v>
      </c>
      <c r="BE1201">
        <v>0</v>
      </c>
      <c r="BG1201">
        <v>0</v>
      </c>
      <c r="BI1201">
        <v>0</v>
      </c>
      <c r="BK1201">
        <v>0</v>
      </c>
      <c r="BM1201">
        <v>0</v>
      </c>
      <c r="BO1201">
        <v>0</v>
      </c>
      <c r="BQ1201">
        <v>0</v>
      </c>
      <c r="BR1201">
        <v>0</v>
      </c>
      <c r="BT1201">
        <v>0</v>
      </c>
      <c r="BV1201">
        <v>0</v>
      </c>
      <c r="BX1201">
        <v>0</v>
      </c>
      <c r="BZ1201">
        <v>0</v>
      </c>
      <c r="CB1201">
        <v>0</v>
      </c>
      <c r="CF1201">
        <v>0</v>
      </c>
      <c r="CJ1201">
        <v>2669</v>
      </c>
      <c r="CM1201">
        <v>0</v>
      </c>
      <c r="CN1201">
        <v>0</v>
      </c>
    </row>
    <row r="1202" spans="1:92" x14ac:dyDescent="0.3">
      <c r="A1202" s="4">
        <v>44427</v>
      </c>
      <c r="B1202" s="2" t="s">
        <v>39</v>
      </c>
      <c r="C1202" s="11" t="s">
        <v>503</v>
      </c>
      <c r="D1202" s="11" t="s">
        <v>654</v>
      </c>
      <c r="E1202" s="3" t="s">
        <v>1012</v>
      </c>
      <c r="F1202" s="1"/>
      <c r="G1202" s="7"/>
      <c r="H1202" s="7"/>
      <c r="I1202" s="7"/>
      <c r="J1202" s="7">
        <v>4</v>
      </c>
      <c r="K1202" s="7">
        <v>1</v>
      </c>
      <c r="L1202" s="7">
        <v>1</v>
      </c>
      <c r="M1202" s="5"/>
      <c r="N1202" s="7"/>
      <c r="O1202" s="7"/>
      <c r="P1202" s="7"/>
      <c r="Q1202" s="7"/>
      <c r="R1202" s="7"/>
      <c r="S1202" s="7"/>
      <c r="T1202" s="7"/>
      <c r="U1202" s="7"/>
      <c r="V1202" s="6"/>
      <c r="W1202" s="10"/>
      <c r="X1202" s="8"/>
      <c r="Y1202" s="9">
        <v>0</v>
      </c>
      <c r="Z1202" s="9">
        <v>522283200</v>
      </c>
      <c r="AA1202" s="9">
        <v>157248000</v>
      </c>
      <c r="AB1202" s="9">
        <v>3970000</v>
      </c>
      <c r="AC1202" s="9">
        <v>0</v>
      </c>
      <c r="AD1202" s="9">
        <v>0</v>
      </c>
      <c r="AE1202" s="9">
        <v>0</v>
      </c>
      <c r="AF1202" s="9">
        <v>0</v>
      </c>
      <c r="AG1202" s="9">
        <v>0</v>
      </c>
      <c r="AH1202" s="9">
        <v>0</v>
      </c>
      <c r="AI1202" s="9">
        <v>0</v>
      </c>
      <c r="AJ1202">
        <v>683501200</v>
      </c>
      <c r="AK1202">
        <v>0</v>
      </c>
      <c r="AU1202" t="s">
        <v>2880</v>
      </c>
      <c r="AV1202">
        <v>1344</v>
      </c>
      <c r="AW1202">
        <v>157248000</v>
      </c>
      <c r="AY1202">
        <v>0</v>
      </c>
      <c r="AZ1202">
        <v>1344</v>
      </c>
      <c r="BA1202">
        <v>68006400</v>
      </c>
      <c r="BC1202">
        <v>0</v>
      </c>
      <c r="BD1202">
        <v>1500</v>
      </c>
      <c r="BE1202">
        <v>138000000</v>
      </c>
      <c r="BG1202">
        <v>0</v>
      </c>
      <c r="BH1202">
        <v>4032</v>
      </c>
      <c r="BI1202">
        <v>104832000</v>
      </c>
      <c r="BJ1202">
        <v>3000</v>
      </c>
      <c r="BK1202">
        <v>105000000</v>
      </c>
      <c r="BL1202">
        <v>4032</v>
      </c>
      <c r="BM1202">
        <v>106444800</v>
      </c>
      <c r="BO1202">
        <v>0</v>
      </c>
      <c r="BQ1202">
        <v>0</v>
      </c>
      <c r="BR1202">
        <v>522283200</v>
      </c>
      <c r="BS1202">
        <v>5</v>
      </c>
      <c r="BT1202">
        <v>3970000</v>
      </c>
      <c r="BV1202">
        <v>0</v>
      </c>
      <c r="BX1202">
        <v>0</v>
      </c>
      <c r="BZ1202">
        <v>0</v>
      </c>
      <c r="CB1202">
        <v>0</v>
      </c>
      <c r="CF1202">
        <v>0</v>
      </c>
      <c r="CJ1202">
        <v>2670</v>
      </c>
      <c r="CM1202">
        <v>0</v>
      </c>
      <c r="CN1202">
        <v>683501200</v>
      </c>
    </row>
    <row r="1203" spans="1:92" x14ac:dyDescent="0.3">
      <c r="A1203" s="4">
        <v>44428</v>
      </c>
      <c r="B1203" s="2" t="s">
        <v>9</v>
      </c>
      <c r="C1203" s="11" t="s">
        <v>99</v>
      </c>
      <c r="D1203" s="11" t="s">
        <v>512</v>
      </c>
      <c r="E1203" s="3" t="s">
        <v>984</v>
      </c>
      <c r="F1203" s="1"/>
      <c r="G1203" s="7"/>
      <c r="H1203" s="7"/>
      <c r="I1203" s="7"/>
      <c r="J1203" s="7">
        <v>636</v>
      </c>
      <c r="K1203" s="7">
        <v>336</v>
      </c>
      <c r="L1203" s="7"/>
      <c r="M1203" s="5">
        <v>180</v>
      </c>
      <c r="N1203" s="7"/>
      <c r="O1203" s="7"/>
      <c r="P1203" s="7"/>
      <c r="Q1203" s="7"/>
      <c r="R1203" s="7"/>
      <c r="S1203" s="7"/>
      <c r="T1203" s="7">
        <v>3</v>
      </c>
      <c r="U1203" s="7"/>
      <c r="V1203" s="6">
        <v>25</v>
      </c>
      <c r="W1203" s="10"/>
      <c r="X1203" s="8"/>
      <c r="Y1203" s="9">
        <v>0</v>
      </c>
      <c r="Z1203" s="9">
        <v>0</v>
      </c>
      <c r="AA1203" s="9">
        <v>0</v>
      </c>
      <c r="AB1203" s="9">
        <v>0</v>
      </c>
      <c r="AC1203" s="9">
        <v>0</v>
      </c>
      <c r="AD1203" s="9">
        <v>0</v>
      </c>
      <c r="AE1203" s="9">
        <v>0</v>
      </c>
      <c r="AF1203" s="9">
        <v>0</v>
      </c>
      <c r="AG1203" s="9">
        <v>0</v>
      </c>
      <c r="AH1203" s="9">
        <v>0</v>
      </c>
      <c r="AI1203" s="9">
        <v>0</v>
      </c>
      <c r="AJ1203">
        <v>0</v>
      </c>
      <c r="AK1203">
        <v>0</v>
      </c>
      <c r="AU1203" t="s">
        <v>2881</v>
      </c>
      <c r="AW1203">
        <v>0</v>
      </c>
      <c r="AY1203">
        <v>0</v>
      </c>
      <c r="BA1203">
        <v>0</v>
      </c>
      <c r="BC1203">
        <v>0</v>
      </c>
      <c r="BE1203">
        <v>0</v>
      </c>
      <c r="BG1203">
        <v>0</v>
      </c>
      <c r="BI1203">
        <v>0</v>
      </c>
      <c r="BK1203">
        <v>0</v>
      </c>
      <c r="BM1203">
        <v>0</v>
      </c>
      <c r="BO1203">
        <v>0</v>
      </c>
      <c r="BQ1203">
        <v>0</v>
      </c>
      <c r="BR1203">
        <v>0</v>
      </c>
      <c r="BT1203">
        <v>0</v>
      </c>
      <c r="BV1203">
        <v>0</v>
      </c>
      <c r="BX1203">
        <v>0</v>
      </c>
      <c r="BZ1203">
        <v>0</v>
      </c>
      <c r="CB1203">
        <v>0</v>
      </c>
      <c r="CF1203">
        <v>0</v>
      </c>
      <c r="CJ1203">
        <v>2671</v>
      </c>
      <c r="CM1203">
        <v>0</v>
      </c>
      <c r="CN1203">
        <v>0</v>
      </c>
    </row>
    <row r="1204" spans="1:92" x14ac:dyDescent="0.3">
      <c r="A1204" s="4">
        <v>44429</v>
      </c>
      <c r="B1204" s="2" t="s">
        <v>23</v>
      </c>
      <c r="C1204" s="11" t="s">
        <v>63</v>
      </c>
      <c r="D1204" s="11" t="s">
        <v>1473</v>
      </c>
      <c r="E1204" s="3" t="s">
        <v>989</v>
      </c>
      <c r="F1204" s="1"/>
      <c r="G1204" s="7"/>
      <c r="H1204" s="7"/>
      <c r="I1204" s="7"/>
      <c r="J1204" s="7">
        <v>4</v>
      </c>
      <c r="K1204" s="7">
        <v>1</v>
      </c>
      <c r="L1204" s="7"/>
      <c r="M1204" s="5">
        <v>1</v>
      </c>
      <c r="N1204" s="7"/>
      <c r="O1204" s="7">
        <v>1</v>
      </c>
      <c r="P1204" s="7">
        <v>1</v>
      </c>
      <c r="Q1204" s="7"/>
      <c r="R1204" s="7"/>
      <c r="S1204" s="7"/>
      <c r="T1204" s="7"/>
      <c r="U1204" s="7"/>
      <c r="V1204" s="6"/>
      <c r="W1204" s="10"/>
      <c r="X1204" s="8"/>
      <c r="Y1204" s="9">
        <v>0</v>
      </c>
      <c r="Z1204" s="9">
        <v>0</v>
      </c>
      <c r="AA1204" s="9">
        <v>0</v>
      </c>
      <c r="AB1204" s="9">
        <v>0</v>
      </c>
      <c r="AC1204" s="9">
        <v>0</v>
      </c>
      <c r="AD1204" s="9">
        <v>0</v>
      </c>
      <c r="AE1204" s="9">
        <v>0</v>
      </c>
      <c r="AF1204" s="9">
        <v>6126668338.3199997</v>
      </c>
      <c r="AG1204" s="9">
        <v>0</v>
      </c>
      <c r="AH1204" s="9">
        <v>0</v>
      </c>
      <c r="AI1204" s="9">
        <v>0</v>
      </c>
      <c r="AJ1204">
        <v>6126668338.3199997</v>
      </c>
      <c r="AK1204">
        <v>0</v>
      </c>
      <c r="AL1204" t="s">
        <v>2882</v>
      </c>
      <c r="AM1204">
        <v>44356</v>
      </c>
      <c r="AU1204" t="s">
        <v>2883</v>
      </c>
      <c r="AW1204">
        <v>0</v>
      </c>
      <c r="AY1204">
        <v>0</v>
      </c>
      <c r="BA1204">
        <v>0</v>
      </c>
      <c r="BC1204">
        <v>0</v>
      </c>
      <c r="BE1204">
        <v>0</v>
      </c>
      <c r="BG1204">
        <v>0</v>
      </c>
      <c r="BI1204">
        <v>0</v>
      </c>
      <c r="BK1204">
        <v>0</v>
      </c>
      <c r="BM1204">
        <v>0</v>
      </c>
      <c r="BO1204">
        <v>0</v>
      </c>
      <c r="BQ1204">
        <v>0</v>
      </c>
      <c r="BR1204">
        <v>0</v>
      </c>
      <c r="BT1204">
        <v>0</v>
      </c>
      <c r="BV1204">
        <v>0</v>
      </c>
      <c r="BX1204">
        <v>0</v>
      </c>
      <c r="BZ1204">
        <v>0</v>
      </c>
      <c r="CB1204">
        <v>0</v>
      </c>
      <c r="CF1204">
        <v>0</v>
      </c>
      <c r="CJ1204">
        <v>2672</v>
      </c>
      <c r="CM1204">
        <v>0</v>
      </c>
      <c r="CN1204">
        <v>6126668338.3199997</v>
      </c>
    </row>
    <row r="1205" spans="1:92" x14ac:dyDescent="0.3">
      <c r="A1205" s="4">
        <v>44429</v>
      </c>
      <c r="B1205" s="2" t="s">
        <v>172</v>
      </c>
      <c r="C1205" s="11" t="s">
        <v>173</v>
      </c>
      <c r="D1205" s="11" t="s">
        <v>1690</v>
      </c>
      <c r="E1205" s="3" t="s">
        <v>910</v>
      </c>
      <c r="F1205" s="1"/>
      <c r="G1205" s="7"/>
      <c r="H1205" s="7"/>
      <c r="I1205" s="7"/>
      <c r="J1205" s="7"/>
      <c r="K1205" s="7"/>
      <c r="L1205" s="7"/>
      <c r="M1205" s="5"/>
      <c r="N1205" s="7">
        <v>1</v>
      </c>
      <c r="O1205" s="7"/>
      <c r="P1205" s="7"/>
      <c r="Q1205" s="7"/>
      <c r="R1205" s="7"/>
      <c r="S1205" s="7"/>
      <c r="T1205" s="7"/>
      <c r="U1205" s="7"/>
      <c r="V1205" s="6"/>
      <c r="W1205" s="10"/>
      <c r="X1205" s="8"/>
      <c r="Y1205" s="9">
        <v>0</v>
      </c>
      <c r="Z1205" s="9">
        <v>0</v>
      </c>
      <c r="AA1205" s="9">
        <v>0</v>
      </c>
      <c r="AB1205" s="9">
        <v>0</v>
      </c>
      <c r="AC1205" s="9">
        <v>0</v>
      </c>
      <c r="AD1205" s="9">
        <v>0</v>
      </c>
      <c r="AE1205" s="9">
        <v>0</v>
      </c>
      <c r="AF1205" s="9">
        <v>0</v>
      </c>
      <c r="AG1205" s="9">
        <v>0</v>
      </c>
      <c r="AH1205" s="9">
        <v>0</v>
      </c>
      <c r="AI1205" s="9">
        <v>0</v>
      </c>
      <c r="AJ1205">
        <v>0</v>
      </c>
      <c r="AK1205">
        <v>0</v>
      </c>
      <c r="AU1205" t="s">
        <v>2884</v>
      </c>
      <c r="AW1205">
        <v>0</v>
      </c>
      <c r="AY1205">
        <v>0</v>
      </c>
      <c r="BA1205">
        <v>0</v>
      </c>
      <c r="BC1205">
        <v>0</v>
      </c>
      <c r="BE1205">
        <v>0</v>
      </c>
      <c r="BG1205">
        <v>0</v>
      </c>
      <c r="BI1205">
        <v>0</v>
      </c>
      <c r="BK1205">
        <v>0</v>
      </c>
      <c r="BM1205">
        <v>0</v>
      </c>
      <c r="BO1205">
        <v>0</v>
      </c>
      <c r="BQ1205">
        <v>0</v>
      </c>
      <c r="BR1205">
        <v>0</v>
      </c>
      <c r="BT1205">
        <v>0</v>
      </c>
      <c r="BV1205">
        <v>0</v>
      </c>
      <c r="BX1205">
        <v>0</v>
      </c>
      <c r="BZ1205">
        <v>0</v>
      </c>
      <c r="CB1205">
        <v>0</v>
      </c>
      <c r="CF1205">
        <v>0</v>
      </c>
      <c r="CJ1205">
        <v>2673</v>
      </c>
      <c r="CM1205">
        <v>0</v>
      </c>
      <c r="CN1205">
        <v>0</v>
      </c>
    </row>
    <row r="1206" spans="1:92" x14ac:dyDescent="0.3">
      <c r="A1206" s="4">
        <v>44429</v>
      </c>
      <c r="B1206" s="2" t="s">
        <v>9</v>
      </c>
      <c r="C1206" s="11" t="s">
        <v>373</v>
      </c>
      <c r="D1206" s="11" t="s">
        <v>7</v>
      </c>
      <c r="E1206" s="3" t="s">
        <v>1446</v>
      </c>
      <c r="F1206" s="1"/>
      <c r="G1206" s="7"/>
      <c r="H1206" s="7"/>
      <c r="I1206" s="7"/>
      <c r="J1206" s="7">
        <v>4</v>
      </c>
      <c r="K1206" s="7">
        <v>1</v>
      </c>
      <c r="L1206" s="7">
        <v>1</v>
      </c>
      <c r="M1206" s="5"/>
      <c r="N1206" s="7"/>
      <c r="O1206" s="7"/>
      <c r="P1206" s="7"/>
      <c r="Q1206" s="7"/>
      <c r="R1206" s="7"/>
      <c r="S1206" s="7"/>
      <c r="T1206" s="7"/>
      <c r="U1206" s="7"/>
      <c r="V1206" s="6"/>
      <c r="W1206" s="10"/>
      <c r="X1206" s="8"/>
      <c r="Y1206" s="9">
        <v>0</v>
      </c>
      <c r="Z1206" s="9">
        <v>0</v>
      </c>
      <c r="AA1206" s="9">
        <v>0</v>
      </c>
      <c r="AB1206" s="9">
        <v>0</v>
      </c>
      <c r="AC1206" s="9">
        <v>0</v>
      </c>
      <c r="AD1206" s="9">
        <v>0</v>
      </c>
      <c r="AE1206" s="9">
        <v>0</v>
      </c>
      <c r="AF1206" s="9">
        <v>0</v>
      </c>
      <c r="AG1206" s="9">
        <v>0</v>
      </c>
      <c r="AH1206" s="9">
        <v>0</v>
      </c>
      <c r="AI1206" s="9">
        <v>0</v>
      </c>
      <c r="AJ1206">
        <v>0</v>
      </c>
      <c r="AK1206">
        <v>0</v>
      </c>
      <c r="AU1206" t="s">
        <v>2885</v>
      </c>
      <c r="AW1206">
        <v>0</v>
      </c>
      <c r="AY1206">
        <v>0</v>
      </c>
      <c r="BA1206">
        <v>0</v>
      </c>
      <c r="BC1206">
        <v>0</v>
      </c>
      <c r="BE1206">
        <v>0</v>
      </c>
      <c r="BG1206">
        <v>0</v>
      </c>
      <c r="BI1206">
        <v>0</v>
      </c>
      <c r="BK1206">
        <v>0</v>
      </c>
      <c r="BM1206">
        <v>0</v>
      </c>
      <c r="BO1206">
        <v>0</v>
      </c>
      <c r="BQ1206">
        <v>0</v>
      </c>
      <c r="BR1206">
        <v>0</v>
      </c>
      <c r="BT1206">
        <v>0</v>
      </c>
      <c r="BV1206">
        <v>0</v>
      </c>
      <c r="BX1206">
        <v>0</v>
      </c>
      <c r="BZ1206">
        <v>0</v>
      </c>
      <c r="CB1206">
        <v>0</v>
      </c>
      <c r="CF1206">
        <v>0</v>
      </c>
      <c r="CJ1206">
        <v>2674</v>
      </c>
      <c r="CM1206">
        <v>0</v>
      </c>
      <c r="CN1206">
        <v>0</v>
      </c>
    </row>
    <row r="1207" spans="1:92" x14ac:dyDescent="0.3">
      <c r="A1207" s="4">
        <v>44429</v>
      </c>
      <c r="B1207" s="2" t="s">
        <v>80</v>
      </c>
      <c r="C1207" s="11" t="s">
        <v>678</v>
      </c>
      <c r="D1207" s="11" t="s">
        <v>7</v>
      </c>
      <c r="E1207" s="3" t="s">
        <v>1444</v>
      </c>
      <c r="F1207" s="1"/>
      <c r="G1207" s="7"/>
      <c r="H1207" s="7"/>
      <c r="I1207" s="7"/>
      <c r="J1207" s="7"/>
      <c r="K1207" s="7">
        <v>1</v>
      </c>
      <c r="L1207" s="7"/>
      <c r="M1207" s="5">
        <v>1</v>
      </c>
      <c r="N1207" s="7"/>
      <c r="O1207" s="7"/>
      <c r="P1207" s="7"/>
      <c r="Q1207" s="7"/>
      <c r="R1207" s="7"/>
      <c r="S1207" s="7"/>
      <c r="T1207" s="7"/>
      <c r="U1207" s="7"/>
      <c r="V1207" s="6"/>
      <c r="W1207" s="10"/>
      <c r="X1207" s="8"/>
      <c r="Y1207" s="9">
        <v>0</v>
      </c>
      <c r="Z1207" s="9">
        <v>0</v>
      </c>
      <c r="AA1207" s="9">
        <v>0</v>
      </c>
      <c r="AB1207" s="9">
        <v>0</v>
      </c>
      <c r="AC1207" s="9">
        <v>0</v>
      </c>
      <c r="AD1207" s="9">
        <v>0</v>
      </c>
      <c r="AE1207" s="9">
        <v>0</v>
      </c>
      <c r="AF1207" s="9">
        <v>0</v>
      </c>
      <c r="AG1207" s="9">
        <v>0</v>
      </c>
      <c r="AH1207" s="9">
        <v>0</v>
      </c>
      <c r="AI1207" s="9">
        <v>0</v>
      </c>
      <c r="AJ1207">
        <v>0</v>
      </c>
      <c r="AK1207">
        <v>0</v>
      </c>
      <c r="AU1207" t="s">
        <v>2886</v>
      </c>
      <c r="AW1207">
        <v>0</v>
      </c>
      <c r="AY1207">
        <v>0</v>
      </c>
      <c r="BA1207">
        <v>0</v>
      </c>
      <c r="BC1207">
        <v>0</v>
      </c>
      <c r="BE1207">
        <v>0</v>
      </c>
      <c r="BG1207">
        <v>0</v>
      </c>
      <c r="BI1207">
        <v>0</v>
      </c>
      <c r="BK1207">
        <v>0</v>
      </c>
      <c r="BM1207">
        <v>0</v>
      </c>
      <c r="BO1207">
        <v>0</v>
      </c>
      <c r="BQ1207">
        <v>0</v>
      </c>
      <c r="BR1207">
        <v>0</v>
      </c>
      <c r="BT1207">
        <v>0</v>
      </c>
      <c r="BV1207">
        <v>0</v>
      </c>
      <c r="BX1207">
        <v>0</v>
      </c>
      <c r="BZ1207">
        <v>0</v>
      </c>
      <c r="CB1207">
        <v>0</v>
      </c>
      <c r="CF1207">
        <v>0</v>
      </c>
      <c r="CJ1207">
        <v>2675</v>
      </c>
      <c r="CM1207">
        <v>0</v>
      </c>
      <c r="CN1207">
        <v>0</v>
      </c>
    </row>
    <row r="1208" spans="1:92" x14ac:dyDescent="0.3">
      <c r="A1208" s="4">
        <v>44429</v>
      </c>
      <c r="B1208" s="2" t="s">
        <v>80</v>
      </c>
      <c r="C1208" s="11" t="s">
        <v>129</v>
      </c>
      <c r="D1208" s="11" t="s">
        <v>7</v>
      </c>
      <c r="E1208" s="3" t="s">
        <v>1052</v>
      </c>
      <c r="F1208" s="1"/>
      <c r="G1208" s="7"/>
      <c r="H1208" s="7"/>
      <c r="I1208" s="7"/>
      <c r="J1208" s="7">
        <v>4</v>
      </c>
      <c r="K1208" s="7">
        <v>1</v>
      </c>
      <c r="L1208" s="7"/>
      <c r="M1208" s="5">
        <v>1</v>
      </c>
      <c r="N1208" s="7"/>
      <c r="O1208" s="7"/>
      <c r="P1208" s="7"/>
      <c r="Q1208" s="7"/>
      <c r="R1208" s="7"/>
      <c r="S1208" s="7"/>
      <c r="T1208" s="7"/>
      <c r="U1208" s="7"/>
      <c r="V1208" s="6"/>
      <c r="W1208" s="10"/>
      <c r="X1208" s="8"/>
      <c r="Y1208" s="9">
        <v>0</v>
      </c>
      <c r="Z1208" s="9">
        <v>0</v>
      </c>
      <c r="AA1208" s="9">
        <v>0</v>
      </c>
      <c r="AB1208" s="9">
        <v>0</v>
      </c>
      <c r="AC1208" s="9">
        <v>0</v>
      </c>
      <c r="AD1208" s="9">
        <v>0</v>
      </c>
      <c r="AE1208" s="9">
        <v>0</v>
      </c>
      <c r="AF1208" s="9">
        <v>0</v>
      </c>
      <c r="AG1208" s="9">
        <v>0</v>
      </c>
      <c r="AH1208" s="9">
        <v>0</v>
      </c>
      <c r="AI1208" s="9">
        <v>0</v>
      </c>
      <c r="AJ1208">
        <v>0</v>
      </c>
      <c r="AK1208">
        <v>0</v>
      </c>
      <c r="AU1208" t="s">
        <v>2887</v>
      </c>
      <c r="AW1208">
        <v>0</v>
      </c>
      <c r="AY1208">
        <v>0</v>
      </c>
      <c r="BA1208">
        <v>0</v>
      </c>
      <c r="BC1208">
        <v>0</v>
      </c>
      <c r="BE1208">
        <v>0</v>
      </c>
      <c r="BG1208">
        <v>0</v>
      </c>
      <c r="BI1208">
        <v>0</v>
      </c>
      <c r="BK1208">
        <v>0</v>
      </c>
      <c r="BM1208">
        <v>0</v>
      </c>
      <c r="BO1208">
        <v>0</v>
      </c>
      <c r="BQ1208">
        <v>0</v>
      </c>
      <c r="BR1208">
        <v>0</v>
      </c>
      <c r="BT1208">
        <v>0</v>
      </c>
      <c r="BV1208">
        <v>0</v>
      </c>
      <c r="BX1208">
        <v>0</v>
      </c>
      <c r="BZ1208">
        <v>0</v>
      </c>
      <c r="CB1208">
        <v>0</v>
      </c>
      <c r="CF1208">
        <v>0</v>
      </c>
      <c r="CJ1208">
        <v>2676</v>
      </c>
      <c r="CM1208">
        <v>0</v>
      </c>
      <c r="CN1208">
        <v>0</v>
      </c>
    </row>
    <row r="1209" spans="1:92" x14ac:dyDescent="0.3">
      <c r="A1209" s="4">
        <v>44429</v>
      </c>
      <c r="B1209" s="2" t="s">
        <v>12</v>
      </c>
      <c r="C1209" s="11" t="s">
        <v>385</v>
      </c>
      <c r="D1209" s="11" t="s">
        <v>1690</v>
      </c>
      <c r="E1209" s="3" t="s">
        <v>962</v>
      </c>
      <c r="F1209" s="1"/>
      <c r="G1209" s="7"/>
      <c r="H1209" s="7"/>
      <c r="I1209" s="7"/>
      <c r="J1209" s="7"/>
      <c r="K1209" s="7"/>
      <c r="L1209" s="7"/>
      <c r="M1209" s="5"/>
      <c r="N1209" s="7">
        <v>1</v>
      </c>
      <c r="O1209" s="7"/>
      <c r="P1209" s="7"/>
      <c r="Q1209" s="7"/>
      <c r="R1209" s="7"/>
      <c r="S1209" s="7"/>
      <c r="T1209" s="7"/>
      <c r="U1209" s="7"/>
      <c r="V1209" s="6"/>
      <c r="W1209" s="10"/>
      <c r="X1209" s="8"/>
      <c r="Y1209" s="9">
        <v>0</v>
      </c>
      <c r="Z1209" s="9">
        <v>0</v>
      </c>
      <c r="AA1209" s="9">
        <v>0</v>
      </c>
      <c r="AB1209" s="9">
        <v>0</v>
      </c>
      <c r="AC1209" s="9">
        <v>0</v>
      </c>
      <c r="AD1209" s="9">
        <v>0</v>
      </c>
      <c r="AE1209" s="9">
        <v>0</v>
      </c>
      <c r="AF1209" s="9">
        <v>0</v>
      </c>
      <c r="AG1209" s="9">
        <v>0</v>
      </c>
      <c r="AH1209" s="9">
        <v>0</v>
      </c>
      <c r="AI1209" s="9">
        <v>0</v>
      </c>
      <c r="AJ1209">
        <v>0</v>
      </c>
      <c r="AK1209">
        <v>0</v>
      </c>
      <c r="AU1209" t="s">
        <v>2888</v>
      </c>
      <c r="AW1209">
        <v>0</v>
      </c>
      <c r="AY1209">
        <v>0</v>
      </c>
      <c r="BA1209">
        <v>0</v>
      </c>
      <c r="BC1209">
        <v>0</v>
      </c>
      <c r="BE1209">
        <v>0</v>
      </c>
      <c r="BG1209">
        <v>0</v>
      </c>
      <c r="BI1209">
        <v>0</v>
      </c>
      <c r="BK1209">
        <v>0</v>
      </c>
      <c r="BM1209">
        <v>0</v>
      </c>
      <c r="BO1209">
        <v>0</v>
      </c>
      <c r="BQ1209">
        <v>0</v>
      </c>
      <c r="BR1209">
        <v>0</v>
      </c>
      <c r="BT1209">
        <v>0</v>
      </c>
      <c r="BV1209">
        <v>0</v>
      </c>
      <c r="BX1209">
        <v>0</v>
      </c>
      <c r="BZ1209">
        <v>0</v>
      </c>
      <c r="CB1209">
        <v>0</v>
      </c>
      <c r="CF1209">
        <v>0</v>
      </c>
      <c r="CJ1209">
        <v>2677</v>
      </c>
      <c r="CM1209">
        <v>0</v>
      </c>
      <c r="CN1209">
        <v>0</v>
      </c>
    </row>
    <row r="1210" spans="1:92" x14ac:dyDescent="0.3">
      <c r="A1210" s="4">
        <v>44429</v>
      </c>
      <c r="B1210" s="2" t="s">
        <v>26</v>
      </c>
      <c r="C1210" s="11" t="s">
        <v>198</v>
      </c>
      <c r="D1210" s="11" t="s">
        <v>11</v>
      </c>
      <c r="E1210" s="3" t="s">
        <v>1175</v>
      </c>
      <c r="F1210" s="1"/>
      <c r="G1210" s="7"/>
      <c r="H1210" s="7"/>
      <c r="I1210" s="7"/>
      <c r="J1210" s="7">
        <v>6535</v>
      </c>
      <c r="K1210" s="7">
        <v>1307</v>
      </c>
      <c r="L1210" s="7"/>
      <c r="M1210" s="5">
        <v>121</v>
      </c>
      <c r="N1210" s="7"/>
      <c r="O1210" s="7"/>
      <c r="P1210" s="7">
        <v>1</v>
      </c>
      <c r="Q1210" s="7"/>
      <c r="R1210" s="7">
        <v>1</v>
      </c>
      <c r="S1210" s="7"/>
      <c r="T1210" s="7">
        <v>4</v>
      </c>
      <c r="U1210" s="7">
        <v>11</v>
      </c>
      <c r="V1210" s="6">
        <v>1525.65</v>
      </c>
      <c r="W1210" s="10" t="s">
        <v>2889</v>
      </c>
      <c r="X1210" s="8"/>
      <c r="Y1210" s="9">
        <v>0</v>
      </c>
      <c r="Z1210" s="9">
        <v>0</v>
      </c>
      <c r="AA1210" s="9">
        <v>0</v>
      </c>
      <c r="AB1210" s="9">
        <v>79400000</v>
      </c>
      <c r="AC1210" s="9">
        <v>136000000</v>
      </c>
      <c r="AD1210" s="9">
        <v>0</v>
      </c>
      <c r="AE1210" s="9">
        <v>0</v>
      </c>
      <c r="AF1210" s="9">
        <v>0</v>
      </c>
      <c r="AG1210" s="9">
        <v>0</v>
      </c>
      <c r="AH1210" s="9">
        <v>0</v>
      </c>
      <c r="AI1210" s="9">
        <v>0</v>
      </c>
      <c r="AJ1210">
        <v>215400000</v>
      </c>
      <c r="AK1210">
        <v>0</v>
      </c>
      <c r="AL1210">
        <v>48</v>
      </c>
      <c r="AM1210">
        <v>44337</v>
      </c>
      <c r="AN1210">
        <v>44520</v>
      </c>
      <c r="AU1210" t="s">
        <v>2890</v>
      </c>
      <c r="AW1210">
        <v>0</v>
      </c>
      <c r="AY1210">
        <v>0</v>
      </c>
      <c r="BA1210">
        <v>0</v>
      </c>
      <c r="BC1210">
        <v>0</v>
      </c>
      <c r="BE1210">
        <v>0</v>
      </c>
      <c r="BG1210">
        <v>0</v>
      </c>
      <c r="BI1210">
        <v>0</v>
      </c>
      <c r="BK1210">
        <v>0</v>
      </c>
      <c r="BM1210">
        <v>0</v>
      </c>
      <c r="BO1210">
        <v>0</v>
      </c>
      <c r="BQ1210">
        <v>0</v>
      </c>
      <c r="BR1210">
        <v>0</v>
      </c>
      <c r="BS1210">
        <v>100</v>
      </c>
      <c r="BT1210">
        <v>79400000</v>
      </c>
      <c r="BU1210">
        <v>80000</v>
      </c>
      <c r="BV1210">
        <v>136000000</v>
      </c>
      <c r="BX1210">
        <v>0</v>
      </c>
      <c r="BZ1210">
        <v>0</v>
      </c>
      <c r="CB1210">
        <v>0</v>
      </c>
      <c r="CF1210">
        <v>0</v>
      </c>
      <c r="CJ1210">
        <v>2678</v>
      </c>
      <c r="CM1210">
        <v>0</v>
      </c>
      <c r="CN1210">
        <v>215400000</v>
      </c>
    </row>
    <row r="1211" spans="1:92" x14ac:dyDescent="0.3">
      <c r="A1211" s="4">
        <v>44429</v>
      </c>
      <c r="B1211" s="2" t="s">
        <v>12</v>
      </c>
      <c r="C1211" s="11" t="s">
        <v>171</v>
      </c>
      <c r="D1211" s="11" t="s">
        <v>11</v>
      </c>
      <c r="E1211" s="3" t="s">
        <v>839</v>
      </c>
      <c r="F1211" s="1"/>
      <c r="G1211" s="7"/>
      <c r="H1211" s="7"/>
      <c r="I1211" s="7"/>
      <c r="J1211" s="7">
        <v>48</v>
      </c>
      <c r="K1211" s="7">
        <v>12</v>
      </c>
      <c r="L1211" s="7"/>
      <c r="M1211" s="5">
        <v>12</v>
      </c>
      <c r="N1211" s="7"/>
      <c r="O1211" s="7"/>
      <c r="P1211" s="7"/>
      <c r="Q1211" s="7"/>
      <c r="R1211" s="7"/>
      <c r="S1211" s="7"/>
      <c r="T1211" s="7"/>
      <c r="U1211" s="7"/>
      <c r="V1211" s="6"/>
      <c r="W1211" s="10"/>
      <c r="X1211" s="8"/>
      <c r="Y1211" s="9">
        <v>0</v>
      </c>
      <c r="Z1211" s="9">
        <v>0</v>
      </c>
      <c r="AA1211" s="9">
        <v>0</v>
      </c>
      <c r="AB1211" s="9">
        <v>0</v>
      </c>
      <c r="AC1211" s="9">
        <v>0</v>
      </c>
      <c r="AD1211" s="9">
        <v>0</v>
      </c>
      <c r="AE1211" s="9">
        <v>0</v>
      </c>
      <c r="AF1211" s="9">
        <v>0</v>
      </c>
      <c r="AG1211" s="9">
        <v>0</v>
      </c>
      <c r="AH1211" s="9">
        <v>0</v>
      </c>
      <c r="AI1211" s="9">
        <v>0</v>
      </c>
      <c r="AJ1211">
        <v>0</v>
      </c>
      <c r="AK1211">
        <v>0</v>
      </c>
      <c r="AU1211" t="s">
        <v>2891</v>
      </c>
      <c r="AW1211">
        <v>0</v>
      </c>
      <c r="AY1211">
        <v>0</v>
      </c>
      <c r="BA1211">
        <v>0</v>
      </c>
      <c r="BC1211">
        <v>0</v>
      </c>
      <c r="BE1211">
        <v>0</v>
      </c>
      <c r="BG1211">
        <v>0</v>
      </c>
      <c r="BI1211">
        <v>0</v>
      </c>
      <c r="BK1211">
        <v>0</v>
      </c>
      <c r="BM1211">
        <v>0</v>
      </c>
      <c r="BO1211">
        <v>0</v>
      </c>
      <c r="BQ1211">
        <v>0</v>
      </c>
      <c r="BR1211">
        <v>0</v>
      </c>
      <c r="BT1211">
        <v>0</v>
      </c>
      <c r="BV1211">
        <v>0</v>
      </c>
      <c r="BX1211">
        <v>0</v>
      </c>
      <c r="BZ1211">
        <v>0</v>
      </c>
      <c r="CB1211">
        <v>0</v>
      </c>
      <c r="CF1211">
        <v>0</v>
      </c>
      <c r="CJ1211">
        <v>2679</v>
      </c>
      <c r="CM1211">
        <v>0</v>
      </c>
      <c r="CN1211">
        <v>0</v>
      </c>
    </row>
    <row r="1212" spans="1:92" x14ac:dyDescent="0.3">
      <c r="A1212" s="4">
        <v>44427</v>
      </c>
      <c r="B1212" s="2" t="s">
        <v>26</v>
      </c>
      <c r="C1212" s="11" t="s">
        <v>1088</v>
      </c>
      <c r="D1212" s="11" t="s">
        <v>1690</v>
      </c>
      <c r="E1212" s="3" t="s">
        <v>1089</v>
      </c>
      <c r="F1212" s="1"/>
      <c r="G1212" s="7"/>
      <c r="H1212" s="7"/>
      <c r="I1212" s="7"/>
      <c r="J1212" s="7">
        <v>4</v>
      </c>
      <c r="K1212" s="7">
        <v>1</v>
      </c>
      <c r="L1212" s="7"/>
      <c r="M1212" s="5">
        <v>1</v>
      </c>
      <c r="N1212" s="7"/>
      <c r="O1212" s="7"/>
      <c r="P1212" s="7"/>
      <c r="Q1212" s="7"/>
      <c r="R1212" s="7"/>
      <c r="S1212" s="7"/>
      <c r="T1212" s="7"/>
      <c r="U1212" s="7"/>
      <c r="V1212" s="6"/>
      <c r="W1212" s="10"/>
      <c r="X1212" s="8"/>
      <c r="Y1212" s="9">
        <v>0</v>
      </c>
      <c r="Z1212" s="9">
        <v>0</v>
      </c>
      <c r="AA1212" s="9">
        <v>0</v>
      </c>
      <c r="AB1212" s="9">
        <v>0</v>
      </c>
      <c r="AC1212" s="9">
        <v>0</v>
      </c>
      <c r="AD1212" s="9">
        <v>0</v>
      </c>
      <c r="AE1212" s="9">
        <v>0</v>
      </c>
      <c r="AF1212" s="9">
        <v>0</v>
      </c>
      <c r="AG1212" s="9">
        <v>0</v>
      </c>
      <c r="AH1212" s="9">
        <v>0</v>
      </c>
      <c r="AI1212" s="9">
        <v>0</v>
      </c>
      <c r="AJ1212">
        <v>0</v>
      </c>
      <c r="AK1212">
        <v>0</v>
      </c>
      <c r="AU1212" t="s">
        <v>2892</v>
      </c>
      <c r="AW1212">
        <v>0</v>
      </c>
      <c r="AY1212">
        <v>0</v>
      </c>
      <c r="BA1212">
        <v>0</v>
      </c>
      <c r="BC1212">
        <v>0</v>
      </c>
      <c r="BE1212">
        <v>0</v>
      </c>
      <c r="BG1212">
        <v>0</v>
      </c>
      <c r="BI1212">
        <v>0</v>
      </c>
      <c r="BK1212">
        <v>0</v>
      </c>
      <c r="BM1212">
        <v>0</v>
      </c>
      <c r="BO1212">
        <v>0</v>
      </c>
      <c r="BQ1212">
        <v>0</v>
      </c>
      <c r="BR1212">
        <v>0</v>
      </c>
      <c r="BT1212">
        <v>0</v>
      </c>
      <c r="BV1212">
        <v>0</v>
      </c>
      <c r="BX1212">
        <v>0</v>
      </c>
      <c r="BZ1212">
        <v>0</v>
      </c>
      <c r="CB1212">
        <v>0</v>
      </c>
      <c r="CF1212">
        <v>0</v>
      </c>
      <c r="CJ1212">
        <v>2680</v>
      </c>
      <c r="CM1212">
        <v>0</v>
      </c>
      <c r="CN1212">
        <v>0</v>
      </c>
    </row>
    <row r="1213" spans="1:92" x14ac:dyDescent="0.3">
      <c r="A1213" s="4">
        <v>44429</v>
      </c>
      <c r="B1213" s="2" t="s">
        <v>825</v>
      </c>
      <c r="C1213" s="11" t="s">
        <v>825</v>
      </c>
      <c r="D1213" s="11" t="s">
        <v>1690</v>
      </c>
      <c r="E1213" s="3" t="s">
        <v>826</v>
      </c>
      <c r="F1213" s="1"/>
      <c r="G1213" s="7"/>
      <c r="H1213" s="7"/>
      <c r="I1213" s="7"/>
      <c r="J1213" s="7">
        <v>5</v>
      </c>
      <c r="K1213" s="7">
        <v>1</v>
      </c>
      <c r="L1213" s="7"/>
      <c r="M1213" s="5">
        <v>1</v>
      </c>
      <c r="N1213" s="7"/>
      <c r="O1213" s="7"/>
      <c r="P1213" s="7"/>
      <c r="Q1213" s="7"/>
      <c r="R1213" s="7"/>
      <c r="S1213" s="7"/>
      <c r="T1213" s="7"/>
      <c r="U1213" s="7"/>
      <c r="V1213" s="6"/>
      <c r="W1213" s="10"/>
      <c r="X1213" s="8"/>
      <c r="Y1213" s="9">
        <v>0</v>
      </c>
      <c r="Z1213" s="9">
        <v>0</v>
      </c>
      <c r="AA1213" s="9">
        <v>0</v>
      </c>
      <c r="AB1213" s="9">
        <v>0</v>
      </c>
      <c r="AC1213" s="9">
        <v>0</v>
      </c>
      <c r="AD1213" s="9">
        <v>0</v>
      </c>
      <c r="AE1213" s="9">
        <v>0</v>
      </c>
      <c r="AF1213" s="9">
        <v>0</v>
      </c>
      <c r="AG1213" s="9">
        <v>0</v>
      </c>
      <c r="AH1213" s="9">
        <v>0</v>
      </c>
      <c r="AI1213" s="9">
        <v>0</v>
      </c>
      <c r="AJ1213">
        <v>0</v>
      </c>
      <c r="AK1213">
        <v>0</v>
      </c>
      <c r="AU1213" t="s">
        <v>2893</v>
      </c>
      <c r="AW1213">
        <v>0</v>
      </c>
      <c r="AY1213">
        <v>0</v>
      </c>
      <c r="BA1213">
        <v>0</v>
      </c>
      <c r="BC1213">
        <v>0</v>
      </c>
      <c r="BE1213">
        <v>0</v>
      </c>
      <c r="BG1213">
        <v>0</v>
      </c>
      <c r="BI1213">
        <v>0</v>
      </c>
      <c r="BK1213">
        <v>0</v>
      </c>
      <c r="BM1213">
        <v>0</v>
      </c>
      <c r="BO1213">
        <v>0</v>
      </c>
      <c r="BQ1213">
        <v>0</v>
      </c>
      <c r="BR1213">
        <v>0</v>
      </c>
      <c r="BT1213">
        <v>0</v>
      </c>
      <c r="BV1213">
        <v>0</v>
      </c>
      <c r="BX1213">
        <v>0</v>
      </c>
      <c r="BZ1213">
        <v>0</v>
      </c>
      <c r="CB1213">
        <v>0</v>
      </c>
      <c r="CF1213">
        <v>0</v>
      </c>
      <c r="CJ1213">
        <v>2681</v>
      </c>
      <c r="CM1213">
        <v>0</v>
      </c>
      <c r="CN1213">
        <v>0</v>
      </c>
    </row>
    <row r="1214" spans="1:92" x14ac:dyDescent="0.3">
      <c r="A1214" s="4">
        <v>44430</v>
      </c>
      <c r="B1214" s="2" t="s">
        <v>92</v>
      </c>
      <c r="C1214" s="11" t="s">
        <v>212</v>
      </c>
      <c r="D1214" s="11" t="s">
        <v>11</v>
      </c>
      <c r="E1214" s="3" t="s">
        <v>1475</v>
      </c>
      <c r="F1214" s="1"/>
      <c r="G1214" s="7"/>
      <c r="H1214" s="7"/>
      <c r="I1214" s="7"/>
      <c r="J1214" s="7"/>
      <c r="K1214" s="7"/>
      <c r="L1214" s="7"/>
      <c r="M1214" s="5"/>
      <c r="N1214" s="7"/>
      <c r="O1214" s="7"/>
      <c r="P1214" s="7"/>
      <c r="Q1214" s="7"/>
      <c r="R1214" s="7"/>
      <c r="S1214" s="7"/>
      <c r="T1214" s="7"/>
      <c r="U1214" s="7"/>
      <c r="V1214" s="6"/>
      <c r="W1214" s="10"/>
      <c r="X1214" s="8"/>
      <c r="Y1214" s="9">
        <v>0</v>
      </c>
      <c r="Z1214" s="9">
        <v>866604000</v>
      </c>
      <c r="AA1214" s="9">
        <v>624780000</v>
      </c>
      <c r="AB1214" s="9">
        <v>79400000</v>
      </c>
      <c r="AC1214" s="9">
        <v>527000000</v>
      </c>
      <c r="AD1214" s="9">
        <v>0</v>
      </c>
      <c r="AE1214" s="9">
        <v>0</v>
      </c>
      <c r="AF1214" s="9">
        <v>2453795710.3800001</v>
      </c>
      <c r="AG1214" s="9">
        <v>0</v>
      </c>
      <c r="AH1214" s="9">
        <v>0</v>
      </c>
      <c r="AI1214" s="9">
        <v>0</v>
      </c>
      <c r="AJ1214">
        <v>4551579710.3800001</v>
      </c>
      <c r="AK1214">
        <v>0</v>
      </c>
      <c r="AL1214">
        <v>63</v>
      </c>
      <c r="AM1214">
        <v>44293</v>
      </c>
      <c r="AU1214" t="s">
        <v>2894</v>
      </c>
      <c r="AV1214">
        <v>5340</v>
      </c>
      <c r="AW1214">
        <v>624780000</v>
      </c>
      <c r="AY1214">
        <v>0</v>
      </c>
      <c r="AZ1214">
        <v>5340</v>
      </c>
      <c r="BA1214">
        <v>270204000</v>
      </c>
      <c r="BB1214">
        <v>2000</v>
      </c>
      <c r="BC1214">
        <v>107600000</v>
      </c>
      <c r="BD1214">
        <v>2000</v>
      </c>
      <c r="BE1214">
        <v>184000000</v>
      </c>
      <c r="BF1214">
        <v>2000</v>
      </c>
      <c r="BG1214">
        <v>57200000</v>
      </c>
      <c r="BI1214">
        <v>0</v>
      </c>
      <c r="BJ1214">
        <v>2000</v>
      </c>
      <c r="BK1214">
        <v>70000000</v>
      </c>
      <c r="BL1214">
        <v>2000</v>
      </c>
      <c r="BM1214">
        <v>52800000</v>
      </c>
      <c r="BN1214">
        <v>200</v>
      </c>
      <c r="BO1214">
        <v>124800000</v>
      </c>
      <c r="BQ1214">
        <v>0</v>
      </c>
      <c r="BR1214">
        <v>866604000</v>
      </c>
      <c r="BS1214">
        <v>100</v>
      </c>
      <c r="BT1214">
        <v>79400000</v>
      </c>
      <c r="BU1214">
        <v>310000</v>
      </c>
      <c r="BV1214">
        <v>527000000</v>
      </c>
      <c r="BX1214">
        <v>0</v>
      </c>
      <c r="BZ1214">
        <v>0</v>
      </c>
      <c r="CB1214">
        <v>0</v>
      </c>
      <c r="CF1214">
        <v>0</v>
      </c>
      <c r="CJ1214">
        <v>2682</v>
      </c>
      <c r="CM1214">
        <v>0</v>
      </c>
      <c r="CN1214">
        <v>4551579710.3800001</v>
      </c>
    </row>
    <row r="1215" spans="1:92" x14ac:dyDescent="0.3">
      <c r="A1215" s="4">
        <v>44430</v>
      </c>
      <c r="B1215" s="2" t="s">
        <v>57</v>
      </c>
      <c r="C1215" s="11" t="s">
        <v>768</v>
      </c>
      <c r="D1215" s="11" t="s">
        <v>1690</v>
      </c>
      <c r="E1215" s="3" t="s">
        <v>1337</v>
      </c>
      <c r="F1215" s="1"/>
      <c r="G1215" s="7"/>
      <c r="H1215" s="7"/>
      <c r="I1215" s="7"/>
      <c r="J1215" s="7">
        <v>5</v>
      </c>
      <c r="K1215" s="7">
        <v>1</v>
      </c>
      <c r="L1215" s="7"/>
      <c r="M1215" s="5">
        <v>1</v>
      </c>
      <c r="N1215" s="7">
        <v>1</v>
      </c>
      <c r="O1215" s="7"/>
      <c r="P1215" s="7"/>
      <c r="Q1215" s="7"/>
      <c r="R1215" s="7"/>
      <c r="S1215" s="7"/>
      <c r="T1215" s="7"/>
      <c r="U1215" s="7"/>
      <c r="V1215" s="6"/>
      <c r="W1215" s="10"/>
      <c r="X1215" s="8"/>
      <c r="Y1215" s="9">
        <v>0</v>
      </c>
      <c r="Z1215" s="9">
        <v>0</v>
      </c>
      <c r="AA1215" s="9">
        <v>0</v>
      </c>
      <c r="AB1215" s="9">
        <v>0</v>
      </c>
      <c r="AC1215" s="9">
        <v>0</v>
      </c>
      <c r="AD1215" s="9">
        <v>0</v>
      </c>
      <c r="AE1215" s="9">
        <v>0</v>
      </c>
      <c r="AF1215" s="9">
        <v>384841873.07999998</v>
      </c>
      <c r="AG1215" s="9">
        <v>0</v>
      </c>
      <c r="AH1215" s="9">
        <v>0</v>
      </c>
      <c r="AI1215" s="9">
        <v>0</v>
      </c>
      <c r="AJ1215">
        <v>384841873.07999998</v>
      </c>
      <c r="AK1215">
        <v>0</v>
      </c>
      <c r="AL1215" t="s">
        <v>2895</v>
      </c>
      <c r="AM1215" t="s">
        <v>2896</v>
      </c>
      <c r="AU1215" t="s">
        <v>2897</v>
      </c>
      <c r="AW1215">
        <v>0</v>
      </c>
      <c r="AY1215">
        <v>0</v>
      </c>
      <c r="BA1215">
        <v>0</v>
      </c>
      <c r="BC1215">
        <v>0</v>
      </c>
      <c r="BE1215">
        <v>0</v>
      </c>
      <c r="BG1215">
        <v>0</v>
      </c>
      <c r="BI1215">
        <v>0</v>
      </c>
      <c r="BK1215">
        <v>0</v>
      </c>
      <c r="BM1215">
        <v>0</v>
      </c>
      <c r="BO1215">
        <v>0</v>
      </c>
      <c r="BQ1215">
        <v>0</v>
      </c>
      <c r="BR1215">
        <v>0</v>
      </c>
      <c r="BT1215">
        <v>0</v>
      </c>
      <c r="BV1215">
        <v>0</v>
      </c>
      <c r="BX1215">
        <v>0</v>
      </c>
      <c r="BZ1215">
        <v>0</v>
      </c>
      <c r="CB1215">
        <v>0</v>
      </c>
      <c r="CF1215">
        <v>0</v>
      </c>
      <c r="CJ1215">
        <v>2683</v>
      </c>
      <c r="CM1215">
        <v>0</v>
      </c>
      <c r="CN1215">
        <v>384841873.07999998</v>
      </c>
    </row>
    <row r="1216" spans="1:92" x14ac:dyDescent="0.3">
      <c r="A1216" s="4">
        <v>44430</v>
      </c>
      <c r="B1216" s="2" t="s">
        <v>57</v>
      </c>
      <c r="C1216" s="11" t="s">
        <v>624</v>
      </c>
      <c r="D1216" s="11" t="s">
        <v>1690</v>
      </c>
      <c r="E1216" s="3" t="s">
        <v>903</v>
      </c>
      <c r="F1216" s="1"/>
      <c r="G1216" s="7"/>
      <c r="H1216" s="7"/>
      <c r="I1216" s="7"/>
      <c r="J1216" s="7"/>
      <c r="K1216" s="7"/>
      <c r="L1216" s="7"/>
      <c r="M1216" s="5"/>
      <c r="N1216" s="7">
        <v>1</v>
      </c>
      <c r="O1216" s="7"/>
      <c r="P1216" s="7"/>
      <c r="Q1216" s="7"/>
      <c r="R1216" s="7"/>
      <c r="S1216" s="7"/>
      <c r="T1216" s="7"/>
      <c r="U1216" s="7"/>
      <c r="V1216" s="6"/>
      <c r="W1216" s="10"/>
      <c r="X1216" s="8"/>
      <c r="Y1216" s="9">
        <v>0</v>
      </c>
      <c r="Z1216" s="9">
        <v>0</v>
      </c>
      <c r="AA1216" s="9">
        <v>0</v>
      </c>
      <c r="AB1216" s="9">
        <v>0</v>
      </c>
      <c r="AC1216" s="9">
        <v>0</v>
      </c>
      <c r="AD1216" s="9">
        <v>0</v>
      </c>
      <c r="AE1216" s="9">
        <v>0</v>
      </c>
      <c r="AF1216" s="9">
        <v>0</v>
      </c>
      <c r="AG1216" s="9">
        <v>0</v>
      </c>
      <c r="AH1216" s="9">
        <v>0</v>
      </c>
      <c r="AI1216" s="9">
        <v>0</v>
      </c>
      <c r="AJ1216">
        <v>0</v>
      </c>
      <c r="AK1216">
        <v>0</v>
      </c>
      <c r="AU1216" t="s">
        <v>2898</v>
      </c>
      <c r="AW1216">
        <v>0</v>
      </c>
      <c r="AY1216">
        <v>0</v>
      </c>
      <c r="BA1216">
        <v>0</v>
      </c>
      <c r="BC1216">
        <v>0</v>
      </c>
      <c r="BE1216">
        <v>0</v>
      </c>
      <c r="BG1216">
        <v>0</v>
      </c>
      <c r="BI1216">
        <v>0</v>
      </c>
      <c r="BK1216">
        <v>0</v>
      </c>
      <c r="BM1216">
        <v>0</v>
      </c>
      <c r="BO1216">
        <v>0</v>
      </c>
      <c r="BQ1216">
        <v>0</v>
      </c>
      <c r="BR1216">
        <v>0</v>
      </c>
      <c r="BT1216">
        <v>0</v>
      </c>
      <c r="BV1216">
        <v>0</v>
      </c>
      <c r="BX1216">
        <v>0</v>
      </c>
      <c r="BZ1216">
        <v>0</v>
      </c>
      <c r="CB1216">
        <v>0</v>
      </c>
      <c r="CF1216">
        <v>0</v>
      </c>
      <c r="CJ1216">
        <v>2684</v>
      </c>
      <c r="CM1216">
        <v>0</v>
      </c>
      <c r="CN1216">
        <v>0</v>
      </c>
    </row>
    <row r="1217" spans="1:92" x14ac:dyDescent="0.3">
      <c r="A1217" s="4">
        <v>44430</v>
      </c>
      <c r="B1217" s="2" t="s">
        <v>8</v>
      </c>
      <c r="C1217" s="11" t="s">
        <v>574</v>
      </c>
      <c r="D1217" s="11" t="s">
        <v>7</v>
      </c>
      <c r="E1217" s="3" t="s">
        <v>1308</v>
      </c>
      <c r="F1217" s="1"/>
      <c r="G1217" s="7"/>
      <c r="H1217" s="7"/>
      <c r="I1217" s="7"/>
      <c r="J1217" s="7"/>
      <c r="K1217" s="7"/>
      <c r="L1217" s="7"/>
      <c r="M1217" s="5"/>
      <c r="N1217" s="7"/>
      <c r="O1217" s="7"/>
      <c r="P1217" s="7"/>
      <c r="Q1217" s="7"/>
      <c r="R1217" s="7"/>
      <c r="S1217" s="7"/>
      <c r="T1217" s="7"/>
      <c r="U1217" s="7"/>
      <c r="V1217" s="6"/>
      <c r="W1217" s="10" t="s">
        <v>2899</v>
      </c>
      <c r="X1217" s="8"/>
      <c r="Y1217" s="9">
        <v>0</v>
      </c>
      <c r="Z1217" s="9">
        <v>0</v>
      </c>
      <c r="AA1217" s="9">
        <v>0</v>
      </c>
      <c r="AB1217" s="9">
        <v>0</v>
      </c>
      <c r="AC1217" s="9">
        <v>0</v>
      </c>
      <c r="AD1217" s="9">
        <v>0</v>
      </c>
      <c r="AE1217" s="9">
        <v>0</v>
      </c>
      <c r="AF1217" s="9">
        <v>0</v>
      </c>
      <c r="AG1217" s="9">
        <v>0</v>
      </c>
      <c r="AH1217" s="9">
        <v>0</v>
      </c>
      <c r="AI1217" s="9">
        <v>0</v>
      </c>
      <c r="AJ1217">
        <v>0</v>
      </c>
      <c r="AK1217">
        <v>0</v>
      </c>
      <c r="AU1217" t="s">
        <v>2900</v>
      </c>
      <c r="AW1217">
        <v>0</v>
      </c>
      <c r="AY1217">
        <v>0</v>
      </c>
      <c r="BA1217">
        <v>0</v>
      </c>
      <c r="BC1217">
        <v>0</v>
      </c>
      <c r="BE1217">
        <v>0</v>
      </c>
      <c r="BG1217">
        <v>0</v>
      </c>
      <c r="BI1217">
        <v>0</v>
      </c>
      <c r="BK1217">
        <v>0</v>
      </c>
      <c r="BM1217">
        <v>0</v>
      </c>
      <c r="BO1217">
        <v>0</v>
      </c>
      <c r="BQ1217">
        <v>0</v>
      </c>
      <c r="BR1217">
        <v>0</v>
      </c>
      <c r="BT1217">
        <v>0</v>
      </c>
      <c r="BV1217">
        <v>0</v>
      </c>
      <c r="BX1217">
        <v>0</v>
      </c>
      <c r="BZ1217">
        <v>0</v>
      </c>
      <c r="CB1217">
        <v>0</v>
      </c>
      <c r="CF1217">
        <v>0</v>
      </c>
      <c r="CJ1217">
        <v>2685</v>
      </c>
      <c r="CM1217">
        <v>0</v>
      </c>
      <c r="CN1217">
        <v>0</v>
      </c>
    </row>
    <row r="1218" spans="1:92" x14ac:dyDescent="0.3">
      <c r="A1218" s="4">
        <v>44430</v>
      </c>
      <c r="B1218" s="2" t="s">
        <v>26</v>
      </c>
      <c r="C1218" s="11" t="s">
        <v>778</v>
      </c>
      <c r="D1218" s="11" t="s">
        <v>7</v>
      </c>
      <c r="E1218" s="3" t="s">
        <v>1564</v>
      </c>
      <c r="F1218" s="1"/>
      <c r="G1218" s="7"/>
      <c r="H1218" s="7"/>
      <c r="I1218" s="7"/>
      <c r="J1218" s="7">
        <v>4</v>
      </c>
      <c r="K1218" s="7">
        <v>1</v>
      </c>
      <c r="L1218" s="7"/>
      <c r="M1218" s="5">
        <v>1</v>
      </c>
      <c r="N1218" s="7"/>
      <c r="O1218" s="7"/>
      <c r="P1218" s="7"/>
      <c r="Q1218" s="7"/>
      <c r="R1218" s="7"/>
      <c r="S1218" s="7"/>
      <c r="T1218" s="7"/>
      <c r="U1218" s="7"/>
      <c r="V1218" s="6"/>
      <c r="W1218" s="10"/>
      <c r="X1218" s="8"/>
      <c r="Y1218" s="9">
        <v>0</v>
      </c>
      <c r="Z1218" s="9">
        <v>0</v>
      </c>
      <c r="AA1218" s="9">
        <v>0</v>
      </c>
      <c r="AB1218" s="9">
        <v>0</v>
      </c>
      <c r="AC1218" s="9">
        <v>0</v>
      </c>
      <c r="AD1218" s="9">
        <v>0</v>
      </c>
      <c r="AE1218" s="9">
        <v>0</v>
      </c>
      <c r="AF1218" s="9">
        <v>0</v>
      </c>
      <c r="AG1218" s="9">
        <v>0</v>
      </c>
      <c r="AH1218" s="9">
        <v>0</v>
      </c>
      <c r="AI1218" s="9">
        <v>0</v>
      </c>
      <c r="AJ1218">
        <v>0</v>
      </c>
      <c r="AK1218">
        <v>0</v>
      </c>
      <c r="AU1218" t="s">
        <v>2901</v>
      </c>
      <c r="AW1218">
        <v>0</v>
      </c>
      <c r="AY1218">
        <v>0</v>
      </c>
      <c r="BA1218">
        <v>0</v>
      </c>
      <c r="BC1218">
        <v>0</v>
      </c>
      <c r="BE1218">
        <v>0</v>
      </c>
      <c r="BG1218">
        <v>0</v>
      </c>
      <c r="BI1218">
        <v>0</v>
      </c>
      <c r="BK1218">
        <v>0</v>
      </c>
      <c r="BM1218">
        <v>0</v>
      </c>
      <c r="BO1218">
        <v>0</v>
      </c>
      <c r="BQ1218">
        <v>0</v>
      </c>
      <c r="BR1218">
        <v>0</v>
      </c>
      <c r="BT1218">
        <v>0</v>
      </c>
      <c r="BV1218">
        <v>0</v>
      </c>
      <c r="BX1218">
        <v>0</v>
      </c>
      <c r="BZ1218">
        <v>0</v>
      </c>
      <c r="CB1218">
        <v>0</v>
      </c>
      <c r="CF1218">
        <v>0</v>
      </c>
      <c r="CJ1218">
        <v>2686</v>
      </c>
      <c r="CM1218">
        <v>0</v>
      </c>
      <c r="CN1218">
        <v>0</v>
      </c>
    </row>
    <row r="1219" spans="1:92" x14ac:dyDescent="0.3">
      <c r="A1219" s="4">
        <v>44430</v>
      </c>
      <c r="B1219" s="2" t="s">
        <v>19</v>
      </c>
      <c r="C1219" s="11" t="s">
        <v>158</v>
      </c>
      <c r="D1219" s="11" t="s">
        <v>1473</v>
      </c>
      <c r="E1219" s="3" t="s">
        <v>986</v>
      </c>
      <c r="F1219" s="1"/>
      <c r="G1219" s="7"/>
      <c r="H1219" s="7"/>
      <c r="I1219" s="7"/>
      <c r="J1219" s="7">
        <v>16</v>
      </c>
      <c r="K1219" s="7">
        <v>4</v>
      </c>
      <c r="L1219" s="7"/>
      <c r="M1219" s="5">
        <v>4</v>
      </c>
      <c r="N1219" s="7"/>
      <c r="O1219" s="7"/>
      <c r="P1219" s="7"/>
      <c r="Q1219" s="7"/>
      <c r="R1219" s="7"/>
      <c r="S1219" s="7"/>
      <c r="T1219" s="7"/>
      <c r="U1219" s="7"/>
      <c r="V1219" s="6"/>
      <c r="W1219" s="10"/>
      <c r="X1219" s="8"/>
      <c r="Y1219" s="9">
        <v>0</v>
      </c>
      <c r="Z1219" s="9">
        <v>0</v>
      </c>
      <c r="AA1219" s="9">
        <v>0</v>
      </c>
      <c r="AB1219" s="9">
        <v>0</v>
      </c>
      <c r="AC1219" s="9">
        <v>0</v>
      </c>
      <c r="AD1219" s="9">
        <v>0</v>
      </c>
      <c r="AE1219" s="9">
        <v>0</v>
      </c>
      <c r="AF1219" s="9">
        <v>0</v>
      </c>
      <c r="AG1219" s="9">
        <v>0</v>
      </c>
      <c r="AH1219" s="9">
        <v>0</v>
      </c>
      <c r="AI1219" s="9">
        <v>0</v>
      </c>
      <c r="AJ1219">
        <v>0</v>
      </c>
      <c r="AK1219">
        <v>0</v>
      </c>
      <c r="AU1219" t="s">
        <v>2902</v>
      </c>
      <c r="AW1219">
        <v>0</v>
      </c>
      <c r="AY1219">
        <v>0</v>
      </c>
      <c r="BA1219">
        <v>0</v>
      </c>
      <c r="BC1219">
        <v>0</v>
      </c>
      <c r="BE1219">
        <v>0</v>
      </c>
      <c r="BG1219">
        <v>0</v>
      </c>
      <c r="BI1219">
        <v>0</v>
      </c>
      <c r="BK1219">
        <v>0</v>
      </c>
      <c r="BM1219">
        <v>0</v>
      </c>
      <c r="BO1219">
        <v>0</v>
      </c>
      <c r="BQ1219">
        <v>0</v>
      </c>
      <c r="BR1219">
        <v>0</v>
      </c>
      <c r="BT1219">
        <v>0</v>
      </c>
      <c r="BV1219">
        <v>0</v>
      </c>
      <c r="BX1219">
        <v>0</v>
      </c>
      <c r="BZ1219">
        <v>0</v>
      </c>
      <c r="CB1219">
        <v>0</v>
      </c>
      <c r="CF1219">
        <v>0</v>
      </c>
      <c r="CJ1219">
        <v>2687</v>
      </c>
      <c r="CM1219">
        <v>0</v>
      </c>
      <c r="CN1219">
        <v>0</v>
      </c>
    </row>
    <row r="1220" spans="1:92" x14ac:dyDescent="0.3">
      <c r="A1220" s="4">
        <v>44428</v>
      </c>
      <c r="B1220" s="2" t="s">
        <v>19</v>
      </c>
      <c r="C1220" s="11" t="s">
        <v>158</v>
      </c>
      <c r="D1220" s="11" t="s">
        <v>11</v>
      </c>
      <c r="E1220" s="3" t="s">
        <v>986</v>
      </c>
      <c r="F1220" s="1"/>
      <c r="G1220" s="7"/>
      <c r="H1220" s="7"/>
      <c r="I1220" s="7"/>
      <c r="J1220" s="7"/>
      <c r="K1220" s="7">
        <v>32</v>
      </c>
      <c r="L1220" s="7"/>
      <c r="M1220" s="5"/>
      <c r="N1220" s="7"/>
      <c r="O1220" s="7"/>
      <c r="P1220" s="7"/>
      <c r="Q1220" s="7"/>
      <c r="R1220" s="7"/>
      <c r="S1220" s="7"/>
      <c r="T1220" s="7"/>
      <c r="U1220" s="7"/>
      <c r="V1220" s="6"/>
      <c r="W1220" s="10"/>
      <c r="X1220" s="8"/>
      <c r="Y1220" s="9">
        <v>0</v>
      </c>
      <c r="Z1220" s="9">
        <v>0</v>
      </c>
      <c r="AA1220" s="9">
        <v>0</v>
      </c>
      <c r="AB1220" s="9">
        <v>0</v>
      </c>
      <c r="AC1220" s="9">
        <v>0</v>
      </c>
      <c r="AD1220" s="9">
        <v>0</v>
      </c>
      <c r="AE1220" s="9">
        <v>0</v>
      </c>
      <c r="AF1220" s="9">
        <v>0</v>
      </c>
      <c r="AG1220" s="9">
        <v>0</v>
      </c>
      <c r="AH1220" s="9">
        <v>0</v>
      </c>
      <c r="AI1220" s="9">
        <v>0</v>
      </c>
      <c r="AJ1220">
        <v>0</v>
      </c>
      <c r="AK1220">
        <v>0</v>
      </c>
      <c r="AU1220" t="s">
        <v>2903</v>
      </c>
      <c r="AW1220">
        <v>0</v>
      </c>
      <c r="AY1220">
        <v>0</v>
      </c>
      <c r="BA1220">
        <v>0</v>
      </c>
      <c r="BC1220">
        <v>0</v>
      </c>
      <c r="BE1220">
        <v>0</v>
      </c>
      <c r="BG1220">
        <v>0</v>
      </c>
      <c r="BI1220">
        <v>0</v>
      </c>
      <c r="BK1220">
        <v>0</v>
      </c>
      <c r="BM1220">
        <v>0</v>
      </c>
      <c r="BO1220">
        <v>0</v>
      </c>
      <c r="BQ1220">
        <v>0</v>
      </c>
      <c r="BR1220">
        <v>0</v>
      </c>
      <c r="BT1220">
        <v>0</v>
      </c>
      <c r="BV1220">
        <v>0</v>
      </c>
      <c r="BX1220">
        <v>0</v>
      </c>
      <c r="BZ1220">
        <v>0</v>
      </c>
      <c r="CB1220">
        <v>0</v>
      </c>
      <c r="CF1220">
        <v>0</v>
      </c>
      <c r="CJ1220">
        <v>2688</v>
      </c>
      <c r="CM1220">
        <v>0</v>
      </c>
      <c r="CN1220">
        <v>0</v>
      </c>
    </row>
    <row r="1221" spans="1:92" x14ac:dyDescent="0.3">
      <c r="A1221" s="4">
        <v>44430</v>
      </c>
      <c r="B1221" s="2" t="s">
        <v>8</v>
      </c>
      <c r="C1221" s="11" t="s">
        <v>403</v>
      </c>
      <c r="D1221" s="11" t="s">
        <v>1690</v>
      </c>
      <c r="E1221" s="3" t="s">
        <v>1517</v>
      </c>
      <c r="F1221" s="1"/>
      <c r="G1221" s="7"/>
      <c r="H1221" s="7"/>
      <c r="I1221" s="7"/>
      <c r="J1221" s="7"/>
      <c r="K1221" s="7"/>
      <c r="L1221" s="7"/>
      <c r="M1221" s="5"/>
      <c r="N1221" s="7">
        <v>1</v>
      </c>
      <c r="O1221" s="7"/>
      <c r="P1221" s="7"/>
      <c r="Q1221" s="7"/>
      <c r="R1221" s="7"/>
      <c r="S1221" s="7"/>
      <c r="T1221" s="7"/>
      <c r="U1221" s="7"/>
      <c r="V1221" s="6"/>
      <c r="W1221" s="10"/>
      <c r="X1221" s="8"/>
      <c r="Y1221" s="9">
        <v>0</v>
      </c>
      <c r="Z1221" s="9">
        <v>0</v>
      </c>
      <c r="AA1221" s="9">
        <v>0</v>
      </c>
      <c r="AB1221" s="9">
        <v>0</v>
      </c>
      <c r="AC1221" s="9">
        <v>0</v>
      </c>
      <c r="AD1221" s="9">
        <v>0</v>
      </c>
      <c r="AE1221" s="9">
        <v>0</v>
      </c>
      <c r="AF1221" s="9">
        <v>0</v>
      </c>
      <c r="AG1221" s="9">
        <v>0</v>
      </c>
      <c r="AH1221" s="9">
        <v>0</v>
      </c>
      <c r="AI1221" s="9">
        <v>0</v>
      </c>
      <c r="AJ1221">
        <v>0</v>
      </c>
      <c r="AK1221">
        <v>0</v>
      </c>
      <c r="AU1221" t="s">
        <v>2904</v>
      </c>
      <c r="AW1221">
        <v>0</v>
      </c>
      <c r="AY1221">
        <v>0</v>
      </c>
      <c r="BA1221">
        <v>0</v>
      </c>
      <c r="BC1221">
        <v>0</v>
      </c>
      <c r="BE1221">
        <v>0</v>
      </c>
      <c r="BG1221">
        <v>0</v>
      </c>
      <c r="BI1221">
        <v>0</v>
      </c>
      <c r="BK1221">
        <v>0</v>
      </c>
      <c r="BM1221">
        <v>0</v>
      </c>
      <c r="BO1221">
        <v>0</v>
      </c>
      <c r="BQ1221">
        <v>0</v>
      </c>
      <c r="BR1221">
        <v>0</v>
      </c>
      <c r="BT1221">
        <v>0</v>
      </c>
      <c r="BV1221">
        <v>0</v>
      </c>
      <c r="BX1221">
        <v>0</v>
      </c>
      <c r="BZ1221">
        <v>0</v>
      </c>
      <c r="CB1221">
        <v>0</v>
      </c>
      <c r="CF1221">
        <v>0</v>
      </c>
      <c r="CJ1221">
        <v>2689</v>
      </c>
      <c r="CM1221">
        <v>0</v>
      </c>
      <c r="CN1221">
        <v>0</v>
      </c>
    </row>
    <row r="1222" spans="1:92" x14ac:dyDescent="0.3">
      <c r="A1222" s="4">
        <v>44430</v>
      </c>
      <c r="B1222" s="2" t="s">
        <v>8</v>
      </c>
      <c r="C1222" s="11" t="s">
        <v>61</v>
      </c>
      <c r="D1222" s="11" t="s">
        <v>1690</v>
      </c>
      <c r="E1222" s="3" t="s">
        <v>890</v>
      </c>
      <c r="F1222" s="1"/>
      <c r="G1222" s="7"/>
      <c r="H1222" s="7"/>
      <c r="I1222" s="7"/>
      <c r="J1222" s="7"/>
      <c r="K1222" s="7"/>
      <c r="L1222" s="7"/>
      <c r="M1222" s="5"/>
      <c r="N1222" s="7">
        <v>1</v>
      </c>
      <c r="O1222" s="7"/>
      <c r="P1222" s="7"/>
      <c r="Q1222" s="7"/>
      <c r="R1222" s="7"/>
      <c r="S1222" s="7"/>
      <c r="T1222" s="7"/>
      <c r="U1222" s="7"/>
      <c r="V1222" s="6"/>
      <c r="W1222" s="10"/>
      <c r="X1222" s="8"/>
      <c r="Y1222" s="9">
        <v>0</v>
      </c>
      <c r="Z1222" s="9">
        <v>0</v>
      </c>
      <c r="AA1222" s="9">
        <v>0</v>
      </c>
      <c r="AB1222" s="9">
        <v>0</v>
      </c>
      <c r="AC1222" s="9">
        <v>0</v>
      </c>
      <c r="AD1222" s="9">
        <v>0</v>
      </c>
      <c r="AE1222" s="9">
        <v>0</v>
      </c>
      <c r="AF1222" s="9">
        <v>0</v>
      </c>
      <c r="AG1222" s="9">
        <v>0</v>
      </c>
      <c r="AH1222" s="9">
        <v>0</v>
      </c>
      <c r="AI1222" s="9">
        <v>0</v>
      </c>
      <c r="AJ1222">
        <v>0</v>
      </c>
      <c r="AK1222">
        <v>0</v>
      </c>
      <c r="AU1222" t="s">
        <v>2905</v>
      </c>
      <c r="AW1222">
        <v>0</v>
      </c>
      <c r="AY1222">
        <v>0</v>
      </c>
      <c r="BA1222">
        <v>0</v>
      </c>
      <c r="BC1222">
        <v>0</v>
      </c>
      <c r="BE1222">
        <v>0</v>
      </c>
      <c r="BG1222">
        <v>0</v>
      </c>
      <c r="BI1222">
        <v>0</v>
      </c>
      <c r="BK1222">
        <v>0</v>
      </c>
      <c r="BM1222">
        <v>0</v>
      </c>
      <c r="BO1222">
        <v>0</v>
      </c>
      <c r="BQ1222">
        <v>0</v>
      </c>
      <c r="BR1222">
        <v>0</v>
      </c>
      <c r="BT1222">
        <v>0</v>
      </c>
      <c r="BV1222">
        <v>0</v>
      </c>
      <c r="BX1222">
        <v>0</v>
      </c>
      <c r="BZ1222">
        <v>0</v>
      </c>
      <c r="CB1222">
        <v>0</v>
      </c>
      <c r="CF1222">
        <v>0</v>
      </c>
      <c r="CJ1222">
        <v>2690</v>
      </c>
      <c r="CM1222">
        <v>0</v>
      </c>
      <c r="CN1222">
        <v>0</v>
      </c>
    </row>
    <row r="1223" spans="1:92" x14ac:dyDescent="0.3">
      <c r="A1223" s="4">
        <v>44431</v>
      </c>
      <c r="B1223" s="2" t="s">
        <v>9</v>
      </c>
      <c r="C1223" s="11" t="s">
        <v>373</v>
      </c>
      <c r="D1223" s="11" t="s">
        <v>1699</v>
      </c>
      <c r="E1223" s="3" t="s">
        <v>1446</v>
      </c>
      <c r="F1223" s="1"/>
      <c r="G1223" s="7"/>
      <c r="H1223" s="7"/>
      <c r="I1223" s="7"/>
      <c r="J1223" s="7"/>
      <c r="K1223" s="7"/>
      <c r="L1223" s="7"/>
      <c r="M1223" s="5"/>
      <c r="N1223" s="7"/>
      <c r="O1223" s="7"/>
      <c r="P1223" s="7"/>
      <c r="Q1223" s="7"/>
      <c r="R1223" s="7"/>
      <c r="S1223" s="7"/>
      <c r="T1223" s="7"/>
      <c r="U1223" s="7"/>
      <c r="V1223" s="6">
        <v>1.5</v>
      </c>
      <c r="W1223" s="10"/>
      <c r="X1223" s="8"/>
      <c r="Y1223" s="9">
        <v>0</v>
      </c>
      <c r="Z1223" s="9">
        <v>0</v>
      </c>
      <c r="AA1223" s="9">
        <v>0</v>
      </c>
      <c r="AB1223" s="9">
        <v>0</v>
      </c>
      <c r="AC1223" s="9">
        <v>0</v>
      </c>
      <c r="AD1223" s="9">
        <v>0</v>
      </c>
      <c r="AE1223" s="9">
        <v>0</v>
      </c>
      <c r="AF1223" s="9">
        <v>0</v>
      </c>
      <c r="AG1223" s="9">
        <v>0</v>
      </c>
      <c r="AH1223" s="9">
        <v>0</v>
      </c>
      <c r="AI1223" s="9">
        <v>0</v>
      </c>
      <c r="AJ1223">
        <v>0</v>
      </c>
      <c r="AK1223">
        <v>0</v>
      </c>
      <c r="AU1223" t="s">
        <v>2906</v>
      </c>
      <c r="AW1223">
        <v>0</v>
      </c>
      <c r="AY1223">
        <v>0</v>
      </c>
      <c r="BA1223">
        <v>0</v>
      </c>
      <c r="BC1223">
        <v>0</v>
      </c>
      <c r="BE1223">
        <v>0</v>
      </c>
      <c r="BG1223">
        <v>0</v>
      </c>
      <c r="BI1223">
        <v>0</v>
      </c>
      <c r="BK1223">
        <v>0</v>
      </c>
      <c r="BM1223">
        <v>0</v>
      </c>
      <c r="BO1223">
        <v>0</v>
      </c>
      <c r="BQ1223">
        <v>0</v>
      </c>
      <c r="BR1223">
        <v>0</v>
      </c>
      <c r="BT1223">
        <v>0</v>
      </c>
      <c r="BV1223">
        <v>0</v>
      </c>
      <c r="BX1223">
        <v>0</v>
      </c>
      <c r="BZ1223">
        <v>0</v>
      </c>
      <c r="CB1223">
        <v>0</v>
      </c>
      <c r="CF1223">
        <v>0</v>
      </c>
      <c r="CJ1223">
        <v>2691</v>
      </c>
      <c r="CM1223">
        <v>0</v>
      </c>
      <c r="CN1223">
        <v>0</v>
      </c>
    </row>
    <row r="1224" spans="1:92" x14ac:dyDescent="0.3">
      <c r="A1224" s="4">
        <v>44426</v>
      </c>
      <c r="B1224" s="2" t="s">
        <v>26</v>
      </c>
      <c r="C1224" s="11" t="s">
        <v>507</v>
      </c>
      <c r="D1224" s="11" t="s">
        <v>11</v>
      </c>
      <c r="E1224" s="3" t="s">
        <v>1130</v>
      </c>
      <c r="F1224" s="1"/>
      <c r="G1224" s="7"/>
      <c r="H1224" s="7"/>
      <c r="I1224" s="7"/>
      <c r="J1224" s="7">
        <v>1000</v>
      </c>
      <c r="K1224" s="7">
        <v>200</v>
      </c>
      <c r="L1224" s="7"/>
      <c r="M1224" s="5">
        <v>200</v>
      </c>
      <c r="N1224" s="7"/>
      <c r="O1224" s="7"/>
      <c r="P1224" s="7"/>
      <c r="Q1224" s="7"/>
      <c r="R1224" s="7"/>
      <c r="S1224" s="7"/>
      <c r="T1224" s="7"/>
      <c r="U1224" s="7"/>
      <c r="V1224" s="6">
        <v>376.75</v>
      </c>
      <c r="W1224" s="10"/>
      <c r="X1224" s="8"/>
      <c r="Y1224" s="9">
        <v>0</v>
      </c>
      <c r="Z1224" s="9">
        <v>0</v>
      </c>
      <c r="AA1224" s="9">
        <v>0</v>
      </c>
      <c r="AB1224" s="9">
        <v>0</v>
      </c>
      <c r="AC1224" s="9">
        <v>0</v>
      </c>
      <c r="AD1224" s="9">
        <v>0</v>
      </c>
      <c r="AE1224" s="9">
        <v>0</v>
      </c>
      <c r="AF1224" s="9">
        <v>0</v>
      </c>
      <c r="AG1224" s="9">
        <v>0</v>
      </c>
      <c r="AH1224" s="9">
        <v>0</v>
      </c>
      <c r="AI1224" s="9">
        <v>0</v>
      </c>
      <c r="AJ1224">
        <v>0</v>
      </c>
      <c r="AK1224">
        <v>0</v>
      </c>
      <c r="AU1224" t="s">
        <v>2907</v>
      </c>
      <c r="AW1224">
        <v>0</v>
      </c>
      <c r="AY1224">
        <v>0</v>
      </c>
      <c r="BA1224">
        <v>0</v>
      </c>
      <c r="BC1224">
        <v>0</v>
      </c>
      <c r="BE1224">
        <v>0</v>
      </c>
      <c r="BG1224">
        <v>0</v>
      </c>
      <c r="BI1224">
        <v>0</v>
      </c>
      <c r="BK1224">
        <v>0</v>
      </c>
      <c r="BM1224">
        <v>0</v>
      </c>
      <c r="BO1224">
        <v>0</v>
      </c>
      <c r="BQ1224">
        <v>0</v>
      </c>
      <c r="BR1224">
        <v>0</v>
      </c>
      <c r="BT1224">
        <v>0</v>
      </c>
      <c r="BV1224">
        <v>0</v>
      </c>
      <c r="BX1224">
        <v>0</v>
      </c>
      <c r="BZ1224">
        <v>0</v>
      </c>
      <c r="CB1224">
        <v>0</v>
      </c>
      <c r="CF1224">
        <v>0</v>
      </c>
      <c r="CJ1224">
        <v>2692</v>
      </c>
      <c r="CM1224">
        <v>0</v>
      </c>
      <c r="CN1224">
        <v>0</v>
      </c>
    </row>
    <row r="1225" spans="1:92" x14ac:dyDescent="0.3">
      <c r="A1225" s="4">
        <v>44431</v>
      </c>
      <c r="B1225" s="2" t="s">
        <v>23</v>
      </c>
      <c r="C1225" s="11" t="s">
        <v>55</v>
      </c>
      <c r="D1225" s="11" t="s">
        <v>11</v>
      </c>
      <c r="E1225" s="3" t="s">
        <v>1047</v>
      </c>
      <c r="F1225" s="1"/>
      <c r="G1225" s="7"/>
      <c r="H1225" s="7"/>
      <c r="I1225" s="7"/>
      <c r="J1225" s="7">
        <v>10</v>
      </c>
      <c r="K1225" s="7">
        <v>2</v>
      </c>
      <c r="L1225" s="7"/>
      <c r="M1225" s="5">
        <v>2</v>
      </c>
      <c r="N1225" s="7"/>
      <c r="O1225" s="7"/>
      <c r="P1225" s="7"/>
      <c r="Q1225" s="7">
        <v>1</v>
      </c>
      <c r="R1225" s="7"/>
      <c r="S1225" s="7"/>
      <c r="T1225" s="7"/>
      <c r="U1225" s="7"/>
      <c r="V1225" s="6"/>
      <c r="W1225" s="10" t="s">
        <v>2908</v>
      </c>
      <c r="X1225" s="8"/>
      <c r="Y1225" s="9">
        <v>0</v>
      </c>
      <c r="Z1225" s="9">
        <v>0</v>
      </c>
      <c r="AA1225" s="9">
        <v>0</v>
      </c>
      <c r="AB1225" s="9">
        <v>0</v>
      </c>
      <c r="AC1225" s="9">
        <v>0</v>
      </c>
      <c r="AD1225" s="9">
        <v>0</v>
      </c>
      <c r="AE1225" s="9">
        <v>0</v>
      </c>
      <c r="AF1225" s="9">
        <v>0</v>
      </c>
      <c r="AG1225" s="9">
        <v>0</v>
      </c>
      <c r="AH1225" s="9">
        <v>0</v>
      </c>
      <c r="AI1225" s="9">
        <v>0</v>
      </c>
      <c r="AJ1225">
        <v>0</v>
      </c>
      <c r="AK1225">
        <v>0</v>
      </c>
      <c r="AU1225" t="s">
        <v>2909</v>
      </c>
      <c r="AW1225">
        <v>0</v>
      </c>
      <c r="AY1225">
        <v>0</v>
      </c>
      <c r="BA1225">
        <v>0</v>
      </c>
      <c r="BC1225">
        <v>0</v>
      </c>
      <c r="BE1225">
        <v>0</v>
      </c>
      <c r="BG1225">
        <v>0</v>
      </c>
      <c r="BI1225">
        <v>0</v>
      </c>
      <c r="BK1225">
        <v>0</v>
      </c>
      <c r="BM1225">
        <v>0</v>
      </c>
      <c r="BO1225">
        <v>0</v>
      </c>
      <c r="BQ1225">
        <v>0</v>
      </c>
      <c r="BR1225">
        <v>0</v>
      </c>
      <c r="BT1225">
        <v>0</v>
      </c>
      <c r="BV1225">
        <v>0</v>
      </c>
      <c r="BX1225">
        <v>0</v>
      </c>
      <c r="BZ1225">
        <v>0</v>
      </c>
      <c r="CB1225">
        <v>0</v>
      </c>
      <c r="CF1225">
        <v>0</v>
      </c>
      <c r="CJ1225">
        <v>2693</v>
      </c>
      <c r="CM1225">
        <v>0</v>
      </c>
      <c r="CN1225">
        <v>0</v>
      </c>
    </row>
    <row r="1226" spans="1:92" x14ac:dyDescent="0.3">
      <c r="A1226" s="4">
        <v>44431</v>
      </c>
      <c r="B1226" s="2" t="s">
        <v>92</v>
      </c>
      <c r="C1226" s="11" t="s">
        <v>529</v>
      </c>
      <c r="D1226" s="11" t="s">
        <v>11</v>
      </c>
      <c r="E1226" s="3">
        <v>70</v>
      </c>
      <c r="F1226" s="1"/>
      <c r="G1226" s="7"/>
      <c r="H1226" s="7"/>
      <c r="I1226" s="7"/>
      <c r="J1226" s="7"/>
      <c r="K1226" s="7"/>
      <c r="L1226" s="7"/>
      <c r="M1226" s="5"/>
      <c r="N1226" s="7"/>
      <c r="O1226" s="7"/>
      <c r="P1226" s="7"/>
      <c r="Q1226" s="7"/>
      <c r="R1226" s="7"/>
      <c r="S1226" s="7"/>
      <c r="T1226" s="7"/>
      <c r="U1226" s="7"/>
      <c r="V1226" s="6"/>
      <c r="W1226" s="10"/>
      <c r="X1226" s="8"/>
      <c r="Y1226" s="9">
        <v>0</v>
      </c>
      <c r="Z1226" s="9">
        <v>618034000</v>
      </c>
      <c r="AA1226" s="9">
        <v>466245000</v>
      </c>
      <c r="AB1226" s="9">
        <v>296906960</v>
      </c>
      <c r="AC1226" s="9">
        <v>340000000</v>
      </c>
      <c r="AD1226" s="9">
        <v>0</v>
      </c>
      <c r="AE1226" s="9">
        <v>0</v>
      </c>
      <c r="AF1226" s="9">
        <v>0</v>
      </c>
      <c r="AG1226" s="9">
        <v>0</v>
      </c>
      <c r="AH1226" s="9">
        <v>0</v>
      </c>
      <c r="AI1226" s="9">
        <v>0</v>
      </c>
      <c r="AJ1226">
        <v>1721185960</v>
      </c>
      <c r="AK1226">
        <v>0</v>
      </c>
      <c r="AL1226">
        <v>216</v>
      </c>
      <c r="AM1226">
        <v>44321</v>
      </c>
      <c r="AN1226">
        <v>44443</v>
      </c>
      <c r="AU1226" t="s">
        <v>2910</v>
      </c>
      <c r="AV1226">
        <v>3985</v>
      </c>
      <c r="AW1226">
        <v>466245000</v>
      </c>
      <c r="AY1226">
        <v>0</v>
      </c>
      <c r="AZ1226">
        <v>3985</v>
      </c>
      <c r="BA1226">
        <v>201641000</v>
      </c>
      <c r="BB1226">
        <v>3985</v>
      </c>
      <c r="BC1226">
        <v>214393000</v>
      </c>
      <c r="BD1226">
        <v>1000</v>
      </c>
      <c r="BE1226">
        <v>92000000</v>
      </c>
      <c r="BF1226">
        <v>2000</v>
      </c>
      <c r="BG1226">
        <v>57200000</v>
      </c>
      <c r="BI1226">
        <v>0</v>
      </c>
      <c r="BK1226">
        <v>0</v>
      </c>
      <c r="BL1226">
        <v>2000</v>
      </c>
      <c r="BM1226">
        <v>52800000</v>
      </c>
      <c r="BO1226">
        <v>0</v>
      </c>
      <c r="BQ1226">
        <v>0</v>
      </c>
      <c r="BR1226">
        <v>618034000</v>
      </c>
      <c r="BT1226">
        <v>0</v>
      </c>
      <c r="BU1226">
        <v>200000</v>
      </c>
      <c r="BV1226">
        <v>340000000</v>
      </c>
      <c r="BX1226">
        <v>0</v>
      </c>
      <c r="BZ1226">
        <v>0</v>
      </c>
      <c r="CA1226">
        <v>1000</v>
      </c>
      <c r="CB1226">
        <v>60656960</v>
      </c>
      <c r="CE1226" t="s">
        <v>2911</v>
      </c>
      <c r="CF1226">
        <v>236250000</v>
      </c>
      <c r="CJ1226">
        <v>2694</v>
      </c>
      <c r="CM1226">
        <v>0</v>
      </c>
      <c r="CN1226">
        <v>1721185960</v>
      </c>
    </row>
    <row r="1227" spans="1:92" x14ac:dyDescent="0.3">
      <c r="A1227" s="4">
        <v>44431</v>
      </c>
      <c r="B1227" s="2" t="s">
        <v>148</v>
      </c>
      <c r="C1227" s="11" t="s">
        <v>529</v>
      </c>
      <c r="D1227" s="11" t="s">
        <v>11</v>
      </c>
      <c r="E1227" s="3">
        <v>23</v>
      </c>
      <c r="F1227" s="1"/>
      <c r="G1227" s="7"/>
      <c r="H1227" s="7"/>
      <c r="I1227" s="7"/>
      <c r="J1227" s="7"/>
      <c r="K1227" s="7"/>
      <c r="L1227" s="7"/>
      <c r="M1227" s="5"/>
      <c r="N1227" s="7"/>
      <c r="O1227" s="7"/>
      <c r="P1227" s="7"/>
      <c r="Q1227" s="7"/>
      <c r="R1227" s="7"/>
      <c r="S1227" s="7"/>
      <c r="T1227" s="7"/>
      <c r="U1227" s="7"/>
      <c r="V1227" s="6"/>
      <c r="W1227" s="10"/>
      <c r="X1227" s="8"/>
      <c r="Y1227" s="9">
        <v>0</v>
      </c>
      <c r="Z1227" s="9">
        <v>0</v>
      </c>
      <c r="AA1227" s="9">
        <v>0</v>
      </c>
      <c r="AB1227" s="9">
        <v>0</v>
      </c>
      <c r="AC1227" s="9">
        <v>204000000</v>
      </c>
      <c r="AD1227" s="9">
        <v>0</v>
      </c>
      <c r="AE1227" s="9">
        <v>0</v>
      </c>
      <c r="AF1227" s="9">
        <v>6557158346.8000002</v>
      </c>
      <c r="AG1227" s="9">
        <v>0</v>
      </c>
      <c r="AH1227" s="9">
        <v>0</v>
      </c>
      <c r="AI1227" s="9">
        <v>0</v>
      </c>
      <c r="AJ1227">
        <v>6761158346.8000002</v>
      </c>
      <c r="AK1227">
        <v>0</v>
      </c>
      <c r="AL1227">
        <v>963</v>
      </c>
      <c r="AM1227">
        <v>44379</v>
      </c>
      <c r="AN1227">
        <v>44531</v>
      </c>
      <c r="AU1227" t="s">
        <v>2912</v>
      </c>
      <c r="AW1227">
        <v>0</v>
      </c>
      <c r="AY1227">
        <v>0</v>
      </c>
      <c r="BA1227">
        <v>0</v>
      </c>
      <c r="BC1227">
        <v>0</v>
      </c>
      <c r="BE1227">
        <v>0</v>
      </c>
      <c r="BG1227">
        <v>0</v>
      </c>
      <c r="BI1227">
        <v>0</v>
      </c>
      <c r="BK1227">
        <v>0</v>
      </c>
      <c r="BM1227">
        <v>0</v>
      </c>
      <c r="BO1227">
        <v>0</v>
      </c>
      <c r="BQ1227">
        <v>0</v>
      </c>
      <c r="BR1227">
        <v>0</v>
      </c>
      <c r="BT1227">
        <v>0</v>
      </c>
      <c r="BU1227">
        <v>120000</v>
      </c>
      <c r="BV1227">
        <v>204000000</v>
      </c>
      <c r="BX1227">
        <v>0</v>
      </c>
      <c r="BZ1227">
        <v>0</v>
      </c>
      <c r="CF1227">
        <v>0</v>
      </c>
      <c r="CJ1227">
        <v>2695</v>
      </c>
      <c r="CM1227">
        <v>0</v>
      </c>
      <c r="CN1227">
        <v>6761158346.8000002</v>
      </c>
    </row>
    <row r="1228" spans="1:92" x14ac:dyDescent="0.3">
      <c r="A1228" s="4">
        <v>44432</v>
      </c>
      <c r="B1228" s="2" t="s">
        <v>12</v>
      </c>
      <c r="C1228" s="11" t="s">
        <v>388</v>
      </c>
      <c r="D1228" s="11" t="s">
        <v>11</v>
      </c>
      <c r="E1228" s="3" t="s">
        <v>1174</v>
      </c>
      <c r="F1228" s="1"/>
      <c r="G1228" s="7"/>
      <c r="H1228" s="7"/>
      <c r="I1228" s="7"/>
      <c r="J1228" s="7">
        <v>1850</v>
      </c>
      <c r="K1228" s="7">
        <v>370</v>
      </c>
      <c r="L1228" s="7"/>
      <c r="M1228" s="5">
        <v>370</v>
      </c>
      <c r="N1228" s="7"/>
      <c r="O1228" s="7"/>
      <c r="P1228" s="7"/>
      <c r="Q1228" s="7"/>
      <c r="R1228" s="7"/>
      <c r="S1228" s="7"/>
      <c r="T1228" s="7"/>
      <c r="U1228" s="7"/>
      <c r="V1228" s="6"/>
      <c r="W1228" s="10"/>
      <c r="X1228" s="8"/>
      <c r="Y1228" s="9">
        <v>0</v>
      </c>
      <c r="Z1228" s="9">
        <v>0</v>
      </c>
      <c r="AA1228" s="9">
        <v>0</v>
      </c>
      <c r="AB1228" s="9">
        <v>0</v>
      </c>
      <c r="AC1228" s="9">
        <v>0</v>
      </c>
      <c r="AD1228" s="9">
        <v>0</v>
      </c>
      <c r="AE1228" s="9">
        <v>0</v>
      </c>
      <c r="AF1228" s="9">
        <v>0</v>
      </c>
      <c r="AG1228" s="9">
        <v>0</v>
      </c>
      <c r="AH1228" s="9">
        <v>0</v>
      </c>
      <c r="AI1228" s="9">
        <v>0</v>
      </c>
      <c r="AJ1228">
        <v>0</v>
      </c>
      <c r="AK1228">
        <v>0</v>
      </c>
      <c r="AU1228" t="s">
        <v>2913</v>
      </c>
      <c r="AW1228">
        <v>0</v>
      </c>
      <c r="AY1228">
        <v>0</v>
      </c>
      <c r="BA1228">
        <v>0</v>
      </c>
      <c r="BC1228">
        <v>0</v>
      </c>
      <c r="BE1228">
        <v>0</v>
      </c>
      <c r="BG1228">
        <v>0</v>
      </c>
      <c r="BI1228">
        <v>0</v>
      </c>
      <c r="BK1228">
        <v>0</v>
      </c>
      <c r="BM1228">
        <v>0</v>
      </c>
      <c r="BO1228">
        <v>0</v>
      </c>
      <c r="BQ1228">
        <v>0</v>
      </c>
      <c r="BR1228">
        <v>0</v>
      </c>
      <c r="BT1228">
        <v>0</v>
      </c>
      <c r="BV1228">
        <v>0</v>
      </c>
      <c r="BX1228">
        <v>0</v>
      </c>
      <c r="BZ1228">
        <v>0</v>
      </c>
      <c r="CB1228">
        <v>0</v>
      </c>
      <c r="CF1228">
        <v>0</v>
      </c>
      <c r="CJ1228">
        <v>2696</v>
      </c>
      <c r="CM1228">
        <v>0</v>
      </c>
      <c r="CN1228">
        <v>0</v>
      </c>
    </row>
    <row r="1229" spans="1:92" x14ac:dyDescent="0.3">
      <c r="A1229" s="4">
        <v>44432</v>
      </c>
      <c r="B1229" s="2" t="s">
        <v>12</v>
      </c>
      <c r="C1229" s="11" t="s">
        <v>34</v>
      </c>
      <c r="D1229" s="11" t="s">
        <v>1690</v>
      </c>
      <c r="E1229" s="3" t="s">
        <v>1182</v>
      </c>
      <c r="F1229" s="1"/>
      <c r="G1229" s="7"/>
      <c r="H1229" s="7"/>
      <c r="I1229" s="7"/>
      <c r="J1229" s="7"/>
      <c r="K1229" s="7"/>
      <c r="L1229" s="7"/>
      <c r="M1229" s="5"/>
      <c r="N1229" s="7">
        <v>1</v>
      </c>
      <c r="O1229" s="7"/>
      <c r="P1229" s="7"/>
      <c r="Q1229" s="7"/>
      <c r="R1229" s="7"/>
      <c r="S1229" s="7"/>
      <c r="T1229" s="7"/>
      <c r="U1229" s="7"/>
      <c r="V1229" s="6"/>
      <c r="W1229" s="10"/>
      <c r="X1229" s="8"/>
      <c r="Y1229" s="9">
        <v>0</v>
      </c>
      <c r="Z1229" s="9">
        <v>0</v>
      </c>
      <c r="AA1229" s="9">
        <v>0</v>
      </c>
      <c r="AB1229" s="9">
        <v>0</v>
      </c>
      <c r="AC1229" s="9">
        <v>0</v>
      </c>
      <c r="AD1229" s="9">
        <v>0</v>
      </c>
      <c r="AE1229" s="9">
        <v>0</v>
      </c>
      <c r="AF1229" s="9">
        <v>0</v>
      </c>
      <c r="AG1229" s="9">
        <v>0</v>
      </c>
      <c r="AH1229" s="9">
        <v>0</v>
      </c>
      <c r="AI1229" s="9">
        <v>0</v>
      </c>
      <c r="AJ1229">
        <v>0</v>
      </c>
      <c r="AK1229">
        <v>0</v>
      </c>
      <c r="AU1229" t="s">
        <v>2914</v>
      </c>
      <c r="AW1229">
        <v>0</v>
      </c>
      <c r="AY1229">
        <v>0</v>
      </c>
      <c r="BA1229">
        <v>0</v>
      </c>
      <c r="BC1229">
        <v>0</v>
      </c>
      <c r="BE1229">
        <v>0</v>
      </c>
      <c r="BG1229">
        <v>0</v>
      </c>
      <c r="BI1229">
        <v>0</v>
      </c>
      <c r="BK1229">
        <v>0</v>
      </c>
      <c r="BM1229">
        <v>0</v>
      </c>
      <c r="BO1229">
        <v>0</v>
      </c>
      <c r="BQ1229">
        <v>0</v>
      </c>
      <c r="BR1229">
        <v>0</v>
      </c>
      <c r="BT1229">
        <v>0</v>
      </c>
      <c r="BV1229">
        <v>0</v>
      </c>
      <c r="BX1229">
        <v>0</v>
      </c>
      <c r="BZ1229">
        <v>0</v>
      </c>
      <c r="CB1229">
        <v>0</v>
      </c>
      <c r="CF1229">
        <v>0</v>
      </c>
      <c r="CJ1229">
        <v>2697</v>
      </c>
      <c r="CM1229">
        <v>0</v>
      </c>
      <c r="CN1229">
        <v>0</v>
      </c>
    </row>
    <row r="1230" spans="1:92" x14ac:dyDescent="0.3">
      <c r="A1230" s="4">
        <v>44431</v>
      </c>
      <c r="B1230" s="2" t="s">
        <v>12</v>
      </c>
      <c r="C1230" s="11" t="s">
        <v>239</v>
      </c>
      <c r="D1230" s="11" t="s">
        <v>11</v>
      </c>
      <c r="E1230" s="3" t="s">
        <v>855</v>
      </c>
      <c r="F1230" s="1"/>
      <c r="G1230" s="7"/>
      <c r="H1230" s="7"/>
      <c r="I1230" s="7"/>
      <c r="J1230" s="7">
        <v>108</v>
      </c>
      <c r="K1230" s="7">
        <v>27</v>
      </c>
      <c r="L1230" s="7"/>
      <c r="M1230" s="5">
        <v>27</v>
      </c>
      <c r="N1230" s="7"/>
      <c r="O1230" s="7"/>
      <c r="P1230" s="7"/>
      <c r="Q1230" s="7"/>
      <c r="R1230" s="7"/>
      <c r="S1230" s="7"/>
      <c r="T1230" s="7"/>
      <c r="U1230" s="7"/>
      <c r="V1230" s="6"/>
      <c r="W1230" s="10"/>
      <c r="X1230" s="8"/>
      <c r="Y1230" s="9">
        <v>0</v>
      </c>
      <c r="Z1230" s="9">
        <v>0</v>
      </c>
      <c r="AA1230" s="9">
        <v>0</v>
      </c>
      <c r="AB1230" s="9">
        <v>0</v>
      </c>
      <c r="AC1230" s="9">
        <v>0</v>
      </c>
      <c r="AD1230" s="9">
        <v>0</v>
      </c>
      <c r="AE1230" s="9">
        <v>0</v>
      </c>
      <c r="AF1230" s="9">
        <v>0</v>
      </c>
      <c r="AG1230" s="9">
        <v>0</v>
      </c>
      <c r="AH1230" s="9">
        <v>0</v>
      </c>
      <c r="AI1230" s="9">
        <v>0</v>
      </c>
      <c r="AJ1230">
        <v>0</v>
      </c>
      <c r="AK1230">
        <v>0</v>
      </c>
      <c r="AU1230" t="s">
        <v>2915</v>
      </c>
      <c r="AW1230">
        <v>0</v>
      </c>
      <c r="AY1230">
        <v>0</v>
      </c>
      <c r="BA1230">
        <v>0</v>
      </c>
      <c r="BC1230">
        <v>0</v>
      </c>
      <c r="BE1230">
        <v>0</v>
      </c>
      <c r="BG1230">
        <v>0</v>
      </c>
      <c r="BI1230">
        <v>0</v>
      </c>
      <c r="BK1230">
        <v>0</v>
      </c>
      <c r="BM1230">
        <v>0</v>
      </c>
      <c r="BO1230">
        <v>0</v>
      </c>
      <c r="BQ1230">
        <v>0</v>
      </c>
      <c r="BR1230">
        <v>0</v>
      </c>
      <c r="BT1230">
        <v>0</v>
      </c>
      <c r="BV1230">
        <v>0</v>
      </c>
      <c r="BX1230">
        <v>0</v>
      </c>
      <c r="BZ1230">
        <v>0</v>
      </c>
      <c r="CB1230">
        <v>0</v>
      </c>
      <c r="CF1230">
        <v>0</v>
      </c>
      <c r="CJ1230">
        <v>2698</v>
      </c>
      <c r="CM1230">
        <v>0</v>
      </c>
      <c r="CN1230">
        <v>0</v>
      </c>
    </row>
    <row r="1231" spans="1:92" x14ac:dyDescent="0.3">
      <c r="A1231" s="4">
        <v>44431</v>
      </c>
      <c r="B1231" s="2" t="s">
        <v>9</v>
      </c>
      <c r="C1231" s="11" t="s">
        <v>380</v>
      </c>
      <c r="D1231" s="11" t="s">
        <v>1473</v>
      </c>
      <c r="E1231" s="3" t="s">
        <v>1466</v>
      </c>
      <c r="F1231" s="1"/>
      <c r="G1231" s="7"/>
      <c r="H1231" s="7"/>
      <c r="I1231" s="7"/>
      <c r="J1231" s="7">
        <v>2380</v>
      </c>
      <c r="K1231" s="7">
        <v>476</v>
      </c>
      <c r="L1231" s="7"/>
      <c r="M1231" s="5">
        <v>476</v>
      </c>
      <c r="N1231" s="7"/>
      <c r="O1231" s="7"/>
      <c r="P1231" s="7"/>
      <c r="Q1231" s="7"/>
      <c r="R1231" s="7"/>
      <c r="S1231" s="7"/>
      <c r="T1231" s="7"/>
      <c r="U1231" s="7"/>
      <c r="V1231" s="6"/>
      <c r="W1231" s="10"/>
      <c r="X1231" s="8"/>
      <c r="Y1231" s="9">
        <v>0</v>
      </c>
      <c r="Z1231" s="9">
        <v>0</v>
      </c>
      <c r="AA1231" s="9">
        <v>0</v>
      </c>
      <c r="AB1231" s="9">
        <v>0</v>
      </c>
      <c r="AC1231" s="9">
        <v>0</v>
      </c>
      <c r="AD1231" s="9">
        <v>0</v>
      </c>
      <c r="AE1231" s="9">
        <v>0</v>
      </c>
      <c r="AF1231" s="9">
        <v>0</v>
      </c>
      <c r="AG1231" s="9">
        <v>0</v>
      </c>
      <c r="AH1231" s="9">
        <v>0</v>
      </c>
      <c r="AI1231" s="9">
        <v>0</v>
      </c>
      <c r="AJ1231">
        <v>0</v>
      </c>
      <c r="AK1231">
        <v>0</v>
      </c>
      <c r="AU1231" t="s">
        <v>2916</v>
      </c>
      <c r="AW1231">
        <v>0</v>
      </c>
      <c r="AY1231">
        <v>0</v>
      </c>
      <c r="BA1231">
        <v>0</v>
      </c>
      <c r="BC1231">
        <v>0</v>
      </c>
      <c r="BE1231">
        <v>0</v>
      </c>
      <c r="BG1231">
        <v>0</v>
      </c>
      <c r="BI1231">
        <v>0</v>
      </c>
      <c r="BK1231">
        <v>0</v>
      </c>
      <c r="BM1231">
        <v>0</v>
      </c>
      <c r="BO1231">
        <v>0</v>
      </c>
      <c r="BQ1231">
        <v>0</v>
      </c>
      <c r="BR1231">
        <v>0</v>
      </c>
      <c r="BT1231">
        <v>0</v>
      </c>
      <c r="BV1231">
        <v>0</v>
      </c>
      <c r="BX1231">
        <v>0</v>
      </c>
      <c r="BZ1231">
        <v>0</v>
      </c>
      <c r="CB1231">
        <v>0</v>
      </c>
      <c r="CF1231">
        <v>0</v>
      </c>
      <c r="CJ1231">
        <v>2699</v>
      </c>
      <c r="CM1231">
        <v>0</v>
      </c>
      <c r="CN1231">
        <v>0</v>
      </c>
    </row>
    <row r="1232" spans="1:92" x14ac:dyDescent="0.3">
      <c r="A1232" s="4">
        <v>44431</v>
      </c>
      <c r="B1232" s="2" t="s">
        <v>26</v>
      </c>
      <c r="C1232" s="11" t="s">
        <v>1561</v>
      </c>
      <c r="D1232" s="11" t="s">
        <v>1713</v>
      </c>
      <c r="E1232" s="3" t="s">
        <v>1562</v>
      </c>
      <c r="F1232" s="1"/>
      <c r="G1232" s="7"/>
      <c r="H1232" s="7"/>
      <c r="I1232" s="7"/>
      <c r="J1232" s="7">
        <v>12</v>
      </c>
      <c r="K1232" s="7">
        <v>3</v>
      </c>
      <c r="L1232" s="7"/>
      <c r="M1232" s="5">
        <v>3</v>
      </c>
      <c r="N1232" s="7">
        <v>1</v>
      </c>
      <c r="O1232" s="7"/>
      <c r="P1232" s="7"/>
      <c r="Q1232" s="7"/>
      <c r="R1232" s="7"/>
      <c r="S1232" s="7"/>
      <c r="T1232" s="7">
        <v>1</v>
      </c>
      <c r="U1232" s="7"/>
      <c r="V1232" s="6"/>
      <c r="W1232" s="10"/>
      <c r="X1232" s="8"/>
      <c r="Y1232" s="9">
        <v>0</v>
      </c>
      <c r="Z1232" s="9">
        <v>0</v>
      </c>
      <c r="AA1232" s="9">
        <v>0</v>
      </c>
      <c r="AB1232" s="9">
        <v>0</v>
      </c>
      <c r="AC1232" s="9">
        <v>0</v>
      </c>
      <c r="AD1232" s="9">
        <v>0</v>
      </c>
      <c r="AE1232" s="9">
        <v>0</v>
      </c>
      <c r="AF1232" s="9">
        <v>0</v>
      </c>
      <c r="AG1232" s="9">
        <v>0</v>
      </c>
      <c r="AH1232" s="9">
        <v>0</v>
      </c>
      <c r="AI1232" s="9">
        <v>0</v>
      </c>
      <c r="AJ1232">
        <v>0</v>
      </c>
      <c r="AK1232">
        <v>0</v>
      </c>
      <c r="AU1232" t="s">
        <v>2917</v>
      </c>
      <c r="AW1232">
        <v>0</v>
      </c>
      <c r="AY1232">
        <v>0</v>
      </c>
      <c r="BA1232">
        <v>0</v>
      </c>
      <c r="BC1232">
        <v>0</v>
      </c>
      <c r="BE1232">
        <v>0</v>
      </c>
      <c r="BG1232">
        <v>0</v>
      </c>
      <c r="BI1232">
        <v>0</v>
      </c>
      <c r="BK1232">
        <v>0</v>
      </c>
      <c r="BM1232">
        <v>0</v>
      </c>
      <c r="BO1232">
        <v>0</v>
      </c>
      <c r="BQ1232">
        <v>0</v>
      </c>
      <c r="BR1232">
        <v>0</v>
      </c>
      <c r="BT1232">
        <v>0</v>
      </c>
      <c r="BV1232">
        <v>0</v>
      </c>
      <c r="BX1232">
        <v>0</v>
      </c>
      <c r="BZ1232">
        <v>0</v>
      </c>
      <c r="CB1232">
        <v>0</v>
      </c>
      <c r="CF1232">
        <v>0</v>
      </c>
      <c r="CJ1232">
        <v>2700</v>
      </c>
      <c r="CM1232">
        <v>0</v>
      </c>
      <c r="CN1232">
        <v>0</v>
      </c>
    </row>
    <row r="1233" spans="1:92" x14ac:dyDescent="0.3">
      <c r="A1233" s="4">
        <v>44427</v>
      </c>
      <c r="B1233" s="2" t="s">
        <v>499</v>
      </c>
      <c r="C1233" s="11" t="s">
        <v>529</v>
      </c>
      <c r="D1233" s="11" t="s">
        <v>7</v>
      </c>
      <c r="E1233" s="3">
        <v>97</v>
      </c>
      <c r="F1233" s="1"/>
      <c r="G1233" s="7"/>
      <c r="H1233" s="7"/>
      <c r="I1233" s="7"/>
      <c r="J1233" s="7">
        <v>8</v>
      </c>
      <c r="K1233" s="7">
        <v>1</v>
      </c>
      <c r="L1233" s="7">
        <v>1</v>
      </c>
      <c r="M1233" s="5"/>
      <c r="N1233" s="7"/>
      <c r="O1233" s="7"/>
      <c r="P1233" s="7"/>
      <c r="Q1233" s="7"/>
      <c r="R1233" s="7"/>
      <c r="S1233" s="7"/>
      <c r="T1233" s="7"/>
      <c r="U1233" s="7"/>
      <c r="V1233" s="6"/>
      <c r="W1233" s="10"/>
      <c r="X1233" s="8"/>
      <c r="Y1233" s="9">
        <v>0</v>
      </c>
      <c r="Z1233" s="9">
        <v>0</v>
      </c>
      <c r="AA1233" s="9">
        <v>0</v>
      </c>
      <c r="AB1233" s="9">
        <v>0</v>
      </c>
      <c r="AC1233" s="9">
        <v>0</v>
      </c>
      <c r="AD1233" s="9">
        <v>0</v>
      </c>
      <c r="AE1233" s="9">
        <v>0</v>
      </c>
      <c r="AF1233" s="9">
        <v>0</v>
      </c>
      <c r="AG1233" s="9">
        <v>0</v>
      </c>
      <c r="AH1233" s="9">
        <v>0</v>
      </c>
      <c r="AI1233" s="9">
        <v>0</v>
      </c>
      <c r="AJ1233">
        <v>0</v>
      </c>
      <c r="AK1233">
        <v>0</v>
      </c>
      <c r="AU1233" t="s">
        <v>2918</v>
      </c>
      <c r="AW1233">
        <v>0</v>
      </c>
      <c r="AY1233">
        <v>0</v>
      </c>
      <c r="BA1233">
        <v>0</v>
      </c>
      <c r="BC1233">
        <v>0</v>
      </c>
      <c r="BE1233">
        <v>0</v>
      </c>
      <c r="BG1233">
        <v>0</v>
      </c>
      <c r="BI1233">
        <v>0</v>
      </c>
      <c r="BK1233">
        <v>0</v>
      </c>
      <c r="BM1233">
        <v>0</v>
      </c>
      <c r="BO1233">
        <v>0</v>
      </c>
      <c r="BQ1233">
        <v>0</v>
      </c>
      <c r="BR1233">
        <v>0</v>
      </c>
      <c r="BT1233">
        <v>0</v>
      </c>
      <c r="BV1233">
        <v>0</v>
      </c>
      <c r="BX1233">
        <v>0</v>
      </c>
      <c r="BZ1233">
        <v>0</v>
      </c>
      <c r="CB1233">
        <v>0</v>
      </c>
      <c r="CF1233">
        <v>0</v>
      </c>
      <c r="CJ1233">
        <v>2701</v>
      </c>
      <c r="CM1233">
        <v>0</v>
      </c>
      <c r="CN1233">
        <v>0</v>
      </c>
    </row>
    <row r="1234" spans="1:92" x14ac:dyDescent="0.3">
      <c r="A1234" s="4">
        <v>44431</v>
      </c>
      <c r="B1234" s="2" t="s">
        <v>9</v>
      </c>
      <c r="C1234" s="11" t="s">
        <v>373</v>
      </c>
      <c r="D1234" s="11" t="s">
        <v>31</v>
      </c>
      <c r="E1234" s="3" t="s">
        <v>1446</v>
      </c>
      <c r="F1234" s="1"/>
      <c r="G1234" s="7"/>
      <c r="H1234" s="7"/>
      <c r="I1234" s="7"/>
      <c r="J1234" s="7">
        <v>4</v>
      </c>
      <c r="K1234" s="7">
        <v>1</v>
      </c>
      <c r="L1234" s="7"/>
      <c r="M1234" s="5">
        <v>1</v>
      </c>
      <c r="N1234" s="7"/>
      <c r="O1234" s="7"/>
      <c r="P1234" s="7"/>
      <c r="Q1234" s="7"/>
      <c r="R1234" s="7"/>
      <c r="S1234" s="7"/>
      <c r="T1234" s="7"/>
      <c r="U1234" s="7"/>
      <c r="V1234" s="6"/>
      <c r="W1234" s="10"/>
      <c r="X1234" s="8"/>
      <c r="Y1234" s="9">
        <v>0</v>
      </c>
      <c r="Z1234" s="9">
        <v>0</v>
      </c>
      <c r="AA1234" s="9">
        <v>0</v>
      </c>
      <c r="AB1234" s="9">
        <v>0</v>
      </c>
      <c r="AC1234" s="9">
        <v>0</v>
      </c>
      <c r="AD1234" s="9">
        <v>0</v>
      </c>
      <c r="AE1234" s="9">
        <v>0</v>
      </c>
      <c r="AF1234" s="9">
        <v>0</v>
      </c>
      <c r="AG1234" s="9">
        <v>0</v>
      </c>
      <c r="AH1234" s="9">
        <v>0</v>
      </c>
      <c r="AI1234" s="9">
        <v>0</v>
      </c>
      <c r="AJ1234">
        <v>0</v>
      </c>
      <c r="AK1234">
        <v>0</v>
      </c>
      <c r="AU1234" t="s">
        <v>2919</v>
      </c>
      <c r="AW1234">
        <v>0</v>
      </c>
      <c r="AY1234">
        <v>0</v>
      </c>
      <c r="BA1234">
        <v>0</v>
      </c>
      <c r="BC1234">
        <v>0</v>
      </c>
      <c r="BE1234">
        <v>0</v>
      </c>
      <c r="BG1234">
        <v>0</v>
      </c>
      <c r="BI1234">
        <v>0</v>
      </c>
      <c r="BK1234">
        <v>0</v>
      </c>
      <c r="BM1234">
        <v>0</v>
      </c>
      <c r="BO1234">
        <v>0</v>
      </c>
      <c r="BQ1234">
        <v>0</v>
      </c>
      <c r="BR1234">
        <v>0</v>
      </c>
      <c r="BT1234">
        <v>0</v>
      </c>
      <c r="BV1234">
        <v>0</v>
      </c>
      <c r="BX1234">
        <v>0</v>
      </c>
      <c r="BZ1234">
        <v>0</v>
      </c>
      <c r="CB1234">
        <v>0</v>
      </c>
      <c r="CF1234">
        <v>0</v>
      </c>
      <c r="CJ1234">
        <v>2702</v>
      </c>
      <c r="CM1234">
        <v>0</v>
      </c>
      <c r="CN1234">
        <v>0</v>
      </c>
    </row>
    <row r="1235" spans="1:92" x14ac:dyDescent="0.3">
      <c r="A1235" s="4">
        <v>44429</v>
      </c>
      <c r="B1235" s="2" t="s">
        <v>499</v>
      </c>
      <c r="C1235" s="11" t="s">
        <v>529</v>
      </c>
      <c r="D1235" s="11" t="s">
        <v>2655</v>
      </c>
      <c r="E1235" s="3">
        <v>97</v>
      </c>
      <c r="F1235" s="1"/>
      <c r="G1235" s="7"/>
      <c r="H1235" s="7"/>
      <c r="I1235" s="7"/>
      <c r="J1235" s="7">
        <v>1</v>
      </c>
      <c r="K1235" s="7"/>
      <c r="L1235" s="7"/>
      <c r="M1235" s="5"/>
      <c r="N1235" s="7"/>
      <c r="O1235" s="7"/>
      <c r="P1235" s="7"/>
      <c r="Q1235" s="7"/>
      <c r="R1235" s="7"/>
      <c r="S1235" s="7"/>
      <c r="T1235" s="7"/>
      <c r="U1235" s="7"/>
      <c r="V1235" s="6"/>
      <c r="W1235" s="10"/>
      <c r="X1235" s="8"/>
      <c r="Y1235" s="9">
        <v>0</v>
      </c>
      <c r="Z1235" s="9">
        <v>0</v>
      </c>
      <c r="AA1235" s="9">
        <v>0</v>
      </c>
      <c r="AB1235" s="9">
        <v>0</v>
      </c>
      <c r="AC1235" s="9">
        <v>0</v>
      </c>
      <c r="AD1235" s="9">
        <v>0</v>
      </c>
      <c r="AE1235" s="9">
        <v>0</v>
      </c>
      <c r="AF1235" s="9">
        <v>0</v>
      </c>
      <c r="AG1235" s="9">
        <v>0</v>
      </c>
      <c r="AH1235" s="9">
        <v>0</v>
      </c>
      <c r="AI1235" s="9">
        <v>0</v>
      </c>
      <c r="AJ1235">
        <v>0</v>
      </c>
      <c r="AK1235">
        <v>0</v>
      </c>
      <c r="AU1235" t="s">
        <v>2920</v>
      </c>
      <c r="AW1235">
        <v>0</v>
      </c>
      <c r="AY1235">
        <v>0</v>
      </c>
      <c r="BA1235">
        <v>0</v>
      </c>
      <c r="BC1235">
        <v>0</v>
      </c>
      <c r="BE1235">
        <v>0</v>
      </c>
      <c r="BG1235">
        <v>0</v>
      </c>
      <c r="BI1235">
        <v>0</v>
      </c>
      <c r="BK1235">
        <v>0</v>
      </c>
      <c r="BM1235">
        <v>0</v>
      </c>
      <c r="BO1235">
        <v>0</v>
      </c>
      <c r="BQ1235">
        <v>0</v>
      </c>
      <c r="BR1235">
        <v>0</v>
      </c>
      <c r="BT1235">
        <v>0</v>
      </c>
      <c r="BV1235">
        <v>0</v>
      </c>
      <c r="BX1235">
        <v>0</v>
      </c>
      <c r="BZ1235">
        <v>0</v>
      </c>
      <c r="CB1235">
        <v>0</v>
      </c>
      <c r="CF1235">
        <v>0</v>
      </c>
      <c r="CJ1235">
        <v>2703</v>
      </c>
      <c r="CM1235">
        <v>0</v>
      </c>
      <c r="CN1235">
        <v>0</v>
      </c>
    </row>
    <row r="1236" spans="1:92" x14ac:dyDescent="0.3">
      <c r="A1236" s="4">
        <v>44431</v>
      </c>
      <c r="B1236" s="2" t="s">
        <v>40</v>
      </c>
      <c r="C1236" s="11" t="s">
        <v>259</v>
      </c>
      <c r="D1236" s="11" t="s">
        <v>11</v>
      </c>
      <c r="E1236" s="3" t="s">
        <v>1168</v>
      </c>
      <c r="F1236" s="1"/>
      <c r="G1236" s="7"/>
      <c r="H1236" s="7"/>
      <c r="I1236" s="7"/>
      <c r="J1236" s="7">
        <v>100</v>
      </c>
      <c r="K1236" s="7">
        <v>25</v>
      </c>
      <c r="L1236" s="7">
        <v>3</v>
      </c>
      <c r="M1236" s="5">
        <v>22</v>
      </c>
      <c r="N1236" s="7"/>
      <c r="O1236" s="7"/>
      <c r="P1236" s="7"/>
      <c r="Q1236" s="7"/>
      <c r="R1236" s="7"/>
      <c r="S1236" s="7"/>
      <c r="T1236" s="7"/>
      <c r="U1236" s="7"/>
      <c r="V1236" s="6"/>
      <c r="W1236" s="10"/>
      <c r="X1236" s="8"/>
      <c r="Y1236" s="9">
        <v>0</v>
      </c>
      <c r="Z1236" s="9">
        <v>0</v>
      </c>
      <c r="AA1236" s="9">
        <v>0</v>
      </c>
      <c r="AB1236" s="9">
        <v>0</v>
      </c>
      <c r="AC1236" s="9">
        <v>0</v>
      </c>
      <c r="AD1236" s="9">
        <v>0</v>
      </c>
      <c r="AE1236" s="9">
        <v>0</v>
      </c>
      <c r="AF1236" s="9">
        <v>0</v>
      </c>
      <c r="AG1236" s="9">
        <v>0</v>
      </c>
      <c r="AH1236" s="9">
        <v>0</v>
      </c>
      <c r="AI1236" s="9">
        <v>0</v>
      </c>
      <c r="AJ1236">
        <v>0</v>
      </c>
      <c r="AK1236">
        <v>0</v>
      </c>
      <c r="AU1236" t="s">
        <v>2921</v>
      </c>
      <c r="AW1236">
        <v>0</v>
      </c>
      <c r="AY1236">
        <v>0</v>
      </c>
      <c r="BA1236">
        <v>0</v>
      </c>
      <c r="BC1236">
        <v>0</v>
      </c>
      <c r="BE1236">
        <v>0</v>
      </c>
      <c r="BG1236">
        <v>0</v>
      </c>
      <c r="BI1236">
        <v>0</v>
      </c>
      <c r="BK1236">
        <v>0</v>
      </c>
      <c r="BM1236">
        <v>0</v>
      </c>
      <c r="BO1236">
        <v>0</v>
      </c>
      <c r="BQ1236">
        <v>0</v>
      </c>
      <c r="BR1236">
        <v>0</v>
      </c>
      <c r="BT1236">
        <v>0</v>
      </c>
      <c r="BV1236">
        <v>0</v>
      </c>
      <c r="BX1236">
        <v>0</v>
      </c>
      <c r="BZ1236">
        <v>0</v>
      </c>
      <c r="CB1236">
        <v>0</v>
      </c>
      <c r="CF1236">
        <v>0</v>
      </c>
      <c r="CJ1236">
        <v>2704</v>
      </c>
      <c r="CM1236">
        <v>0</v>
      </c>
      <c r="CN1236">
        <v>0</v>
      </c>
    </row>
    <row r="1237" spans="1:92" x14ac:dyDescent="0.3">
      <c r="A1237" s="4">
        <v>44431</v>
      </c>
      <c r="B1237" s="2" t="s">
        <v>26</v>
      </c>
      <c r="C1237" s="11" t="s">
        <v>132</v>
      </c>
      <c r="D1237" s="11" t="s">
        <v>31</v>
      </c>
      <c r="E1237" s="3" t="s">
        <v>1057</v>
      </c>
      <c r="F1237" s="1"/>
      <c r="G1237" s="7"/>
      <c r="H1237" s="7"/>
      <c r="I1237" s="7"/>
      <c r="J1237" s="7">
        <v>150</v>
      </c>
      <c r="K1237" s="7">
        <v>30</v>
      </c>
      <c r="L1237" s="7">
        <v>2</v>
      </c>
      <c r="M1237" s="5">
        <v>30</v>
      </c>
      <c r="N1237" s="7"/>
      <c r="O1237" s="7"/>
      <c r="P1237" s="7"/>
      <c r="Q1237" s="7"/>
      <c r="R1237" s="7"/>
      <c r="S1237" s="7"/>
      <c r="T1237" s="7">
        <v>1</v>
      </c>
      <c r="U1237" s="7"/>
      <c r="V1237" s="6"/>
      <c r="W1237" s="10"/>
      <c r="X1237" s="8"/>
      <c r="Y1237" s="9">
        <v>0</v>
      </c>
      <c r="Z1237" s="9">
        <v>0</v>
      </c>
      <c r="AA1237" s="9">
        <v>0</v>
      </c>
      <c r="AB1237" s="9">
        <v>0</v>
      </c>
      <c r="AC1237" s="9">
        <v>0</v>
      </c>
      <c r="AD1237" s="9">
        <v>0</v>
      </c>
      <c r="AE1237" s="9">
        <v>0</v>
      </c>
      <c r="AF1237" s="9">
        <v>0</v>
      </c>
      <c r="AG1237" s="9">
        <v>0</v>
      </c>
      <c r="AH1237" s="9">
        <v>0</v>
      </c>
      <c r="AI1237" s="9">
        <v>0</v>
      </c>
      <c r="AJ1237">
        <v>0</v>
      </c>
      <c r="AK1237">
        <v>0</v>
      </c>
      <c r="AU1237" t="s">
        <v>2922</v>
      </c>
      <c r="AW1237">
        <v>0</v>
      </c>
      <c r="AY1237">
        <v>0</v>
      </c>
      <c r="BA1237">
        <v>0</v>
      </c>
      <c r="BC1237">
        <v>0</v>
      </c>
      <c r="BE1237">
        <v>0</v>
      </c>
      <c r="BG1237">
        <v>0</v>
      </c>
      <c r="BI1237">
        <v>0</v>
      </c>
      <c r="BK1237">
        <v>0</v>
      </c>
      <c r="BM1237">
        <v>0</v>
      </c>
      <c r="BO1237">
        <v>0</v>
      </c>
      <c r="BQ1237">
        <v>0</v>
      </c>
      <c r="BR1237">
        <v>0</v>
      </c>
      <c r="BT1237">
        <v>0</v>
      </c>
      <c r="BV1237">
        <v>0</v>
      </c>
      <c r="BX1237">
        <v>0</v>
      </c>
      <c r="BZ1237">
        <v>0</v>
      </c>
      <c r="CB1237">
        <v>0</v>
      </c>
      <c r="CF1237">
        <v>0</v>
      </c>
      <c r="CJ1237">
        <v>2705</v>
      </c>
      <c r="CM1237">
        <v>0</v>
      </c>
      <c r="CN1237">
        <v>0</v>
      </c>
    </row>
    <row r="1238" spans="1:92" x14ac:dyDescent="0.3">
      <c r="A1238" s="4">
        <v>44432</v>
      </c>
      <c r="B1238" s="2" t="s">
        <v>8</v>
      </c>
      <c r="C1238" s="11" t="s">
        <v>1596</v>
      </c>
      <c r="D1238" s="11" t="s">
        <v>1566</v>
      </c>
      <c r="E1238" s="3" t="s">
        <v>1597</v>
      </c>
      <c r="F1238" s="1"/>
      <c r="G1238" s="7">
        <v>12</v>
      </c>
      <c r="H1238" s="7">
        <v>2</v>
      </c>
      <c r="I1238" s="7"/>
      <c r="J1238" s="7">
        <v>14</v>
      </c>
      <c r="K1238" s="7"/>
      <c r="L1238" s="7"/>
      <c r="M1238" s="5"/>
      <c r="N1238" s="7"/>
      <c r="O1238" s="7"/>
      <c r="P1238" s="7"/>
      <c r="Q1238" s="7"/>
      <c r="R1238" s="7"/>
      <c r="S1238" s="7"/>
      <c r="T1238" s="7"/>
      <c r="U1238" s="7"/>
      <c r="V1238" s="6"/>
      <c r="W1238" s="10"/>
      <c r="X1238" s="8"/>
      <c r="Y1238" s="9">
        <v>0</v>
      </c>
      <c r="Z1238" s="9">
        <v>0</v>
      </c>
      <c r="AA1238" s="9">
        <v>0</v>
      </c>
      <c r="AB1238" s="9">
        <v>0</v>
      </c>
      <c r="AC1238" s="9">
        <v>0</v>
      </c>
      <c r="AD1238" s="9">
        <v>0</v>
      </c>
      <c r="AE1238" s="9">
        <v>0</v>
      </c>
      <c r="AF1238" s="9">
        <v>0</v>
      </c>
      <c r="AG1238" s="9">
        <v>0</v>
      </c>
      <c r="AH1238" s="9">
        <v>0</v>
      </c>
      <c r="AI1238" s="9">
        <v>0</v>
      </c>
      <c r="AJ1238">
        <v>0</v>
      </c>
      <c r="AK1238">
        <v>0</v>
      </c>
      <c r="AU1238" t="s">
        <v>2923</v>
      </c>
      <c r="AW1238">
        <v>0</v>
      </c>
      <c r="AY1238">
        <v>0</v>
      </c>
      <c r="BA1238">
        <v>0</v>
      </c>
      <c r="BC1238">
        <v>0</v>
      </c>
      <c r="BE1238">
        <v>0</v>
      </c>
      <c r="BG1238">
        <v>0</v>
      </c>
      <c r="BI1238">
        <v>0</v>
      </c>
      <c r="BK1238">
        <v>0</v>
      </c>
      <c r="BM1238">
        <v>0</v>
      </c>
      <c r="BO1238">
        <v>0</v>
      </c>
      <c r="BQ1238">
        <v>0</v>
      </c>
      <c r="BR1238">
        <v>0</v>
      </c>
      <c r="BT1238">
        <v>0</v>
      </c>
      <c r="BV1238">
        <v>0</v>
      </c>
      <c r="BX1238">
        <v>0</v>
      </c>
      <c r="BZ1238">
        <v>0</v>
      </c>
      <c r="CB1238">
        <v>0</v>
      </c>
      <c r="CF1238">
        <v>0</v>
      </c>
      <c r="CJ1238">
        <v>2706</v>
      </c>
      <c r="CM1238">
        <v>0</v>
      </c>
      <c r="CN1238">
        <v>0</v>
      </c>
    </row>
    <row r="1239" spans="1:92" x14ac:dyDescent="0.3">
      <c r="A1239" s="4">
        <v>44430</v>
      </c>
      <c r="B1239" s="2" t="s">
        <v>9</v>
      </c>
      <c r="C1239" s="11" t="s">
        <v>447</v>
      </c>
      <c r="D1239" s="11" t="s">
        <v>11</v>
      </c>
      <c r="E1239" s="3" t="s">
        <v>1190</v>
      </c>
      <c r="F1239" s="1"/>
      <c r="G1239" s="7">
        <v>1</v>
      </c>
      <c r="H1239" s="7"/>
      <c r="I1239" s="7"/>
      <c r="J1239" s="7">
        <v>1</v>
      </c>
      <c r="K1239" s="7"/>
      <c r="L1239" s="7"/>
      <c r="M1239" s="5"/>
      <c r="N1239" s="7"/>
      <c r="O1239" s="7"/>
      <c r="P1239" s="7"/>
      <c r="Q1239" s="7"/>
      <c r="R1239" s="7"/>
      <c r="S1239" s="7"/>
      <c r="T1239" s="7"/>
      <c r="U1239" s="7"/>
      <c r="V1239" s="6"/>
      <c r="W1239" s="10"/>
      <c r="X1239" s="8"/>
      <c r="Y1239" s="9">
        <v>0</v>
      </c>
      <c r="Z1239" s="9">
        <v>0</v>
      </c>
      <c r="AA1239" s="9">
        <v>0</v>
      </c>
      <c r="AB1239" s="9">
        <v>0</v>
      </c>
      <c r="AC1239" s="9">
        <v>0</v>
      </c>
      <c r="AD1239" s="9">
        <v>0</v>
      </c>
      <c r="AE1239" s="9">
        <v>0</v>
      </c>
      <c r="AF1239" s="9">
        <v>0</v>
      </c>
      <c r="AG1239" s="9">
        <v>0</v>
      </c>
      <c r="AH1239" s="9">
        <v>0</v>
      </c>
      <c r="AI1239" s="9">
        <v>0</v>
      </c>
      <c r="AJ1239">
        <v>0</v>
      </c>
      <c r="AK1239">
        <v>0</v>
      </c>
      <c r="AU1239" t="s">
        <v>2924</v>
      </c>
      <c r="AW1239">
        <v>0</v>
      </c>
      <c r="AY1239">
        <v>0</v>
      </c>
      <c r="BA1239">
        <v>0</v>
      </c>
      <c r="BC1239">
        <v>0</v>
      </c>
      <c r="BE1239">
        <v>0</v>
      </c>
      <c r="BG1239">
        <v>0</v>
      </c>
      <c r="BI1239">
        <v>0</v>
      </c>
      <c r="BK1239">
        <v>0</v>
      </c>
      <c r="BM1239">
        <v>0</v>
      </c>
      <c r="BO1239">
        <v>0</v>
      </c>
      <c r="BQ1239">
        <v>0</v>
      </c>
      <c r="BR1239">
        <v>0</v>
      </c>
      <c r="BT1239">
        <v>0</v>
      </c>
      <c r="BV1239">
        <v>0</v>
      </c>
      <c r="BX1239">
        <v>0</v>
      </c>
      <c r="BZ1239">
        <v>0</v>
      </c>
      <c r="CB1239">
        <v>0</v>
      </c>
      <c r="CF1239">
        <v>0</v>
      </c>
      <c r="CJ1239">
        <v>2707</v>
      </c>
      <c r="CM1239">
        <v>0</v>
      </c>
      <c r="CN1239">
        <v>0</v>
      </c>
    </row>
    <row r="1240" spans="1:92" x14ac:dyDescent="0.3">
      <c r="A1240" s="4">
        <v>44432</v>
      </c>
      <c r="B1240" s="2" t="s">
        <v>12</v>
      </c>
      <c r="C1240" s="11" t="s">
        <v>365</v>
      </c>
      <c r="D1240" s="11" t="s">
        <v>11</v>
      </c>
      <c r="E1240" s="3" t="s">
        <v>939</v>
      </c>
      <c r="F1240" s="1"/>
      <c r="G1240" s="7"/>
      <c r="H1240" s="7"/>
      <c r="I1240" s="7"/>
      <c r="J1240" s="7">
        <v>4</v>
      </c>
      <c r="K1240" s="7">
        <v>1</v>
      </c>
      <c r="L1240" s="7"/>
      <c r="M1240" s="5">
        <v>1</v>
      </c>
      <c r="N1240" s="7"/>
      <c r="O1240" s="7"/>
      <c r="P1240" s="7"/>
      <c r="Q1240" s="7"/>
      <c r="R1240" s="7"/>
      <c r="S1240" s="7"/>
      <c r="T1240" s="7"/>
      <c r="U1240" s="7"/>
      <c r="V1240" s="6"/>
      <c r="W1240" s="10"/>
      <c r="X1240" s="8"/>
      <c r="Y1240" s="9">
        <v>0</v>
      </c>
      <c r="Z1240" s="9">
        <v>0</v>
      </c>
      <c r="AA1240" s="9">
        <v>0</v>
      </c>
      <c r="AB1240" s="9">
        <v>0</v>
      </c>
      <c r="AC1240" s="9">
        <v>0</v>
      </c>
      <c r="AD1240" s="9">
        <v>0</v>
      </c>
      <c r="AE1240" s="9">
        <v>0</v>
      </c>
      <c r="AF1240" s="9">
        <v>0</v>
      </c>
      <c r="AG1240" s="9">
        <v>0</v>
      </c>
      <c r="AH1240" s="9">
        <v>0</v>
      </c>
      <c r="AI1240" s="9">
        <v>0</v>
      </c>
      <c r="AJ1240">
        <v>0</v>
      </c>
      <c r="AK1240">
        <v>0</v>
      </c>
      <c r="AU1240" t="s">
        <v>2925</v>
      </c>
      <c r="AW1240">
        <v>0</v>
      </c>
      <c r="AY1240">
        <v>0</v>
      </c>
      <c r="BA1240">
        <v>0</v>
      </c>
      <c r="BC1240">
        <v>0</v>
      </c>
      <c r="BE1240">
        <v>0</v>
      </c>
      <c r="BG1240">
        <v>0</v>
      </c>
      <c r="BI1240">
        <v>0</v>
      </c>
      <c r="BK1240">
        <v>0</v>
      </c>
      <c r="BM1240">
        <v>0</v>
      </c>
      <c r="BO1240">
        <v>0</v>
      </c>
      <c r="BQ1240">
        <v>0</v>
      </c>
      <c r="BR1240">
        <v>0</v>
      </c>
      <c r="BT1240">
        <v>0</v>
      </c>
      <c r="BV1240">
        <v>0</v>
      </c>
      <c r="BX1240">
        <v>0</v>
      </c>
      <c r="BZ1240">
        <v>0</v>
      </c>
      <c r="CB1240">
        <v>0</v>
      </c>
      <c r="CF1240">
        <v>0</v>
      </c>
      <c r="CJ1240">
        <v>2708</v>
      </c>
      <c r="CM1240">
        <v>0</v>
      </c>
      <c r="CN1240">
        <v>0</v>
      </c>
    </row>
    <row r="1241" spans="1:92" x14ac:dyDescent="0.3">
      <c r="A1241" s="4">
        <v>44430</v>
      </c>
      <c r="B1241" s="2" t="s">
        <v>32</v>
      </c>
      <c r="C1241" s="11" t="s">
        <v>194</v>
      </c>
      <c r="D1241" s="11" t="s">
        <v>1690</v>
      </c>
      <c r="E1241" s="3" t="s">
        <v>1093</v>
      </c>
      <c r="F1241" s="1"/>
      <c r="G1241" s="7"/>
      <c r="H1241" s="7"/>
      <c r="I1241" s="7"/>
      <c r="J1241" s="7">
        <v>15</v>
      </c>
      <c r="K1241" s="7">
        <v>3</v>
      </c>
      <c r="L1241" s="7"/>
      <c r="M1241" s="5">
        <v>3</v>
      </c>
      <c r="N1241" s="7"/>
      <c r="O1241" s="7"/>
      <c r="P1241" s="7"/>
      <c r="Q1241" s="7"/>
      <c r="R1241" s="7"/>
      <c r="S1241" s="7"/>
      <c r="T1241" s="7"/>
      <c r="U1241" s="7"/>
      <c r="V1241" s="6"/>
      <c r="W1241" s="10"/>
      <c r="X1241" s="8"/>
      <c r="Y1241" s="9">
        <v>0</v>
      </c>
      <c r="Z1241" s="9">
        <v>0</v>
      </c>
      <c r="AA1241" s="9">
        <v>0</v>
      </c>
      <c r="AB1241" s="9">
        <v>0</v>
      </c>
      <c r="AC1241" s="9">
        <v>0</v>
      </c>
      <c r="AD1241" s="9">
        <v>0</v>
      </c>
      <c r="AE1241" s="9">
        <v>0</v>
      </c>
      <c r="AF1241" s="9">
        <v>0</v>
      </c>
      <c r="AG1241" s="9">
        <v>0</v>
      </c>
      <c r="AH1241" s="9">
        <v>0</v>
      </c>
      <c r="AI1241" s="9">
        <v>0</v>
      </c>
      <c r="AJ1241">
        <v>0</v>
      </c>
      <c r="AK1241">
        <v>0</v>
      </c>
      <c r="AU1241" t="s">
        <v>2926</v>
      </c>
      <c r="AW1241">
        <v>0</v>
      </c>
      <c r="AY1241">
        <v>0</v>
      </c>
      <c r="BA1241">
        <v>0</v>
      </c>
      <c r="BC1241">
        <v>0</v>
      </c>
      <c r="BE1241">
        <v>0</v>
      </c>
      <c r="BG1241">
        <v>0</v>
      </c>
      <c r="BI1241">
        <v>0</v>
      </c>
      <c r="BK1241">
        <v>0</v>
      </c>
      <c r="BM1241">
        <v>0</v>
      </c>
      <c r="BO1241">
        <v>0</v>
      </c>
      <c r="BQ1241">
        <v>0</v>
      </c>
      <c r="BR1241">
        <v>0</v>
      </c>
      <c r="BT1241">
        <v>0</v>
      </c>
      <c r="BV1241">
        <v>0</v>
      </c>
      <c r="BX1241">
        <v>0</v>
      </c>
      <c r="BZ1241">
        <v>0</v>
      </c>
      <c r="CB1241">
        <v>0</v>
      </c>
      <c r="CF1241">
        <v>0</v>
      </c>
      <c r="CJ1241">
        <v>2709</v>
      </c>
      <c r="CM1241">
        <v>0</v>
      </c>
      <c r="CN1241">
        <v>0</v>
      </c>
    </row>
    <row r="1242" spans="1:92" x14ac:dyDescent="0.3">
      <c r="A1242" s="4">
        <v>44431</v>
      </c>
      <c r="B1242" s="2" t="s">
        <v>5</v>
      </c>
      <c r="C1242" s="11" t="s">
        <v>439</v>
      </c>
      <c r="D1242" s="11" t="s">
        <v>1690</v>
      </c>
      <c r="E1242" s="3" t="s">
        <v>1053</v>
      </c>
      <c r="F1242" s="1"/>
      <c r="G1242" s="7"/>
      <c r="H1242" s="7"/>
      <c r="I1242" s="7"/>
      <c r="J1242" s="7"/>
      <c r="K1242" s="7"/>
      <c r="L1242" s="7"/>
      <c r="M1242" s="5"/>
      <c r="N1242" s="7">
        <v>1</v>
      </c>
      <c r="O1242" s="7"/>
      <c r="P1242" s="7"/>
      <c r="Q1242" s="7"/>
      <c r="R1242" s="7"/>
      <c r="S1242" s="7"/>
      <c r="T1242" s="7"/>
      <c r="U1242" s="7"/>
      <c r="V1242" s="6"/>
      <c r="W1242" s="10"/>
      <c r="X1242" s="8"/>
      <c r="Y1242" s="9">
        <v>0</v>
      </c>
      <c r="Z1242" s="9">
        <v>0</v>
      </c>
      <c r="AA1242" s="9">
        <v>0</v>
      </c>
      <c r="AB1242" s="9">
        <v>0</v>
      </c>
      <c r="AC1242" s="9">
        <v>0</v>
      </c>
      <c r="AD1242" s="9">
        <v>0</v>
      </c>
      <c r="AE1242" s="9">
        <v>0</v>
      </c>
      <c r="AF1242" s="9">
        <v>0</v>
      </c>
      <c r="AG1242" s="9">
        <v>0</v>
      </c>
      <c r="AH1242" s="9">
        <v>0</v>
      </c>
      <c r="AI1242" s="9">
        <v>0</v>
      </c>
      <c r="AJ1242">
        <v>0</v>
      </c>
      <c r="AK1242">
        <v>0</v>
      </c>
      <c r="AU1242" t="s">
        <v>2927</v>
      </c>
      <c r="AW1242">
        <v>0</v>
      </c>
      <c r="AY1242">
        <v>0</v>
      </c>
      <c r="BA1242">
        <v>0</v>
      </c>
      <c r="BC1242">
        <v>0</v>
      </c>
      <c r="BE1242">
        <v>0</v>
      </c>
      <c r="BG1242">
        <v>0</v>
      </c>
      <c r="BI1242">
        <v>0</v>
      </c>
      <c r="BK1242">
        <v>0</v>
      </c>
      <c r="BM1242">
        <v>0</v>
      </c>
      <c r="BO1242">
        <v>0</v>
      </c>
      <c r="BQ1242">
        <v>0</v>
      </c>
      <c r="BR1242">
        <v>0</v>
      </c>
      <c r="BT1242">
        <v>0</v>
      </c>
      <c r="BV1242">
        <v>0</v>
      </c>
      <c r="BX1242">
        <v>0</v>
      </c>
      <c r="BZ1242">
        <v>0</v>
      </c>
      <c r="CB1242">
        <v>0</v>
      </c>
      <c r="CF1242">
        <v>0</v>
      </c>
      <c r="CJ1242">
        <v>2710</v>
      </c>
      <c r="CM1242">
        <v>0</v>
      </c>
      <c r="CN1242">
        <v>0</v>
      </c>
    </row>
    <row r="1243" spans="1:92" x14ac:dyDescent="0.3">
      <c r="A1243" s="4">
        <v>44432</v>
      </c>
      <c r="B1243" s="2" t="s">
        <v>1160</v>
      </c>
      <c r="C1243" s="11" t="s">
        <v>455</v>
      </c>
      <c r="D1243" s="11" t="s">
        <v>11</v>
      </c>
      <c r="E1243" s="3" t="s">
        <v>1443</v>
      </c>
      <c r="F1243" s="1"/>
      <c r="G1243" s="7"/>
      <c r="H1243" s="7"/>
      <c r="I1243" s="7"/>
      <c r="J1243" s="7"/>
      <c r="K1243" s="7"/>
      <c r="L1243" s="7"/>
      <c r="M1243" s="5"/>
      <c r="N1243" s="7"/>
      <c r="O1243" s="7"/>
      <c r="P1243" s="7"/>
      <c r="Q1243" s="7"/>
      <c r="R1243" s="7"/>
      <c r="S1243" s="7"/>
      <c r="T1243" s="7"/>
      <c r="U1243" s="7"/>
      <c r="V1243" s="6"/>
      <c r="W1243" s="10"/>
      <c r="X1243" s="8"/>
      <c r="Y1243" s="9">
        <v>0</v>
      </c>
      <c r="Z1243" s="9">
        <v>0</v>
      </c>
      <c r="AA1243" s="9">
        <v>0</v>
      </c>
      <c r="AB1243" s="9">
        <v>0</v>
      </c>
      <c r="AC1243" s="9">
        <v>0</v>
      </c>
      <c r="AD1243" s="9">
        <v>0</v>
      </c>
      <c r="AE1243" s="9">
        <v>0</v>
      </c>
      <c r="AF1243" s="9">
        <v>0</v>
      </c>
      <c r="AG1243" s="9">
        <v>0</v>
      </c>
      <c r="AH1243" s="9">
        <v>0</v>
      </c>
      <c r="AI1243" s="9">
        <v>0</v>
      </c>
      <c r="AJ1243">
        <v>0</v>
      </c>
      <c r="AK1243">
        <v>0</v>
      </c>
      <c r="AU1243" t="s">
        <v>2928</v>
      </c>
      <c r="AW1243">
        <v>0</v>
      </c>
      <c r="AY1243">
        <v>0</v>
      </c>
      <c r="BA1243">
        <v>0</v>
      </c>
      <c r="BC1243">
        <v>0</v>
      </c>
      <c r="BE1243">
        <v>0</v>
      </c>
      <c r="BG1243">
        <v>0</v>
      </c>
      <c r="BI1243">
        <v>0</v>
      </c>
      <c r="BK1243">
        <v>0</v>
      </c>
      <c r="BM1243">
        <v>0</v>
      </c>
      <c r="BO1243">
        <v>0</v>
      </c>
      <c r="BQ1243">
        <v>0</v>
      </c>
      <c r="BR1243">
        <v>0</v>
      </c>
      <c r="BT1243">
        <v>0</v>
      </c>
      <c r="BV1243">
        <v>0</v>
      </c>
      <c r="BX1243">
        <v>0</v>
      </c>
      <c r="BZ1243">
        <v>0</v>
      </c>
      <c r="CB1243">
        <v>0</v>
      </c>
      <c r="CF1243">
        <v>0</v>
      </c>
      <c r="CJ1243">
        <v>2711</v>
      </c>
      <c r="CM1243">
        <v>0</v>
      </c>
      <c r="CN1243">
        <v>0</v>
      </c>
    </row>
    <row r="1244" spans="1:92" x14ac:dyDescent="0.3">
      <c r="A1244" s="4">
        <v>44432</v>
      </c>
      <c r="B1244" s="2" t="s">
        <v>148</v>
      </c>
      <c r="C1244" s="11" t="s">
        <v>548</v>
      </c>
      <c r="D1244" s="11" t="s">
        <v>11</v>
      </c>
      <c r="E1244" s="3" t="s">
        <v>1219</v>
      </c>
      <c r="F1244" s="1"/>
      <c r="G1244" s="7"/>
      <c r="H1244" s="7"/>
      <c r="I1244" s="7"/>
      <c r="J1244" s="7">
        <v>500</v>
      </c>
      <c r="K1244" s="7">
        <v>125</v>
      </c>
      <c r="L1244" s="7">
        <v>5</v>
      </c>
      <c r="M1244" s="5">
        <v>105</v>
      </c>
      <c r="N1244" s="7"/>
      <c r="O1244" s="7"/>
      <c r="P1244" s="7"/>
      <c r="Q1244" s="7"/>
      <c r="R1244" s="7"/>
      <c r="S1244" s="7"/>
      <c r="T1244" s="7"/>
      <c r="U1244" s="7"/>
      <c r="V1244" s="6"/>
      <c r="W1244" s="10"/>
      <c r="X1244" s="8"/>
      <c r="Y1244" s="9">
        <v>0</v>
      </c>
      <c r="Z1244" s="9">
        <v>520904600</v>
      </c>
      <c r="AA1244" s="9">
        <v>457704000</v>
      </c>
      <c r="AB1244" s="9">
        <v>27581936</v>
      </c>
      <c r="AC1244" s="9">
        <v>34000000</v>
      </c>
      <c r="AD1244" s="9">
        <v>0</v>
      </c>
      <c r="AE1244" s="9">
        <v>0</v>
      </c>
      <c r="AF1244" s="9">
        <v>4203956614.9899998</v>
      </c>
      <c r="AG1244" s="9">
        <v>0</v>
      </c>
      <c r="AH1244" s="9">
        <v>0</v>
      </c>
      <c r="AI1244" s="9">
        <v>0</v>
      </c>
      <c r="AJ1244">
        <v>5244147150.9899998</v>
      </c>
      <c r="AK1244">
        <v>0</v>
      </c>
      <c r="AL1244">
        <v>753</v>
      </c>
      <c r="AM1244">
        <v>44431</v>
      </c>
      <c r="AU1244" t="s">
        <v>2929</v>
      </c>
      <c r="AV1244">
        <v>3912</v>
      </c>
      <c r="AW1244">
        <v>457704000</v>
      </c>
      <c r="AY1244">
        <v>0</v>
      </c>
      <c r="AZ1244">
        <v>3912</v>
      </c>
      <c r="BA1244">
        <v>197947200</v>
      </c>
      <c r="BB1244">
        <v>3419</v>
      </c>
      <c r="BC1244">
        <v>183942200</v>
      </c>
      <c r="BE1244">
        <v>0</v>
      </c>
      <c r="BG1244">
        <v>0</v>
      </c>
      <c r="BI1244">
        <v>0</v>
      </c>
      <c r="BJ1244">
        <v>400</v>
      </c>
      <c r="BK1244">
        <v>15120000</v>
      </c>
      <c r="BL1244">
        <v>4693</v>
      </c>
      <c r="BM1244">
        <v>123895200</v>
      </c>
      <c r="BO1244">
        <v>0</v>
      </c>
      <c r="BQ1244">
        <v>0</v>
      </c>
      <c r="BR1244">
        <v>520904600</v>
      </c>
      <c r="BS1244">
        <v>8</v>
      </c>
      <c r="BT1244">
        <v>6352000</v>
      </c>
      <c r="BU1244">
        <v>20000</v>
      </c>
      <c r="BV1244">
        <v>34000000</v>
      </c>
      <c r="BX1244">
        <v>0</v>
      </c>
      <c r="BZ1244">
        <v>0</v>
      </c>
      <c r="CA1244">
        <v>350</v>
      </c>
      <c r="CB1244">
        <v>21229936</v>
      </c>
      <c r="CF1244">
        <v>0</v>
      </c>
      <c r="CJ1244">
        <v>2712</v>
      </c>
      <c r="CM1244">
        <v>0</v>
      </c>
      <c r="CN1244">
        <v>5244147150.9899998</v>
      </c>
    </row>
    <row r="1245" spans="1:92" x14ac:dyDescent="0.3">
      <c r="A1245" s="4">
        <v>44432</v>
      </c>
      <c r="B1245" s="2" t="s">
        <v>148</v>
      </c>
      <c r="C1245" s="11" t="s">
        <v>547</v>
      </c>
      <c r="D1245" s="11" t="s">
        <v>11</v>
      </c>
      <c r="E1245" s="3" t="s">
        <v>1512</v>
      </c>
      <c r="F1245" s="1"/>
      <c r="G1245" s="7"/>
      <c r="H1245" s="7"/>
      <c r="I1245" s="7"/>
      <c r="J1245" s="7">
        <v>100</v>
      </c>
      <c r="K1245" s="7">
        <v>25</v>
      </c>
      <c r="L1245" s="7"/>
      <c r="M1245" s="5"/>
      <c r="N1245" s="7"/>
      <c r="O1245" s="7"/>
      <c r="P1245" s="7"/>
      <c r="Q1245" s="7"/>
      <c r="R1245" s="7"/>
      <c r="S1245" s="7"/>
      <c r="T1245" s="7"/>
      <c r="U1245" s="7"/>
      <c r="V1245" s="6"/>
      <c r="W1245" s="10"/>
      <c r="X1245" s="8"/>
      <c r="Y1245" s="9">
        <v>0</v>
      </c>
      <c r="Z1245" s="9">
        <v>0</v>
      </c>
      <c r="AA1245" s="9">
        <v>0</v>
      </c>
      <c r="AB1245" s="9">
        <v>0</v>
      </c>
      <c r="AC1245" s="9">
        <v>0</v>
      </c>
      <c r="AD1245" s="9">
        <v>0</v>
      </c>
      <c r="AE1245" s="9">
        <v>0</v>
      </c>
      <c r="AF1245" s="9">
        <v>0</v>
      </c>
      <c r="AG1245" s="9">
        <v>0</v>
      </c>
      <c r="AH1245" s="9">
        <v>0</v>
      </c>
      <c r="AI1245" s="9">
        <v>0</v>
      </c>
      <c r="AJ1245">
        <v>0</v>
      </c>
      <c r="AK1245">
        <v>0</v>
      </c>
      <c r="AU1245" t="s">
        <v>2930</v>
      </c>
      <c r="AW1245">
        <v>0</v>
      </c>
      <c r="AY1245">
        <v>0</v>
      </c>
      <c r="BA1245">
        <v>0</v>
      </c>
      <c r="BC1245">
        <v>0</v>
      </c>
      <c r="BE1245">
        <v>0</v>
      </c>
      <c r="BG1245">
        <v>0</v>
      </c>
      <c r="BI1245">
        <v>0</v>
      </c>
      <c r="BK1245">
        <v>0</v>
      </c>
      <c r="BM1245">
        <v>0</v>
      </c>
      <c r="BO1245">
        <v>0</v>
      </c>
      <c r="BQ1245">
        <v>0</v>
      </c>
      <c r="BR1245">
        <v>0</v>
      </c>
      <c r="BT1245">
        <v>0</v>
      </c>
      <c r="BV1245">
        <v>0</v>
      </c>
      <c r="BX1245">
        <v>0</v>
      </c>
      <c r="BZ1245">
        <v>0</v>
      </c>
      <c r="CB1245">
        <v>0</v>
      </c>
      <c r="CF1245">
        <v>0</v>
      </c>
      <c r="CJ1245">
        <v>2713</v>
      </c>
      <c r="CM1245">
        <v>0</v>
      </c>
      <c r="CN1245">
        <v>0</v>
      </c>
    </row>
    <row r="1246" spans="1:92" x14ac:dyDescent="0.3">
      <c r="A1246" s="4">
        <v>44432</v>
      </c>
      <c r="B1246" s="2" t="s">
        <v>26</v>
      </c>
      <c r="C1246" s="11" t="s">
        <v>617</v>
      </c>
      <c r="D1246" s="11" t="s">
        <v>11</v>
      </c>
      <c r="E1246" s="3" t="s">
        <v>1172</v>
      </c>
      <c r="F1246" s="1"/>
      <c r="G1246" s="7"/>
      <c r="H1246" s="7"/>
      <c r="I1246" s="7"/>
      <c r="J1246" s="7">
        <v>80</v>
      </c>
      <c r="K1246" s="7">
        <v>20</v>
      </c>
      <c r="L1246" s="7"/>
      <c r="M1246" s="5">
        <v>20</v>
      </c>
      <c r="N1246" s="7"/>
      <c r="O1246" s="7"/>
      <c r="P1246" s="7"/>
      <c r="Q1246" s="7"/>
      <c r="R1246" s="7"/>
      <c r="S1246" s="7"/>
      <c r="T1246" s="7"/>
      <c r="U1246" s="7"/>
      <c r="V1246" s="6"/>
      <c r="W1246" s="10"/>
      <c r="X1246" s="8"/>
      <c r="Y1246" s="9">
        <v>0</v>
      </c>
      <c r="Z1246" s="9">
        <v>0</v>
      </c>
      <c r="AA1246" s="9">
        <v>0</v>
      </c>
      <c r="AB1246" s="9">
        <v>0</v>
      </c>
      <c r="AC1246" s="9">
        <v>0</v>
      </c>
      <c r="AD1246" s="9">
        <v>0</v>
      </c>
      <c r="AE1246" s="9">
        <v>0</v>
      </c>
      <c r="AF1246" s="9">
        <v>0</v>
      </c>
      <c r="AG1246" s="9">
        <v>0</v>
      </c>
      <c r="AH1246" s="9">
        <v>0</v>
      </c>
      <c r="AI1246" s="9">
        <v>0</v>
      </c>
      <c r="AJ1246">
        <v>0</v>
      </c>
      <c r="AK1246">
        <v>0</v>
      </c>
      <c r="AU1246" t="s">
        <v>2931</v>
      </c>
      <c r="AW1246">
        <v>0</v>
      </c>
      <c r="AY1246">
        <v>0</v>
      </c>
      <c r="BA1246">
        <v>0</v>
      </c>
      <c r="BC1246">
        <v>0</v>
      </c>
      <c r="BE1246">
        <v>0</v>
      </c>
      <c r="BG1246">
        <v>0</v>
      </c>
      <c r="BI1246">
        <v>0</v>
      </c>
      <c r="BK1246">
        <v>0</v>
      </c>
      <c r="BM1246">
        <v>0</v>
      </c>
      <c r="BO1246">
        <v>0</v>
      </c>
      <c r="BQ1246">
        <v>0</v>
      </c>
      <c r="BR1246">
        <v>0</v>
      </c>
      <c r="BT1246">
        <v>0</v>
      </c>
      <c r="BV1246">
        <v>0</v>
      </c>
      <c r="BX1246">
        <v>0</v>
      </c>
      <c r="BZ1246">
        <v>0</v>
      </c>
      <c r="CB1246">
        <v>0</v>
      </c>
      <c r="CF1246">
        <v>0</v>
      </c>
      <c r="CJ1246">
        <v>2714</v>
      </c>
      <c r="CM1246">
        <v>0</v>
      </c>
      <c r="CN1246">
        <v>0</v>
      </c>
    </row>
    <row r="1247" spans="1:92" x14ac:dyDescent="0.3">
      <c r="A1247" s="4">
        <v>44433</v>
      </c>
      <c r="B1247" s="2" t="s">
        <v>57</v>
      </c>
      <c r="C1247" s="11" t="s">
        <v>339</v>
      </c>
      <c r="D1247" s="11" t="s">
        <v>7</v>
      </c>
      <c r="E1247" s="3" t="s">
        <v>880</v>
      </c>
      <c r="F1247" s="1"/>
      <c r="G1247" s="7"/>
      <c r="H1247" s="7"/>
      <c r="I1247" s="7"/>
      <c r="J1247" s="7">
        <v>4</v>
      </c>
      <c r="K1247" s="7">
        <v>1</v>
      </c>
      <c r="L1247" s="7">
        <v>1</v>
      </c>
      <c r="M1247" s="5"/>
      <c r="N1247" s="7"/>
      <c r="O1247" s="7"/>
      <c r="P1247" s="7"/>
      <c r="Q1247" s="7"/>
      <c r="R1247" s="7"/>
      <c r="S1247" s="7"/>
      <c r="T1247" s="7"/>
      <c r="U1247" s="7"/>
      <c r="V1247" s="6"/>
      <c r="W1247" s="10"/>
      <c r="X1247" s="8"/>
      <c r="Y1247" s="9">
        <v>0</v>
      </c>
      <c r="Z1247" s="9">
        <v>0</v>
      </c>
      <c r="AA1247" s="9">
        <v>0</v>
      </c>
      <c r="AB1247" s="9">
        <v>0</v>
      </c>
      <c r="AC1247" s="9">
        <v>0</v>
      </c>
      <c r="AD1247" s="9">
        <v>0</v>
      </c>
      <c r="AE1247" s="9">
        <v>0</v>
      </c>
      <c r="AF1247" s="9">
        <v>0</v>
      </c>
      <c r="AG1247" s="9">
        <v>0</v>
      </c>
      <c r="AH1247" s="9">
        <v>0</v>
      </c>
      <c r="AI1247" s="9">
        <v>0</v>
      </c>
      <c r="AJ1247">
        <v>0</v>
      </c>
      <c r="AK1247">
        <v>0</v>
      </c>
      <c r="AU1247" t="s">
        <v>2932</v>
      </c>
      <c r="AW1247">
        <v>0</v>
      </c>
      <c r="AY1247">
        <v>0</v>
      </c>
      <c r="BA1247">
        <v>0</v>
      </c>
      <c r="BC1247">
        <v>0</v>
      </c>
      <c r="BE1247">
        <v>0</v>
      </c>
      <c r="BG1247">
        <v>0</v>
      </c>
      <c r="BI1247">
        <v>0</v>
      </c>
      <c r="BK1247">
        <v>0</v>
      </c>
      <c r="BM1247">
        <v>0</v>
      </c>
      <c r="BO1247">
        <v>0</v>
      </c>
      <c r="BQ1247">
        <v>0</v>
      </c>
      <c r="BR1247">
        <v>0</v>
      </c>
      <c r="BT1247">
        <v>0</v>
      </c>
      <c r="BV1247">
        <v>0</v>
      </c>
      <c r="BX1247">
        <v>0</v>
      </c>
      <c r="BZ1247">
        <v>0</v>
      </c>
      <c r="CB1247">
        <v>0</v>
      </c>
      <c r="CF1247">
        <v>0</v>
      </c>
      <c r="CJ1247">
        <v>2715</v>
      </c>
      <c r="CM1247">
        <v>0</v>
      </c>
      <c r="CN1247">
        <v>0</v>
      </c>
    </row>
    <row r="1248" spans="1:92" x14ac:dyDescent="0.3">
      <c r="A1248" s="4">
        <v>44433</v>
      </c>
      <c r="B1248" s="2" t="s">
        <v>26</v>
      </c>
      <c r="C1248" s="11" t="s">
        <v>658</v>
      </c>
      <c r="D1248" s="11" t="s">
        <v>404</v>
      </c>
      <c r="E1248" s="3" t="s">
        <v>1375</v>
      </c>
      <c r="F1248" s="1"/>
      <c r="G1248" s="7"/>
      <c r="H1248" s="7"/>
      <c r="I1248" s="7"/>
      <c r="J1248" s="7"/>
      <c r="K1248" s="7"/>
      <c r="L1248" s="7"/>
      <c r="M1248" s="5"/>
      <c r="N1248" s="7">
        <v>1</v>
      </c>
      <c r="O1248" s="7">
        <v>1</v>
      </c>
      <c r="P1248" s="7"/>
      <c r="Q1248" s="7"/>
      <c r="R1248" s="7"/>
      <c r="S1248" s="7"/>
      <c r="T1248" s="7"/>
      <c r="U1248" s="7"/>
      <c r="V1248" s="6"/>
      <c r="W1248" s="10"/>
      <c r="X1248" s="8"/>
      <c r="Y1248" s="9">
        <v>0</v>
      </c>
      <c r="Z1248" s="9">
        <v>0</v>
      </c>
      <c r="AA1248" s="9">
        <v>0</v>
      </c>
      <c r="AB1248" s="9">
        <v>0</v>
      </c>
      <c r="AC1248" s="9">
        <v>0</v>
      </c>
      <c r="AD1248" s="9">
        <v>0</v>
      </c>
      <c r="AE1248" s="9">
        <v>0</v>
      </c>
      <c r="AF1248" s="9">
        <v>0</v>
      </c>
      <c r="AG1248" s="9">
        <v>0</v>
      </c>
      <c r="AH1248" s="9">
        <v>0</v>
      </c>
      <c r="AI1248" s="9">
        <v>0</v>
      </c>
      <c r="AJ1248">
        <v>0</v>
      </c>
      <c r="AK1248">
        <v>0</v>
      </c>
      <c r="AU1248" t="s">
        <v>2933</v>
      </c>
      <c r="AW1248">
        <v>0</v>
      </c>
      <c r="AY1248">
        <v>0</v>
      </c>
      <c r="BA1248">
        <v>0</v>
      </c>
      <c r="BC1248">
        <v>0</v>
      </c>
      <c r="BE1248">
        <v>0</v>
      </c>
      <c r="BG1248">
        <v>0</v>
      </c>
      <c r="BI1248">
        <v>0</v>
      </c>
      <c r="BK1248">
        <v>0</v>
      </c>
      <c r="BM1248">
        <v>0</v>
      </c>
      <c r="BO1248">
        <v>0</v>
      </c>
      <c r="BQ1248">
        <v>0</v>
      </c>
      <c r="BR1248">
        <v>0</v>
      </c>
      <c r="BT1248">
        <v>0</v>
      </c>
      <c r="BV1248">
        <v>0</v>
      </c>
      <c r="BX1248">
        <v>0</v>
      </c>
      <c r="BZ1248">
        <v>0</v>
      </c>
      <c r="CB1248">
        <v>0</v>
      </c>
      <c r="CF1248">
        <v>0</v>
      </c>
      <c r="CJ1248">
        <v>2716</v>
      </c>
      <c r="CM1248">
        <v>0</v>
      </c>
      <c r="CN1248">
        <v>0</v>
      </c>
    </row>
    <row r="1249" spans="1:94" x14ac:dyDescent="0.3">
      <c r="A1249" s="4">
        <v>44433</v>
      </c>
      <c r="B1249" s="2" t="s">
        <v>1160</v>
      </c>
      <c r="C1249" s="11" t="s">
        <v>84</v>
      </c>
      <c r="D1249" s="11" t="s">
        <v>11</v>
      </c>
      <c r="E1249" s="3" t="s">
        <v>1296</v>
      </c>
      <c r="F1249" s="1"/>
      <c r="G1249" s="7"/>
      <c r="H1249" s="7"/>
      <c r="I1249" s="7"/>
      <c r="J1249" s="7">
        <v>627</v>
      </c>
      <c r="K1249" s="7">
        <v>165</v>
      </c>
      <c r="L1249" s="7"/>
      <c r="M1249" s="5">
        <v>48</v>
      </c>
      <c r="N1249" s="7"/>
      <c r="O1249" s="7"/>
      <c r="P1249" s="7"/>
      <c r="Q1249" s="7"/>
      <c r="R1249" s="7"/>
      <c r="S1249" s="7"/>
      <c r="T1249" s="7"/>
      <c r="U1249" s="7"/>
      <c r="V1249" s="6">
        <v>1</v>
      </c>
      <c r="W1249" s="10" t="s">
        <v>2934</v>
      </c>
      <c r="X1249" s="8"/>
      <c r="Y1249" s="9">
        <v>0</v>
      </c>
      <c r="Z1249" s="9">
        <v>0</v>
      </c>
      <c r="AA1249" s="9">
        <v>0</v>
      </c>
      <c r="AB1249" s="9">
        <v>0</v>
      </c>
      <c r="AC1249" s="9">
        <v>0</v>
      </c>
      <c r="AD1249" s="9">
        <v>0</v>
      </c>
      <c r="AE1249" s="9">
        <v>0</v>
      </c>
      <c r="AF1249" s="9">
        <v>0</v>
      </c>
      <c r="AG1249" s="9">
        <v>0</v>
      </c>
      <c r="AH1249" s="9">
        <v>0</v>
      </c>
      <c r="AI1249" s="9">
        <v>0</v>
      </c>
      <c r="AJ1249">
        <v>0</v>
      </c>
      <c r="AK1249">
        <v>0</v>
      </c>
      <c r="AU1249" t="s">
        <v>2935</v>
      </c>
      <c r="AW1249">
        <v>0</v>
      </c>
      <c r="AY1249">
        <v>0</v>
      </c>
      <c r="BA1249">
        <v>0</v>
      </c>
      <c r="BC1249">
        <v>0</v>
      </c>
      <c r="BE1249">
        <v>0</v>
      </c>
      <c r="BG1249">
        <v>0</v>
      </c>
      <c r="BI1249">
        <v>0</v>
      </c>
      <c r="BK1249">
        <v>0</v>
      </c>
      <c r="BM1249">
        <v>0</v>
      </c>
      <c r="BO1249">
        <v>0</v>
      </c>
      <c r="BQ1249">
        <v>0</v>
      </c>
      <c r="BR1249">
        <v>0</v>
      </c>
      <c r="BT1249">
        <v>0</v>
      </c>
      <c r="BV1249">
        <v>0</v>
      </c>
      <c r="BX1249">
        <v>0</v>
      </c>
      <c r="BZ1249">
        <v>0</v>
      </c>
      <c r="CB1249">
        <v>0</v>
      </c>
      <c r="CF1249">
        <v>0</v>
      </c>
      <c r="CJ1249">
        <v>2717</v>
      </c>
      <c r="CM1249">
        <v>0</v>
      </c>
      <c r="CN1249">
        <v>0</v>
      </c>
    </row>
    <row r="1250" spans="1:94" x14ac:dyDescent="0.3">
      <c r="A1250" s="4">
        <v>44432</v>
      </c>
      <c r="B1250" s="2" t="s">
        <v>1160</v>
      </c>
      <c r="C1250" s="11" t="s">
        <v>514</v>
      </c>
      <c r="D1250" s="11" t="s">
        <v>2936</v>
      </c>
      <c r="E1250" s="3" t="s">
        <v>1439</v>
      </c>
      <c r="F1250" s="1"/>
      <c r="G1250" s="7"/>
      <c r="H1250" s="7"/>
      <c r="I1250" s="7"/>
      <c r="J1250" s="7">
        <v>592</v>
      </c>
      <c r="K1250" s="7">
        <v>148</v>
      </c>
      <c r="L1250" s="7">
        <v>2</v>
      </c>
      <c r="M1250" s="5">
        <v>146</v>
      </c>
      <c r="N1250" s="7"/>
      <c r="O1250" s="7"/>
      <c r="P1250" s="7"/>
      <c r="Q1250" s="7"/>
      <c r="R1250" s="7"/>
      <c r="S1250" s="7"/>
      <c r="T1250" s="7"/>
      <c r="U1250" s="7"/>
      <c r="V1250" s="6"/>
      <c r="W1250" s="10"/>
      <c r="X1250" s="8"/>
      <c r="Y1250" s="9">
        <v>0</v>
      </c>
      <c r="Z1250" s="9">
        <v>0</v>
      </c>
      <c r="AA1250" s="9">
        <v>0</v>
      </c>
      <c r="AB1250" s="9">
        <v>0</v>
      </c>
      <c r="AC1250" s="9">
        <v>0</v>
      </c>
      <c r="AD1250" s="9">
        <v>0</v>
      </c>
      <c r="AE1250" s="9">
        <v>0</v>
      </c>
      <c r="AF1250" s="9">
        <v>0</v>
      </c>
      <c r="AG1250" s="9">
        <v>0</v>
      </c>
      <c r="AH1250" s="9">
        <v>0</v>
      </c>
      <c r="AI1250" s="9">
        <v>0</v>
      </c>
      <c r="AJ1250">
        <v>0</v>
      </c>
      <c r="AK1250">
        <v>0</v>
      </c>
      <c r="AU1250" t="s">
        <v>2937</v>
      </c>
      <c r="AW1250">
        <v>0</v>
      </c>
      <c r="AY1250">
        <v>0</v>
      </c>
      <c r="BA1250">
        <v>0</v>
      </c>
      <c r="BC1250">
        <v>0</v>
      </c>
      <c r="BE1250">
        <v>0</v>
      </c>
      <c r="BG1250">
        <v>0</v>
      </c>
      <c r="BI1250">
        <v>0</v>
      </c>
      <c r="BK1250">
        <v>0</v>
      </c>
      <c r="BM1250">
        <v>0</v>
      </c>
      <c r="BO1250">
        <v>0</v>
      </c>
      <c r="BQ1250">
        <v>0</v>
      </c>
      <c r="BR1250">
        <v>0</v>
      </c>
      <c r="BT1250">
        <v>0</v>
      </c>
      <c r="BV1250">
        <v>0</v>
      </c>
      <c r="BX1250">
        <v>0</v>
      </c>
      <c r="BZ1250">
        <v>0</v>
      </c>
      <c r="CB1250">
        <v>0</v>
      </c>
      <c r="CF1250">
        <v>0</v>
      </c>
      <c r="CJ1250">
        <v>2718</v>
      </c>
      <c r="CM1250">
        <v>0</v>
      </c>
      <c r="CN1250">
        <v>0</v>
      </c>
    </row>
    <row r="1251" spans="1:94" x14ac:dyDescent="0.3">
      <c r="A1251" s="4">
        <v>44432</v>
      </c>
      <c r="B1251" s="2" t="s">
        <v>1160</v>
      </c>
      <c r="C1251" s="11" t="s">
        <v>455</v>
      </c>
      <c r="D1251" s="11" t="s">
        <v>2936</v>
      </c>
      <c r="E1251" s="3" t="s">
        <v>1443</v>
      </c>
      <c r="F1251" s="1"/>
      <c r="G1251" s="7"/>
      <c r="H1251" s="7"/>
      <c r="I1251" s="7"/>
      <c r="J1251" s="7">
        <v>1888</v>
      </c>
      <c r="K1251" s="7">
        <v>472</v>
      </c>
      <c r="L1251" s="7"/>
      <c r="M1251" s="5">
        <v>472</v>
      </c>
      <c r="N1251" s="7"/>
      <c r="O1251" s="7"/>
      <c r="P1251" s="7"/>
      <c r="Q1251" s="7"/>
      <c r="R1251" s="7"/>
      <c r="S1251" s="7"/>
      <c r="T1251" s="7"/>
      <c r="U1251" s="7"/>
      <c r="V1251" s="6"/>
      <c r="W1251" s="10"/>
      <c r="X1251" s="8"/>
      <c r="Y1251" s="9">
        <v>0</v>
      </c>
      <c r="Z1251" s="9">
        <v>0</v>
      </c>
      <c r="AA1251" s="9">
        <v>0</v>
      </c>
      <c r="AB1251" s="9">
        <v>0</v>
      </c>
      <c r="AC1251" s="9">
        <v>0</v>
      </c>
      <c r="AD1251" s="9">
        <v>0</v>
      </c>
      <c r="AE1251" s="9">
        <v>0</v>
      </c>
      <c r="AF1251" s="9">
        <v>0</v>
      </c>
      <c r="AG1251" s="9">
        <v>0</v>
      </c>
      <c r="AH1251" s="9">
        <v>0</v>
      </c>
      <c r="AI1251" s="9">
        <v>0</v>
      </c>
      <c r="AJ1251">
        <v>0</v>
      </c>
      <c r="AK1251">
        <v>0</v>
      </c>
      <c r="AU1251" t="s">
        <v>2938</v>
      </c>
      <c r="AW1251">
        <v>0</v>
      </c>
      <c r="AY1251">
        <v>0</v>
      </c>
      <c r="BA1251">
        <v>0</v>
      </c>
      <c r="BC1251">
        <v>0</v>
      </c>
      <c r="BE1251">
        <v>0</v>
      </c>
      <c r="BG1251">
        <v>0</v>
      </c>
      <c r="BI1251">
        <v>0</v>
      </c>
      <c r="BK1251">
        <v>0</v>
      </c>
      <c r="BM1251">
        <v>0</v>
      </c>
      <c r="BO1251">
        <v>0</v>
      </c>
      <c r="BQ1251">
        <v>0</v>
      </c>
      <c r="BR1251">
        <v>0</v>
      </c>
      <c r="BT1251">
        <v>0</v>
      </c>
      <c r="BV1251">
        <v>0</v>
      </c>
      <c r="BX1251">
        <v>0</v>
      </c>
      <c r="BZ1251">
        <v>0</v>
      </c>
      <c r="CB1251">
        <v>0</v>
      </c>
      <c r="CF1251">
        <v>0</v>
      </c>
      <c r="CJ1251">
        <v>2719</v>
      </c>
      <c r="CM1251">
        <v>0</v>
      </c>
      <c r="CN1251">
        <v>0</v>
      </c>
    </row>
    <row r="1252" spans="1:94" x14ac:dyDescent="0.3">
      <c r="A1252" s="4">
        <v>44433</v>
      </c>
      <c r="B1252" s="2" t="s">
        <v>199</v>
      </c>
      <c r="C1252" s="11" t="s">
        <v>714</v>
      </c>
      <c r="D1252" s="11" t="s">
        <v>11</v>
      </c>
      <c r="E1252" s="3" t="s">
        <v>1145</v>
      </c>
      <c r="F1252" s="1"/>
      <c r="G1252" s="7"/>
      <c r="H1252" s="7"/>
      <c r="I1252" s="7"/>
      <c r="J1252" s="7">
        <v>7</v>
      </c>
      <c r="K1252" s="7">
        <v>1</v>
      </c>
      <c r="L1252" s="7"/>
      <c r="M1252" s="5">
        <v>1</v>
      </c>
      <c r="N1252" s="7"/>
      <c r="O1252" s="7"/>
      <c r="P1252" s="7"/>
      <c r="Q1252" s="7"/>
      <c r="R1252" s="7"/>
      <c r="S1252" s="7"/>
      <c r="T1252" s="7"/>
      <c r="U1252" s="7"/>
      <c r="V1252" s="6"/>
      <c r="W1252" s="10"/>
      <c r="X1252" s="8"/>
      <c r="Y1252" s="9">
        <v>0</v>
      </c>
      <c r="Z1252" s="9">
        <v>0</v>
      </c>
      <c r="AA1252" s="9">
        <v>0</v>
      </c>
      <c r="AB1252" s="9">
        <v>0</v>
      </c>
      <c r="AC1252" s="9">
        <v>0</v>
      </c>
      <c r="AD1252" s="9">
        <v>0</v>
      </c>
      <c r="AE1252" s="9">
        <v>0</v>
      </c>
      <c r="AF1252" s="9">
        <v>0</v>
      </c>
      <c r="AG1252" s="9">
        <v>0</v>
      </c>
      <c r="AH1252" s="9">
        <v>0</v>
      </c>
      <c r="AI1252" s="9">
        <v>0</v>
      </c>
      <c r="AJ1252">
        <v>0</v>
      </c>
      <c r="AK1252">
        <v>0</v>
      </c>
      <c r="AU1252" t="s">
        <v>2939</v>
      </c>
      <c r="AW1252">
        <v>0</v>
      </c>
      <c r="AY1252">
        <v>0</v>
      </c>
      <c r="BA1252">
        <v>0</v>
      </c>
      <c r="BC1252">
        <v>0</v>
      </c>
      <c r="BE1252">
        <v>0</v>
      </c>
      <c r="BG1252">
        <v>0</v>
      </c>
      <c r="BI1252">
        <v>0</v>
      </c>
      <c r="BK1252">
        <v>0</v>
      </c>
      <c r="BM1252">
        <v>0</v>
      </c>
      <c r="BO1252">
        <v>0</v>
      </c>
      <c r="BQ1252">
        <v>0</v>
      </c>
      <c r="BR1252">
        <v>0</v>
      </c>
      <c r="BT1252">
        <v>0</v>
      </c>
      <c r="BV1252">
        <v>0</v>
      </c>
      <c r="BX1252">
        <v>0</v>
      </c>
      <c r="BZ1252">
        <v>0</v>
      </c>
      <c r="CB1252">
        <v>0</v>
      </c>
      <c r="CF1252">
        <v>0</v>
      </c>
      <c r="CJ1252">
        <v>2720</v>
      </c>
      <c r="CM1252">
        <v>0</v>
      </c>
      <c r="CN1252">
        <v>0</v>
      </c>
    </row>
    <row r="1253" spans="1:94" x14ac:dyDescent="0.3">
      <c r="A1253" s="4">
        <v>44755</v>
      </c>
      <c r="B1253" s="2" t="s">
        <v>199</v>
      </c>
      <c r="C1253" s="11" t="s">
        <v>199</v>
      </c>
      <c r="D1253" s="11" t="s">
        <v>11</v>
      </c>
      <c r="E1253" s="3" t="s">
        <v>1185</v>
      </c>
      <c r="F1253" s="1"/>
      <c r="G1253" s="7"/>
      <c r="H1253" s="7"/>
      <c r="I1253" s="7"/>
      <c r="J1253" s="7">
        <v>260</v>
      </c>
      <c r="K1253" s="7">
        <v>100</v>
      </c>
      <c r="L1253" s="7">
        <v>1</v>
      </c>
      <c r="M1253" s="5">
        <v>22</v>
      </c>
      <c r="N1253" s="7"/>
      <c r="O1253" s="7"/>
      <c r="P1253" s="7"/>
      <c r="Q1253" s="7"/>
      <c r="R1253" s="7"/>
      <c r="S1253" s="7"/>
      <c r="T1253" s="7"/>
      <c r="U1253" s="7"/>
      <c r="V1253" s="6"/>
      <c r="W1253" s="10"/>
      <c r="X1253" s="8"/>
      <c r="Y1253" s="9">
        <v>0</v>
      </c>
      <c r="Z1253" s="9">
        <v>0</v>
      </c>
      <c r="AA1253" s="9">
        <v>0</v>
      </c>
      <c r="AB1253" s="9">
        <v>0</v>
      </c>
      <c r="AC1253" s="9">
        <v>0</v>
      </c>
      <c r="AD1253" s="9">
        <v>0</v>
      </c>
      <c r="AE1253" s="9">
        <v>0</v>
      </c>
      <c r="AF1253" s="9">
        <v>0</v>
      </c>
      <c r="AG1253" s="9">
        <v>0</v>
      </c>
      <c r="AH1253" s="9">
        <v>0</v>
      </c>
      <c r="AI1253" s="9">
        <v>0</v>
      </c>
      <c r="AJ1253">
        <v>0</v>
      </c>
      <c r="AK1253">
        <v>0</v>
      </c>
      <c r="AU1253" t="s">
        <v>2945</v>
      </c>
      <c r="AW1253">
        <v>0</v>
      </c>
      <c r="BA1253">
        <v>0</v>
      </c>
      <c r="BC1253">
        <v>0</v>
      </c>
      <c r="BE1253">
        <v>0</v>
      </c>
      <c r="BG1253">
        <v>0</v>
      </c>
      <c r="BI1253">
        <v>0</v>
      </c>
      <c r="BK1253">
        <v>0</v>
      </c>
      <c r="BM1253">
        <v>0</v>
      </c>
      <c r="BO1253">
        <v>0</v>
      </c>
      <c r="BQ1253">
        <v>0</v>
      </c>
      <c r="BS1253">
        <v>0</v>
      </c>
      <c r="BT1253">
        <v>0</v>
      </c>
      <c r="BV1253">
        <v>0</v>
      </c>
      <c r="BX1253">
        <v>0</v>
      </c>
      <c r="BZ1253">
        <v>0</v>
      </c>
      <c r="CB1253">
        <v>0</v>
      </c>
      <c r="CD1253">
        <v>0</v>
      </c>
      <c r="CH1253">
        <v>0</v>
      </c>
      <c r="CL1253">
        <v>2412</v>
      </c>
      <c r="CO1253">
        <v>0</v>
      </c>
      <c r="CP1253">
        <v>0</v>
      </c>
    </row>
    <row r="1254" spans="1:94" x14ac:dyDescent="0.3">
      <c r="A1254" s="4">
        <v>44755</v>
      </c>
      <c r="B1254" s="2" t="s">
        <v>26</v>
      </c>
      <c r="C1254" s="11" t="s">
        <v>744</v>
      </c>
      <c r="D1254" s="11" t="s">
        <v>31</v>
      </c>
      <c r="E1254" s="3" t="s">
        <v>1407</v>
      </c>
      <c r="F1254" s="1"/>
      <c r="G1254" s="7"/>
      <c r="H1254" s="7"/>
      <c r="I1254" s="7"/>
      <c r="J1254" s="7">
        <v>80</v>
      </c>
      <c r="K1254" s="7">
        <v>20</v>
      </c>
      <c r="L1254" s="7"/>
      <c r="M1254" s="5">
        <v>20</v>
      </c>
      <c r="N1254" s="7"/>
      <c r="O1254" s="7"/>
      <c r="P1254" s="7"/>
      <c r="Q1254" s="7"/>
      <c r="R1254" s="7"/>
      <c r="S1254" s="7"/>
      <c r="T1254" s="7"/>
      <c r="U1254" s="7"/>
      <c r="V1254" s="6"/>
      <c r="W1254" s="10"/>
      <c r="X1254" s="8"/>
      <c r="Y1254" s="9">
        <v>0</v>
      </c>
      <c r="Z1254" s="9">
        <v>0</v>
      </c>
      <c r="AA1254" s="9">
        <v>0</v>
      </c>
      <c r="AB1254" s="9">
        <v>0</v>
      </c>
      <c r="AC1254" s="9">
        <v>0</v>
      </c>
      <c r="AD1254" s="9">
        <v>0</v>
      </c>
      <c r="AE1254" s="9">
        <v>0</v>
      </c>
      <c r="AF1254" s="9">
        <v>0</v>
      </c>
      <c r="AG1254" s="9">
        <v>0</v>
      </c>
      <c r="AH1254" s="9">
        <v>0</v>
      </c>
      <c r="AI1254" s="9">
        <v>0</v>
      </c>
      <c r="AJ1254">
        <v>0</v>
      </c>
      <c r="AK1254">
        <v>0</v>
      </c>
      <c r="AU1254" t="s">
        <v>2946</v>
      </c>
      <c r="AW1254">
        <v>0</v>
      </c>
      <c r="BA1254">
        <v>0</v>
      </c>
      <c r="BC1254">
        <v>0</v>
      </c>
      <c r="BE1254">
        <v>0</v>
      </c>
      <c r="BG1254">
        <v>0</v>
      </c>
      <c r="BI1254">
        <v>0</v>
      </c>
      <c r="BK1254">
        <v>0</v>
      </c>
      <c r="BM1254">
        <v>0</v>
      </c>
      <c r="BO1254">
        <v>0</v>
      </c>
      <c r="BQ1254">
        <v>0</v>
      </c>
      <c r="BS1254">
        <v>0</v>
      </c>
      <c r="BT1254">
        <v>0</v>
      </c>
      <c r="BV1254">
        <v>0</v>
      </c>
      <c r="BX1254">
        <v>0</v>
      </c>
      <c r="BZ1254">
        <v>0</v>
      </c>
      <c r="CB1254">
        <v>0</v>
      </c>
      <c r="CD1254">
        <v>0</v>
      </c>
      <c r="CH1254">
        <v>0</v>
      </c>
      <c r="CL1254">
        <v>2413</v>
      </c>
      <c r="CO1254">
        <v>0</v>
      </c>
      <c r="CP1254">
        <v>0</v>
      </c>
    </row>
    <row r="1255" spans="1:94" x14ac:dyDescent="0.3">
      <c r="A1255" s="4">
        <v>44755</v>
      </c>
      <c r="B1255" s="2" t="s">
        <v>26</v>
      </c>
      <c r="C1255" s="11" t="s">
        <v>193</v>
      </c>
      <c r="D1255" s="11" t="s">
        <v>11</v>
      </c>
      <c r="E1255" s="3" t="s">
        <v>1422</v>
      </c>
      <c r="F1255" s="1"/>
      <c r="G1255" s="7"/>
      <c r="H1255" s="7"/>
      <c r="I1255" s="7"/>
      <c r="J1255" s="7"/>
      <c r="K1255" s="7"/>
      <c r="L1255" s="7"/>
      <c r="M1255" s="5">
        <v>2</v>
      </c>
      <c r="N1255" s="7">
        <v>5</v>
      </c>
      <c r="O1255" s="7">
        <v>2</v>
      </c>
      <c r="P1255" s="7"/>
      <c r="Q1255" s="7"/>
      <c r="R1255" s="7"/>
      <c r="S1255" s="7"/>
      <c r="T1255" s="7"/>
      <c r="U1255" s="7"/>
      <c r="V1255" s="6">
        <v>1300</v>
      </c>
      <c r="W1255" s="10"/>
      <c r="X1255" s="8"/>
      <c r="Y1255" s="9">
        <v>0</v>
      </c>
      <c r="Z1255" s="9">
        <v>0</v>
      </c>
      <c r="AA1255" s="9">
        <v>0</v>
      </c>
      <c r="AB1255" s="9">
        <v>0</v>
      </c>
      <c r="AC1255" s="9">
        <v>0</v>
      </c>
      <c r="AD1255" s="9">
        <v>0</v>
      </c>
      <c r="AE1255" s="9">
        <v>0</v>
      </c>
      <c r="AF1255" s="9">
        <v>0</v>
      </c>
      <c r="AG1255" s="9">
        <v>0</v>
      </c>
      <c r="AH1255" s="9">
        <v>0</v>
      </c>
      <c r="AI1255" s="9">
        <v>0</v>
      </c>
      <c r="AJ1255">
        <v>0</v>
      </c>
      <c r="AK1255">
        <v>0</v>
      </c>
      <c r="AU1255" t="s">
        <v>2947</v>
      </c>
      <c r="AW1255">
        <v>0</v>
      </c>
      <c r="BA1255">
        <v>0</v>
      </c>
      <c r="BC1255">
        <v>0</v>
      </c>
      <c r="BE1255">
        <v>0</v>
      </c>
      <c r="BG1255">
        <v>0</v>
      </c>
      <c r="BI1255">
        <v>0</v>
      </c>
      <c r="BK1255">
        <v>0</v>
      </c>
      <c r="BM1255">
        <v>0</v>
      </c>
      <c r="BO1255">
        <v>0</v>
      </c>
      <c r="BQ1255">
        <v>0</v>
      </c>
      <c r="BS1255">
        <v>0</v>
      </c>
      <c r="BT1255">
        <v>0</v>
      </c>
      <c r="BV1255">
        <v>0</v>
      </c>
      <c r="BX1255">
        <v>0</v>
      </c>
      <c r="BZ1255">
        <v>0</v>
      </c>
      <c r="CB1255">
        <v>0</v>
      </c>
      <c r="CD1255">
        <v>0</v>
      </c>
      <c r="CH1255">
        <v>0</v>
      </c>
      <c r="CL1255">
        <v>2414</v>
      </c>
      <c r="CO1255">
        <v>0</v>
      </c>
      <c r="CP1255">
        <v>0</v>
      </c>
    </row>
    <row r="1256" spans="1:94" x14ac:dyDescent="0.3">
      <c r="A1256" s="4">
        <v>44755</v>
      </c>
      <c r="B1256" s="2" t="s">
        <v>26</v>
      </c>
      <c r="C1256" s="11" t="s">
        <v>2948</v>
      </c>
      <c r="D1256" s="11" t="s">
        <v>1690</v>
      </c>
      <c r="E1256" s="3" t="s">
        <v>1524</v>
      </c>
      <c r="F1256" s="1"/>
      <c r="G1256" s="7"/>
      <c r="H1256" s="7"/>
      <c r="I1256" s="7"/>
      <c r="J1256" s="7"/>
      <c r="K1256" s="7"/>
      <c r="L1256" s="7"/>
      <c r="M1256" s="5"/>
      <c r="N1256" s="7">
        <v>1</v>
      </c>
      <c r="O1256" s="7"/>
      <c r="P1256" s="7"/>
      <c r="Q1256" s="7"/>
      <c r="R1256" s="7"/>
      <c r="S1256" s="7"/>
      <c r="T1256" s="7"/>
      <c r="U1256" s="7"/>
      <c r="V1256" s="6"/>
      <c r="W1256" s="10"/>
      <c r="X1256" s="8"/>
      <c r="Y1256" s="9">
        <v>0</v>
      </c>
      <c r="Z1256" s="9">
        <v>0</v>
      </c>
      <c r="AA1256" s="9">
        <v>0</v>
      </c>
      <c r="AB1256" s="9">
        <v>0</v>
      </c>
      <c r="AC1256" s="9">
        <v>0</v>
      </c>
      <c r="AD1256" s="9">
        <v>0</v>
      </c>
      <c r="AE1256" s="9">
        <v>0</v>
      </c>
      <c r="AF1256" s="9">
        <v>0</v>
      </c>
      <c r="AG1256" s="9">
        <v>0</v>
      </c>
      <c r="AH1256" s="9">
        <v>0</v>
      </c>
      <c r="AI1256" s="9">
        <v>0</v>
      </c>
      <c r="AJ1256">
        <v>0</v>
      </c>
      <c r="AK1256">
        <v>0</v>
      </c>
      <c r="AU1256" t="s">
        <v>2949</v>
      </c>
      <c r="AW1256">
        <v>0</v>
      </c>
      <c r="BA1256">
        <v>0</v>
      </c>
      <c r="BC1256">
        <v>0</v>
      </c>
      <c r="BE1256">
        <v>0</v>
      </c>
      <c r="BG1256">
        <v>0</v>
      </c>
      <c r="BI1256">
        <v>0</v>
      </c>
      <c r="BK1256">
        <v>0</v>
      </c>
      <c r="BM1256">
        <v>0</v>
      </c>
      <c r="BO1256">
        <v>0</v>
      </c>
      <c r="BQ1256">
        <v>0</v>
      </c>
      <c r="BS1256">
        <v>0</v>
      </c>
      <c r="BT1256">
        <v>0</v>
      </c>
      <c r="BV1256">
        <v>0</v>
      </c>
      <c r="BX1256">
        <v>0</v>
      </c>
      <c r="BZ1256">
        <v>0</v>
      </c>
      <c r="CB1256">
        <v>0</v>
      </c>
      <c r="CD1256">
        <v>0</v>
      </c>
      <c r="CH1256">
        <v>0</v>
      </c>
      <c r="CL1256">
        <v>2415</v>
      </c>
      <c r="CO1256">
        <v>0</v>
      </c>
      <c r="CP1256">
        <v>0</v>
      </c>
    </row>
    <row r="1257" spans="1:94" x14ac:dyDescent="0.3">
      <c r="A1257" s="4">
        <v>44755</v>
      </c>
      <c r="B1257" s="2" t="s">
        <v>26</v>
      </c>
      <c r="C1257" s="11" t="s">
        <v>136</v>
      </c>
      <c r="D1257" s="11" t="s">
        <v>1690</v>
      </c>
      <c r="E1257" s="3" t="s">
        <v>884</v>
      </c>
      <c r="F1257" s="1"/>
      <c r="G1257" s="7">
        <v>2</v>
      </c>
      <c r="H1257" s="7"/>
      <c r="I1257" s="7"/>
      <c r="J1257" s="7"/>
      <c r="K1257" s="7">
        <v>1</v>
      </c>
      <c r="L1257" s="7">
        <v>1</v>
      </c>
      <c r="M1257" s="5"/>
      <c r="N1257" s="7"/>
      <c r="O1257" s="7"/>
      <c r="P1257" s="7"/>
      <c r="Q1257" s="7"/>
      <c r="R1257" s="7"/>
      <c r="S1257" s="7"/>
      <c r="T1257" s="7"/>
      <c r="U1257" s="7"/>
      <c r="V1257" s="6"/>
      <c r="W1257" s="10" t="s">
        <v>2950</v>
      </c>
      <c r="X1257" s="8"/>
      <c r="Y1257" s="9">
        <v>0</v>
      </c>
      <c r="Z1257" s="9">
        <v>0</v>
      </c>
      <c r="AA1257" s="9">
        <v>0</v>
      </c>
      <c r="AB1257" s="9">
        <v>0</v>
      </c>
      <c r="AC1257" s="9">
        <v>0</v>
      </c>
      <c r="AD1257" s="9">
        <v>0</v>
      </c>
      <c r="AE1257" s="9">
        <v>0</v>
      </c>
      <c r="AF1257" s="9">
        <v>0</v>
      </c>
      <c r="AG1257" s="9">
        <v>0</v>
      </c>
      <c r="AH1257" s="9">
        <v>0</v>
      </c>
      <c r="AI1257" s="9">
        <v>0</v>
      </c>
      <c r="AJ1257">
        <v>0</v>
      </c>
      <c r="AK1257">
        <v>0</v>
      </c>
      <c r="AU1257" t="s">
        <v>2951</v>
      </c>
      <c r="AW1257">
        <v>0</v>
      </c>
      <c r="BA1257">
        <v>0</v>
      </c>
      <c r="BC1257">
        <v>0</v>
      </c>
      <c r="BE1257">
        <v>0</v>
      </c>
      <c r="BG1257">
        <v>0</v>
      </c>
      <c r="BI1257">
        <v>0</v>
      </c>
      <c r="BK1257">
        <v>0</v>
      </c>
      <c r="BM1257">
        <v>0</v>
      </c>
      <c r="BO1257">
        <v>0</v>
      </c>
      <c r="BQ1257">
        <v>0</v>
      </c>
      <c r="BS1257">
        <v>0</v>
      </c>
      <c r="BT1257">
        <v>0</v>
      </c>
      <c r="BV1257">
        <v>0</v>
      </c>
      <c r="BX1257">
        <v>0</v>
      </c>
      <c r="BZ1257">
        <v>0</v>
      </c>
      <c r="CB1257">
        <v>0</v>
      </c>
      <c r="CD1257">
        <v>0</v>
      </c>
      <c r="CH1257">
        <v>0</v>
      </c>
      <c r="CL1257">
        <v>2416</v>
      </c>
      <c r="CO1257">
        <v>0</v>
      </c>
      <c r="CP1257">
        <v>0</v>
      </c>
    </row>
    <row r="1258" spans="1:94" x14ac:dyDescent="0.3">
      <c r="A1258" s="4">
        <v>44755</v>
      </c>
      <c r="B1258" s="2" t="s">
        <v>26</v>
      </c>
      <c r="C1258" s="11" t="s">
        <v>5</v>
      </c>
      <c r="D1258" s="11" t="s">
        <v>31</v>
      </c>
      <c r="E1258" s="3" t="s">
        <v>1558</v>
      </c>
      <c r="F1258" s="1"/>
      <c r="G1258" s="7"/>
      <c r="H1258" s="7"/>
      <c r="I1258" s="7"/>
      <c r="J1258" s="7">
        <v>35</v>
      </c>
      <c r="K1258" s="7"/>
      <c r="L1258" s="7"/>
      <c r="M1258" s="5">
        <v>10</v>
      </c>
      <c r="N1258" s="7"/>
      <c r="O1258" s="7"/>
      <c r="P1258" s="7"/>
      <c r="Q1258" s="7"/>
      <c r="R1258" s="7"/>
      <c r="S1258" s="7"/>
      <c r="T1258" s="7"/>
      <c r="U1258" s="7"/>
      <c r="V1258" s="6"/>
      <c r="W1258" s="10"/>
      <c r="X1258" s="8"/>
      <c r="Y1258" s="9">
        <v>0</v>
      </c>
      <c r="Z1258" s="9">
        <v>0</v>
      </c>
      <c r="AA1258" s="9">
        <v>0</v>
      </c>
      <c r="AB1258" s="9">
        <v>0</v>
      </c>
      <c r="AC1258" s="9">
        <v>0</v>
      </c>
      <c r="AD1258" s="9">
        <v>0</v>
      </c>
      <c r="AE1258" s="9">
        <v>0</v>
      </c>
      <c r="AF1258" s="9">
        <v>0</v>
      </c>
      <c r="AG1258" s="9">
        <v>0</v>
      </c>
      <c r="AH1258" s="9">
        <v>0</v>
      </c>
      <c r="AI1258" s="9">
        <v>0</v>
      </c>
      <c r="AJ1258">
        <v>0</v>
      </c>
      <c r="AK1258">
        <v>0</v>
      </c>
      <c r="AU1258" t="s">
        <v>2952</v>
      </c>
      <c r="AW1258">
        <v>0</v>
      </c>
      <c r="BA1258">
        <v>0</v>
      </c>
      <c r="BC1258">
        <v>0</v>
      </c>
      <c r="BE1258">
        <v>0</v>
      </c>
      <c r="BG1258">
        <v>0</v>
      </c>
      <c r="BI1258">
        <v>0</v>
      </c>
      <c r="BK1258">
        <v>0</v>
      </c>
      <c r="BM1258">
        <v>0</v>
      </c>
      <c r="BO1258">
        <v>0</v>
      </c>
      <c r="BQ1258">
        <v>0</v>
      </c>
      <c r="BS1258">
        <v>0</v>
      </c>
      <c r="BT1258">
        <v>0</v>
      </c>
      <c r="BV1258">
        <v>0</v>
      </c>
      <c r="BX1258">
        <v>0</v>
      </c>
      <c r="BZ1258">
        <v>0</v>
      </c>
      <c r="CB1258">
        <v>0</v>
      </c>
      <c r="CD1258">
        <v>0</v>
      </c>
      <c r="CH1258">
        <v>0</v>
      </c>
      <c r="CL1258">
        <v>2417</v>
      </c>
      <c r="CO1258">
        <v>0</v>
      </c>
      <c r="CP1258">
        <v>0</v>
      </c>
    </row>
    <row r="1259" spans="1:94" x14ac:dyDescent="0.3">
      <c r="A1259" s="4">
        <v>44755</v>
      </c>
      <c r="B1259" s="2" t="s">
        <v>8</v>
      </c>
      <c r="C1259" s="11" t="s">
        <v>587</v>
      </c>
      <c r="D1259" s="11" t="s">
        <v>11</v>
      </c>
      <c r="E1259" s="3" t="s">
        <v>1109</v>
      </c>
      <c r="F1259" s="1"/>
      <c r="G1259" s="7"/>
      <c r="H1259" s="7"/>
      <c r="I1259" s="7"/>
      <c r="J1259" s="7">
        <v>866</v>
      </c>
      <c r="K1259" s="7">
        <v>295</v>
      </c>
      <c r="L1259" s="7"/>
      <c r="M1259" s="5"/>
      <c r="N1259" s="7"/>
      <c r="O1259" s="7"/>
      <c r="P1259" s="7"/>
      <c r="Q1259" s="7"/>
      <c r="R1259" s="7"/>
      <c r="S1259" s="7"/>
      <c r="T1259" s="7"/>
      <c r="U1259" s="7"/>
      <c r="V1259" s="6"/>
      <c r="W1259" s="10"/>
      <c r="X1259" s="8"/>
      <c r="Y1259" s="9">
        <v>0</v>
      </c>
      <c r="Z1259" s="9">
        <v>0</v>
      </c>
      <c r="AA1259" s="9">
        <v>0</v>
      </c>
      <c r="AB1259" s="9">
        <v>0</v>
      </c>
      <c r="AC1259" s="9">
        <v>0</v>
      </c>
      <c r="AD1259" s="9">
        <v>0</v>
      </c>
      <c r="AE1259" s="9">
        <v>0</v>
      </c>
      <c r="AF1259" s="9">
        <v>0</v>
      </c>
      <c r="AG1259" s="9">
        <v>0</v>
      </c>
      <c r="AH1259" s="9">
        <v>0</v>
      </c>
      <c r="AI1259" s="9">
        <v>0</v>
      </c>
      <c r="AJ1259">
        <v>0</v>
      </c>
      <c r="AK1259">
        <v>0</v>
      </c>
      <c r="AU1259" t="s">
        <v>2953</v>
      </c>
      <c r="AW1259">
        <v>0</v>
      </c>
      <c r="BA1259">
        <v>0</v>
      </c>
      <c r="BC1259">
        <v>0</v>
      </c>
      <c r="BE1259">
        <v>0</v>
      </c>
      <c r="BG1259">
        <v>0</v>
      </c>
      <c r="BI1259">
        <v>0</v>
      </c>
      <c r="BK1259">
        <v>0</v>
      </c>
      <c r="BM1259">
        <v>0</v>
      </c>
      <c r="BO1259">
        <v>0</v>
      </c>
      <c r="BQ1259">
        <v>0</v>
      </c>
      <c r="BS1259">
        <v>0</v>
      </c>
      <c r="BT1259">
        <v>0</v>
      </c>
      <c r="BV1259">
        <v>0</v>
      </c>
      <c r="BX1259">
        <v>0</v>
      </c>
      <c r="BZ1259">
        <v>0</v>
      </c>
      <c r="CB1259">
        <v>0</v>
      </c>
      <c r="CD1259">
        <v>0</v>
      </c>
      <c r="CH1259">
        <v>0</v>
      </c>
      <c r="CL1259">
        <v>2418</v>
      </c>
      <c r="CO1259">
        <v>0</v>
      </c>
      <c r="CP1259">
        <v>0</v>
      </c>
    </row>
    <row r="1260" spans="1:94" x14ac:dyDescent="0.3">
      <c r="A1260" s="4">
        <v>44755</v>
      </c>
      <c r="B1260" s="2" t="s">
        <v>29</v>
      </c>
      <c r="C1260" s="11" t="s">
        <v>168</v>
      </c>
      <c r="D1260" s="11" t="s">
        <v>1473</v>
      </c>
      <c r="E1260" s="3" t="s">
        <v>960</v>
      </c>
      <c r="F1260" s="1"/>
      <c r="G1260" s="7"/>
      <c r="H1260" s="7"/>
      <c r="I1260" s="7">
        <v>1</v>
      </c>
      <c r="J1260" s="7">
        <v>1</v>
      </c>
      <c r="K1260" s="7"/>
      <c r="L1260" s="7"/>
      <c r="M1260" s="5"/>
      <c r="N1260" s="7"/>
      <c r="O1260" s="7"/>
      <c r="P1260" s="7"/>
      <c r="Q1260" s="7"/>
      <c r="R1260" s="7"/>
      <c r="S1260" s="7"/>
      <c r="T1260" s="7"/>
      <c r="U1260" s="7"/>
      <c r="V1260" s="6"/>
      <c r="W1260" s="10"/>
      <c r="X1260" s="8"/>
      <c r="Y1260" s="9">
        <v>0</v>
      </c>
      <c r="Z1260" s="9">
        <v>0</v>
      </c>
      <c r="AA1260" s="9">
        <v>0</v>
      </c>
      <c r="AB1260" s="9">
        <v>0</v>
      </c>
      <c r="AC1260" s="9">
        <v>0</v>
      </c>
      <c r="AD1260" s="9">
        <v>0</v>
      </c>
      <c r="AE1260" s="9">
        <v>0</v>
      </c>
      <c r="AF1260" s="9">
        <v>0</v>
      </c>
      <c r="AG1260" s="9">
        <v>0</v>
      </c>
      <c r="AH1260" s="9">
        <v>0</v>
      </c>
      <c r="AI1260" s="9">
        <v>0</v>
      </c>
      <c r="AJ1260">
        <v>0</v>
      </c>
      <c r="AK1260">
        <v>0</v>
      </c>
      <c r="AU1260" t="s">
        <v>2954</v>
      </c>
      <c r="AW1260">
        <v>0</v>
      </c>
      <c r="BA1260">
        <v>0</v>
      </c>
      <c r="BC1260">
        <v>0</v>
      </c>
      <c r="BE1260">
        <v>0</v>
      </c>
      <c r="BG1260">
        <v>0</v>
      </c>
      <c r="BI1260">
        <v>0</v>
      </c>
      <c r="BK1260">
        <v>0</v>
      </c>
      <c r="BM1260">
        <v>0</v>
      </c>
      <c r="BO1260">
        <v>0</v>
      </c>
      <c r="BQ1260">
        <v>0</v>
      </c>
      <c r="BS1260">
        <v>0</v>
      </c>
      <c r="BT1260">
        <v>0</v>
      </c>
      <c r="BV1260">
        <v>0</v>
      </c>
      <c r="BX1260">
        <v>0</v>
      </c>
      <c r="BZ1260">
        <v>0</v>
      </c>
      <c r="CB1260">
        <v>0</v>
      </c>
      <c r="CD1260">
        <v>0</v>
      </c>
      <c r="CH1260">
        <v>0</v>
      </c>
      <c r="CL1260">
        <v>2419</v>
      </c>
      <c r="CO1260">
        <v>0</v>
      </c>
      <c r="CP1260">
        <v>0</v>
      </c>
    </row>
    <row r="1261" spans="1:94" x14ac:dyDescent="0.3">
      <c r="A1261" s="4">
        <v>44755</v>
      </c>
      <c r="B1261" s="2" t="s">
        <v>57</v>
      </c>
      <c r="C1261" s="11" t="s">
        <v>684</v>
      </c>
      <c r="D1261" s="11" t="s">
        <v>1690</v>
      </c>
      <c r="E1261" s="3" t="s">
        <v>1359</v>
      </c>
      <c r="F1261" s="1"/>
      <c r="G1261" s="7"/>
      <c r="H1261" s="7"/>
      <c r="I1261" s="7"/>
      <c r="J1261" s="7"/>
      <c r="K1261" s="7"/>
      <c r="L1261" s="7"/>
      <c r="M1261" s="5"/>
      <c r="N1261" s="7">
        <v>9</v>
      </c>
      <c r="O1261" s="7">
        <v>2</v>
      </c>
      <c r="P1261" s="7"/>
      <c r="Q1261" s="7"/>
      <c r="R1261" s="7"/>
      <c r="S1261" s="7"/>
      <c r="T1261" s="7"/>
      <c r="U1261" s="7"/>
      <c r="V1261" s="6"/>
      <c r="W1261" s="10"/>
      <c r="X1261" s="8"/>
      <c r="Y1261" s="9">
        <v>0</v>
      </c>
      <c r="Z1261" s="9">
        <v>0</v>
      </c>
      <c r="AA1261" s="9">
        <v>0</v>
      </c>
      <c r="AB1261" s="9">
        <v>0</v>
      </c>
      <c r="AC1261" s="9">
        <v>0</v>
      </c>
      <c r="AD1261" s="9">
        <v>0</v>
      </c>
      <c r="AE1261" s="9">
        <v>0</v>
      </c>
      <c r="AF1261" s="9">
        <v>0</v>
      </c>
      <c r="AG1261" s="9">
        <v>0</v>
      </c>
      <c r="AH1261" s="9">
        <v>0</v>
      </c>
      <c r="AI1261" s="9">
        <v>0</v>
      </c>
      <c r="AJ1261">
        <v>0</v>
      </c>
      <c r="AK1261">
        <v>0</v>
      </c>
      <c r="AU1261" t="s">
        <v>2955</v>
      </c>
      <c r="AW1261">
        <v>0</v>
      </c>
      <c r="BA1261">
        <v>0</v>
      </c>
      <c r="BC1261">
        <v>0</v>
      </c>
      <c r="BE1261">
        <v>0</v>
      </c>
      <c r="BG1261">
        <v>0</v>
      </c>
      <c r="BI1261">
        <v>0</v>
      </c>
      <c r="BK1261">
        <v>0</v>
      </c>
      <c r="BM1261">
        <v>0</v>
      </c>
      <c r="BO1261">
        <v>0</v>
      </c>
      <c r="BQ1261">
        <v>0</v>
      </c>
      <c r="BS1261">
        <v>0</v>
      </c>
      <c r="BT1261">
        <v>0</v>
      </c>
      <c r="BV1261">
        <v>0</v>
      </c>
      <c r="BX1261">
        <v>0</v>
      </c>
      <c r="BZ1261">
        <v>0</v>
      </c>
      <c r="CB1261">
        <v>0</v>
      </c>
      <c r="CD1261">
        <v>0</v>
      </c>
      <c r="CH1261">
        <v>0</v>
      </c>
      <c r="CL1261">
        <v>2420</v>
      </c>
      <c r="CO1261">
        <v>0</v>
      </c>
      <c r="CP1261">
        <v>0</v>
      </c>
    </row>
    <row r="1262" spans="1:94" x14ac:dyDescent="0.3">
      <c r="A1262" s="4">
        <v>44756</v>
      </c>
      <c r="B1262" s="2" t="s">
        <v>26</v>
      </c>
      <c r="C1262" s="11" t="s">
        <v>207</v>
      </c>
      <c r="D1262" s="11" t="s">
        <v>1690</v>
      </c>
      <c r="E1262" s="3" t="s">
        <v>1031</v>
      </c>
      <c r="F1262" s="1"/>
      <c r="G1262" s="7">
        <v>3</v>
      </c>
      <c r="H1262" s="7">
        <v>2</v>
      </c>
      <c r="I1262" s="7"/>
      <c r="J1262" s="7">
        <v>24</v>
      </c>
      <c r="K1262" s="7"/>
      <c r="L1262" s="7"/>
      <c r="M1262" s="5"/>
      <c r="N1262" s="7"/>
      <c r="O1262" s="7"/>
      <c r="P1262" s="7"/>
      <c r="Q1262" s="7"/>
      <c r="R1262" s="7"/>
      <c r="S1262" s="7"/>
      <c r="T1262" s="7"/>
      <c r="U1262" s="7"/>
      <c r="V1262" s="6"/>
      <c r="W1262" s="10"/>
      <c r="X1262" s="8"/>
      <c r="Y1262" s="9">
        <v>0</v>
      </c>
      <c r="Z1262" s="9">
        <v>0</v>
      </c>
      <c r="AA1262" s="9">
        <v>0</v>
      </c>
      <c r="AB1262" s="9">
        <v>0</v>
      </c>
      <c r="AC1262" s="9">
        <v>0</v>
      </c>
      <c r="AD1262" s="9">
        <v>0</v>
      </c>
      <c r="AE1262" s="9">
        <v>0</v>
      </c>
      <c r="AF1262" s="9">
        <v>0</v>
      </c>
      <c r="AG1262" s="9">
        <v>0</v>
      </c>
      <c r="AH1262" s="9">
        <v>0</v>
      </c>
      <c r="AI1262" s="9">
        <v>0</v>
      </c>
      <c r="AJ1262">
        <v>0</v>
      </c>
      <c r="AK1262">
        <v>0</v>
      </c>
      <c r="AU1262" t="s">
        <v>2956</v>
      </c>
      <c r="AW1262">
        <v>0</v>
      </c>
      <c r="BA1262">
        <v>0</v>
      </c>
      <c r="BC1262">
        <v>0</v>
      </c>
      <c r="BE1262">
        <v>0</v>
      </c>
      <c r="BG1262">
        <v>0</v>
      </c>
      <c r="BI1262">
        <v>0</v>
      </c>
      <c r="BK1262">
        <v>0</v>
      </c>
      <c r="BM1262">
        <v>0</v>
      </c>
      <c r="BO1262">
        <v>0</v>
      </c>
      <c r="BQ1262">
        <v>0</v>
      </c>
      <c r="BS1262">
        <v>0</v>
      </c>
      <c r="BT1262">
        <v>0</v>
      </c>
      <c r="BV1262">
        <v>0</v>
      </c>
      <c r="BX1262">
        <v>0</v>
      </c>
      <c r="BZ1262">
        <v>0</v>
      </c>
      <c r="CB1262">
        <v>0</v>
      </c>
      <c r="CD1262">
        <v>0</v>
      </c>
      <c r="CH1262">
        <v>0</v>
      </c>
      <c r="CL1262">
        <v>2421</v>
      </c>
      <c r="CO1262">
        <v>0</v>
      </c>
      <c r="CP1262">
        <v>0</v>
      </c>
    </row>
    <row r="1263" spans="1:94" x14ac:dyDescent="0.3">
      <c r="A1263" s="4">
        <v>44756</v>
      </c>
      <c r="B1263" s="2" t="s">
        <v>23</v>
      </c>
      <c r="C1263" s="11" t="s">
        <v>62</v>
      </c>
      <c r="D1263" s="11" t="s">
        <v>1566</v>
      </c>
      <c r="E1263" s="3" t="s">
        <v>1578</v>
      </c>
      <c r="F1263" s="1"/>
      <c r="G1263" s="7"/>
      <c r="H1263" s="7">
        <v>1</v>
      </c>
      <c r="I1263" s="7"/>
      <c r="J1263" s="7">
        <v>2</v>
      </c>
      <c r="K1263" s="7"/>
      <c r="L1263" s="7"/>
      <c r="M1263" s="5"/>
      <c r="N1263" s="7"/>
      <c r="O1263" s="7"/>
      <c r="P1263" s="7"/>
      <c r="Q1263" s="7"/>
      <c r="R1263" s="7"/>
      <c r="S1263" s="7"/>
      <c r="T1263" s="7"/>
      <c r="U1263" s="7"/>
      <c r="V1263" s="6"/>
      <c r="W1263" s="10"/>
      <c r="X1263" s="8"/>
      <c r="Y1263" s="9">
        <v>0</v>
      </c>
      <c r="Z1263" s="9">
        <v>0</v>
      </c>
      <c r="AA1263" s="9">
        <v>0</v>
      </c>
      <c r="AB1263" s="9">
        <v>0</v>
      </c>
      <c r="AC1263" s="9">
        <v>0</v>
      </c>
      <c r="AD1263" s="9">
        <v>0</v>
      </c>
      <c r="AE1263" s="9">
        <v>0</v>
      </c>
      <c r="AF1263" s="9">
        <v>0</v>
      </c>
      <c r="AG1263" s="9">
        <v>0</v>
      </c>
      <c r="AH1263" s="9">
        <v>0</v>
      </c>
      <c r="AI1263" s="9">
        <v>0</v>
      </c>
      <c r="AJ1263">
        <v>0</v>
      </c>
      <c r="AK1263">
        <v>0</v>
      </c>
      <c r="AU1263" t="s">
        <v>2957</v>
      </c>
      <c r="AW1263">
        <v>0</v>
      </c>
      <c r="BA1263">
        <v>0</v>
      </c>
      <c r="BC1263">
        <v>0</v>
      </c>
      <c r="BE1263">
        <v>0</v>
      </c>
      <c r="BG1263">
        <v>0</v>
      </c>
      <c r="BI1263">
        <v>0</v>
      </c>
      <c r="BK1263">
        <v>0</v>
      </c>
      <c r="BM1263">
        <v>0</v>
      </c>
      <c r="BO1263">
        <v>0</v>
      </c>
      <c r="BQ1263">
        <v>0</v>
      </c>
      <c r="BS1263">
        <v>0</v>
      </c>
      <c r="BT1263">
        <v>0</v>
      </c>
      <c r="BV1263">
        <v>0</v>
      </c>
      <c r="BX1263">
        <v>0</v>
      </c>
      <c r="BZ1263">
        <v>0</v>
      </c>
      <c r="CB1263">
        <v>0</v>
      </c>
      <c r="CD1263">
        <v>0</v>
      </c>
      <c r="CH1263">
        <v>0</v>
      </c>
      <c r="CL1263">
        <v>2422</v>
      </c>
      <c r="CO1263">
        <v>0</v>
      </c>
      <c r="CP1263">
        <v>0</v>
      </c>
    </row>
    <row r="1264" spans="1:94" x14ac:dyDescent="0.3">
      <c r="A1264" s="4">
        <v>44756</v>
      </c>
      <c r="B1264" s="2" t="s">
        <v>44</v>
      </c>
      <c r="C1264" s="11" t="s">
        <v>145</v>
      </c>
      <c r="D1264" s="11" t="s">
        <v>1690</v>
      </c>
      <c r="E1264" s="3" t="s">
        <v>1481</v>
      </c>
      <c r="F1264" s="1"/>
      <c r="G1264" s="7"/>
      <c r="H1264" s="7"/>
      <c r="I1264" s="7"/>
      <c r="J1264" s="7"/>
      <c r="K1264" s="7"/>
      <c r="L1264" s="7"/>
      <c r="M1264" s="5"/>
      <c r="N1264" s="7">
        <v>2</v>
      </c>
      <c r="O1264" s="7"/>
      <c r="P1264" s="7"/>
      <c r="Q1264" s="7"/>
      <c r="R1264" s="7"/>
      <c r="S1264" s="7"/>
      <c r="T1264" s="7"/>
      <c r="U1264" s="7"/>
      <c r="V1264" s="6"/>
      <c r="W1264" s="10"/>
      <c r="X1264" s="8"/>
      <c r="Y1264" s="9">
        <v>0</v>
      </c>
      <c r="Z1264" s="9">
        <v>0</v>
      </c>
      <c r="AA1264" s="9">
        <v>0</v>
      </c>
      <c r="AB1264" s="9">
        <v>0</v>
      </c>
      <c r="AC1264" s="9">
        <v>0</v>
      </c>
      <c r="AD1264" s="9">
        <v>0</v>
      </c>
      <c r="AE1264" s="9">
        <v>0</v>
      </c>
      <c r="AF1264" s="9">
        <v>0</v>
      </c>
      <c r="AG1264" s="9">
        <v>0</v>
      </c>
      <c r="AH1264" s="9">
        <v>0</v>
      </c>
      <c r="AI1264" s="9">
        <v>0</v>
      </c>
      <c r="AJ1264">
        <v>0</v>
      </c>
      <c r="AK1264">
        <v>0</v>
      </c>
      <c r="AU1264" t="s">
        <v>2958</v>
      </c>
      <c r="AW1264">
        <v>0</v>
      </c>
      <c r="BA1264">
        <v>0</v>
      </c>
      <c r="BC1264">
        <v>0</v>
      </c>
      <c r="BE1264">
        <v>0</v>
      </c>
      <c r="BG1264">
        <v>0</v>
      </c>
      <c r="BI1264">
        <v>0</v>
      </c>
      <c r="BK1264">
        <v>0</v>
      </c>
      <c r="BM1264">
        <v>0</v>
      </c>
      <c r="BO1264">
        <v>0</v>
      </c>
      <c r="BQ1264">
        <v>0</v>
      </c>
      <c r="BS1264">
        <v>0</v>
      </c>
      <c r="BT1264">
        <v>0</v>
      </c>
      <c r="BV1264">
        <v>0</v>
      </c>
      <c r="BX1264">
        <v>0</v>
      </c>
      <c r="BZ1264">
        <v>0</v>
      </c>
      <c r="CB1264">
        <v>0</v>
      </c>
      <c r="CD1264">
        <v>0</v>
      </c>
      <c r="CH1264">
        <v>0</v>
      </c>
      <c r="CL1264">
        <v>2423</v>
      </c>
      <c r="CO1264">
        <v>0</v>
      </c>
      <c r="CP1264">
        <v>0</v>
      </c>
    </row>
    <row r="1265" spans="1:94" x14ac:dyDescent="0.3">
      <c r="A1265" s="4">
        <v>44756</v>
      </c>
      <c r="B1265" s="2" t="s">
        <v>26</v>
      </c>
      <c r="C1265" s="11" t="s">
        <v>754</v>
      </c>
      <c r="D1265" s="11" t="s">
        <v>1690</v>
      </c>
      <c r="E1265" s="3" t="s">
        <v>1131</v>
      </c>
      <c r="F1265" s="1"/>
      <c r="G1265" s="7"/>
      <c r="H1265" s="7"/>
      <c r="I1265" s="7"/>
      <c r="J1265" s="7"/>
      <c r="K1265" s="7"/>
      <c r="L1265" s="7"/>
      <c r="M1265" s="5"/>
      <c r="N1265" s="7"/>
      <c r="O1265" s="7"/>
      <c r="P1265" s="7"/>
      <c r="Q1265" s="7">
        <v>1</v>
      </c>
      <c r="R1265" s="7"/>
      <c r="S1265" s="7"/>
      <c r="T1265" s="7"/>
      <c r="U1265" s="7"/>
      <c r="V1265" s="6"/>
      <c r="W1265" s="10"/>
      <c r="X1265" s="8"/>
      <c r="Y1265" s="9">
        <v>0</v>
      </c>
      <c r="Z1265" s="9">
        <v>0</v>
      </c>
      <c r="AA1265" s="9">
        <v>0</v>
      </c>
      <c r="AB1265" s="9">
        <v>0</v>
      </c>
      <c r="AC1265" s="9">
        <v>0</v>
      </c>
      <c r="AD1265" s="9">
        <v>0</v>
      </c>
      <c r="AE1265" s="9">
        <v>0</v>
      </c>
      <c r="AF1265" s="9">
        <v>0</v>
      </c>
      <c r="AG1265" s="9">
        <v>0</v>
      </c>
      <c r="AH1265" s="9">
        <v>0</v>
      </c>
      <c r="AI1265" s="9">
        <v>0</v>
      </c>
      <c r="AJ1265">
        <v>0</v>
      </c>
      <c r="AK1265">
        <v>0</v>
      </c>
      <c r="AU1265" t="s">
        <v>2959</v>
      </c>
      <c r="AW1265">
        <v>0</v>
      </c>
      <c r="BA1265">
        <v>0</v>
      </c>
      <c r="BC1265">
        <v>0</v>
      </c>
      <c r="BE1265">
        <v>0</v>
      </c>
      <c r="BG1265">
        <v>0</v>
      </c>
      <c r="BI1265">
        <v>0</v>
      </c>
      <c r="BK1265">
        <v>0</v>
      </c>
      <c r="BM1265">
        <v>0</v>
      </c>
      <c r="BO1265">
        <v>0</v>
      </c>
      <c r="BQ1265">
        <v>0</v>
      </c>
      <c r="BS1265">
        <v>0</v>
      </c>
      <c r="BT1265">
        <v>0</v>
      </c>
      <c r="BV1265">
        <v>0</v>
      </c>
      <c r="BX1265">
        <v>0</v>
      </c>
      <c r="BZ1265">
        <v>0</v>
      </c>
      <c r="CB1265">
        <v>0</v>
      </c>
      <c r="CD1265">
        <v>0</v>
      </c>
      <c r="CH1265">
        <v>0</v>
      </c>
      <c r="CL1265">
        <v>2424</v>
      </c>
      <c r="CO1265">
        <v>0</v>
      </c>
      <c r="CP1265">
        <v>0</v>
      </c>
    </row>
    <row r="1266" spans="1:94" x14ac:dyDescent="0.3">
      <c r="A1266" s="4">
        <v>44757</v>
      </c>
      <c r="B1266" s="2" t="s">
        <v>92</v>
      </c>
      <c r="C1266" s="11" t="s">
        <v>212</v>
      </c>
      <c r="D1266" s="11" t="s">
        <v>31</v>
      </c>
      <c r="E1266" s="3" t="s">
        <v>1475</v>
      </c>
      <c r="F1266" s="1"/>
      <c r="G1266" s="7"/>
      <c r="H1266" s="7"/>
      <c r="I1266" s="7"/>
      <c r="J1266" s="7">
        <v>4</v>
      </c>
      <c r="K1266" s="7">
        <v>1</v>
      </c>
      <c r="L1266" s="7">
        <v>1</v>
      </c>
      <c r="M1266" s="5"/>
      <c r="N1266" s="7"/>
      <c r="O1266" s="7"/>
      <c r="P1266" s="7"/>
      <c r="Q1266" s="7"/>
      <c r="R1266" s="7"/>
      <c r="S1266" s="7"/>
      <c r="T1266" s="7"/>
      <c r="U1266" s="7"/>
      <c r="V1266" s="6"/>
      <c r="W1266" s="10"/>
      <c r="X1266" s="8"/>
      <c r="Y1266" s="9">
        <v>0</v>
      </c>
      <c r="Z1266" s="9">
        <v>0</v>
      </c>
      <c r="AA1266" s="9">
        <v>0</v>
      </c>
      <c r="AB1266" s="9">
        <v>0</v>
      </c>
      <c r="AC1266" s="9">
        <v>0</v>
      </c>
      <c r="AD1266" s="9">
        <v>0</v>
      </c>
      <c r="AE1266" s="9">
        <v>0</v>
      </c>
      <c r="AF1266" s="9">
        <v>0</v>
      </c>
      <c r="AG1266" s="9">
        <v>0</v>
      </c>
      <c r="AH1266" s="9">
        <v>0</v>
      </c>
      <c r="AI1266" s="9">
        <v>0</v>
      </c>
      <c r="AJ1266">
        <v>0</v>
      </c>
      <c r="AK1266">
        <v>0</v>
      </c>
      <c r="AU1266" t="s">
        <v>2960</v>
      </c>
      <c r="AW1266">
        <v>0</v>
      </c>
      <c r="BA1266">
        <v>0</v>
      </c>
      <c r="BC1266">
        <v>0</v>
      </c>
      <c r="BE1266">
        <v>0</v>
      </c>
      <c r="BG1266">
        <v>0</v>
      </c>
      <c r="BI1266">
        <v>0</v>
      </c>
      <c r="BK1266">
        <v>0</v>
      </c>
      <c r="BM1266">
        <v>0</v>
      </c>
      <c r="BO1266">
        <v>0</v>
      </c>
      <c r="BQ1266">
        <v>0</v>
      </c>
      <c r="BS1266">
        <v>0</v>
      </c>
      <c r="BT1266">
        <v>0</v>
      </c>
      <c r="BV1266">
        <v>0</v>
      </c>
      <c r="BX1266">
        <v>0</v>
      </c>
      <c r="BZ1266">
        <v>0</v>
      </c>
      <c r="CB1266">
        <v>0</v>
      </c>
      <c r="CD1266">
        <v>0</v>
      </c>
      <c r="CH1266">
        <v>0</v>
      </c>
      <c r="CL1266">
        <v>2425</v>
      </c>
      <c r="CO1266">
        <v>0</v>
      </c>
      <c r="CP1266">
        <v>0</v>
      </c>
    </row>
    <row r="1267" spans="1:94" x14ac:dyDescent="0.3">
      <c r="A1267" s="4">
        <v>44757</v>
      </c>
      <c r="B1267" s="2" t="s">
        <v>80</v>
      </c>
      <c r="C1267" s="11" t="s">
        <v>191</v>
      </c>
      <c r="D1267" s="11" t="s">
        <v>7</v>
      </c>
      <c r="E1267" s="3" t="s">
        <v>1451</v>
      </c>
      <c r="F1267" s="1"/>
      <c r="G1267" s="7"/>
      <c r="H1267" s="7"/>
      <c r="I1267" s="7"/>
      <c r="J1267" s="7"/>
      <c r="K1267" s="7">
        <v>1</v>
      </c>
      <c r="L1267" s="7"/>
      <c r="M1267" s="5">
        <v>1</v>
      </c>
      <c r="N1267" s="7"/>
      <c r="O1267" s="7"/>
      <c r="P1267" s="7"/>
      <c r="Q1267" s="7"/>
      <c r="R1267" s="7"/>
      <c r="S1267" s="7"/>
      <c r="T1267" s="7"/>
      <c r="U1267" s="7"/>
      <c r="V1267" s="6"/>
      <c r="W1267" s="10"/>
      <c r="X1267" s="8"/>
      <c r="Y1267" s="9">
        <v>0</v>
      </c>
      <c r="Z1267" s="9">
        <v>0</v>
      </c>
      <c r="AA1267" s="9">
        <v>0</v>
      </c>
      <c r="AB1267" s="9">
        <v>0</v>
      </c>
      <c r="AC1267" s="9">
        <v>0</v>
      </c>
      <c r="AD1267" s="9">
        <v>0</v>
      </c>
      <c r="AE1267" s="9">
        <v>0</v>
      </c>
      <c r="AF1267" s="9">
        <v>0</v>
      </c>
      <c r="AG1267" s="9">
        <v>0</v>
      </c>
      <c r="AH1267" s="9">
        <v>0</v>
      </c>
      <c r="AI1267" s="9">
        <v>0</v>
      </c>
      <c r="AJ1267">
        <v>0</v>
      </c>
      <c r="AK1267">
        <v>0</v>
      </c>
      <c r="AU1267" t="s">
        <v>2961</v>
      </c>
      <c r="AW1267">
        <v>0</v>
      </c>
      <c r="BA1267">
        <v>0</v>
      </c>
      <c r="BC1267">
        <v>0</v>
      </c>
      <c r="BE1267">
        <v>0</v>
      </c>
      <c r="BG1267">
        <v>0</v>
      </c>
      <c r="BI1267">
        <v>0</v>
      </c>
      <c r="BK1267">
        <v>0</v>
      </c>
      <c r="BM1267">
        <v>0</v>
      </c>
      <c r="BO1267">
        <v>0</v>
      </c>
      <c r="BQ1267">
        <v>0</v>
      </c>
      <c r="BS1267">
        <v>0</v>
      </c>
      <c r="BT1267">
        <v>0</v>
      </c>
      <c r="BV1267">
        <v>0</v>
      </c>
      <c r="BX1267">
        <v>0</v>
      </c>
      <c r="BZ1267">
        <v>0</v>
      </c>
      <c r="CB1267">
        <v>0</v>
      </c>
      <c r="CD1267">
        <v>0</v>
      </c>
      <c r="CH1267">
        <v>0</v>
      </c>
      <c r="CL1267">
        <v>2426</v>
      </c>
      <c r="CO1267">
        <v>0</v>
      </c>
      <c r="CP1267">
        <v>0</v>
      </c>
    </row>
    <row r="1268" spans="1:94" x14ac:dyDescent="0.3">
      <c r="A1268" s="4">
        <v>44757</v>
      </c>
      <c r="B1268" s="2" t="s">
        <v>80</v>
      </c>
      <c r="C1268" s="11" t="s">
        <v>190</v>
      </c>
      <c r="D1268" s="11" t="s">
        <v>1706</v>
      </c>
      <c r="E1268" s="3" t="s">
        <v>857</v>
      </c>
      <c r="F1268" s="1"/>
      <c r="G1268" s="7">
        <v>1</v>
      </c>
      <c r="H1268" s="7"/>
      <c r="I1268" s="7"/>
      <c r="J1268" s="7">
        <v>1</v>
      </c>
      <c r="K1268" s="7"/>
      <c r="L1268" s="7"/>
      <c r="M1268" s="5"/>
      <c r="N1268" s="7"/>
      <c r="O1268" s="7"/>
      <c r="P1268" s="7"/>
      <c r="Q1268" s="7"/>
      <c r="R1268" s="7"/>
      <c r="S1268" s="7"/>
      <c r="T1268" s="7"/>
      <c r="U1268" s="7"/>
      <c r="V1268" s="6"/>
      <c r="W1268" s="10" t="s">
        <v>2940</v>
      </c>
      <c r="X1268" s="8"/>
      <c r="Y1268" s="9">
        <v>0</v>
      </c>
      <c r="Z1268" s="9">
        <v>0</v>
      </c>
      <c r="AA1268" s="9">
        <v>0</v>
      </c>
      <c r="AB1268" s="9">
        <v>0</v>
      </c>
      <c r="AC1268" s="9">
        <v>0</v>
      </c>
      <c r="AD1268" s="9">
        <v>0</v>
      </c>
      <c r="AE1268" s="9">
        <v>0</v>
      </c>
      <c r="AF1268" s="9">
        <v>0</v>
      </c>
      <c r="AG1268" s="9">
        <v>0</v>
      </c>
      <c r="AH1268" s="9">
        <v>0</v>
      </c>
      <c r="AI1268" s="9">
        <v>0</v>
      </c>
      <c r="AJ1268">
        <v>0</v>
      </c>
      <c r="AK1268">
        <v>0</v>
      </c>
      <c r="AU1268" t="s">
        <v>2962</v>
      </c>
      <c r="AW1268">
        <v>0</v>
      </c>
      <c r="BA1268">
        <v>0</v>
      </c>
      <c r="BC1268">
        <v>0</v>
      </c>
      <c r="BE1268">
        <v>0</v>
      </c>
      <c r="BG1268">
        <v>0</v>
      </c>
      <c r="BI1268">
        <v>0</v>
      </c>
      <c r="BK1268">
        <v>0</v>
      </c>
      <c r="BM1268">
        <v>0</v>
      </c>
      <c r="BO1268">
        <v>0</v>
      </c>
      <c r="BQ1268">
        <v>0</v>
      </c>
      <c r="BS1268">
        <v>0</v>
      </c>
      <c r="BT1268">
        <v>0</v>
      </c>
      <c r="BV1268">
        <v>0</v>
      </c>
      <c r="BX1268">
        <v>0</v>
      </c>
      <c r="BZ1268">
        <v>0</v>
      </c>
      <c r="CB1268">
        <v>0</v>
      </c>
      <c r="CD1268">
        <v>0</v>
      </c>
      <c r="CH1268">
        <v>0</v>
      </c>
      <c r="CL1268">
        <v>2427</v>
      </c>
      <c r="CO1268">
        <v>0</v>
      </c>
      <c r="CP1268">
        <v>0</v>
      </c>
    </row>
    <row r="1269" spans="1:94" x14ac:dyDescent="0.3">
      <c r="A1269" s="4">
        <v>44759</v>
      </c>
      <c r="B1269" s="2" t="s">
        <v>172</v>
      </c>
      <c r="C1269" s="11" t="s">
        <v>491</v>
      </c>
      <c r="D1269" s="11" t="s">
        <v>31</v>
      </c>
      <c r="E1269" s="3" t="s">
        <v>1216</v>
      </c>
      <c r="F1269" s="1"/>
      <c r="G1269" s="7"/>
      <c r="H1269" s="7"/>
      <c r="I1269" s="7"/>
      <c r="J1269" s="7">
        <v>4</v>
      </c>
      <c r="K1269" s="7">
        <v>1</v>
      </c>
      <c r="L1269" s="7"/>
      <c r="M1269" s="5">
        <v>1</v>
      </c>
      <c r="N1269" s="7"/>
      <c r="O1269" s="7"/>
      <c r="P1269" s="7"/>
      <c r="Q1269" s="7"/>
      <c r="R1269" s="7"/>
      <c r="S1269" s="7"/>
      <c r="T1269" s="7"/>
      <c r="U1269" s="7"/>
      <c r="V1269" s="6"/>
      <c r="W1269" s="10"/>
      <c r="X1269" s="8"/>
      <c r="Y1269" s="9">
        <v>0</v>
      </c>
      <c r="Z1269" s="9">
        <v>0</v>
      </c>
      <c r="AA1269" s="9">
        <v>0</v>
      </c>
      <c r="AB1269" s="9">
        <v>0</v>
      </c>
      <c r="AC1269" s="9">
        <v>0</v>
      </c>
      <c r="AD1269" s="9">
        <v>0</v>
      </c>
      <c r="AE1269" s="9">
        <v>0</v>
      </c>
      <c r="AF1269" s="9">
        <v>0</v>
      </c>
      <c r="AG1269" s="9">
        <v>0</v>
      </c>
      <c r="AH1269" s="9">
        <v>0</v>
      </c>
      <c r="AI1269" s="9">
        <v>0</v>
      </c>
      <c r="AJ1269">
        <v>0</v>
      </c>
      <c r="AK1269">
        <v>0</v>
      </c>
      <c r="AU1269" t="s">
        <v>2963</v>
      </c>
      <c r="AW1269">
        <v>0</v>
      </c>
      <c r="BA1269">
        <v>0</v>
      </c>
      <c r="BC1269">
        <v>0</v>
      </c>
      <c r="BE1269">
        <v>0</v>
      </c>
      <c r="BG1269">
        <v>0</v>
      </c>
      <c r="BI1269">
        <v>0</v>
      </c>
      <c r="BK1269">
        <v>0</v>
      </c>
      <c r="BM1269">
        <v>0</v>
      </c>
      <c r="BO1269">
        <v>0</v>
      </c>
      <c r="BQ1269">
        <v>0</v>
      </c>
      <c r="BS1269">
        <v>0</v>
      </c>
      <c r="BT1269">
        <v>0</v>
      </c>
      <c r="BV1269">
        <v>0</v>
      </c>
      <c r="BX1269">
        <v>0</v>
      </c>
      <c r="BZ1269">
        <v>0</v>
      </c>
      <c r="CB1269">
        <v>0</v>
      </c>
      <c r="CD1269">
        <v>0</v>
      </c>
      <c r="CH1269">
        <v>0</v>
      </c>
      <c r="CL1269">
        <v>2428</v>
      </c>
      <c r="CO1269">
        <v>0</v>
      </c>
      <c r="CP1269">
        <v>0</v>
      </c>
    </row>
    <row r="1270" spans="1:94" x14ac:dyDescent="0.3">
      <c r="A1270" s="4">
        <v>44759</v>
      </c>
      <c r="B1270" s="2" t="s">
        <v>172</v>
      </c>
      <c r="C1270" s="11" t="s">
        <v>475</v>
      </c>
      <c r="D1270" s="11" t="s">
        <v>1713</v>
      </c>
      <c r="E1270" s="3" t="s">
        <v>1470</v>
      </c>
      <c r="F1270" s="1"/>
      <c r="G1270" s="7"/>
      <c r="H1270" s="7">
        <v>1</v>
      </c>
      <c r="I1270" s="7"/>
      <c r="J1270" s="7">
        <v>12</v>
      </c>
      <c r="K1270" s="7">
        <v>3</v>
      </c>
      <c r="L1270" s="7"/>
      <c r="M1270" s="5">
        <v>3</v>
      </c>
      <c r="N1270" s="7"/>
      <c r="O1270" s="7"/>
      <c r="P1270" s="7"/>
      <c r="Q1270" s="7"/>
      <c r="R1270" s="7"/>
      <c r="S1270" s="7"/>
      <c r="T1270" s="7"/>
      <c r="U1270" s="7"/>
      <c r="V1270" s="6"/>
      <c r="W1270" s="10"/>
      <c r="X1270" s="8"/>
      <c r="Y1270" s="9">
        <v>0</v>
      </c>
      <c r="Z1270" s="9">
        <v>0</v>
      </c>
      <c r="AA1270" s="9">
        <v>0</v>
      </c>
      <c r="AB1270" s="9">
        <v>0</v>
      </c>
      <c r="AC1270" s="9">
        <v>0</v>
      </c>
      <c r="AD1270" s="9">
        <v>0</v>
      </c>
      <c r="AE1270" s="9">
        <v>0</v>
      </c>
      <c r="AF1270" s="9">
        <v>0</v>
      </c>
      <c r="AG1270" s="9">
        <v>0</v>
      </c>
      <c r="AH1270" s="9">
        <v>0</v>
      </c>
      <c r="AI1270" s="9">
        <v>0</v>
      </c>
      <c r="AJ1270">
        <v>0</v>
      </c>
      <c r="AK1270">
        <v>0</v>
      </c>
      <c r="AU1270" t="s">
        <v>2964</v>
      </c>
      <c r="AW1270">
        <v>0</v>
      </c>
      <c r="BA1270">
        <v>0</v>
      </c>
      <c r="BC1270">
        <v>0</v>
      </c>
      <c r="BE1270">
        <v>0</v>
      </c>
      <c r="BG1270">
        <v>0</v>
      </c>
      <c r="BI1270">
        <v>0</v>
      </c>
      <c r="BK1270">
        <v>0</v>
      </c>
      <c r="BM1270">
        <v>0</v>
      </c>
      <c r="BO1270">
        <v>0</v>
      </c>
      <c r="BQ1270">
        <v>0</v>
      </c>
      <c r="BS1270">
        <v>0</v>
      </c>
      <c r="BT1270">
        <v>0</v>
      </c>
      <c r="BV1270">
        <v>0</v>
      </c>
      <c r="BX1270">
        <v>0</v>
      </c>
      <c r="BZ1270">
        <v>0</v>
      </c>
      <c r="CB1270">
        <v>0</v>
      </c>
      <c r="CD1270">
        <v>0</v>
      </c>
      <c r="CH1270">
        <v>0</v>
      </c>
      <c r="CL1270">
        <v>2429</v>
      </c>
      <c r="CO1270">
        <v>0</v>
      </c>
      <c r="CP1270">
        <v>0</v>
      </c>
    </row>
    <row r="1271" spans="1:94" x14ac:dyDescent="0.3">
      <c r="A1271" s="4">
        <v>44760</v>
      </c>
      <c r="B1271" s="2" t="s">
        <v>26</v>
      </c>
      <c r="C1271" s="11" t="s">
        <v>542</v>
      </c>
      <c r="D1271" s="11" t="s">
        <v>1473</v>
      </c>
      <c r="E1271" s="3" t="s">
        <v>1380</v>
      </c>
      <c r="F1271" s="1"/>
      <c r="G1271" s="7"/>
      <c r="H1271" s="7"/>
      <c r="I1271" s="7"/>
      <c r="J1271" s="7">
        <v>100</v>
      </c>
      <c r="K1271" s="7">
        <v>55</v>
      </c>
      <c r="L1271" s="7"/>
      <c r="M1271" s="5"/>
      <c r="N1271" s="7">
        <v>1</v>
      </c>
      <c r="O1271" s="7"/>
      <c r="P1271" s="7"/>
      <c r="Q1271" s="7"/>
      <c r="R1271" s="7"/>
      <c r="S1271" s="7"/>
      <c r="T1271" s="7">
        <v>1</v>
      </c>
      <c r="U1271" s="7"/>
      <c r="V1271" s="6"/>
      <c r="W1271" s="10"/>
      <c r="X1271" s="8"/>
      <c r="Y1271" s="9">
        <v>0</v>
      </c>
      <c r="Z1271" s="9">
        <v>0</v>
      </c>
      <c r="AA1271" s="9">
        <v>0</v>
      </c>
      <c r="AB1271" s="9">
        <v>0</v>
      </c>
      <c r="AC1271" s="9">
        <v>0</v>
      </c>
      <c r="AD1271" s="9">
        <v>0</v>
      </c>
      <c r="AE1271" s="9">
        <v>0</v>
      </c>
      <c r="AF1271" s="9">
        <v>0</v>
      </c>
      <c r="AG1271" s="9">
        <v>0</v>
      </c>
      <c r="AH1271" s="9">
        <v>0</v>
      </c>
      <c r="AI1271" s="9">
        <v>0</v>
      </c>
      <c r="AJ1271">
        <v>0</v>
      </c>
      <c r="AK1271">
        <v>0</v>
      </c>
      <c r="AU1271" t="s">
        <v>2965</v>
      </c>
      <c r="AW1271">
        <v>0</v>
      </c>
      <c r="BA1271">
        <v>0</v>
      </c>
      <c r="BC1271">
        <v>0</v>
      </c>
      <c r="BE1271">
        <v>0</v>
      </c>
      <c r="BG1271">
        <v>0</v>
      </c>
      <c r="BI1271">
        <v>0</v>
      </c>
      <c r="BK1271">
        <v>0</v>
      </c>
      <c r="BM1271">
        <v>0</v>
      </c>
      <c r="BO1271">
        <v>0</v>
      </c>
      <c r="BQ1271">
        <v>0</v>
      </c>
      <c r="BS1271">
        <v>0</v>
      </c>
      <c r="BT1271">
        <v>0</v>
      </c>
      <c r="BV1271">
        <v>0</v>
      </c>
      <c r="BX1271">
        <v>0</v>
      </c>
      <c r="BZ1271">
        <v>0</v>
      </c>
      <c r="CB1271">
        <v>0</v>
      </c>
      <c r="CD1271">
        <v>0</v>
      </c>
      <c r="CH1271">
        <v>0</v>
      </c>
      <c r="CL1271">
        <v>2430</v>
      </c>
      <c r="CO1271">
        <v>0</v>
      </c>
      <c r="CP1271">
        <v>0</v>
      </c>
    </row>
    <row r="1272" spans="1:94" x14ac:dyDescent="0.3">
      <c r="A1272" s="4">
        <v>44760</v>
      </c>
      <c r="B1272" s="2" t="s">
        <v>29</v>
      </c>
      <c r="C1272" s="11" t="s">
        <v>168</v>
      </c>
      <c r="D1272" s="11" t="s">
        <v>2655</v>
      </c>
      <c r="E1272" s="3" t="s">
        <v>960</v>
      </c>
      <c r="F1272" s="1"/>
      <c r="G1272" s="7">
        <v>1</v>
      </c>
      <c r="H1272" s="7"/>
      <c r="I1272" s="7"/>
      <c r="J1272" s="7"/>
      <c r="K1272" s="7"/>
      <c r="L1272" s="7"/>
      <c r="M1272" s="5"/>
      <c r="N1272" s="7"/>
      <c r="O1272" s="7"/>
      <c r="P1272" s="7"/>
      <c r="Q1272" s="7"/>
      <c r="R1272" s="7"/>
      <c r="S1272" s="7"/>
      <c r="T1272" s="7"/>
      <c r="U1272" s="7"/>
      <c r="V1272" s="6"/>
      <c r="W1272" s="10"/>
      <c r="X1272" s="8"/>
      <c r="Y1272" s="9">
        <v>0</v>
      </c>
      <c r="Z1272" s="9">
        <v>0</v>
      </c>
      <c r="AA1272" s="9">
        <v>0</v>
      </c>
      <c r="AB1272" s="9">
        <v>0</v>
      </c>
      <c r="AC1272" s="9">
        <v>0</v>
      </c>
      <c r="AD1272" s="9">
        <v>0</v>
      </c>
      <c r="AE1272" s="9">
        <v>0</v>
      </c>
      <c r="AF1272" s="9">
        <v>0</v>
      </c>
      <c r="AG1272" s="9">
        <v>0</v>
      </c>
      <c r="AH1272" s="9">
        <v>0</v>
      </c>
      <c r="AI1272" s="9">
        <v>0</v>
      </c>
      <c r="AJ1272">
        <v>0</v>
      </c>
      <c r="AK1272">
        <v>0</v>
      </c>
      <c r="AU1272" t="s">
        <v>2966</v>
      </c>
      <c r="AW1272">
        <v>0</v>
      </c>
      <c r="BA1272">
        <v>0</v>
      </c>
      <c r="BC1272">
        <v>0</v>
      </c>
      <c r="BE1272">
        <v>0</v>
      </c>
      <c r="BG1272">
        <v>0</v>
      </c>
      <c r="BI1272">
        <v>0</v>
      </c>
      <c r="BK1272">
        <v>0</v>
      </c>
      <c r="BM1272">
        <v>0</v>
      </c>
      <c r="BO1272">
        <v>0</v>
      </c>
      <c r="BQ1272">
        <v>0</v>
      </c>
      <c r="BS1272">
        <v>0</v>
      </c>
      <c r="BT1272">
        <v>0</v>
      </c>
      <c r="BV1272">
        <v>0</v>
      </c>
      <c r="BX1272">
        <v>0</v>
      </c>
      <c r="BZ1272">
        <v>0</v>
      </c>
      <c r="CB1272">
        <v>0</v>
      </c>
      <c r="CD1272">
        <v>0</v>
      </c>
      <c r="CH1272">
        <v>0</v>
      </c>
      <c r="CL1272">
        <v>2431</v>
      </c>
      <c r="CO1272">
        <v>0</v>
      </c>
      <c r="CP1272">
        <v>0</v>
      </c>
    </row>
    <row r="1273" spans="1:94" x14ac:dyDescent="0.3">
      <c r="A1273" s="4">
        <v>44756</v>
      </c>
      <c r="B1273" s="2" t="s">
        <v>26</v>
      </c>
      <c r="C1273" s="11" t="s">
        <v>781</v>
      </c>
      <c r="D1273" s="11" t="s">
        <v>404</v>
      </c>
      <c r="E1273" s="3" t="s">
        <v>1584</v>
      </c>
      <c r="F1273" s="1"/>
      <c r="G1273" s="7"/>
      <c r="H1273" s="7"/>
      <c r="I1273" s="7"/>
      <c r="J1273" s="7"/>
      <c r="K1273" s="7"/>
      <c r="L1273" s="7"/>
      <c r="M1273" s="5"/>
      <c r="N1273" s="7"/>
      <c r="O1273" s="7"/>
      <c r="P1273" s="7"/>
      <c r="Q1273" s="7"/>
      <c r="R1273" s="7"/>
      <c r="S1273" s="7"/>
      <c r="T1273" s="7">
        <v>1</v>
      </c>
      <c r="U1273" s="7"/>
      <c r="V1273" s="6"/>
      <c r="W1273" s="10"/>
      <c r="X1273" s="8"/>
      <c r="Y1273" s="9">
        <v>0</v>
      </c>
      <c r="Z1273" s="9">
        <v>0</v>
      </c>
      <c r="AA1273" s="9">
        <v>0</v>
      </c>
      <c r="AB1273" s="9">
        <v>0</v>
      </c>
      <c r="AC1273" s="9">
        <v>0</v>
      </c>
      <c r="AD1273" s="9">
        <v>0</v>
      </c>
      <c r="AE1273" s="9">
        <v>0</v>
      </c>
      <c r="AF1273" s="9">
        <v>0</v>
      </c>
      <c r="AG1273" s="9">
        <v>0</v>
      </c>
      <c r="AH1273" s="9">
        <v>0</v>
      </c>
      <c r="AI1273" s="9">
        <v>0</v>
      </c>
      <c r="AJ1273">
        <v>0</v>
      </c>
      <c r="AK1273">
        <v>0</v>
      </c>
      <c r="AU1273" t="s">
        <v>2967</v>
      </c>
      <c r="AW1273">
        <v>0</v>
      </c>
      <c r="BA1273">
        <v>0</v>
      </c>
      <c r="BC1273">
        <v>0</v>
      </c>
      <c r="BE1273">
        <v>0</v>
      </c>
      <c r="BG1273">
        <v>0</v>
      </c>
      <c r="BI1273">
        <v>0</v>
      </c>
      <c r="BK1273">
        <v>0</v>
      </c>
      <c r="BM1273">
        <v>0</v>
      </c>
      <c r="BO1273">
        <v>0</v>
      </c>
      <c r="BQ1273">
        <v>0</v>
      </c>
      <c r="BS1273">
        <v>0</v>
      </c>
      <c r="BT1273">
        <v>0</v>
      </c>
      <c r="BV1273">
        <v>0</v>
      </c>
      <c r="BX1273">
        <v>0</v>
      </c>
      <c r="BZ1273">
        <v>0</v>
      </c>
      <c r="CB1273">
        <v>0</v>
      </c>
      <c r="CD1273">
        <v>0</v>
      </c>
      <c r="CH1273">
        <v>0</v>
      </c>
      <c r="CL1273">
        <v>2432</v>
      </c>
      <c r="CO1273">
        <v>0</v>
      </c>
      <c r="CP1273">
        <v>0</v>
      </c>
    </row>
    <row r="1274" spans="1:94" x14ac:dyDescent="0.3">
      <c r="A1274" s="4">
        <v>44759</v>
      </c>
      <c r="B1274" s="2" t="s">
        <v>8</v>
      </c>
      <c r="C1274" s="11" t="s">
        <v>61</v>
      </c>
      <c r="D1274" s="11" t="s">
        <v>1690</v>
      </c>
      <c r="E1274" s="3" t="s">
        <v>890</v>
      </c>
      <c r="F1274" s="1"/>
      <c r="G1274" s="7">
        <v>1</v>
      </c>
      <c r="H1274" s="7"/>
      <c r="I1274" s="7"/>
      <c r="J1274" s="7">
        <v>1</v>
      </c>
      <c r="K1274" s="7"/>
      <c r="L1274" s="7"/>
      <c r="M1274" s="5"/>
      <c r="N1274" s="7"/>
      <c r="O1274" s="7"/>
      <c r="P1274" s="7"/>
      <c r="Q1274" s="7"/>
      <c r="R1274" s="7"/>
      <c r="S1274" s="7"/>
      <c r="T1274" s="7"/>
      <c r="U1274" s="7"/>
      <c r="V1274" s="6"/>
      <c r="W1274" s="10"/>
      <c r="X1274" s="8"/>
      <c r="Y1274" s="9">
        <v>0</v>
      </c>
      <c r="Z1274" s="9">
        <v>0</v>
      </c>
      <c r="AA1274" s="9">
        <v>0</v>
      </c>
      <c r="AB1274" s="9">
        <v>0</v>
      </c>
      <c r="AC1274" s="9">
        <v>0</v>
      </c>
      <c r="AD1274" s="9">
        <v>0</v>
      </c>
      <c r="AE1274" s="9">
        <v>0</v>
      </c>
      <c r="AF1274" s="9">
        <v>0</v>
      </c>
      <c r="AG1274" s="9">
        <v>0</v>
      </c>
      <c r="AH1274" s="9">
        <v>0</v>
      </c>
      <c r="AI1274" s="9">
        <v>0</v>
      </c>
      <c r="AJ1274">
        <v>0</v>
      </c>
      <c r="AK1274">
        <v>0</v>
      </c>
      <c r="AU1274" t="s">
        <v>2968</v>
      </c>
      <c r="AW1274">
        <v>0</v>
      </c>
      <c r="BA1274">
        <v>0</v>
      </c>
      <c r="BC1274">
        <v>0</v>
      </c>
      <c r="BE1274">
        <v>0</v>
      </c>
      <c r="BG1274">
        <v>0</v>
      </c>
      <c r="BI1274">
        <v>0</v>
      </c>
      <c r="BK1274">
        <v>0</v>
      </c>
      <c r="BM1274">
        <v>0</v>
      </c>
      <c r="BO1274">
        <v>0</v>
      </c>
      <c r="BQ1274">
        <v>0</v>
      </c>
      <c r="BS1274">
        <v>0</v>
      </c>
      <c r="BT1274">
        <v>0</v>
      </c>
      <c r="BV1274">
        <v>0</v>
      </c>
      <c r="BX1274">
        <v>0</v>
      </c>
      <c r="BZ1274">
        <v>0</v>
      </c>
      <c r="CB1274">
        <v>0</v>
      </c>
      <c r="CD1274">
        <v>0</v>
      </c>
      <c r="CH1274">
        <v>0</v>
      </c>
      <c r="CL1274">
        <v>2433</v>
      </c>
      <c r="CO1274">
        <v>0</v>
      </c>
      <c r="CP1274">
        <v>0</v>
      </c>
    </row>
    <row r="1275" spans="1:94" x14ac:dyDescent="0.3">
      <c r="A1275" s="4">
        <v>44760</v>
      </c>
      <c r="B1275" s="2" t="s">
        <v>12</v>
      </c>
      <c r="C1275" s="11" t="s">
        <v>408</v>
      </c>
      <c r="D1275" s="11" t="s">
        <v>11</v>
      </c>
      <c r="E1275" s="3" t="s">
        <v>1213</v>
      </c>
      <c r="F1275" s="1"/>
      <c r="G1275" s="7"/>
      <c r="H1275" s="7"/>
      <c r="I1275" s="7"/>
      <c r="J1275" s="7">
        <v>25</v>
      </c>
      <c r="K1275" s="7">
        <v>5</v>
      </c>
      <c r="L1275" s="7"/>
      <c r="M1275" s="5">
        <v>5</v>
      </c>
      <c r="N1275" s="7"/>
      <c r="O1275" s="7"/>
      <c r="P1275" s="7"/>
      <c r="Q1275" s="7"/>
      <c r="R1275" s="7"/>
      <c r="S1275" s="7"/>
      <c r="T1275" s="7"/>
      <c r="U1275" s="7"/>
      <c r="V1275" s="6"/>
      <c r="W1275" s="10"/>
      <c r="X1275" s="8"/>
      <c r="Y1275" s="9">
        <v>0</v>
      </c>
      <c r="Z1275" s="9">
        <v>0</v>
      </c>
      <c r="AA1275" s="9">
        <v>0</v>
      </c>
      <c r="AB1275" s="9">
        <v>0</v>
      </c>
      <c r="AC1275" s="9">
        <v>0</v>
      </c>
      <c r="AD1275" s="9">
        <v>0</v>
      </c>
      <c r="AE1275" s="9">
        <v>0</v>
      </c>
      <c r="AF1275" s="9">
        <v>0</v>
      </c>
      <c r="AG1275" s="9">
        <v>0</v>
      </c>
      <c r="AH1275" s="9">
        <v>0</v>
      </c>
      <c r="AI1275" s="9">
        <v>0</v>
      </c>
      <c r="AJ1275">
        <v>0</v>
      </c>
      <c r="AK1275">
        <v>0</v>
      </c>
      <c r="AU1275" t="s">
        <v>2969</v>
      </c>
      <c r="AW1275">
        <v>0</v>
      </c>
      <c r="BA1275">
        <v>0</v>
      </c>
      <c r="BC1275">
        <v>0</v>
      </c>
      <c r="BE1275">
        <v>0</v>
      </c>
      <c r="BG1275">
        <v>0</v>
      </c>
      <c r="BI1275">
        <v>0</v>
      </c>
      <c r="BK1275">
        <v>0</v>
      </c>
      <c r="BM1275">
        <v>0</v>
      </c>
      <c r="BO1275">
        <v>0</v>
      </c>
      <c r="BQ1275">
        <v>0</v>
      </c>
      <c r="BS1275">
        <v>0</v>
      </c>
      <c r="BT1275">
        <v>0</v>
      </c>
      <c r="BV1275">
        <v>0</v>
      </c>
      <c r="BX1275">
        <v>0</v>
      </c>
      <c r="BZ1275">
        <v>0</v>
      </c>
      <c r="CB1275">
        <v>0</v>
      </c>
      <c r="CD1275">
        <v>0</v>
      </c>
      <c r="CH1275">
        <v>0</v>
      </c>
      <c r="CL1275">
        <v>2434</v>
      </c>
      <c r="CO1275">
        <v>0</v>
      </c>
      <c r="CP1275">
        <v>0</v>
      </c>
    </row>
    <row r="1276" spans="1:94" x14ac:dyDescent="0.3">
      <c r="A1276" s="4">
        <v>44753</v>
      </c>
      <c r="B1276" s="2" t="s">
        <v>80</v>
      </c>
      <c r="C1276" s="11" t="s">
        <v>190</v>
      </c>
      <c r="D1276" s="11" t="s">
        <v>1627</v>
      </c>
      <c r="E1276" s="3" t="s">
        <v>857</v>
      </c>
      <c r="F1276" s="1"/>
      <c r="G1276" s="7"/>
      <c r="H1276" s="7"/>
      <c r="I1276" s="7"/>
      <c r="J1276" s="7"/>
      <c r="K1276" s="7"/>
      <c r="L1276" s="7"/>
      <c r="M1276" s="5"/>
      <c r="N1276" s="7"/>
      <c r="O1276" s="7"/>
      <c r="P1276" s="7"/>
      <c r="Q1276" s="7">
        <v>1</v>
      </c>
      <c r="R1276" s="7"/>
      <c r="S1276" s="7"/>
      <c r="T1276" s="7"/>
      <c r="U1276" s="7"/>
      <c r="V1276" s="6"/>
      <c r="W1276" s="10"/>
      <c r="X1276" s="8"/>
      <c r="Y1276" s="9">
        <v>0</v>
      </c>
      <c r="Z1276" s="9">
        <v>0</v>
      </c>
      <c r="AA1276" s="9">
        <v>0</v>
      </c>
      <c r="AB1276" s="9">
        <v>0</v>
      </c>
      <c r="AC1276" s="9">
        <v>0</v>
      </c>
      <c r="AD1276" s="9">
        <v>0</v>
      </c>
      <c r="AE1276" s="9">
        <v>0</v>
      </c>
      <c r="AF1276" s="9">
        <v>0</v>
      </c>
      <c r="AG1276" s="9">
        <v>0</v>
      </c>
      <c r="AH1276" s="9">
        <v>0</v>
      </c>
      <c r="AI1276" s="9">
        <v>0</v>
      </c>
      <c r="AJ1276">
        <v>0</v>
      </c>
      <c r="AK1276">
        <v>0</v>
      </c>
      <c r="AU1276" t="s">
        <v>2970</v>
      </c>
      <c r="AW1276">
        <v>0</v>
      </c>
      <c r="BA1276">
        <v>0</v>
      </c>
      <c r="BC1276">
        <v>0</v>
      </c>
      <c r="BE1276">
        <v>0</v>
      </c>
      <c r="BG1276">
        <v>0</v>
      </c>
      <c r="BI1276">
        <v>0</v>
      </c>
      <c r="BK1276">
        <v>0</v>
      </c>
      <c r="BM1276">
        <v>0</v>
      </c>
      <c r="BO1276">
        <v>0</v>
      </c>
      <c r="BQ1276">
        <v>0</v>
      </c>
      <c r="BS1276">
        <v>0</v>
      </c>
      <c r="BT1276">
        <v>0</v>
      </c>
      <c r="BV1276">
        <v>0</v>
      </c>
      <c r="BX1276">
        <v>0</v>
      </c>
      <c r="BZ1276">
        <v>0</v>
      </c>
      <c r="CB1276">
        <v>0</v>
      </c>
      <c r="CD1276">
        <v>0</v>
      </c>
      <c r="CH1276">
        <v>0</v>
      </c>
      <c r="CL1276">
        <v>2435</v>
      </c>
      <c r="CO1276">
        <v>0</v>
      </c>
      <c r="CP1276">
        <v>0</v>
      </c>
    </row>
    <row r="1277" spans="1:94" x14ac:dyDescent="0.3">
      <c r="A1277" s="4">
        <v>44760</v>
      </c>
      <c r="B1277" s="2" t="s">
        <v>26</v>
      </c>
      <c r="C1277" s="11" t="s">
        <v>214</v>
      </c>
      <c r="D1277" s="11" t="s">
        <v>1690</v>
      </c>
      <c r="E1277" s="3" t="s">
        <v>1298</v>
      </c>
      <c r="F1277" s="1"/>
      <c r="G1277" s="7"/>
      <c r="H1277" s="7"/>
      <c r="I1277" s="7"/>
      <c r="J1277" s="7"/>
      <c r="K1277" s="7"/>
      <c r="L1277" s="7"/>
      <c r="M1277" s="5"/>
      <c r="N1277" s="7">
        <v>1</v>
      </c>
      <c r="O1277" s="7"/>
      <c r="P1277" s="7"/>
      <c r="Q1277" s="7"/>
      <c r="R1277" s="7"/>
      <c r="S1277" s="7"/>
      <c r="T1277" s="7"/>
      <c r="U1277" s="7"/>
      <c r="V1277" s="6"/>
      <c r="W1277" s="10"/>
      <c r="X1277" s="8"/>
      <c r="Y1277" s="9">
        <v>0</v>
      </c>
      <c r="Z1277" s="9">
        <v>0</v>
      </c>
      <c r="AA1277" s="9">
        <v>0</v>
      </c>
      <c r="AB1277" s="9">
        <v>0</v>
      </c>
      <c r="AC1277" s="9">
        <v>0</v>
      </c>
      <c r="AD1277" s="9">
        <v>0</v>
      </c>
      <c r="AE1277" s="9">
        <v>0</v>
      </c>
      <c r="AF1277" s="9">
        <v>0</v>
      </c>
      <c r="AG1277" s="9">
        <v>0</v>
      </c>
      <c r="AH1277" s="9">
        <v>0</v>
      </c>
      <c r="AI1277" s="9">
        <v>0</v>
      </c>
      <c r="AJ1277">
        <v>0</v>
      </c>
      <c r="AK1277">
        <v>0</v>
      </c>
      <c r="AU1277" t="s">
        <v>2971</v>
      </c>
      <c r="AW1277">
        <v>0</v>
      </c>
      <c r="BA1277">
        <v>0</v>
      </c>
      <c r="BC1277">
        <v>0</v>
      </c>
      <c r="BE1277">
        <v>0</v>
      </c>
      <c r="BG1277">
        <v>0</v>
      </c>
      <c r="BI1277">
        <v>0</v>
      </c>
      <c r="BK1277">
        <v>0</v>
      </c>
      <c r="BM1277">
        <v>0</v>
      </c>
      <c r="BO1277">
        <v>0</v>
      </c>
      <c r="BQ1277">
        <v>0</v>
      </c>
      <c r="BS1277">
        <v>0</v>
      </c>
      <c r="BT1277">
        <v>0</v>
      </c>
      <c r="BV1277">
        <v>0</v>
      </c>
      <c r="BX1277">
        <v>0</v>
      </c>
      <c r="BZ1277">
        <v>0</v>
      </c>
      <c r="CB1277">
        <v>0</v>
      </c>
      <c r="CD1277">
        <v>0</v>
      </c>
      <c r="CH1277">
        <v>0</v>
      </c>
      <c r="CL1277">
        <v>2436</v>
      </c>
      <c r="CO1277">
        <v>0</v>
      </c>
      <c r="CP1277">
        <v>0</v>
      </c>
    </row>
    <row r="1278" spans="1:94" x14ac:dyDescent="0.3">
      <c r="A1278" s="4">
        <v>44753</v>
      </c>
      <c r="B1278" s="2" t="s">
        <v>26</v>
      </c>
      <c r="C1278" s="11" t="s">
        <v>778</v>
      </c>
      <c r="D1278" s="11" t="s">
        <v>1690</v>
      </c>
      <c r="E1278" s="3" t="s">
        <v>1564</v>
      </c>
      <c r="F1278" s="1"/>
      <c r="G1278" s="7"/>
      <c r="H1278" s="7"/>
      <c r="I1278" s="7"/>
      <c r="J1278" s="7"/>
      <c r="K1278" s="7"/>
      <c r="L1278" s="7"/>
      <c r="M1278" s="5"/>
      <c r="N1278" s="7"/>
      <c r="O1278" s="7"/>
      <c r="P1278" s="7"/>
      <c r="Q1278" s="7"/>
      <c r="R1278" s="7"/>
      <c r="S1278" s="7"/>
      <c r="T1278" s="7">
        <v>1</v>
      </c>
      <c r="U1278" s="7"/>
      <c r="V1278" s="6"/>
      <c r="W1278" s="10"/>
      <c r="X1278" s="8"/>
      <c r="Y1278" s="9">
        <v>0</v>
      </c>
      <c r="Z1278" s="9">
        <v>0</v>
      </c>
      <c r="AA1278" s="9">
        <v>0</v>
      </c>
      <c r="AB1278" s="9">
        <v>0</v>
      </c>
      <c r="AC1278" s="9">
        <v>0</v>
      </c>
      <c r="AD1278" s="9">
        <v>0</v>
      </c>
      <c r="AE1278" s="9">
        <v>0</v>
      </c>
      <c r="AF1278" s="9">
        <v>0</v>
      </c>
      <c r="AG1278" s="9">
        <v>0</v>
      </c>
      <c r="AH1278" s="9">
        <v>0</v>
      </c>
      <c r="AI1278" s="9">
        <v>0</v>
      </c>
      <c r="AJ1278">
        <v>0</v>
      </c>
      <c r="AK1278">
        <v>0</v>
      </c>
      <c r="AU1278" t="s">
        <v>2972</v>
      </c>
      <c r="AW1278">
        <v>0</v>
      </c>
      <c r="BA1278">
        <v>0</v>
      </c>
      <c r="BC1278">
        <v>0</v>
      </c>
      <c r="BE1278">
        <v>0</v>
      </c>
      <c r="BG1278">
        <v>0</v>
      </c>
      <c r="BI1278">
        <v>0</v>
      </c>
      <c r="BK1278">
        <v>0</v>
      </c>
      <c r="BM1278">
        <v>0</v>
      </c>
      <c r="BO1278">
        <v>0</v>
      </c>
      <c r="BQ1278">
        <v>0</v>
      </c>
      <c r="BS1278">
        <v>0</v>
      </c>
      <c r="BT1278">
        <v>0</v>
      </c>
      <c r="BV1278">
        <v>0</v>
      </c>
      <c r="BX1278">
        <v>0</v>
      </c>
      <c r="BZ1278">
        <v>0</v>
      </c>
      <c r="CB1278">
        <v>0</v>
      </c>
      <c r="CD1278">
        <v>0</v>
      </c>
      <c r="CH1278">
        <v>0</v>
      </c>
      <c r="CL1278">
        <v>2437</v>
      </c>
      <c r="CO1278">
        <v>0</v>
      </c>
      <c r="CP1278">
        <v>0</v>
      </c>
    </row>
    <row r="1279" spans="1:94" x14ac:dyDescent="0.3">
      <c r="A1279" s="4">
        <v>44760</v>
      </c>
      <c r="B1279" s="2" t="s">
        <v>53</v>
      </c>
      <c r="C1279" s="11" t="s">
        <v>396</v>
      </c>
      <c r="D1279" s="11" t="s">
        <v>1699</v>
      </c>
      <c r="E1279" s="3" t="s">
        <v>868</v>
      </c>
      <c r="F1279" s="1"/>
      <c r="G1279" s="7"/>
      <c r="H1279" s="7"/>
      <c r="I1279" s="7"/>
      <c r="J1279" s="7"/>
      <c r="K1279" s="7"/>
      <c r="L1279" s="7"/>
      <c r="M1279" s="5"/>
      <c r="N1279" s="7"/>
      <c r="O1279" s="7"/>
      <c r="P1279" s="7"/>
      <c r="Q1279" s="7"/>
      <c r="R1279" s="7"/>
      <c r="S1279" s="7"/>
      <c r="T1279" s="7"/>
      <c r="U1279" s="7"/>
      <c r="V1279" s="6">
        <v>1</v>
      </c>
      <c r="W1279" s="10"/>
      <c r="X1279" s="8"/>
      <c r="Y1279" s="9">
        <v>0</v>
      </c>
      <c r="Z1279" s="9">
        <v>0</v>
      </c>
      <c r="AA1279" s="9">
        <v>0</v>
      </c>
      <c r="AB1279" s="9">
        <v>0</v>
      </c>
      <c r="AC1279" s="9">
        <v>0</v>
      </c>
      <c r="AD1279" s="9">
        <v>0</v>
      </c>
      <c r="AE1279" s="9">
        <v>0</v>
      </c>
      <c r="AF1279" s="9">
        <v>0</v>
      </c>
      <c r="AG1279" s="9">
        <v>0</v>
      </c>
      <c r="AH1279" s="9">
        <v>0</v>
      </c>
      <c r="AI1279" s="9">
        <v>0</v>
      </c>
      <c r="AJ1279">
        <v>0</v>
      </c>
      <c r="AK1279">
        <v>0</v>
      </c>
      <c r="AU1279" t="s">
        <v>2973</v>
      </c>
      <c r="AW1279">
        <v>0</v>
      </c>
      <c r="BA1279">
        <v>0</v>
      </c>
      <c r="BC1279">
        <v>0</v>
      </c>
      <c r="BE1279">
        <v>0</v>
      </c>
      <c r="BG1279">
        <v>0</v>
      </c>
      <c r="BI1279">
        <v>0</v>
      </c>
      <c r="BK1279">
        <v>0</v>
      </c>
      <c r="BM1279">
        <v>0</v>
      </c>
      <c r="BO1279">
        <v>0</v>
      </c>
      <c r="BQ1279">
        <v>0</v>
      </c>
      <c r="BS1279">
        <v>0</v>
      </c>
      <c r="BT1279">
        <v>0</v>
      </c>
      <c r="BV1279">
        <v>0</v>
      </c>
      <c r="BX1279">
        <v>0</v>
      </c>
      <c r="BZ1279">
        <v>0</v>
      </c>
      <c r="CB1279">
        <v>0</v>
      </c>
      <c r="CD1279">
        <v>0</v>
      </c>
      <c r="CH1279">
        <v>0</v>
      </c>
      <c r="CL1279">
        <v>2438</v>
      </c>
      <c r="CO1279">
        <v>0</v>
      </c>
      <c r="CP1279">
        <v>0</v>
      </c>
    </row>
    <row r="1280" spans="1:94" x14ac:dyDescent="0.3">
      <c r="A1280" s="4">
        <v>44760</v>
      </c>
      <c r="B1280" s="2" t="s">
        <v>26</v>
      </c>
      <c r="C1280" s="11" t="s">
        <v>422</v>
      </c>
      <c r="D1280" s="11" t="s">
        <v>1690</v>
      </c>
      <c r="E1280" s="3" t="s">
        <v>864</v>
      </c>
      <c r="F1280" s="1"/>
      <c r="G1280" s="7"/>
      <c r="H1280" s="7"/>
      <c r="I1280" s="7"/>
      <c r="J1280" s="7">
        <v>12</v>
      </c>
      <c r="K1280" s="7">
        <v>3</v>
      </c>
      <c r="L1280" s="7">
        <v>1</v>
      </c>
      <c r="M1280" s="5">
        <v>2</v>
      </c>
      <c r="N1280" s="7"/>
      <c r="O1280" s="7"/>
      <c r="P1280" s="7"/>
      <c r="Q1280" s="7"/>
      <c r="R1280" s="7"/>
      <c r="S1280" s="7"/>
      <c r="T1280" s="7"/>
      <c r="U1280" s="7"/>
      <c r="V1280" s="6"/>
      <c r="W1280" s="10"/>
      <c r="X1280" s="8"/>
      <c r="Y1280" s="9">
        <v>0</v>
      </c>
      <c r="Z1280" s="9">
        <v>0</v>
      </c>
      <c r="AA1280" s="9">
        <v>0</v>
      </c>
      <c r="AB1280" s="9">
        <v>0</v>
      </c>
      <c r="AC1280" s="9">
        <v>0</v>
      </c>
      <c r="AD1280" s="9">
        <v>0</v>
      </c>
      <c r="AE1280" s="9">
        <v>0</v>
      </c>
      <c r="AF1280" s="9">
        <v>0</v>
      </c>
      <c r="AG1280" s="9">
        <v>0</v>
      </c>
      <c r="AH1280" s="9">
        <v>0</v>
      </c>
      <c r="AI1280" s="9">
        <v>0</v>
      </c>
      <c r="AJ1280">
        <v>0</v>
      </c>
      <c r="AK1280">
        <v>0</v>
      </c>
      <c r="AU1280" t="s">
        <v>2974</v>
      </c>
      <c r="AW1280">
        <v>0</v>
      </c>
      <c r="BA1280">
        <v>0</v>
      </c>
      <c r="BC1280">
        <v>0</v>
      </c>
      <c r="BE1280">
        <v>0</v>
      </c>
      <c r="BG1280">
        <v>0</v>
      </c>
      <c r="BI1280">
        <v>0</v>
      </c>
      <c r="BK1280">
        <v>0</v>
      </c>
      <c r="BM1280">
        <v>0</v>
      </c>
      <c r="BO1280">
        <v>0</v>
      </c>
      <c r="BQ1280">
        <v>0</v>
      </c>
      <c r="BS1280">
        <v>0</v>
      </c>
      <c r="BT1280">
        <v>0</v>
      </c>
      <c r="BV1280">
        <v>0</v>
      </c>
      <c r="BX1280">
        <v>0</v>
      </c>
      <c r="BZ1280">
        <v>0</v>
      </c>
      <c r="CB1280">
        <v>0</v>
      </c>
      <c r="CD1280">
        <v>0</v>
      </c>
      <c r="CH1280">
        <v>0</v>
      </c>
      <c r="CL1280">
        <v>2439</v>
      </c>
      <c r="CO1280">
        <v>0</v>
      </c>
      <c r="CP1280">
        <v>0</v>
      </c>
    </row>
    <row r="1281" spans="1:94" x14ac:dyDescent="0.3">
      <c r="A1281" s="4">
        <v>44760</v>
      </c>
      <c r="B1281" s="2" t="s">
        <v>26</v>
      </c>
      <c r="C1281" s="11" t="s">
        <v>215</v>
      </c>
      <c r="D1281" s="11" t="s">
        <v>1690</v>
      </c>
      <c r="E1281" s="3" t="s">
        <v>1485</v>
      </c>
      <c r="F1281" s="1"/>
      <c r="G1281" s="7"/>
      <c r="H1281" s="7"/>
      <c r="I1281" s="7"/>
      <c r="J1281" s="7"/>
      <c r="K1281" s="7">
        <v>400</v>
      </c>
      <c r="L1281" s="7"/>
      <c r="M1281" s="5"/>
      <c r="N1281" s="7"/>
      <c r="O1281" s="7">
        <v>4</v>
      </c>
      <c r="P1281" s="7"/>
      <c r="Q1281" s="7"/>
      <c r="R1281" s="7"/>
      <c r="S1281" s="7"/>
      <c r="T1281" s="7"/>
      <c r="U1281" s="7"/>
      <c r="V1281" s="6"/>
      <c r="W1281" s="10"/>
      <c r="X1281" s="8"/>
      <c r="Y1281" s="9">
        <v>0</v>
      </c>
      <c r="Z1281" s="9">
        <v>0</v>
      </c>
      <c r="AA1281" s="9">
        <v>0</v>
      </c>
      <c r="AB1281" s="9">
        <v>0</v>
      </c>
      <c r="AC1281" s="9">
        <v>0</v>
      </c>
      <c r="AD1281" s="9">
        <v>0</v>
      </c>
      <c r="AE1281" s="9">
        <v>0</v>
      </c>
      <c r="AF1281" s="9">
        <v>0</v>
      </c>
      <c r="AG1281" s="9">
        <v>0</v>
      </c>
      <c r="AH1281" s="9">
        <v>0</v>
      </c>
      <c r="AI1281" s="9">
        <v>0</v>
      </c>
      <c r="AJ1281">
        <v>0</v>
      </c>
      <c r="AK1281">
        <v>0</v>
      </c>
      <c r="AU1281" t="s">
        <v>2975</v>
      </c>
      <c r="AW1281">
        <v>0</v>
      </c>
      <c r="BA1281">
        <v>0</v>
      </c>
      <c r="BC1281">
        <v>0</v>
      </c>
      <c r="BE1281">
        <v>0</v>
      </c>
      <c r="BG1281">
        <v>0</v>
      </c>
      <c r="BI1281">
        <v>0</v>
      </c>
      <c r="BK1281">
        <v>0</v>
      </c>
      <c r="BM1281">
        <v>0</v>
      </c>
      <c r="BO1281">
        <v>0</v>
      </c>
      <c r="BQ1281">
        <v>0</v>
      </c>
      <c r="BS1281">
        <v>0</v>
      </c>
      <c r="BT1281">
        <v>0</v>
      </c>
      <c r="BV1281">
        <v>0</v>
      </c>
      <c r="BX1281">
        <v>0</v>
      </c>
      <c r="BZ1281">
        <v>0</v>
      </c>
      <c r="CB1281">
        <v>0</v>
      </c>
      <c r="CD1281">
        <v>0</v>
      </c>
      <c r="CH1281">
        <v>0</v>
      </c>
      <c r="CL1281">
        <v>2440</v>
      </c>
      <c r="CO1281">
        <v>0</v>
      </c>
      <c r="CP1281">
        <v>0</v>
      </c>
    </row>
    <row r="1282" spans="1:94" x14ac:dyDescent="0.3">
      <c r="A1282" s="4">
        <v>44761</v>
      </c>
      <c r="B1282" s="2" t="s">
        <v>825</v>
      </c>
      <c r="C1282" s="11" t="s">
        <v>825</v>
      </c>
      <c r="D1282" s="11" t="s">
        <v>7</v>
      </c>
      <c r="E1282" s="3" t="s">
        <v>826</v>
      </c>
      <c r="F1282" s="1"/>
      <c r="G1282" s="7"/>
      <c r="H1282" s="7"/>
      <c r="I1282" s="7"/>
      <c r="J1282" s="7">
        <v>32</v>
      </c>
      <c r="K1282" s="7">
        <v>16</v>
      </c>
      <c r="L1282" s="7">
        <v>16</v>
      </c>
      <c r="M1282" s="5"/>
      <c r="N1282" s="7"/>
      <c r="O1282" s="7"/>
      <c r="P1282" s="7"/>
      <c r="Q1282" s="7"/>
      <c r="R1282" s="7"/>
      <c r="S1282" s="7"/>
      <c r="T1282" s="7"/>
      <c r="U1282" s="7"/>
      <c r="V1282" s="6"/>
      <c r="W1282" s="10"/>
      <c r="X1282" s="8"/>
      <c r="Y1282" s="9">
        <v>0</v>
      </c>
      <c r="Z1282" s="9">
        <v>0</v>
      </c>
      <c r="AA1282" s="9">
        <v>0</v>
      </c>
      <c r="AB1282" s="9">
        <v>0</v>
      </c>
      <c r="AC1282" s="9">
        <v>0</v>
      </c>
      <c r="AD1282" s="9">
        <v>0</v>
      </c>
      <c r="AE1282" s="9">
        <v>0</v>
      </c>
      <c r="AF1282" s="9">
        <v>0</v>
      </c>
      <c r="AG1282" s="9">
        <v>0</v>
      </c>
      <c r="AH1282" s="9">
        <v>0</v>
      </c>
      <c r="AI1282" s="9">
        <v>0</v>
      </c>
      <c r="AJ1282">
        <v>0</v>
      </c>
      <c r="AK1282">
        <v>0</v>
      </c>
      <c r="AU1282" t="s">
        <v>2976</v>
      </c>
      <c r="AW1282">
        <v>0</v>
      </c>
      <c r="BA1282">
        <v>0</v>
      </c>
      <c r="BC1282">
        <v>0</v>
      </c>
      <c r="BE1282">
        <v>0</v>
      </c>
      <c r="BG1282">
        <v>0</v>
      </c>
      <c r="BI1282">
        <v>0</v>
      </c>
      <c r="BK1282">
        <v>0</v>
      </c>
      <c r="BM1282">
        <v>0</v>
      </c>
      <c r="BO1282">
        <v>0</v>
      </c>
      <c r="BQ1282">
        <v>0</v>
      </c>
      <c r="BS1282">
        <v>0</v>
      </c>
      <c r="BT1282">
        <v>0</v>
      </c>
      <c r="BV1282">
        <v>0</v>
      </c>
      <c r="BX1282">
        <v>0</v>
      </c>
      <c r="BZ1282">
        <v>0</v>
      </c>
      <c r="CB1282">
        <v>0</v>
      </c>
      <c r="CD1282">
        <v>0</v>
      </c>
      <c r="CH1282">
        <v>0</v>
      </c>
      <c r="CL1282">
        <v>2441</v>
      </c>
      <c r="CO1282">
        <v>0</v>
      </c>
      <c r="CP1282">
        <v>0</v>
      </c>
    </row>
    <row r="1283" spans="1:94" x14ac:dyDescent="0.3">
      <c r="A1283" s="4">
        <v>44760</v>
      </c>
      <c r="B1283" s="2" t="s">
        <v>57</v>
      </c>
      <c r="C1283" s="11" t="s">
        <v>414</v>
      </c>
      <c r="D1283" s="11" t="s">
        <v>31</v>
      </c>
      <c r="E1283" s="3" t="s">
        <v>827</v>
      </c>
      <c r="F1283" s="1"/>
      <c r="G1283" s="7"/>
      <c r="H1283" s="7"/>
      <c r="I1283" s="7"/>
      <c r="J1283" s="7">
        <v>16</v>
      </c>
      <c r="K1283" s="7">
        <v>4</v>
      </c>
      <c r="L1283" s="7"/>
      <c r="M1283" s="5">
        <v>4</v>
      </c>
      <c r="N1283" s="7"/>
      <c r="O1283" s="7"/>
      <c r="P1283" s="7"/>
      <c r="Q1283" s="7"/>
      <c r="R1283" s="7"/>
      <c r="S1283" s="7"/>
      <c r="T1283" s="7"/>
      <c r="U1283" s="7"/>
      <c r="V1283" s="6"/>
      <c r="W1283" s="10"/>
      <c r="X1283" s="8"/>
      <c r="Y1283" s="9">
        <v>0</v>
      </c>
      <c r="Z1283" s="9">
        <v>0</v>
      </c>
      <c r="AA1283" s="9">
        <v>0</v>
      </c>
      <c r="AB1283" s="9">
        <v>0</v>
      </c>
      <c r="AC1283" s="9">
        <v>0</v>
      </c>
      <c r="AD1283" s="9">
        <v>0</v>
      </c>
      <c r="AE1283" s="9">
        <v>0</v>
      </c>
      <c r="AF1283" s="9">
        <v>0</v>
      </c>
      <c r="AG1283" s="9">
        <v>0</v>
      </c>
      <c r="AH1283" s="9">
        <v>0</v>
      </c>
      <c r="AI1283" s="9">
        <v>0</v>
      </c>
      <c r="AJ1283">
        <v>0</v>
      </c>
      <c r="AK1283">
        <v>0</v>
      </c>
      <c r="AU1283" t="s">
        <v>2977</v>
      </c>
      <c r="AW1283">
        <v>0</v>
      </c>
      <c r="BA1283">
        <v>0</v>
      </c>
      <c r="BC1283">
        <v>0</v>
      </c>
      <c r="BE1283">
        <v>0</v>
      </c>
      <c r="BG1283">
        <v>0</v>
      </c>
      <c r="BI1283">
        <v>0</v>
      </c>
      <c r="BK1283">
        <v>0</v>
      </c>
      <c r="BM1283">
        <v>0</v>
      </c>
      <c r="BO1283">
        <v>0</v>
      </c>
      <c r="BQ1283">
        <v>0</v>
      </c>
      <c r="BS1283">
        <v>0</v>
      </c>
      <c r="BT1283">
        <v>0</v>
      </c>
      <c r="BV1283">
        <v>0</v>
      </c>
      <c r="BX1283">
        <v>0</v>
      </c>
      <c r="BZ1283">
        <v>0</v>
      </c>
      <c r="CB1283">
        <v>0</v>
      </c>
      <c r="CD1283">
        <v>0</v>
      </c>
      <c r="CH1283">
        <v>0</v>
      </c>
      <c r="CL1283">
        <v>2442</v>
      </c>
      <c r="CO1283">
        <v>0</v>
      </c>
      <c r="CP1283">
        <v>0</v>
      </c>
    </row>
    <row r="1284" spans="1:94" x14ac:dyDescent="0.3">
      <c r="A1284" s="4">
        <v>44762</v>
      </c>
      <c r="B1284" s="2" t="s">
        <v>47</v>
      </c>
      <c r="C1284" s="11" t="s">
        <v>83</v>
      </c>
      <c r="D1284" s="11" t="s">
        <v>1713</v>
      </c>
      <c r="E1284" s="3" t="s">
        <v>973</v>
      </c>
      <c r="F1284" s="1"/>
      <c r="G1284" s="7"/>
      <c r="H1284" s="7"/>
      <c r="I1284" s="7"/>
      <c r="J1284" s="7">
        <v>25</v>
      </c>
      <c r="K1284" s="7">
        <v>5</v>
      </c>
      <c r="L1284" s="7"/>
      <c r="M1284" s="5">
        <v>5</v>
      </c>
      <c r="N1284" s="7"/>
      <c r="O1284" s="7"/>
      <c r="P1284" s="7"/>
      <c r="Q1284" s="7"/>
      <c r="R1284" s="7"/>
      <c r="S1284" s="7"/>
      <c r="T1284" s="7"/>
      <c r="U1284" s="7"/>
      <c r="V1284" s="6"/>
      <c r="W1284" s="10"/>
      <c r="X1284" s="8"/>
      <c r="Y1284" s="9">
        <v>0</v>
      </c>
      <c r="Z1284" s="9">
        <v>0</v>
      </c>
      <c r="AA1284" s="9">
        <v>0</v>
      </c>
      <c r="AB1284" s="9">
        <v>0</v>
      </c>
      <c r="AC1284" s="9">
        <v>0</v>
      </c>
      <c r="AD1284" s="9">
        <v>0</v>
      </c>
      <c r="AE1284" s="9">
        <v>0</v>
      </c>
      <c r="AF1284" s="9">
        <v>0</v>
      </c>
      <c r="AG1284" s="9">
        <v>0</v>
      </c>
      <c r="AH1284" s="9">
        <v>0</v>
      </c>
      <c r="AI1284" s="9">
        <v>0</v>
      </c>
      <c r="AJ1284">
        <v>0</v>
      </c>
      <c r="AK1284">
        <v>0</v>
      </c>
      <c r="AU1284" t="s">
        <v>2978</v>
      </c>
      <c r="AW1284">
        <v>0</v>
      </c>
      <c r="BA1284">
        <v>0</v>
      </c>
      <c r="BC1284">
        <v>0</v>
      </c>
      <c r="BE1284">
        <v>0</v>
      </c>
      <c r="BG1284">
        <v>0</v>
      </c>
      <c r="BI1284">
        <v>0</v>
      </c>
      <c r="BK1284">
        <v>0</v>
      </c>
      <c r="BM1284">
        <v>0</v>
      </c>
      <c r="BO1284">
        <v>0</v>
      </c>
      <c r="BQ1284">
        <v>0</v>
      </c>
      <c r="BS1284">
        <v>0</v>
      </c>
      <c r="BT1284">
        <v>0</v>
      </c>
      <c r="BV1284">
        <v>0</v>
      </c>
      <c r="BX1284">
        <v>0</v>
      </c>
      <c r="BZ1284">
        <v>0</v>
      </c>
      <c r="CB1284">
        <v>0</v>
      </c>
      <c r="CD1284">
        <v>0</v>
      </c>
      <c r="CH1284">
        <v>0</v>
      </c>
      <c r="CL1284">
        <v>2443</v>
      </c>
      <c r="CO1284">
        <v>0</v>
      </c>
      <c r="CP1284">
        <v>0</v>
      </c>
    </row>
    <row r="1285" spans="1:94" x14ac:dyDescent="0.3">
      <c r="A1285" s="4">
        <v>44761</v>
      </c>
      <c r="B1285" s="2" t="s">
        <v>209</v>
      </c>
      <c r="C1285" s="11" t="s">
        <v>210</v>
      </c>
      <c r="D1285" s="11" t="s">
        <v>11</v>
      </c>
      <c r="E1285" s="3" t="s">
        <v>1235</v>
      </c>
      <c r="F1285" s="1"/>
      <c r="G1285" s="7"/>
      <c r="H1285" s="7"/>
      <c r="I1285" s="7"/>
      <c r="J1285" s="7">
        <v>255</v>
      </c>
      <c r="K1285" s="7">
        <v>72</v>
      </c>
      <c r="L1285" s="7"/>
      <c r="M1285" s="5">
        <v>72</v>
      </c>
      <c r="N1285" s="7"/>
      <c r="O1285" s="7"/>
      <c r="P1285" s="7"/>
      <c r="Q1285" s="7"/>
      <c r="R1285" s="7"/>
      <c r="S1285" s="7"/>
      <c r="T1285" s="7"/>
      <c r="U1285" s="7"/>
      <c r="V1285" s="6"/>
      <c r="W1285" s="10"/>
      <c r="X1285" s="8"/>
      <c r="Y1285" s="9">
        <v>0</v>
      </c>
      <c r="Z1285" s="9">
        <v>0</v>
      </c>
      <c r="AA1285" s="9">
        <v>0</v>
      </c>
      <c r="AB1285" s="9">
        <v>0</v>
      </c>
      <c r="AC1285" s="9">
        <v>0</v>
      </c>
      <c r="AD1285" s="9">
        <v>0</v>
      </c>
      <c r="AE1285" s="9">
        <v>0</v>
      </c>
      <c r="AF1285" s="9">
        <v>0</v>
      </c>
      <c r="AG1285" s="9">
        <v>0</v>
      </c>
      <c r="AH1285" s="9">
        <v>0</v>
      </c>
      <c r="AI1285" s="9">
        <v>0</v>
      </c>
      <c r="AJ1285">
        <v>0</v>
      </c>
      <c r="AK1285">
        <v>0</v>
      </c>
      <c r="AU1285" t="s">
        <v>2979</v>
      </c>
      <c r="AW1285">
        <v>0</v>
      </c>
      <c r="BA1285">
        <v>0</v>
      </c>
      <c r="BC1285">
        <v>0</v>
      </c>
      <c r="BE1285">
        <v>0</v>
      </c>
      <c r="BG1285">
        <v>0</v>
      </c>
      <c r="BI1285">
        <v>0</v>
      </c>
      <c r="BK1285">
        <v>0</v>
      </c>
      <c r="BM1285">
        <v>0</v>
      </c>
      <c r="BO1285">
        <v>0</v>
      </c>
      <c r="BQ1285">
        <v>0</v>
      </c>
      <c r="BS1285">
        <v>0</v>
      </c>
      <c r="BT1285">
        <v>0</v>
      </c>
      <c r="BV1285">
        <v>0</v>
      </c>
      <c r="BX1285">
        <v>0</v>
      </c>
      <c r="BZ1285">
        <v>0</v>
      </c>
      <c r="CB1285">
        <v>0</v>
      </c>
      <c r="CD1285">
        <v>0</v>
      </c>
      <c r="CH1285">
        <v>0</v>
      </c>
      <c r="CL1285">
        <v>2444</v>
      </c>
      <c r="CO1285">
        <v>0</v>
      </c>
      <c r="CP1285">
        <v>0</v>
      </c>
    </row>
    <row r="1286" spans="1:94" x14ac:dyDescent="0.3">
      <c r="A1286" s="4">
        <v>44762</v>
      </c>
      <c r="B1286" s="2" t="s">
        <v>47</v>
      </c>
      <c r="C1286" s="11" t="s">
        <v>478</v>
      </c>
      <c r="D1286" s="11" t="s">
        <v>31</v>
      </c>
      <c r="E1286" s="3" t="s">
        <v>1400</v>
      </c>
      <c r="F1286" s="1"/>
      <c r="G1286" s="7"/>
      <c r="H1286" s="7"/>
      <c r="I1286" s="7"/>
      <c r="J1286" s="7">
        <v>60</v>
      </c>
      <c r="K1286" s="7">
        <v>15</v>
      </c>
      <c r="L1286" s="7"/>
      <c r="M1286" s="5">
        <v>15</v>
      </c>
      <c r="N1286" s="7"/>
      <c r="O1286" s="7"/>
      <c r="P1286" s="7"/>
      <c r="Q1286" s="7"/>
      <c r="R1286" s="7"/>
      <c r="S1286" s="7"/>
      <c r="T1286" s="7"/>
      <c r="U1286" s="7"/>
      <c r="V1286" s="6"/>
      <c r="W1286" s="10"/>
      <c r="X1286" s="8"/>
      <c r="Y1286" s="9">
        <v>0</v>
      </c>
      <c r="Z1286" s="9">
        <v>0</v>
      </c>
      <c r="AA1286" s="9">
        <v>0</v>
      </c>
      <c r="AB1286" s="9">
        <v>0</v>
      </c>
      <c r="AC1286" s="9">
        <v>0</v>
      </c>
      <c r="AD1286" s="9">
        <v>0</v>
      </c>
      <c r="AE1286" s="9">
        <v>0</v>
      </c>
      <c r="AF1286" s="9">
        <v>0</v>
      </c>
      <c r="AG1286" s="9">
        <v>0</v>
      </c>
      <c r="AH1286" s="9">
        <v>0</v>
      </c>
      <c r="AI1286" s="9">
        <v>0</v>
      </c>
      <c r="AJ1286">
        <v>0</v>
      </c>
      <c r="AK1286">
        <v>0</v>
      </c>
      <c r="AU1286" t="s">
        <v>2980</v>
      </c>
      <c r="AW1286">
        <v>0</v>
      </c>
      <c r="BA1286">
        <v>0</v>
      </c>
      <c r="BC1286">
        <v>0</v>
      </c>
      <c r="BE1286">
        <v>0</v>
      </c>
      <c r="BG1286">
        <v>0</v>
      </c>
      <c r="BI1286">
        <v>0</v>
      </c>
      <c r="BK1286">
        <v>0</v>
      </c>
      <c r="BM1286">
        <v>0</v>
      </c>
      <c r="BO1286">
        <v>0</v>
      </c>
      <c r="BQ1286">
        <v>0</v>
      </c>
      <c r="BS1286">
        <v>0</v>
      </c>
      <c r="BT1286">
        <v>0</v>
      </c>
      <c r="BV1286">
        <v>0</v>
      </c>
      <c r="BX1286">
        <v>0</v>
      </c>
      <c r="BZ1286">
        <v>0</v>
      </c>
      <c r="CB1286">
        <v>0</v>
      </c>
      <c r="CD1286">
        <v>0</v>
      </c>
      <c r="CH1286">
        <v>0</v>
      </c>
      <c r="CL1286">
        <v>2445</v>
      </c>
      <c r="CO1286">
        <v>0</v>
      </c>
      <c r="CP1286">
        <v>0</v>
      </c>
    </row>
    <row r="1287" spans="1:94" x14ac:dyDescent="0.3">
      <c r="A1287" s="4">
        <v>44760</v>
      </c>
      <c r="B1287" s="2" t="s">
        <v>57</v>
      </c>
      <c r="C1287" s="11" t="s">
        <v>147</v>
      </c>
      <c r="D1287" s="11" t="s">
        <v>1690</v>
      </c>
      <c r="E1287" s="3" t="s">
        <v>981</v>
      </c>
      <c r="F1287" s="1"/>
      <c r="G1287" s="7"/>
      <c r="H1287" s="7"/>
      <c r="I1287" s="7"/>
      <c r="J1287" s="7">
        <v>3</v>
      </c>
      <c r="K1287" s="7">
        <v>1</v>
      </c>
      <c r="L1287" s="7">
        <v>1</v>
      </c>
      <c r="M1287" s="5"/>
      <c r="N1287" s="7"/>
      <c r="O1287" s="7"/>
      <c r="P1287" s="7"/>
      <c r="Q1287" s="7"/>
      <c r="R1287" s="7"/>
      <c r="S1287" s="7"/>
      <c r="T1287" s="7"/>
      <c r="U1287" s="7"/>
      <c r="V1287" s="6"/>
      <c r="W1287" s="10"/>
      <c r="X1287" s="8"/>
      <c r="Y1287" s="9">
        <v>0</v>
      </c>
      <c r="Z1287" s="9">
        <v>0</v>
      </c>
      <c r="AA1287" s="9">
        <v>0</v>
      </c>
      <c r="AB1287" s="9">
        <v>0</v>
      </c>
      <c r="AC1287" s="9">
        <v>0</v>
      </c>
      <c r="AD1287" s="9">
        <v>0</v>
      </c>
      <c r="AE1287" s="9">
        <v>0</v>
      </c>
      <c r="AF1287" s="9">
        <v>0</v>
      </c>
      <c r="AG1287" s="9">
        <v>0</v>
      </c>
      <c r="AH1287" s="9">
        <v>0</v>
      </c>
      <c r="AI1287" s="9">
        <v>0</v>
      </c>
      <c r="AJ1287">
        <v>0</v>
      </c>
      <c r="AK1287">
        <v>0</v>
      </c>
      <c r="AU1287" t="s">
        <v>2981</v>
      </c>
      <c r="AW1287">
        <v>0</v>
      </c>
      <c r="BA1287">
        <v>0</v>
      </c>
      <c r="BC1287">
        <v>0</v>
      </c>
      <c r="BE1287">
        <v>0</v>
      </c>
      <c r="BG1287">
        <v>0</v>
      </c>
      <c r="BI1287">
        <v>0</v>
      </c>
      <c r="BK1287">
        <v>0</v>
      </c>
      <c r="BM1287">
        <v>0</v>
      </c>
      <c r="BO1287">
        <v>0</v>
      </c>
      <c r="BQ1287">
        <v>0</v>
      </c>
      <c r="BS1287">
        <v>0</v>
      </c>
      <c r="BT1287">
        <v>0</v>
      </c>
      <c r="BV1287">
        <v>0</v>
      </c>
      <c r="BX1287">
        <v>0</v>
      </c>
      <c r="BZ1287">
        <v>0</v>
      </c>
      <c r="CB1287">
        <v>0</v>
      </c>
      <c r="CD1287">
        <v>0</v>
      </c>
      <c r="CH1287">
        <v>0</v>
      </c>
      <c r="CL1287">
        <v>2446</v>
      </c>
      <c r="CO1287">
        <v>0</v>
      </c>
      <c r="CP1287">
        <v>0</v>
      </c>
    </row>
    <row r="1288" spans="1:94" x14ac:dyDescent="0.3">
      <c r="A1288" s="4">
        <v>44760</v>
      </c>
      <c r="B1288" s="2" t="s">
        <v>57</v>
      </c>
      <c r="C1288" s="11" t="s">
        <v>147</v>
      </c>
      <c r="D1288" s="11" t="s">
        <v>7</v>
      </c>
      <c r="E1288" s="3" t="s">
        <v>981</v>
      </c>
      <c r="F1288" s="1"/>
      <c r="G1288" s="7"/>
      <c r="H1288" s="7"/>
      <c r="I1288" s="7"/>
      <c r="J1288" s="7">
        <v>150</v>
      </c>
      <c r="K1288" s="7">
        <v>30</v>
      </c>
      <c r="L1288" s="7"/>
      <c r="M1288" s="5"/>
      <c r="N1288" s="7"/>
      <c r="O1288" s="7"/>
      <c r="P1288" s="7"/>
      <c r="Q1288" s="7"/>
      <c r="R1288" s="7"/>
      <c r="S1288" s="7"/>
      <c r="T1288" s="7"/>
      <c r="U1288" s="7"/>
      <c r="V1288" s="6"/>
      <c r="W1288" s="10" t="s">
        <v>2982</v>
      </c>
      <c r="X1288" s="8"/>
      <c r="Y1288" s="9">
        <v>0</v>
      </c>
      <c r="Z1288" s="9">
        <v>0</v>
      </c>
      <c r="AA1288" s="9">
        <v>0</v>
      </c>
      <c r="AB1288" s="9">
        <v>0</v>
      </c>
      <c r="AC1288" s="9">
        <v>0</v>
      </c>
      <c r="AD1288" s="9">
        <v>0</v>
      </c>
      <c r="AE1288" s="9">
        <v>0</v>
      </c>
      <c r="AF1288" s="9">
        <v>0</v>
      </c>
      <c r="AG1288" s="9">
        <v>0</v>
      </c>
      <c r="AH1288" s="9">
        <v>0</v>
      </c>
      <c r="AI1288" s="9">
        <v>0</v>
      </c>
      <c r="AJ1288">
        <v>0</v>
      </c>
      <c r="AK1288">
        <v>0</v>
      </c>
      <c r="AU1288" t="s">
        <v>2983</v>
      </c>
      <c r="AW1288">
        <v>0</v>
      </c>
      <c r="BA1288">
        <v>0</v>
      </c>
      <c r="BC1288">
        <v>0</v>
      </c>
      <c r="BE1288">
        <v>0</v>
      </c>
      <c r="BG1288">
        <v>0</v>
      </c>
      <c r="BI1288">
        <v>0</v>
      </c>
      <c r="BK1288">
        <v>0</v>
      </c>
      <c r="BM1288">
        <v>0</v>
      </c>
      <c r="BO1288">
        <v>0</v>
      </c>
      <c r="BQ1288">
        <v>0</v>
      </c>
      <c r="BS1288">
        <v>0</v>
      </c>
      <c r="BT1288">
        <v>0</v>
      </c>
      <c r="BV1288">
        <v>0</v>
      </c>
      <c r="BX1288">
        <v>0</v>
      </c>
      <c r="BZ1288">
        <v>0</v>
      </c>
      <c r="CB1288">
        <v>0</v>
      </c>
      <c r="CD1288">
        <v>0</v>
      </c>
      <c r="CH1288">
        <v>0</v>
      </c>
      <c r="CL1288">
        <v>2447</v>
      </c>
      <c r="CO1288">
        <v>0</v>
      </c>
      <c r="CP1288">
        <v>0</v>
      </c>
    </row>
    <row r="1289" spans="1:94" x14ac:dyDescent="0.3">
      <c r="A1289" s="4">
        <v>44762</v>
      </c>
      <c r="B1289" s="2" t="s">
        <v>47</v>
      </c>
      <c r="C1289" s="11" t="s">
        <v>139</v>
      </c>
      <c r="D1289" s="11" t="s">
        <v>404</v>
      </c>
      <c r="E1289" s="3" t="s">
        <v>1196</v>
      </c>
      <c r="F1289" s="1"/>
      <c r="G1289" s="7"/>
      <c r="H1289" s="7">
        <v>5</v>
      </c>
      <c r="I1289" s="7"/>
      <c r="J1289" s="7">
        <v>5</v>
      </c>
      <c r="K1289" s="7"/>
      <c r="L1289" s="7"/>
      <c r="M1289" s="5"/>
      <c r="N1289" s="7"/>
      <c r="O1289" s="7"/>
      <c r="P1289" s="7"/>
      <c r="Q1289" s="7"/>
      <c r="R1289" s="7"/>
      <c r="S1289" s="7"/>
      <c r="T1289" s="7"/>
      <c r="U1289" s="7"/>
      <c r="V1289" s="6"/>
      <c r="W1289" s="10"/>
      <c r="X1289" s="8"/>
      <c r="Y1289" s="9">
        <v>0</v>
      </c>
      <c r="Z1289" s="9">
        <v>0</v>
      </c>
      <c r="AA1289" s="9">
        <v>0</v>
      </c>
      <c r="AB1289" s="9">
        <v>0</v>
      </c>
      <c r="AC1289" s="9">
        <v>0</v>
      </c>
      <c r="AD1289" s="9">
        <v>0</v>
      </c>
      <c r="AE1289" s="9">
        <v>0</v>
      </c>
      <c r="AF1289" s="9">
        <v>0</v>
      </c>
      <c r="AG1289" s="9">
        <v>0</v>
      </c>
      <c r="AH1289" s="9">
        <v>0</v>
      </c>
      <c r="AI1289" s="9">
        <v>0</v>
      </c>
      <c r="AJ1289">
        <v>0</v>
      </c>
      <c r="AK1289">
        <v>0</v>
      </c>
      <c r="AU1289" t="s">
        <v>2984</v>
      </c>
      <c r="AW1289">
        <v>0</v>
      </c>
      <c r="BA1289">
        <v>0</v>
      </c>
      <c r="BC1289">
        <v>0</v>
      </c>
      <c r="BE1289">
        <v>0</v>
      </c>
      <c r="BG1289">
        <v>0</v>
      </c>
      <c r="BI1289">
        <v>0</v>
      </c>
      <c r="BK1289">
        <v>0</v>
      </c>
      <c r="BM1289">
        <v>0</v>
      </c>
      <c r="BO1289">
        <v>0</v>
      </c>
      <c r="BQ1289">
        <v>0</v>
      </c>
      <c r="BS1289">
        <v>0</v>
      </c>
      <c r="BT1289">
        <v>0</v>
      </c>
      <c r="BV1289">
        <v>0</v>
      </c>
      <c r="BX1289">
        <v>0</v>
      </c>
      <c r="BZ1289">
        <v>0</v>
      </c>
      <c r="CB1289">
        <v>0</v>
      </c>
      <c r="CD1289">
        <v>0</v>
      </c>
      <c r="CH1289">
        <v>0</v>
      </c>
      <c r="CL1289">
        <v>2448</v>
      </c>
      <c r="CO1289">
        <v>0</v>
      </c>
      <c r="CP1289">
        <v>0</v>
      </c>
    </row>
    <row r="1290" spans="1:94" x14ac:dyDescent="0.3">
      <c r="A1290" s="4">
        <v>44762</v>
      </c>
      <c r="B1290" s="2" t="s">
        <v>53</v>
      </c>
      <c r="C1290" s="11" t="s">
        <v>67</v>
      </c>
      <c r="D1290" s="11" t="s">
        <v>1713</v>
      </c>
      <c r="E1290" s="3" t="s">
        <v>929</v>
      </c>
      <c r="F1290" s="1"/>
      <c r="G1290" s="7"/>
      <c r="H1290" s="7"/>
      <c r="I1290" s="7"/>
      <c r="J1290" s="7">
        <v>54</v>
      </c>
      <c r="K1290" s="7">
        <v>17</v>
      </c>
      <c r="L1290" s="7"/>
      <c r="M1290" s="5">
        <v>17</v>
      </c>
      <c r="N1290" s="7"/>
      <c r="O1290" s="7"/>
      <c r="P1290" s="7"/>
      <c r="Q1290" s="7"/>
      <c r="R1290" s="7"/>
      <c r="S1290" s="7"/>
      <c r="T1290" s="7"/>
      <c r="U1290" s="7"/>
      <c r="V1290" s="6"/>
      <c r="W1290" s="10"/>
      <c r="X1290" s="8"/>
      <c r="Y1290" s="9">
        <v>0</v>
      </c>
      <c r="Z1290" s="9">
        <v>0</v>
      </c>
      <c r="AA1290" s="9">
        <v>0</v>
      </c>
      <c r="AB1290" s="9">
        <v>0</v>
      </c>
      <c r="AC1290" s="9">
        <v>0</v>
      </c>
      <c r="AD1290" s="9">
        <v>0</v>
      </c>
      <c r="AE1290" s="9">
        <v>0</v>
      </c>
      <c r="AF1290" s="9">
        <v>0</v>
      </c>
      <c r="AG1290" s="9">
        <v>0</v>
      </c>
      <c r="AH1290" s="9">
        <v>0</v>
      </c>
      <c r="AI1290" s="9">
        <v>0</v>
      </c>
      <c r="AJ1290">
        <v>0</v>
      </c>
      <c r="AK1290">
        <v>0</v>
      </c>
      <c r="AU1290" t="s">
        <v>2985</v>
      </c>
      <c r="AW1290">
        <v>0</v>
      </c>
      <c r="BA1290">
        <v>0</v>
      </c>
      <c r="BC1290">
        <v>0</v>
      </c>
      <c r="BE1290">
        <v>0</v>
      </c>
      <c r="BG1290">
        <v>0</v>
      </c>
      <c r="BI1290">
        <v>0</v>
      </c>
      <c r="BK1290">
        <v>0</v>
      </c>
      <c r="BM1290">
        <v>0</v>
      </c>
      <c r="BO1290">
        <v>0</v>
      </c>
      <c r="BQ1290">
        <v>0</v>
      </c>
      <c r="BS1290">
        <v>0</v>
      </c>
      <c r="BT1290">
        <v>0</v>
      </c>
      <c r="BV1290">
        <v>0</v>
      </c>
      <c r="BX1290">
        <v>0</v>
      </c>
      <c r="BZ1290">
        <v>0</v>
      </c>
      <c r="CB1290">
        <v>0</v>
      </c>
      <c r="CD1290">
        <v>0</v>
      </c>
      <c r="CH1290">
        <v>0</v>
      </c>
      <c r="CL1290">
        <v>2449</v>
      </c>
      <c r="CO1290">
        <v>0</v>
      </c>
      <c r="CP1290">
        <v>0</v>
      </c>
    </row>
    <row r="1291" spans="1:94" x14ac:dyDescent="0.3">
      <c r="A1291" s="4">
        <v>44762</v>
      </c>
      <c r="B1291" s="2" t="s">
        <v>9</v>
      </c>
      <c r="C1291" s="11" t="s">
        <v>112</v>
      </c>
      <c r="D1291" s="11" t="s">
        <v>7</v>
      </c>
      <c r="E1291" s="3" t="s">
        <v>1399</v>
      </c>
      <c r="F1291" s="1"/>
      <c r="G1291" s="7"/>
      <c r="H1291" s="7"/>
      <c r="I1291" s="7"/>
      <c r="J1291" s="7">
        <v>5</v>
      </c>
      <c r="K1291" s="7">
        <v>1</v>
      </c>
      <c r="L1291" s="7"/>
      <c r="M1291" s="5">
        <v>1</v>
      </c>
      <c r="N1291" s="7"/>
      <c r="O1291" s="7"/>
      <c r="P1291" s="7"/>
      <c r="Q1291" s="7"/>
      <c r="R1291" s="7"/>
      <c r="S1291" s="7"/>
      <c r="T1291" s="7"/>
      <c r="U1291" s="7"/>
      <c r="V1291" s="6"/>
      <c r="W1291" s="10"/>
      <c r="X1291" s="8"/>
      <c r="Y1291" s="9">
        <v>0</v>
      </c>
      <c r="Z1291" s="9">
        <v>0</v>
      </c>
      <c r="AA1291" s="9">
        <v>0</v>
      </c>
      <c r="AB1291" s="9">
        <v>0</v>
      </c>
      <c r="AC1291" s="9">
        <v>0</v>
      </c>
      <c r="AD1291" s="9">
        <v>0</v>
      </c>
      <c r="AE1291" s="9">
        <v>0</v>
      </c>
      <c r="AF1291" s="9">
        <v>0</v>
      </c>
      <c r="AG1291" s="9">
        <v>0</v>
      </c>
      <c r="AH1291" s="9">
        <v>0</v>
      </c>
      <c r="AI1291" s="9">
        <v>0</v>
      </c>
      <c r="AJ1291">
        <v>0</v>
      </c>
      <c r="AK1291">
        <v>0</v>
      </c>
      <c r="AU1291" t="s">
        <v>2986</v>
      </c>
      <c r="AW1291">
        <v>0</v>
      </c>
      <c r="BA1291">
        <v>0</v>
      </c>
      <c r="BC1291">
        <v>0</v>
      </c>
      <c r="BE1291">
        <v>0</v>
      </c>
      <c r="BG1291">
        <v>0</v>
      </c>
      <c r="BI1291">
        <v>0</v>
      </c>
      <c r="BK1291">
        <v>0</v>
      </c>
      <c r="BM1291">
        <v>0</v>
      </c>
      <c r="BO1291">
        <v>0</v>
      </c>
      <c r="BQ1291">
        <v>0</v>
      </c>
      <c r="BS1291">
        <v>0</v>
      </c>
      <c r="BT1291">
        <v>0</v>
      </c>
      <c r="BV1291">
        <v>0</v>
      </c>
      <c r="BX1291">
        <v>0</v>
      </c>
      <c r="BZ1291">
        <v>0</v>
      </c>
      <c r="CB1291">
        <v>0</v>
      </c>
      <c r="CD1291">
        <v>0</v>
      </c>
      <c r="CH1291">
        <v>0</v>
      </c>
      <c r="CL1291">
        <v>2450</v>
      </c>
      <c r="CO1291">
        <v>0</v>
      </c>
      <c r="CP1291">
        <v>0</v>
      </c>
    </row>
    <row r="1292" spans="1:94" x14ac:dyDescent="0.3">
      <c r="A1292" s="4">
        <v>44758</v>
      </c>
      <c r="B1292" s="2" t="s">
        <v>26</v>
      </c>
      <c r="C1292" s="11" t="s">
        <v>10</v>
      </c>
      <c r="D1292" s="11" t="s">
        <v>1690</v>
      </c>
      <c r="E1292" s="3" t="s">
        <v>971</v>
      </c>
      <c r="F1292" s="1"/>
      <c r="G1292" s="7"/>
      <c r="H1292" s="7"/>
      <c r="I1292" s="7"/>
      <c r="J1292" s="7">
        <v>8</v>
      </c>
      <c r="K1292" s="7">
        <v>2</v>
      </c>
      <c r="L1292" s="7"/>
      <c r="M1292" s="5">
        <v>2</v>
      </c>
      <c r="N1292" s="7"/>
      <c r="O1292" s="7"/>
      <c r="P1292" s="7"/>
      <c r="Q1292" s="7"/>
      <c r="R1292" s="7"/>
      <c r="S1292" s="7"/>
      <c r="T1292" s="7"/>
      <c r="U1292" s="7"/>
      <c r="V1292" s="6"/>
      <c r="W1292" s="10"/>
      <c r="X1292" s="8"/>
      <c r="Y1292" s="9">
        <v>0</v>
      </c>
      <c r="Z1292" s="9">
        <v>0</v>
      </c>
      <c r="AA1292" s="9">
        <v>0</v>
      </c>
      <c r="AB1292" s="9">
        <v>0</v>
      </c>
      <c r="AC1292" s="9">
        <v>0</v>
      </c>
      <c r="AD1292" s="9">
        <v>0</v>
      </c>
      <c r="AE1292" s="9">
        <v>0</v>
      </c>
      <c r="AF1292" s="9">
        <v>0</v>
      </c>
      <c r="AG1292" s="9">
        <v>0</v>
      </c>
      <c r="AH1292" s="9">
        <v>0</v>
      </c>
      <c r="AI1292" s="9">
        <v>0</v>
      </c>
      <c r="AJ1292">
        <v>0</v>
      </c>
      <c r="AK1292">
        <v>0</v>
      </c>
      <c r="AU1292" t="s">
        <v>2987</v>
      </c>
      <c r="AW1292">
        <v>0</v>
      </c>
      <c r="BA1292">
        <v>0</v>
      </c>
      <c r="BC1292">
        <v>0</v>
      </c>
      <c r="BE1292">
        <v>0</v>
      </c>
      <c r="BG1292">
        <v>0</v>
      </c>
      <c r="BI1292">
        <v>0</v>
      </c>
      <c r="BK1292">
        <v>0</v>
      </c>
      <c r="BM1292">
        <v>0</v>
      </c>
      <c r="BO1292">
        <v>0</v>
      </c>
      <c r="BQ1292">
        <v>0</v>
      </c>
      <c r="BS1292">
        <v>0</v>
      </c>
      <c r="BT1292">
        <v>0</v>
      </c>
      <c r="BV1292">
        <v>0</v>
      </c>
      <c r="BX1292">
        <v>0</v>
      </c>
      <c r="BZ1292">
        <v>0</v>
      </c>
      <c r="CB1292">
        <v>0</v>
      </c>
      <c r="CD1292">
        <v>0</v>
      </c>
      <c r="CH1292">
        <v>0</v>
      </c>
      <c r="CL1292">
        <v>2451</v>
      </c>
      <c r="CO1292">
        <v>0</v>
      </c>
      <c r="CP1292">
        <v>0</v>
      </c>
    </row>
    <row r="1293" spans="1:94" x14ac:dyDescent="0.3">
      <c r="A1293" s="4">
        <v>44752</v>
      </c>
      <c r="B1293" s="2" t="s">
        <v>57</v>
      </c>
      <c r="C1293" s="11" t="s">
        <v>674</v>
      </c>
      <c r="D1293" s="11" t="s">
        <v>1690</v>
      </c>
      <c r="E1293" s="3" t="s">
        <v>975</v>
      </c>
      <c r="F1293" s="1"/>
      <c r="G1293" s="7"/>
      <c r="H1293" s="7"/>
      <c r="I1293" s="7"/>
      <c r="J1293" s="7"/>
      <c r="K1293" s="7"/>
      <c r="L1293" s="7"/>
      <c r="M1293" s="5"/>
      <c r="N1293" s="7">
        <v>1</v>
      </c>
      <c r="O1293" s="7"/>
      <c r="P1293" s="7"/>
      <c r="Q1293" s="7"/>
      <c r="R1293" s="7"/>
      <c r="S1293" s="7"/>
      <c r="T1293" s="7"/>
      <c r="U1293" s="7"/>
      <c r="V1293" s="6"/>
      <c r="W1293" s="10"/>
      <c r="X1293" s="8"/>
      <c r="Y1293" s="9">
        <v>0</v>
      </c>
      <c r="Z1293" s="9">
        <v>0</v>
      </c>
      <c r="AA1293" s="9">
        <v>0</v>
      </c>
      <c r="AB1293" s="9">
        <v>0</v>
      </c>
      <c r="AC1293" s="9">
        <v>0</v>
      </c>
      <c r="AD1293" s="9">
        <v>0</v>
      </c>
      <c r="AE1293" s="9">
        <v>0</v>
      </c>
      <c r="AF1293" s="9">
        <v>0</v>
      </c>
      <c r="AG1293" s="9">
        <v>0</v>
      </c>
      <c r="AH1293" s="9">
        <v>0</v>
      </c>
      <c r="AI1293" s="9">
        <v>0</v>
      </c>
      <c r="AJ1293">
        <v>0</v>
      </c>
      <c r="AK1293">
        <v>0</v>
      </c>
      <c r="AU1293" t="s">
        <v>2988</v>
      </c>
      <c r="AW1293">
        <v>0</v>
      </c>
      <c r="BA1293">
        <v>0</v>
      </c>
      <c r="BC1293">
        <v>0</v>
      </c>
      <c r="BE1293">
        <v>0</v>
      </c>
      <c r="BG1293">
        <v>0</v>
      </c>
      <c r="BI1293">
        <v>0</v>
      </c>
      <c r="BK1293">
        <v>0</v>
      </c>
      <c r="BM1293">
        <v>0</v>
      </c>
      <c r="BO1293">
        <v>0</v>
      </c>
      <c r="BQ1293">
        <v>0</v>
      </c>
      <c r="BS1293">
        <v>0</v>
      </c>
      <c r="BT1293">
        <v>0</v>
      </c>
      <c r="BV1293">
        <v>0</v>
      </c>
      <c r="BX1293">
        <v>0</v>
      </c>
      <c r="BZ1293">
        <v>0</v>
      </c>
      <c r="CB1293">
        <v>0</v>
      </c>
      <c r="CD1293">
        <v>0</v>
      </c>
      <c r="CH1293">
        <v>0</v>
      </c>
      <c r="CL1293">
        <v>2452</v>
      </c>
      <c r="CO1293">
        <v>0</v>
      </c>
      <c r="CP1293">
        <v>0</v>
      </c>
    </row>
    <row r="1294" spans="1:94" x14ac:dyDescent="0.3">
      <c r="A1294" s="4">
        <v>44763</v>
      </c>
      <c r="B1294" s="2" t="s">
        <v>148</v>
      </c>
      <c r="C1294" s="11" t="s">
        <v>810</v>
      </c>
      <c r="D1294" s="11" t="s">
        <v>11</v>
      </c>
      <c r="E1294" s="3" t="s">
        <v>1226</v>
      </c>
      <c r="F1294" s="1"/>
      <c r="G1294" s="7"/>
      <c r="H1294" s="7"/>
      <c r="I1294" s="7"/>
      <c r="J1294" s="7">
        <v>40</v>
      </c>
      <c r="K1294" s="7">
        <v>10</v>
      </c>
      <c r="L1294" s="7"/>
      <c r="M1294" s="5">
        <v>10</v>
      </c>
      <c r="N1294" s="7"/>
      <c r="O1294" s="7"/>
      <c r="P1294" s="7"/>
      <c r="Q1294" s="7"/>
      <c r="R1294" s="7"/>
      <c r="S1294" s="7"/>
      <c r="T1294" s="7"/>
      <c r="U1294" s="7"/>
      <c r="V1294" s="6"/>
      <c r="W1294" s="10"/>
      <c r="X1294" s="8"/>
      <c r="Y1294" s="9">
        <v>0</v>
      </c>
      <c r="Z1294" s="9">
        <v>0</v>
      </c>
      <c r="AA1294" s="9">
        <v>0</v>
      </c>
      <c r="AB1294" s="9">
        <v>0</v>
      </c>
      <c r="AC1294" s="9">
        <v>0</v>
      </c>
      <c r="AD1294" s="9">
        <v>0</v>
      </c>
      <c r="AE1294" s="9">
        <v>0</v>
      </c>
      <c r="AF1294" s="9">
        <v>0</v>
      </c>
      <c r="AG1294" s="9">
        <v>0</v>
      </c>
      <c r="AH1294" s="9">
        <v>0</v>
      </c>
      <c r="AI1294" s="9">
        <v>0</v>
      </c>
      <c r="AJ1294">
        <v>0</v>
      </c>
      <c r="AK1294">
        <v>0</v>
      </c>
      <c r="AU1294" t="s">
        <v>2989</v>
      </c>
      <c r="AW1294">
        <v>0</v>
      </c>
      <c r="BA1294">
        <v>0</v>
      </c>
      <c r="BC1294">
        <v>0</v>
      </c>
      <c r="BE1294">
        <v>0</v>
      </c>
      <c r="BG1294">
        <v>0</v>
      </c>
      <c r="BI1294">
        <v>0</v>
      </c>
      <c r="BK1294">
        <v>0</v>
      </c>
      <c r="BM1294">
        <v>0</v>
      </c>
      <c r="BO1294">
        <v>0</v>
      </c>
      <c r="BQ1294">
        <v>0</v>
      </c>
      <c r="BS1294">
        <v>0</v>
      </c>
      <c r="BT1294">
        <v>0</v>
      </c>
      <c r="BV1294">
        <v>0</v>
      </c>
      <c r="BX1294">
        <v>0</v>
      </c>
      <c r="BZ1294">
        <v>0</v>
      </c>
      <c r="CB1294">
        <v>0</v>
      </c>
      <c r="CD1294">
        <v>0</v>
      </c>
      <c r="CH1294">
        <v>0</v>
      </c>
      <c r="CL1294">
        <v>2453</v>
      </c>
      <c r="CO1294">
        <v>0</v>
      </c>
      <c r="CP1294">
        <v>0</v>
      </c>
    </row>
    <row r="1295" spans="1:94" x14ac:dyDescent="0.3">
      <c r="A1295" s="4">
        <v>44756</v>
      </c>
      <c r="B1295" s="2" t="s">
        <v>26</v>
      </c>
      <c r="C1295" s="11" t="s">
        <v>417</v>
      </c>
      <c r="D1295" s="11" t="s">
        <v>1473</v>
      </c>
      <c r="E1295" s="3" t="s">
        <v>1589</v>
      </c>
      <c r="F1295" s="1"/>
      <c r="G1295" s="7"/>
      <c r="H1295" s="7"/>
      <c r="I1295" s="7"/>
      <c r="J1295" s="7">
        <v>720</v>
      </c>
      <c r="K1295" s="7">
        <v>180</v>
      </c>
      <c r="L1295" s="7"/>
      <c r="M1295" s="5">
        <v>180</v>
      </c>
      <c r="N1295" s="7"/>
      <c r="O1295" s="7"/>
      <c r="P1295" s="7"/>
      <c r="Q1295" s="7"/>
      <c r="R1295" s="7"/>
      <c r="S1295" s="7"/>
      <c r="T1295" s="7"/>
      <c r="U1295" s="7"/>
      <c r="V1295" s="6"/>
      <c r="W1295" s="10"/>
      <c r="X1295" s="8"/>
      <c r="Y1295" s="9">
        <v>0</v>
      </c>
      <c r="Z1295" s="9">
        <v>0</v>
      </c>
      <c r="AA1295" s="9">
        <v>0</v>
      </c>
      <c r="AB1295" s="9">
        <v>0</v>
      </c>
      <c r="AC1295" s="9">
        <v>0</v>
      </c>
      <c r="AD1295" s="9">
        <v>0</v>
      </c>
      <c r="AE1295" s="9">
        <v>0</v>
      </c>
      <c r="AF1295" s="9">
        <v>0</v>
      </c>
      <c r="AG1295" s="9">
        <v>0</v>
      </c>
      <c r="AH1295" s="9">
        <v>0</v>
      </c>
      <c r="AI1295" s="9">
        <v>0</v>
      </c>
      <c r="AJ1295">
        <v>0</v>
      </c>
      <c r="AK1295">
        <v>0</v>
      </c>
      <c r="AU1295" t="s">
        <v>2990</v>
      </c>
      <c r="AW1295">
        <v>0</v>
      </c>
      <c r="BA1295">
        <v>0</v>
      </c>
      <c r="BC1295">
        <v>0</v>
      </c>
      <c r="BE1295">
        <v>0</v>
      </c>
      <c r="BG1295">
        <v>0</v>
      </c>
      <c r="BI1295">
        <v>0</v>
      </c>
      <c r="BK1295">
        <v>0</v>
      </c>
      <c r="BM1295">
        <v>0</v>
      </c>
      <c r="BO1295">
        <v>0</v>
      </c>
      <c r="BQ1295">
        <v>0</v>
      </c>
      <c r="BS1295">
        <v>0</v>
      </c>
      <c r="BT1295">
        <v>0</v>
      </c>
      <c r="BV1295">
        <v>0</v>
      </c>
      <c r="BX1295">
        <v>0</v>
      </c>
      <c r="BZ1295">
        <v>0</v>
      </c>
      <c r="CB1295">
        <v>0</v>
      </c>
      <c r="CD1295">
        <v>0</v>
      </c>
      <c r="CH1295">
        <v>0</v>
      </c>
      <c r="CL1295">
        <v>2454</v>
      </c>
      <c r="CO1295">
        <v>0</v>
      </c>
      <c r="CP1295">
        <v>0</v>
      </c>
    </row>
    <row r="1296" spans="1:94" x14ac:dyDescent="0.3">
      <c r="A1296" s="4">
        <v>44763</v>
      </c>
      <c r="B1296" s="2" t="s">
        <v>26</v>
      </c>
      <c r="C1296" s="11" t="s">
        <v>754</v>
      </c>
      <c r="D1296" s="11" t="s">
        <v>1713</v>
      </c>
      <c r="E1296" s="3" t="s">
        <v>1131</v>
      </c>
      <c r="F1296" s="1"/>
      <c r="G1296" s="7"/>
      <c r="H1296" s="7"/>
      <c r="I1296" s="7"/>
      <c r="J1296" s="7">
        <v>12</v>
      </c>
      <c r="K1296" s="7">
        <v>3</v>
      </c>
      <c r="L1296" s="7"/>
      <c r="M1296" s="5">
        <v>3</v>
      </c>
      <c r="N1296" s="7"/>
      <c r="O1296" s="7"/>
      <c r="P1296" s="7"/>
      <c r="Q1296" s="7"/>
      <c r="R1296" s="7"/>
      <c r="S1296" s="7"/>
      <c r="T1296" s="7"/>
      <c r="U1296" s="7"/>
      <c r="V1296" s="6"/>
      <c r="W1296" s="10"/>
      <c r="X1296" s="8"/>
      <c r="Y1296" s="9">
        <v>0</v>
      </c>
      <c r="Z1296" s="9">
        <v>0</v>
      </c>
      <c r="AA1296" s="9">
        <v>0</v>
      </c>
      <c r="AB1296" s="9">
        <v>0</v>
      </c>
      <c r="AC1296" s="9">
        <v>0</v>
      </c>
      <c r="AD1296" s="9">
        <v>0</v>
      </c>
      <c r="AE1296" s="9">
        <v>0</v>
      </c>
      <c r="AF1296" s="9">
        <v>0</v>
      </c>
      <c r="AG1296" s="9">
        <v>0</v>
      </c>
      <c r="AH1296" s="9">
        <v>0</v>
      </c>
      <c r="AI1296" s="9">
        <v>0</v>
      </c>
      <c r="AJ1296">
        <v>0</v>
      </c>
      <c r="AK1296">
        <v>0</v>
      </c>
      <c r="AU1296" t="s">
        <v>2991</v>
      </c>
      <c r="AW1296">
        <v>0</v>
      </c>
      <c r="BA1296">
        <v>0</v>
      </c>
      <c r="BC1296">
        <v>0</v>
      </c>
      <c r="BE1296">
        <v>0</v>
      </c>
      <c r="BG1296">
        <v>0</v>
      </c>
      <c r="BI1296">
        <v>0</v>
      </c>
      <c r="BK1296">
        <v>0</v>
      </c>
      <c r="BM1296">
        <v>0</v>
      </c>
      <c r="BO1296">
        <v>0</v>
      </c>
      <c r="BQ1296">
        <v>0</v>
      </c>
      <c r="BS1296">
        <v>0</v>
      </c>
      <c r="BT1296">
        <v>0</v>
      </c>
      <c r="BV1296">
        <v>0</v>
      </c>
      <c r="BX1296">
        <v>0</v>
      </c>
      <c r="BZ1296">
        <v>0</v>
      </c>
      <c r="CB1296">
        <v>0</v>
      </c>
      <c r="CD1296">
        <v>0</v>
      </c>
      <c r="CH1296">
        <v>0</v>
      </c>
      <c r="CL1296">
        <v>2455</v>
      </c>
      <c r="CO1296">
        <v>0</v>
      </c>
      <c r="CP1296">
        <v>0</v>
      </c>
    </row>
    <row r="1297" spans="1:94" x14ac:dyDescent="0.3">
      <c r="A1297" s="4">
        <v>44762</v>
      </c>
      <c r="B1297" s="2" t="s">
        <v>26</v>
      </c>
      <c r="C1297" s="11" t="s">
        <v>345</v>
      </c>
      <c r="D1297" s="11" t="s">
        <v>1690</v>
      </c>
      <c r="E1297" s="3" t="s">
        <v>1599</v>
      </c>
      <c r="F1297" s="1"/>
      <c r="G1297" s="7"/>
      <c r="H1297" s="7"/>
      <c r="I1297" s="7"/>
      <c r="J1297" s="7">
        <v>40</v>
      </c>
      <c r="K1297" s="7">
        <v>10</v>
      </c>
      <c r="L1297" s="7">
        <v>10</v>
      </c>
      <c r="M1297" s="5"/>
      <c r="N1297" s="7"/>
      <c r="O1297" s="7"/>
      <c r="P1297" s="7"/>
      <c r="Q1297" s="7"/>
      <c r="R1297" s="7"/>
      <c r="S1297" s="7"/>
      <c r="T1297" s="7"/>
      <c r="U1297" s="7"/>
      <c r="V1297" s="6"/>
      <c r="W1297" s="10"/>
      <c r="X1297" s="8"/>
      <c r="Y1297" s="9">
        <v>0</v>
      </c>
      <c r="Z1297" s="9">
        <v>0</v>
      </c>
      <c r="AA1297" s="9">
        <v>0</v>
      </c>
      <c r="AB1297" s="9">
        <v>0</v>
      </c>
      <c r="AC1297" s="9">
        <v>0</v>
      </c>
      <c r="AD1297" s="9">
        <v>0</v>
      </c>
      <c r="AE1297" s="9">
        <v>0</v>
      </c>
      <c r="AF1297" s="9">
        <v>0</v>
      </c>
      <c r="AG1297" s="9">
        <v>0</v>
      </c>
      <c r="AH1297" s="9">
        <v>0</v>
      </c>
      <c r="AI1297" s="9">
        <v>0</v>
      </c>
      <c r="AJ1297">
        <v>0</v>
      </c>
      <c r="AK1297">
        <v>0</v>
      </c>
      <c r="AU1297" t="s">
        <v>2992</v>
      </c>
      <c r="AW1297">
        <v>0</v>
      </c>
      <c r="BA1297">
        <v>0</v>
      </c>
      <c r="BC1297">
        <v>0</v>
      </c>
      <c r="BE1297">
        <v>0</v>
      </c>
      <c r="BG1297">
        <v>0</v>
      </c>
      <c r="BI1297">
        <v>0</v>
      </c>
      <c r="BK1297">
        <v>0</v>
      </c>
      <c r="BM1297">
        <v>0</v>
      </c>
      <c r="BO1297">
        <v>0</v>
      </c>
      <c r="BQ1297">
        <v>0</v>
      </c>
      <c r="BS1297">
        <v>0</v>
      </c>
      <c r="BT1297">
        <v>0</v>
      </c>
      <c r="BV1297">
        <v>0</v>
      </c>
      <c r="BX1297">
        <v>0</v>
      </c>
      <c r="BZ1297">
        <v>0</v>
      </c>
      <c r="CB1297">
        <v>0</v>
      </c>
      <c r="CD1297">
        <v>0</v>
      </c>
      <c r="CH1297">
        <v>0</v>
      </c>
      <c r="CL1297">
        <v>2456</v>
      </c>
      <c r="CO1297">
        <v>0</v>
      </c>
      <c r="CP1297">
        <v>0</v>
      </c>
    </row>
    <row r="1298" spans="1:94" x14ac:dyDescent="0.3">
      <c r="A1298" s="4">
        <v>44762</v>
      </c>
      <c r="B1298" s="2" t="s">
        <v>26</v>
      </c>
      <c r="C1298" s="11" t="s">
        <v>345</v>
      </c>
      <c r="D1298" s="11" t="s">
        <v>1473</v>
      </c>
      <c r="E1298" s="3" t="s">
        <v>1599</v>
      </c>
      <c r="F1298" s="1"/>
      <c r="G1298" s="7"/>
      <c r="H1298" s="7"/>
      <c r="I1298" s="7"/>
      <c r="J1298" s="7">
        <v>120</v>
      </c>
      <c r="K1298" s="7">
        <v>30</v>
      </c>
      <c r="L1298" s="7"/>
      <c r="M1298" s="5">
        <v>30</v>
      </c>
      <c r="N1298" s="7"/>
      <c r="O1298" s="7"/>
      <c r="P1298" s="7"/>
      <c r="Q1298" s="7"/>
      <c r="R1298" s="7"/>
      <c r="S1298" s="7"/>
      <c r="T1298" s="7">
        <v>1</v>
      </c>
      <c r="U1298" s="7"/>
      <c r="V1298" s="6"/>
      <c r="W1298" s="10"/>
      <c r="X1298" s="8"/>
      <c r="Y1298" s="9">
        <v>0</v>
      </c>
      <c r="Z1298" s="9">
        <v>0</v>
      </c>
      <c r="AA1298" s="9">
        <v>0</v>
      </c>
      <c r="AB1298" s="9">
        <v>0</v>
      </c>
      <c r="AC1298" s="9">
        <v>0</v>
      </c>
      <c r="AD1298" s="9">
        <v>0</v>
      </c>
      <c r="AE1298" s="9">
        <v>0</v>
      </c>
      <c r="AF1298" s="9">
        <v>0</v>
      </c>
      <c r="AG1298" s="9">
        <v>0</v>
      </c>
      <c r="AH1298" s="9">
        <v>0</v>
      </c>
      <c r="AI1298" s="9">
        <v>0</v>
      </c>
      <c r="AJ1298">
        <v>0</v>
      </c>
      <c r="AK1298">
        <v>0</v>
      </c>
      <c r="AU1298" t="s">
        <v>2993</v>
      </c>
      <c r="AW1298">
        <v>0</v>
      </c>
      <c r="BA1298">
        <v>0</v>
      </c>
      <c r="BC1298">
        <v>0</v>
      </c>
      <c r="BE1298">
        <v>0</v>
      </c>
      <c r="BG1298">
        <v>0</v>
      </c>
      <c r="BI1298">
        <v>0</v>
      </c>
      <c r="BK1298">
        <v>0</v>
      </c>
      <c r="BM1298">
        <v>0</v>
      </c>
      <c r="BO1298">
        <v>0</v>
      </c>
      <c r="BQ1298">
        <v>0</v>
      </c>
      <c r="BS1298">
        <v>0</v>
      </c>
      <c r="BT1298">
        <v>0</v>
      </c>
      <c r="BV1298">
        <v>0</v>
      </c>
      <c r="BX1298">
        <v>0</v>
      </c>
      <c r="BZ1298">
        <v>0</v>
      </c>
      <c r="CB1298">
        <v>0</v>
      </c>
      <c r="CD1298">
        <v>0</v>
      </c>
      <c r="CH1298">
        <v>0</v>
      </c>
      <c r="CL1298">
        <v>2457</v>
      </c>
      <c r="CO1298">
        <v>0</v>
      </c>
      <c r="CP1298">
        <v>0</v>
      </c>
    </row>
    <row r="1299" spans="1:94" x14ac:dyDescent="0.3">
      <c r="A1299" s="4">
        <v>44763</v>
      </c>
      <c r="B1299" s="2" t="s">
        <v>40</v>
      </c>
      <c r="C1299" s="11" t="s">
        <v>107</v>
      </c>
      <c r="D1299" s="11" t="s">
        <v>1699</v>
      </c>
      <c r="E1299" s="3" t="s">
        <v>988</v>
      </c>
      <c r="F1299" s="1"/>
      <c r="G1299" s="7"/>
      <c r="H1299" s="7"/>
      <c r="I1299" s="7"/>
      <c r="J1299" s="7"/>
      <c r="K1299" s="7"/>
      <c r="L1299" s="7"/>
      <c r="M1299" s="5"/>
      <c r="N1299" s="7"/>
      <c r="O1299" s="7"/>
      <c r="P1299" s="7"/>
      <c r="Q1299" s="7"/>
      <c r="R1299" s="7"/>
      <c r="S1299" s="7"/>
      <c r="T1299" s="7"/>
      <c r="U1299" s="7"/>
      <c r="V1299" s="6">
        <v>2</v>
      </c>
      <c r="W1299" s="10"/>
      <c r="X1299" s="8"/>
      <c r="Y1299" s="9">
        <v>0</v>
      </c>
      <c r="Z1299" s="9">
        <v>0</v>
      </c>
      <c r="AA1299" s="9">
        <v>0</v>
      </c>
      <c r="AB1299" s="9">
        <v>0</v>
      </c>
      <c r="AC1299" s="9">
        <v>0</v>
      </c>
      <c r="AD1299" s="9">
        <v>0</v>
      </c>
      <c r="AE1299" s="9">
        <v>0</v>
      </c>
      <c r="AF1299" s="9">
        <v>0</v>
      </c>
      <c r="AG1299" s="9">
        <v>0</v>
      </c>
      <c r="AH1299" s="9">
        <v>0</v>
      </c>
      <c r="AI1299" s="9">
        <v>0</v>
      </c>
      <c r="AJ1299">
        <v>0</v>
      </c>
      <c r="AK1299">
        <v>0</v>
      </c>
      <c r="AU1299" t="s">
        <v>2994</v>
      </c>
      <c r="AW1299">
        <v>0</v>
      </c>
      <c r="BA1299">
        <v>0</v>
      </c>
      <c r="BC1299">
        <v>0</v>
      </c>
      <c r="BE1299">
        <v>0</v>
      </c>
      <c r="BG1299">
        <v>0</v>
      </c>
      <c r="BI1299">
        <v>0</v>
      </c>
      <c r="BK1299">
        <v>0</v>
      </c>
      <c r="BM1299">
        <v>0</v>
      </c>
      <c r="BO1299">
        <v>0</v>
      </c>
      <c r="BQ1299">
        <v>0</v>
      </c>
      <c r="BS1299">
        <v>0</v>
      </c>
      <c r="BT1299">
        <v>0</v>
      </c>
      <c r="BV1299">
        <v>0</v>
      </c>
      <c r="BX1299">
        <v>0</v>
      </c>
      <c r="BZ1299">
        <v>0</v>
      </c>
      <c r="CB1299">
        <v>0</v>
      </c>
      <c r="CD1299">
        <v>0</v>
      </c>
      <c r="CH1299">
        <v>0</v>
      </c>
      <c r="CL1299">
        <v>2458</v>
      </c>
      <c r="CO1299">
        <v>0</v>
      </c>
      <c r="CP1299">
        <v>0</v>
      </c>
    </row>
    <row r="1300" spans="1:94" x14ac:dyDescent="0.3">
      <c r="A1300" s="4">
        <v>44886</v>
      </c>
      <c r="B1300" s="2" t="s">
        <v>115</v>
      </c>
      <c r="C1300" s="11" t="s">
        <v>224</v>
      </c>
      <c r="D1300" s="11" t="s">
        <v>11</v>
      </c>
      <c r="E1300" s="3" t="s">
        <v>1204</v>
      </c>
      <c r="F1300" s="1"/>
      <c r="G1300" s="7"/>
      <c r="H1300" s="7"/>
      <c r="I1300" s="7"/>
      <c r="J1300" s="7">
        <v>150</v>
      </c>
      <c r="K1300" s="7">
        <v>30</v>
      </c>
      <c r="L1300" s="7"/>
      <c r="M1300" s="5">
        <v>30</v>
      </c>
      <c r="N1300" s="7"/>
      <c r="O1300" s="7"/>
      <c r="P1300" s="7"/>
      <c r="Q1300" s="7"/>
      <c r="R1300" s="7"/>
      <c r="S1300" s="7"/>
      <c r="T1300" s="7"/>
      <c r="U1300" s="7"/>
      <c r="V1300" s="6"/>
      <c r="W1300" s="10"/>
      <c r="X1300" s="8"/>
      <c r="Y1300" s="9">
        <v>0</v>
      </c>
      <c r="Z1300" s="9">
        <v>90000000</v>
      </c>
      <c r="AA1300" s="9">
        <v>261525000</v>
      </c>
      <c r="AB1300" s="9">
        <v>0</v>
      </c>
      <c r="AC1300" s="9">
        <v>0</v>
      </c>
      <c r="AD1300" s="9">
        <v>0</v>
      </c>
      <c r="AE1300" s="9">
        <v>0</v>
      </c>
      <c r="AF1300" s="9">
        <v>0</v>
      </c>
      <c r="AG1300" s="9">
        <v>0</v>
      </c>
      <c r="AH1300" s="9">
        <v>0</v>
      </c>
      <c r="AI1300" s="9">
        <v>0</v>
      </c>
      <c r="AJ1300">
        <v>351525000</v>
      </c>
      <c r="AK1300">
        <v>0</v>
      </c>
      <c r="AU1300" t="s">
        <v>2995</v>
      </c>
      <c r="AV1300">
        <v>2033</v>
      </c>
      <c r="AW1300">
        <v>261525000</v>
      </c>
      <c r="BA1300">
        <v>0</v>
      </c>
      <c r="BC1300">
        <v>0</v>
      </c>
      <c r="BE1300">
        <v>0</v>
      </c>
      <c r="BF1300">
        <v>500</v>
      </c>
      <c r="BG1300">
        <v>49500000</v>
      </c>
      <c r="BH1300">
        <v>500</v>
      </c>
      <c r="BI1300">
        <v>14300000</v>
      </c>
      <c r="BJ1300">
        <v>500</v>
      </c>
      <c r="BK1300">
        <v>13000000</v>
      </c>
      <c r="BM1300">
        <v>0</v>
      </c>
      <c r="BN1300">
        <v>500</v>
      </c>
      <c r="BO1300">
        <v>13200000</v>
      </c>
      <c r="BQ1300">
        <v>0</v>
      </c>
      <c r="BS1300">
        <v>0</v>
      </c>
      <c r="BT1300">
        <v>90000000</v>
      </c>
      <c r="BV1300">
        <v>0</v>
      </c>
      <c r="BX1300">
        <v>0</v>
      </c>
      <c r="BZ1300">
        <v>0</v>
      </c>
      <c r="CB1300">
        <v>0</v>
      </c>
      <c r="CD1300">
        <v>0</v>
      </c>
      <c r="CH1300">
        <v>0</v>
      </c>
      <c r="CL1300">
        <v>2459</v>
      </c>
      <c r="CO1300">
        <v>0</v>
      </c>
      <c r="CP1300">
        <v>351525000</v>
      </c>
    </row>
    <row r="1301" spans="1:94" x14ac:dyDescent="0.3">
      <c r="A1301" s="4">
        <v>44764</v>
      </c>
      <c r="B1301" s="2" t="s">
        <v>29</v>
      </c>
      <c r="C1301" s="11" t="s">
        <v>639</v>
      </c>
      <c r="D1301" s="11" t="s">
        <v>1699</v>
      </c>
      <c r="E1301" s="3" t="s">
        <v>955</v>
      </c>
      <c r="F1301" s="1"/>
      <c r="G1301" s="7"/>
      <c r="H1301" s="7"/>
      <c r="I1301" s="7"/>
      <c r="J1301" s="7"/>
      <c r="K1301" s="7"/>
      <c r="L1301" s="7"/>
      <c r="M1301" s="5"/>
      <c r="N1301" s="7"/>
      <c r="O1301" s="7"/>
      <c r="P1301" s="7"/>
      <c r="Q1301" s="7"/>
      <c r="R1301" s="7"/>
      <c r="S1301" s="7"/>
      <c r="T1301" s="7"/>
      <c r="U1301" s="7"/>
      <c r="V1301" s="6">
        <v>8</v>
      </c>
      <c r="W1301" s="10"/>
      <c r="X1301" s="8"/>
      <c r="Y1301" s="9">
        <v>0</v>
      </c>
      <c r="Z1301" s="9">
        <v>0</v>
      </c>
      <c r="AA1301" s="9">
        <v>0</v>
      </c>
      <c r="AB1301" s="9">
        <v>0</v>
      </c>
      <c r="AC1301" s="9">
        <v>0</v>
      </c>
      <c r="AD1301" s="9">
        <v>0</v>
      </c>
      <c r="AE1301" s="9">
        <v>0</v>
      </c>
      <c r="AF1301" s="9">
        <v>0</v>
      </c>
      <c r="AG1301" s="9">
        <v>0</v>
      </c>
      <c r="AH1301" s="9">
        <v>0</v>
      </c>
      <c r="AI1301" s="9">
        <v>0</v>
      </c>
      <c r="AJ1301">
        <v>0</v>
      </c>
      <c r="AK1301">
        <v>0</v>
      </c>
      <c r="AU1301" t="s">
        <v>2996</v>
      </c>
      <c r="AW1301">
        <v>0</v>
      </c>
      <c r="BA1301">
        <v>0</v>
      </c>
      <c r="BC1301">
        <v>0</v>
      </c>
      <c r="BE1301">
        <v>0</v>
      </c>
      <c r="BG1301">
        <v>0</v>
      </c>
      <c r="BI1301">
        <v>0</v>
      </c>
      <c r="BK1301">
        <v>0</v>
      </c>
      <c r="BM1301">
        <v>0</v>
      </c>
      <c r="BO1301">
        <v>0</v>
      </c>
      <c r="BQ1301">
        <v>0</v>
      </c>
      <c r="BS1301">
        <v>0</v>
      </c>
      <c r="BT1301">
        <v>0</v>
      </c>
      <c r="BV1301">
        <v>0</v>
      </c>
      <c r="BX1301">
        <v>0</v>
      </c>
      <c r="BZ1301">
        <v>0</v>
      </c>
      <c r="CB1301">
        <v>0</v>
      </c>
      <c r="CD1301">
        <v>0</v>
      </c>
      <c r="CH1301">
        <v>0</v>
      </c>
      <c r="CL1301">
        <v>2460</v>
      </c>
      <c r="CO1301">
        <v>0</v>
      </c>
      <c r="CP1301">
        <v>0</v>
      </c>
    </row>
    <row r="1302" spans="1:94" x14ac:dyDescent="0.3">
      <c r="A1302" s="4">
        <v>44764</v>
      </c>
      <c r="B1302" s="2" t="s">
        <v>115</v>
      </c>
      <c r="C1302" s="11" t="s">
        <v>63</v>
      </c>
      <c r="D1302" s="11" t="s">
        <v>11</v>
      </c>
      <c r="E1302" s="3" t="s">
        <v>1307</v>
      </c>
      <c r="F1302" s="1"/>
      <c r="G1302" s="7"/>
      <c r="H1302" s="7"/>
      <c r="I1302" s="7"/>
      <c r="J1302" s="7">
        <v>4</v>
      </c>
      <c r="K1302" s="7">
        <v>1</v>
      </c>
      <c r="L1302" s="7"/>
      <c r="M1302" s="5">
        <v>1</v>
      </c>
      <c r="N1302" s="7"/>
      <c r="O1302" s="7"/>
      <c r="P1302" s="7"/>
      <c r="Q1302" s="7"/>
      <c r="R1302" s="7"/>
      <c r="S1302" s="7"/>
      <c r="T1302" s="7"/>
      <c r="U1302" s="7"/>
      <c r="V1302" s="6"/>
      <c r="W1302" s="10"/>
      <c r="X1302" s="8"/>
      <c r="Y1302" s="9">
        <v>0</v>
      </c>
      <c r="Z1302" s="9">
        <v>0</v>
      </c>
      <c r="AA1302" s="9">
        <v>8388000</v>
      </c>
      <c r="AB1302" s="9">
        <v>0</v>
      </c>
      <c r="AC1302" s="9">
        <v>0</v>
      </c>
      <c r="AD1302" s="9">
        <v>0</v>
      </c>
      <c r="AE1302" s="9">
        <v>0</v>
      </c>
      <c r="AF1302" s="9">
        <v>0</v>
      </c>
      <c r="AG1302" s="9">
        <v>0</v>
      </c>
      <c r="AH1302" s="9">
        <v>0</v>
      </c>
      <c r="AI1302" s="9">
        <v>0</v>
      </c>
      <c r="AJ1302">
        <v>8388000</v>
      </c>
      <c r="AK1302">
        <v>0</v>
      </c>
      <c r="AU1302" t="s">
        <v>2997</v>
      </c>
      <c r="AV1302">
        <v>60</v>
      </c>
      <c r="AW1302">
        <v>8388000</v>
      </c>
      <c r="BA1302">
        <v>0</v>
      </c>
      <c r="BC1302">
        <v>0</v>
      </c>
      <c r="BE1302">
        <v>0</v>
      </c>
      <c r="BG1302">
        <v>0</v>
      </c>
      <c r="BI1302">
        <v>0</v>
      </c>
      <c r="BK1302">
        <v>0</v>
      </c>
      <c r="BM1302">
        <v>0</v>
      </c>
      <c r="BO1302">
        <v>0</v>
      </c>
      <c r="BQ1302">
        <v>0</v>
      </c>
      <c r="BS1302">
        <v>0</v>
      </c>
      <c r="BT1302">
        <v>0</v>
      </c>
      <c r="BV1302">
        <v>0</v>
      </c>
      <c r="BX1302">
        <v>0</v>
      </c>
      <c r="BZ1302">
        <v>0</v>
      </c>
      <c r="CB1302">
        <v>0</v>
      </c>
      <c r="CD1302">
        <v>0</v>
      </c>
      <c r="CH1302">
        <v>0</v>
      </c>
      <c r="CL1302">
        <v>2461</v>
      </c>
      <c r="CO1302">
        <v>0</v>
      </c>
      <c r="CP1302">
        <v>8388000</v>
      </c>
    </row>
    <row r="1303" spans="1:94" x14ac:dyDescent="0.3">
      <c r="A1303" s="4">
        <v>44764</v>
      </c>
      <c r="B1303" s="2" t="s">
        <v>57</v>
      </c>
      <c r="C1303" s="11" t="s">
        <v>338</v>
      </c>
      <c r="D1303" s="11" t="s">
        <v>7</v>
      </c>
      <c r="E1303" s="3" t="s">
        <v>1339</v>
      </c>
      <c r="F1303" s="1"/>
      <c r="G1303" s="7"/>
      <c r="H1303" s="7"/>
      <c r="I1303" s="7"/>
      <c r="J1303" s="7">
        <v>8</v>
      </c>
      <c r="K1303" s="7">
        <v>2</v>
      </c>
      <c r="L1303" s="7"/>
      <c r="M1303" s="5">
        <v>2</v>
      </c>
      <c r="N1303" s="7"/>
      <c r="O1303" s="7"/>
      <c r="P1303" s="7"/>
      <c r="Q1303" s="7"/>
      <c r="R1303" s="7"/>
      <c r="S1303" s="7"/>
      <c r="T1303" s="7"/>
      <c r="U1303" s="7"/>
      <c r="V1303" s="6"/>
      <c r="W1303" s="10" t="s">
        <v>2998</v>
      </c>
      <c r="X1303" s="8"/>
      <c r="Y1303" s="9">
        <v>0</v>
      </c>
      <c r="Z1303" s="9">
        <v>0</v>
      </c>
      <c r="AA1303" s="9">
        <v>0</v>
      </c>
      <c r="AB1303" s="9">
        <v>0</v>
      </c>
      <c r="AC1303" s="9">
        <v>0</v>
      </c>
      <c r="AD1303" s="9">
        <v>0</v>
      </c>
      <c r="AE1303" s="9">
        <v>0</v>
      </c>
      <c r="AF1303" s="9">
        <v>0</v>
      </c>
      <c r="AG1303" s="9">
        <v>0</v>
      </c>
      <c r="AH1303" s="9">
        <v>0</v>
      </c>
      <c r="AI1303" s="9">
        <v>0</v>
      </c>
      <c r="AJ1303">
        <v>0</v>
      </c>
      <c r="AK1303">
        <v>0</v>
      </c>
      <c r="AU1303" t="s">
        <v>2999</v>
      </c>
      <c r="AW1303">
        <v>0</v>
      </c>
      <c r="BA1303">
        <v>0</v>
      </c>
      <c r="BC1303">
        <v>0</v>
      </c>
      <c r="BE1303">
        <v>0</v>
      </c>
      <c r="BG1303">
        <v>0</v>
      </c>
      <c r="BI1303">
        <v>0</v>
      </c>
      <c r="BK1303">
        <v>0</v>
      </c>
      <c r="BM1303">
        <v>0</v>
      </c>
      <c r="BO1303">
        <v>0</v>
      </c>
      <c r="BQ1303">
        <v>0</v>
      </c>
      <c r="BS1303">
        <v>0</v>
      </c>
      <c r="BT1303">
        <v>0</v>
      </c>
      <c r="BV1303">
        <v>0</v>
      </c>
      <c r="BX1303">
        <v>0</v>
      </c>
      <c r="BZ1303">
        <v>0</v>
      </c>
      <c r="CB1303">
        <v>0</v>
      </c>
      <c r="CD1303">
        <v>0</v>
      </c>
      <c r="CH1303">
        <v>0</v>
      </c>
      <c r="CL1303">
        <v>2462</v>
      </c>
      <c r="CO1303">
        <v>0</v>
      </c>
      <c r="CP1303">
        <v>0</v>
      </c>
    </row>
    <row r="1304" spans="1:94" x14ac:dyDescent="0.3">
      <c r="A1304" s="4">
        <v>44786</v>
      </c>
      <c r="B1304" s="2" t="s">
        <v>148</v>
      </c>
      <c r="C1304" s="11" t="s">
        <v>220</v>
      </c>
      <c r="D1304" s="11" t="s">
        <v>1473</v>
      </c>
      <c r="E1304" s="3" t="s">
        <v>1210</v>
      </c>
      <c r="F1304" s="1"/>
      <c r="G1304" s="7"/>
      <c r="H1304" s="7"/>
      <c r="I1304" s="7"/>
      <c r="J1304" s="7"/>
      <c r="K1304" s="7"/>
      <c r="L1304" s="7"/>
      <c r="M1304" s="5"/>
      <c r="N1304" s="7">
        <v>1</v>
      </c>
      <c r="O1304" s="7">
        <v>2</v>
      </c>
      <c r="P1304" s="7"/>
      <c r="Q1304" s="7"/>
      <c r="R1304" s="7"/>
      <c r="S1304" s="7"/>
      <c r="T1304" s="7"/>
      <c r="U1304" s="7"/>
      <c r="V1304" s="6"/>
      <c r="W1304" s="10"/>
      <c r="X1304" s="8"/>
      <c r="Y1304" s="9">
        <v>0</v>
      </c>
      <c r="Z1304" s="9">
        <v>0</v>
      </c>
      <c r="AA1304" s="9">
        <v>117000000</v>
      </c>
      <c r="AB1304" s="9">
        <v>0</v>
      </c>
      <c r="AC1304" s="9">
        <v>0</v>
      </c>
      <c r="AD1304" s="9">
        <v>0</v>
      </c>
      <c r="AE1304" s="9">
        <v>0</v>
      </c>
      <c r="AF1304" s="9">
        <v>0</v>
      </c>
      <c r="AG1304" s="9">
        <v>0</v>
      </c>
      <c r="AH1304" s="9">
        <v>0</v>
      </c>
      <c r="AI1304" s="9">
        <v>0</v>
      </c>
      <c r="AJ1304">
        <v>117000000</v>
      </c>
      <c r="AK1304">
        <v>0</v>
      </c>
      <c r="AL1304">
        <v>439</v>
      </c>
      <c r="AM1304">
        <v>44691</v>
      </c>
      <c r="AN1304">
        <v>44843</v>
      </c>
      <c r="AU1304" t="s">
        <v>3000</v>
      </c>
      <c r="AV1304">
        <v>1000</v>
      </c>
      <c r="AW1304">
        <v>117000000</v>
      </c>
      <c r="BA1304">
        <v>0</v>
      </c>
      <c r="BC1304">
        <v>0</v>
      </c>
      <c r="BE1304">
        <v>0</v>
      </c>
      <c r="BG1304">
        <v>0</v>
      </c>
      <c r="BI1304">
        <v>0</v>
      </c>
      <c r="BK1304">
        <v>0</v>
      </c>
      <c r="BM1304">
        <v>0</v>
      </c>
      <c r="BO1304">
        <v>0</v>
      </c>
      <c r="BQ1304">
        <v>0</v>
      </c>
      <c r="BS1304">
        <v>0</v>
      </c>
      <c r="BT1304">
        <v>0</v>
      </c>
      <c r="BV1304">
        <v>0</v>
      </c>
      <c r="BX1304">
        <v>0</v>
      </c>
      <c r="BZ1304">
        <v>0</v>
      </c>
      <c r="CB1304">
        <v>0</v>
      </c>
      <c r="CD1304">
        <v>0</v>
      </c>
      <c r="CH1304">
        <v>0</v>
      </c>
      <c r="CL1304">
        <v>2463</v>
      </c>
      <c r="CO1304">
        <v>0</v>
      </c>
      <c r="CP1304">
        <v>117000000</v>
      </c>
    </row>
    <row r="1305" spans="1:94" x14ac:dyDescent="0.3">
      <c r="A1305" s="4">
        <v>44763</v>
      </c>
      <c r="B1305" s="2" t="s">
        <v>199</v>
      </c>
      <c r="C1305" s="11" t="s">
        <v>199</v>
      </c>
      <c r="D1305" s="11" t="s">
        <v>11</v>
      </c>
      <c r="E1305" s="3" t="s">
        <v>1185</v>
      </c>
      <c r="F1305" s="1"/>
      <c r="G1305" s="7"/>
      <c r="H1305" s="7"/>
      <c r="I1305" s="7"/>
      <c r="J1305" s="7">
        <v>360</v>
      </c>
      <c r="K1305" s="7">
        <v>183</v>
      </c>
      <c r="L1305" s="7"/>
      <c r="M1305" s="5">
        <v>183</v>
      </c>
      <c r="N1305" s="7"/>
      <c r="O1305" s="7"/>
      <c r="P1305" s="7"/>
      <c r="Q1305" s="7"/>
      <c r="R1305" s="7"/>
      <c r="S1305" s="7"/>
      <c r="T1305" s="7"/>
      <c r="U1305" s="7"/>
      <c r="V1305" s="6"/>
      <c r="W1305" s="10"/>
      <c r="X1305" s="8"/>
      <c r="Y1305" s="9">
        <v>0</v>
      </c>
      <c r="Z1305" s="9">
        <v>0</v>
      </c>
      <c r="AA1305" s="9">
        <v>0</v>
      </c>
      <c r="AB1305" s="9">
        <v>0</v>
      </c>
      <c r="AC1305" s="9">
        <v>0</v>
      </c>
      <c r="AD1305" s="9">
        <v>0</v>
      </c>
      <c r="AE1305" s="9">
        <v>0</v>
      </c>
      <c r="AF1305" s="9">
        <v>0</v>
      </c>
      <c r="AG1305" s="9">
        <v>0</v>
      </c>
      <c r="AH1305" s="9">
        <v>0</v>
      </c>
      <c r="AI1305" s="9">
        <v>0</v>
      </c>
      <c r="AJ1305">
        <v>0</v>
      </c>
      <c r="AK1305">
        <v>0</v>
      </c>
      <c r="AU1305" t="s">
        <v>3001</v>
      </c>
      <c r="AW1305">
        <v>0</v>
      </c>
      <c r="BA1305">
        <v>0</v>
      </c>
      <c r="BC1305">
        <v>0</v>
      </c>
      <c r="BE1305">
        <v>0</v>
      </c>
      <c r="BG1305">
        <v>0</v>
      </c>
      <c r="BI1305">
        <v>0</v>
      </c>
      <c r="BK1305">
        <v>0</v>
      </c>
      <c r="BM1305">
        <v>0</v>
      </c>
      <c r="BO1305">
        <v>0</v>
      </c>
      <c r="BQ1305">
        <v>0</v>
      </c>
      <c r="BS1305">
        <v>0</v>
      </c>
      <c r="BT1305">
        <v>0</v>
      </c>
      <c r="BV1305">
        <v>0</v>
      </c>
      <c r="BX1305">
        <v>0</v>
      </c>
      <c r="BZ1305">
        <v>0</v>
      </c>
      <c r="CB1305">
        <v>0</v>
      </c>
      <c r="CD1305">
        <v>0</v>
      </c>
      <c r="CH1305">
        <v>0</v>
      </c>
      <c r="CL1305">
        <v>2464</v>
      </c>
      <c r="CO1305">
        <v>0</v>
      </c>
      <c r="CP1305">
        <v>0</v>
      </c>
    </row>
    <row r="1306" spans="1:94" x14ac:dyDescent="0.3">
      <c r="A1306" s="4">
        <v>44766</v>
      </c>
      <c r="B1306" s="2" t="s">
        <v>172</v>
      </c>
      <c r="C1306" s="11" t="s">
        <v>251</v>
      </c>
      <c r="D1306" s="11" t="s">
        <v>1690</v>
      </c>
      <c r="E1306" s="3" t="s">
        <v>1048</v>
      </c>
      <c r="F1306" s="1"/>
      <c r="G1306" s="7"/>
      <c r="H1306" s="7"/>
      <c r="I1306" s="7"/>
      <c r="J1306" s="7"/>
      <c r="K1306" s="7"/>
      <c r="L1306" s="7"/>
      <c r="M1306" s="5"/>
      <c r="N1306" s="7">
        <v>1</v>
      </c>
      <c r="O1306" s="7"/>
      <c r="P1306" s="7"/>
      <c r="Q1306" s="7"/>
      <c r="R1306" s="7"/>
      <c r="S1306" s="7"/>
      <c r="T1306" s="7"/>
      <c r="U1306" s="7"/>
      <c r="V1306" s="6"/>
      <c r="W1306" s="10"/>
      <c r="X1306" s="8"/>
      <c r="Y1306" s="9">
        <v>0</v>
      </c>
      <c r="Z1306" s="9">
        <v>0</v>
      </c>
      <c r="AA1306" s="9">
        <v>0</v>
      </c>
      <c r="AB1306" s="9">
        <v>0</v>
      </c>
      <c r="AC1306" s="9">
        <v>0</v>
      </c>
      <c r="AD1306" s="9">
        <v>0</v>
      </c>
      <c r="AE1306" s="9">
        <v>0</v>
      </c>
      <c r="AF1306" s="9">
        <v>0</v>
      </c>
      <c r="AG1306" s="9">
        <v>0</v>
      </c>
      <c r="AH1306" s="9">
        <v>0</v>
      </c>
      <c r="AI1306" s="9">
        <v>0</v>
      </c>
      <c r="AJ1306">
        <v>0</v>
      </c>
      <c r="AK1306">
        <v>0</v>
      </c>
      <c r="AU1306" t="s">
        <v>3002</v>
      </c>
      <c r="AW1306">
        <v>0</v>
      </c>
      <c r="BA1306">
        <v>0</v>
      </c>
      <c r="BC1306">
        <v>0</v>
      </c>
      <c r="BE1306">
        <v>0</v>
      </c>
      <c r="BG1306">
        <v>0</v>
      </c>
      <c r="BI1306">
        <v>0</v>
      </c>
      <c r="BK1306">
        <v>0</v>
      </c>
      <c r="BM1306">
        <v>0</v>
      </c>
      <c r="BO1306">
        <v>0</v>
      </c>
      <c r="BQ1306">
        <v>0</v>
      </c>
      <c r="BS1306">
        <v>0</v>
      </c>
      <c r="BT1306">
        <v>0</v>
      </c>
      <c r="BV1306">
        <v>0</v>
      </c>
      <c r="BX1306">
        <v>0</v>
      </c>
      <c r="BZ1306">
        <v>0</v>
      </c>
      <c r="CB1306">
        <v>0</v>
      </c>
      <c r="CD1306">
        <v>0</v>
      </c>
      <c r="CH1306">
        <v>0</v>
      </c>
      <c r="CL1306">
        <v>2465</v>
      </c>
      <c r="CO1306">
        <v>0</v>
      </c>
      <c r="CP1306">
        <v>0</v>
      </c>
    </row>
    <row r="1307" spans="1:94" x14ac:dyDescent="0.3">
      <c r="A1307" s="4">
        <v>44765</v>
      </c>
      <c r="B1307" s="2" t="s">
        <v>26</v>
      </c>
      <c r="C1307" s="11" t="s">
        <v>234</v>
      </c>
      <c r="D1307" s="11" t="s">
        <v>11</v>
      </c>
      <c r="E1307" s="3" t="s">
        <v>1299</v>
      </c>
      <c r="F1307" s="1"/>
      <c r="G1307" s="7"/>
      <c r="H1307" s="7"/>
      <c r="I1307" s="7"/>
      <c r="J1307" s="7">
        <v>28</v>
      </c>
      <c r="K1307" s="7">
        <v>7</v>
      </c>
      <c r="L1307" s="7"/>
      <c r="M1307" s="5">
        <v>7</v>
      </c>
      <c r="N1307" s="7"/>
      <c r="O1307" s="7"/>
      <c r="P1307" s="7"/>
      <c r="Q1307" s="7"/>
      <c r="R1307" s="7"/>
      <c r="S1307" s="7"/>
      <c r="T1307" s="7"/>
      <c r="U1307" s="7"/>
      <c r="V1307" s="6"/>
      <c r="W1307" s="10"/>
      <c r="X1307" s="8"/>
      <c r="Y1307" s="9">
        <v>0</v>
      </c>
      <c r="Z1307" s="9">
        <v>0</v>
      </c>
      <c r="AA1307" s="9">
        <v>0</v>
      </c>
      <c r="AB1307" s="9">
        <v>0</v>
      </c>
      <c r="AC1307" s="9">
        <v>0</v>
      </c>
      <c r="AD1307" s="9">
        <v>0</v>
      </c>
      <c r="AE1307" s="9">
        <v>0</v>
      </c>
      <c r="AF1307" s="9">
        <v>0</v>
      </c>
      <c r="AG1307" s="9">
        <v>0</v>
      </c>
      <c r="AH1307" s="9">
        <v>0</v>
      </c>
      <c r="AI1307" s="9">
        <v>0</v>
      </c>
      <c r="AJ1307">
        <v>0</v>
      </c>
      <c r="AK1307">
        <v>0</v>
      </c>
      <c r="AU1307" t="s">
        <v>3003</v>
      </c>
      <c r="AW1307">
        <v>0</v>
      </c>
      <c r="BA1307">
        <v>0</v>
      </c>
      <c r="BC1307">
        <v>0</v>
      </c>
      <c r="BE1307">
        <v>0</v>
      </c>
      <c r="BG1307">
        <v>0</v>
      </c>
      <c r="BI1307">
        <v>0</v>
      </c>
      <c r="BK1307">
        <v>0</v>
      </c>
      <c r="BM1307">
        <v>0</v>
      </c>
      <c r="BO1307">
        <v>0</v>
      </c>
      <c r="BQ1307">
        <v>0</v>
      </c>
      <c r="BS1307">
        <v>0</v>
      </c>
      <c r="BT1307">
        <v>0</v>
      </c>
      <c r="BV1307">
        <v>0</v>
      </c>
      <c r="BX1307">
        <v>0</v>
      </c>
      <c r="BZ1307">
        <v>0</v>
      </c>
      <c r="CB1307">
        <v>0</v>
      </c>
      <c r="CD1307">
        <v>0</v>
      </c>
      <c r="CH1307">
        <v>0</v>
      </c>
      <c r="CL1307">
        <v>2466</v>
      </c>
      <c r="CO1307">
        <v>0</v>
      </c>
      <c r="CP1307">
        <v>0</v>
      </c>
    </row>
    <row r="1308" spans="1:94" x14ac:dyDescent="0.3">
      <c r="A1308" s="4">
        <v>44766</v>
      </c>
      <c r="B1308" s="2" t="s">
        <v>32</v>
      </c>
      <c r="C1308" s="11" t="s">
        <v>68</v>
      </c>
      <c r="D1308" s="11" t="s">
        <v>7</v>
      </c>
      <c r="E1308" s="3" t="s">
        <v>845</v>
      </c>
      <c r="F1308" s="1"/>
      <c r="G1308" s="7"/>
      <c r="H1308" s="7"/>
      <c r="I1308" s="7"/>
      <c r="J1308" s="7">
        <v>8</v>
      </c>
      <c r="K1308" s="7">
        <v>2</v>
      </c>
      <c r="L1308" s="7">
        <v>2</v>
      </c>
      <c r="M1308" s="5"/>
      <c r="N1308" s="7"/>
      <c r="O1308" s="7"/>
      <c r="P1308" s="7"/>
      <c r="Q1308" s="7"/>
      <c r="R1308" s="7"/>
      <c r="S1308" s="7"/>
      <c r="T1308" s="7"/>
      <c r="U1308" s="7"/>
      <c r="V1308" s="6"/>
      <c r="W1308" s="10"/>
      <c r="X1308" s="8"/>
      <c r="Y1308" s="9">
        <v>0</v>
      </c>
      <c r="Z1308" s="9">
        <v>0</v>
      </c>
      <c r="AA1308" s="9">
        <v>0</v>
      </c>
      <c r="AB1308" s="9">
        <v>0</v>
      </c>
      <c r="AC1308" s="9">
        <v>0</v>
      </c>
      <c r="AD1308" s="9">
        <v>0</v>
      </c>
      <c r="AE1308" s="9">
        <v>0</v>
      </c>
      <c r="AF1308" s="9">
        <v>0</v>
      </c>
      <c r="AG1308" s="9">
        <v>0</v>
      </c>
      <c r="AH1308" s="9">
        <v>0</v>
      </c>
      <c r="AI1308" s="9">
        <v>0</v>
      </c>
      <c r="AJ1308">
        <v>0</v>
      </c>
      <c r="AK1308">
        <v>0</v>
      </c>
      <c r="AU1308" t="s">
        <v>3004</v>
      </c>
      <c r="AW1308">
        <v>0</v>
      </c>
      <c r="BA1308">
        <v>0</v>
      </c>
      <c r="BC1308">
        <v>0</v>
      </c>
      <c r="BE1308">
        <v>0</v>
      </c>
      <c r="BG1308">
        <v>0</v>
      </c>
      <c r="BI1308">
        <v>0</v>
      </c>
      <c r="BK1308">
        <v>0</v>
      </c>
      <c r="BM1308">
        <v>0</v>
      </c>
      <c r="BO1308">
        <v>0</v>
      </c>
      <c r="BQ1308">
        <v>0</v>
      </c>
      <c r="BS1308">
        <v>0</v>
      </c>
      <c r="BT1308">
        <v>0</v>
      </c>
      <c r="BV1308">
        <v>0</v>
      </c>
      <c r="BX1308">
        <v>0</v>
      </c>
      <c r="BZ1308">
        <v>0</v>
      </c>
      <c r="CB1308">
        <v>0</v>
      </c>
      <c r="CD1308">
        <v>0</v>
      </c>
      <c r="CH1308">
        <v>0</v>
      </c>
      <c r="CL1308">
        <v>2467</v>
      </c>
      <c r="CO1308">
        <v>0</v>
      </c>
      <c r="CP1308">
        <v>0</v>
      </c>
    </row>
    <row r="1309" spans="1:94" x14ac:dyDescent="0.3">
      <c r="A1309" s="4">
        <v>44766</v>
      </c>
      <c r="B1309" s="2" t="s">
        <v>40</v>
      </c>
      <c r="C1309" s="11" t="s">
        <v>89</v>
      </c>
      <c r="D1309" s="11" t="s">
        <v>7</v>
      </c>
      <c r="E1309" s="3" t="s">
        <v>1055</v>
      </c>
      <c r="F1309" s="1"/>
      <c r="G1309" s="7"/>
      <c r="H1309" s="7"/>
      <c r="I1309" s="7"/>
      <c r="J1309" s="7">
        <v>5</v>
      </c>
      <c r="K1309" s="7">
        <v>1</v>
      </c>
      <c r="L1309" s="7">
        <v>1</v>
      </c>
      <c r="M1309" s="5"/>
      <c r="N1309" s="7"/>
      <c r="O1309" s="7"/>
      <c r="P1309" s="7"/>
      <c r="Q1309" s="7"/>
      <c r="R1309" s="7"/>
      <c r="S1309" s="7"/>
      <c r="T1309" s="7"/>
      <c r="U1309" s="7"/>
      <c r="V1309" s="6"/>
      <c r="W1309" s="10"/>
      <c r="X1309" s="8"/>
      <c r="Y1309" s="9">
        <v>0</v>
      </c>
      <c r="Z1309" s="9">
        <v>0</v>
      </c>
      <c r="AA1309" s="9">
        <v>0</v>
      </c>
      <c r="AB1309" s="9">
        <v>0</v>
      </c>
      <c r="AC1309" s="9">
        <v>0</v>
      </c>
      <c r="AD1309" s="9">
        <v>0</v>
      </c>
      <c r="AE1309" s="9">
        <v>0</v>
      </c>
      <c r="AF1309" s="9">
        <v>0</v>
      </c>
      <c r="AG1309" s="9">
        <v>0</v>
      </c>
      <c r="AH1309" s="9">
        <v>0</v>
      </c>
      <c r="AI1309" s="9">
        <v>0</v>
      </c>
      <c r="AJ1309">
        <v>0</v>
      </c>
      <c r="AK1309">
        <v>0</v>
      </c>
      <c r="AU1309" t="s">
        <v>3005</v>
      </c>
      <c r="AW1309">
        <v>0</v>
      </c>
      <c r="BA1309">
        <v>0</v>
      </c>
      <c r="BC1309">
        <v>0</v>
      </c>
      <c r="BE1309">
        <v>0</v>
      </c>
      <c r="BG1309">
        <v>0</v>
      </c>
      <c r="BI1309">
        <v>0</v>
      </c>
      <c r="BK1309">
        <v>0</v>
      </c>
      <c r="BM1309">
        <v>0</v>
      </c>
      <c r="BO1309">
        <v>0</v>
      </c>
      <c r="BQ1309">
        <v>0</v>
      </c>
      <c r="BS1309">
        <v>0</v>
      </c>
      <c r="BT1309">
        <v>0</v>
      </c>
      <c r="BV1309">
        <v>0</v>
      </c>
      <c r="BX1309">
        <v>0</v>
      </c>
      <c r="BZ1309">
        <v>0</v>
      </c>
      <c r="CB1309">
        <v>0</v>
      </c>
      <c r="CD1309">
        <v>0</v>
      </c>
      <c r="CH1309">
        <v>0</v>
      </c>
      <c r="CL1309">
        <v>2468</v>
      </c>
      <c r="CO1309">
        <v>0</v>
      </c>
      <c r="CP1309">
        <v>0</v>
      </c>
    </row>
    <row r="1310" spans="1:94" x14ac:dyDescent="0.3">
      <c r="A1310" s="4">
        <v>44767</v>
      </c>
      <c r="B1310" s="2" t="s">
        <v>23</v>
      </c>
      <c r="C1310" s="11" t="s">
        <v>759</v>
      </c>
      <c r="D1310" s="11" t="s">
        <v>1690</v>
      </c>
      <c r="E1310" s="3" t="s">
        <v>957</v>
      </c>
      <c r="F1310" s="1"/>
      <c r="G1310" s="7"/>
      <c r="H1310" s="7"/>
      <c r="I1310" s="7"/>
      <c r="J1310" s="7">
        <v>24</v>
      </c>
      <c r="K1310" s="7">
        <v>6</v>
      </c>
      <c r="L1310" s="7"/>
      <c r="M1310" s="5">
        <v>6</v>
      </c>
      <c r="N1310" s="7"/>
      <c r="O1310" s="7"/>
      <c r="P1310" s="7"/>
      <c r="Q1310" s="7"/>
      <c r="R1310" s="7"/>
      <c r="S1310" s="7"/>
      <c r="T1310" s="7"/>
      <c r="U1310" s="7"/>
      <c r="V1310" s="6"/>
      <c r="W1310" s="10"/>
      <c r="X1310" s="8"/>
      <c r="Y1310" s="9">
        <v>0</v>
      </c>
      <c r="Z1310" s="9">
        <v>0</v>
      </c>
      <c r="AA1310" s="9">
        <v>0</v>
      </c>
      <c r="AB1310" s="9">
        <v>0</v>
      </c>
      <c r="AC1310" s="9">
        <v>0</v>
      </c>
      <c r="AD1310" s="9">
        <v>0</v>
      </c>
      <c r="AE1310" s="9">
        <v>0</v>
      </c>
      <c r="AF1310" s="9">
        <v>0</v>
      </c>
      <c r="AG1310" s="9">
        <v>0</v>
      </c>
      <c r="AH1310" s="9">
        <v>0</v>
      </c>
      <c r="AI1310" s="9">
        <v>0</v>
      </c>
      <c r="AJ1310">
        <v>0</v>
      </c>
      <c r="AK1310">
        <v>0</v>
      </c>
      <c r="AU1310" t="s">
        <v>3006</v>
      </c>
      <c r="AW1310">
        <v>0</v>
      </c>
      <c r="BA1310">
        <v>0</v>
      </c>
      <c r="BC1310">
        <v>0</v>
      </c>
      <c r="BE1310">
        <v>0</v>
      </c>
      <c r="BG1310">
        <v>0</v>
      </c>
      <c r="BI1310">
        <v>0</v>
      </c>
      <c r="BK1310">
        <v>0</v>
      </c>
      <c r="BM1310">
        <v>0</v>
      </c>
      <c r="BO1310">
        <v>0</v>
      </c>
      <c r="BQ1310">
        <v>0</v>
      </c>
      <c r="BS1310">
        <v>0</v>
      </c>
      <c r="BT1310">
        <v>0</v>
      </c>
      <c r="BV1310">
        <v>0</v>
      </c>
      <c r="BX1310">
        <v>0</v>
      </c>
      <c r="BZ1310">
        <v>0</v>
      </c>
      <c r="CB1310">
        <v>0</v>
      </c>
      <c r="CD1310">
        <v>0</v>
      </c>
      <c r="CH1310">
        <v>0</v>
      </c>
      <c r="CL1310">
        <v>2469</v>
      </c>
      <c r="CO1310">
        <v>0</v>
      </c>
      <c r="CP1310">
        <v>0</v>
      </c>
    </row>
    <row r="1311" spans="1:94" x14ac:dyDescent="0.3">
      <c r="A1311" s="4">
        <v>44765</v>
      </c>
      <c r="B1311" s="2" t="s">
        <v>26</v>
      </c>
      <c r="C1311" s="11" t="s">
        <v>808</v>
      </c>
      <c r="D1311" s="11" t="s">
        <v>1690</v>
      </c>
      <c r="E1311" s="3" t="s">
        <v>1605</v>
      </c>
      <c r="F1311" s="1"/>
      <c r="G1311" s="7"/>
      <c r="H1311" s="7"/>
      <c r="I1311" s="7"/>
      <c r="J1311" s="7"/>
      <c r="K1311" s="7"/>
      <c r="L1311" s="7"/>
      <c r="M1311" s="5"/>
      <c r="N1311" s="7">
        <v>2</v>
      </c>
      <c r="O1311" s="7"/>
      <c r="P1311" s="7"/>
      <c r="Q1311" s="7"/>
      <c r="R1311" s="7"/>
      <c r="S1311" s="7"/>
      <c r="T1311" s="7"/>
      <c r="U1311" s="7"/>
      <c r="V1311" s="6"/>
      <c r="W1311" s="10"/>
      <c r="X1311" s="8"/>
      <c r="Y1311" s="9">
        <v>0</v>
      </c>
      <c r="Z1311" s="9">
        <v>0</v>
      </c>
      <c r="AA1311" s="9">
        <v>0</v>
      </c>
      <c r="AB1311" s="9">
        <v>0</v>
      </c>
      <c r="AC1311" s="9">
        <v>0</v>
      </c>
      <c r="AD1311" s="9">
        <v>0</v>
      </c>
      <c r="AE1311" s="9">
        <v>0</v>
      </c>
      <c r="AF1311" s="9">
        <v>0</v>
      </c>
      <c r="AG1311" s="9">
        <v>0</v>
      </c>
      <c r="AH1311" s="9">
        <v>0</v>
      </c>
      <c r="AI1311" s="9">
        <v>0</v>
      </c>
      <c r="AJ1311">
        <v>0</v>
      </c>
      <c r="AK1311">
        <v>0</v>
      </c>
      <c r="AU1311" t="s">
        <v>3007</v>
      </c>
      <c r="AW1311">
        <v>0</v>
      </c>
      <c r="BA1311">
        <v>0</v>
      </c>
      <c r="BC1311">
        <v>0</v>
      </c>
      <c r="BE1311">
        <v>0</v>
      </c>
      <c r="BG1311">
        <v>0</v>
      </c>
      <c r="BI1311">
        <v>0</v>
      </c>
      <c r="BK1311">
        <v>0</v>
      </c>
      <c r="BM1311">
        <v>0</v>
      </c>
      <c r="BO1311">
        <v>0</v>
      </c>
      <c r="BQ1311">
        <v>0</v>
      </c>
      <c r="BS1311">
        <v>0</v>
      </c>
      <c r="BT1311">
        <v>0</v>
      </c>
      <c r="BV1311">
        <v>0</v>
      </c>
      <c r="BX1311">
        <v>0</v>
      </c>
      <c r="BZ1311">
        <v>0</v>
      </c>
      <c r="CB1311">
        <v>0</v>
      </c>
      <c r="CD1311">
        <v>0</v>
      </c>
      <c r="CH1311">
        <v>0</v>
      </c>
      <c r="CL1311">
        <v>2470</v>
      </c>
      <c r="CO1311">
        <v>0</v>
      </c>
      <c r="CP1311">
        <v>0</v>
      </c>
    </row>
    <row r="1312" spans="1:94" x14ac:dyDescent="0.3">
      <c r="A1312" s="4">
        <v>44766</v>
      </c>
      <c r="B1312" s="2" t="s">
        <v>26</v>
      </c>
      <c r="C1312" s="11" t="s">
        <v>706</v>
      </c>
      <c r="D1312" s="11" t="s">
        <v>1690</v>
      </c>
      <c r="E1312" s="3" t="s">
        <v>1572</v>
      </c>
      <c r="F1312" s="1"/>
      <c r="G1312" s="7"/>
      <c r="H1312" s="7"/>
      <c r="I1312" s="7"/>
      <c r="J1312" s="7"/>
      <c r="K1312" s="7"/>
      <c r="L1312" s="7"/>
      <c r="M1312" s="5"/>
      <c r="N1312" s="7">
        <v>1</v>
      </c>
      <c r="O1312" s="7"/>
      <c r="P1312" s="7"/>
      <c r="Q1312" s="7"/>
      <c r="R1312" s="7"/>
      <c r="S1312" s="7"/>
      <c r="T1312" s="7"/>
      <c r="U1312" s="7"/>
      <c r="V1312" s="6"/>
      <c r="W1312" s="10"/>
      <c r="X1312" s="8"/>
      <c r="Y1312" s="9">
        <v>0</v>
      </c>
      <c r="Z1312" s="9">
        <v>0</v>
      </c>
      <c r="AA1312" s="9">
        <v>0</v>
      </c>
      <c r="AB1312" s="9">
        <v>0</v>
      </c>
      <c r="AC1312" s="9">
        <v>0</v>
      </c>
      <c r="AD1312" s="9">
        <v>0</v>
      </c>
      <c r="AE1312" s="9">
        <v>0</v>
      </c>
      <c r="AF1312" s="9">
        <v>0</v>
      </c>
      <c r="AG1312" s="9">
        <v>0</v>
      </c>
      <c r="AH1312" s="9">
        <v>0</v>
      </c>
      <c r="AI1312" s="9">
        <v>0</v>
      </c>
      <c r="AJ1312">
        <v>0</v>
      </c>
      <c r="AK1312">
        <v>0</v>
      </c>
      <c r="AU1312" t="s">
        <v>3008</v>
      </c>
      <c r="AW1312">
        <v>0</v>
      </c>
      <c r="BA1312">
        <v>0</v>
      </c>
      <c r="BC1312">
        <v>0</v>
      </c>
      <c r="BE1312">
        <v>0</v>
      </c>
      <c r="BG1312">
        <v>0</v>
      </c>
      <c r="BI1312">
        <v>0</v>
      </c>
      <c r="BK1312">
        <v>0</v>
      </c>
      <c r="BM1312">
        <v>0</v>
      </c>
      <c r="BO1312">
        <v>0</v>
      </c>
      <c r="BQ1312">
        <v>0</v>
      </c>
      <c r="BS1312">
        <v>0</v>
      </c>
      <c r="BT1312">
        <v>0</v>
      </c>
      <c r="BV1312">
        <v>0</v>
      </c>
      <c r="BX1312">
        <v>0</v>
      </c>
      <c r="BZ1312">
        <v>0</v>
      </c>
      <c r="CB1312">
        <v>0</v>
      </c>
      <c r="CD1312">
        <v>0</v>
      </c>
      <c r="CH1312">
        <v>0</v>
      </c>
      <c r="CL1312">
        <v>2471</v>
      </c>
      <c r="CO1312">
        <v>0</v>
      </c>
      <c r="CP1312">
        <v>0</v>
      </c>
    </row>
    <row r="1313" spans="1:94" x14ac:dyDescent="0.3">
      <c r="A1313" s="4">
        <v>44766</v>
      </c>
      <c r="B1313" s="2" t="s">
        <v>26</v>
      </c>
      <c r="C1313" s="11" t="s">
        <v>754</v>
      </c>
      <c r="D1313" s="11" t="s">
        <v>1473</v>
      </c>
      <c r="E1313" s="3" t="s">
        <v>1131</v>
      </c>
      <c r="F1313" s="1"/>
      <c r="G1313" s="7"/>
      <c r="H1313" s="7"/>
      <c r="I1313" s="7"/>
      <c r="J1313" s="7"/>
      <c r="K1313" s="7"/>
      <c r="L1313" s="7"/>
      <c r="M1313" s="5"/>
      <c r="N1313" s="7">
        <v>1</v>
      </c>
      <c r="O1313" s="7">
        <v>1</v>
      </c>
      <c r="P1313" s="7"/>
      <c r="Q1313" s="7"/>
      <c r="R1313" s="7"/>
      <c r="S1313" s="7"/>
      <c r="T1313" s="7"/>
      <c r="U1313" s="7"/>
      <c r="V1313" s="6"/>
      <c r="W1313" s="10"/>
      <c r="X1313" s="8"/>
      <c r="Y1313" s="9">
        <v>0</v>
      </c>
      <c r="Z1313" s="9">
        <v>0</v>
      </c>
      <c r="AA1313" s="9">
        <v>0</v>
      </c>
      <c r="AB1313" s="9">
        <v>0</v>
      </c>
      <c r="AC1313" s="9">
        <v>0</v>
      </c>
      <c r="AD1313" s="9">
        <v>0</v>
      </c>
      <c r="AE1313" s="9">
        <v>0</v>
      </c>
      <c r="AF1313" s="9">
        <v>0</v>
      </c>
      <c r="AG1313" s="9">
        <v>0</v>
      </c>
      <c r="AH1313" s="9">
        <v>0</v>
      </c>
      <c r="AI1313" s="9">
        <v>0</v>
      </c>
      <c r="AJ1313">
        <v>0</v>
      </c>
      <c r="AK1313">
        <v>0</v>
      </c>
      <c r="AU1313" t="s">
        <v>3009</v>
      </c>
      <c r="AW1313">
        <v>0</v>
      </c>
      <c r="BA1313">
        <v>0</v>
      </c>
      <c r="BC1313">
        <v>0</v>
      </c>
      <c r="BE1313">
        <v>0</v>
      </c>
      <c r="BG1313">
        <v>0</v>
      </c>
      <c r="BI1313">
        <v>0</v>
      </c>
      <c r="BK1313">
        <v>0</v>
      </c>
      <c r="BM1313">
        <v>0</v>
      </c>
      <c r="BO1313">
        <v>0</v>
      </c>
      <c r="BQ1313">
        <v>0</v>
      </c>
      <c r="BS1313">
        <v>0</v>
      </c>
      <c r="BT1313">
        <v>0</v>
      </c>
      <c r="BV1313">
        <v>0</v>
      </c>
      <c r="BX1313">
        <v>0</v>
      </c>
      <c r="BZ1313">
        <v>0</v>
      </c>
      <c r="CB1313">
        <v>0</v>
      </c>
      <c r="CD1313">
        <v>0</v>
      </c>
      <c r="CH1313">
        <v>0</v>
      </c>
      <c r="CL1313">
        <v>2472</v>
      </c>
      <c r="CO1313">
        <v>0</v>
      </c>
      <c r="CP1313">
        <v>0</v>
      </c>
    </row>
    <row r="1314" spans="1:94" x14ac:dyDescent="0.3">
      <c r="A1314" s="4">
        <v>44767</v>
      </c>
      <c r="B1314" s="2" t="s">
        <v>5</v>
      </c>
      <c r="C1314" s="11" t="s">
        <v>123</v>
      </c>
      <c r="D1314" s="11" t="s">
        <v>105</v>
      </c>
      <c r="E1314" s="3" t="s">
        <v>926</v>
      </c>
      <c r="F1314" s="1"/>
      <c r="G1314" s="7"/>
      <c r="H1314" s="7"/>
      <c r="I1314" s="7"/>
      <c r="J1314" s="7"/>
      <c r="K1314" s="7"/>
      <c r="L1314" s="7">
        <v>6</v>
      </c>
      <c r="M1314" s="5"/>
      <c r="N1314" s="7"/>
      <c r="O1314" s="7"/>
      <c r="P1314" s="7"/>
      <c r="Q1314" s="7"/>
      <c r="R1314" s="7"/>
      <c r="S1314" s="7">
        <v>1</v>
      </c>
      <c r="T1314" s="7">
        <v>1</v>
      </c>
      <c r="U1314" s="7"/>
      <c r="V1314" s="6"/>
      <c r="W1314" s="10"/>
      <c r="X1314" s="8"/>
      <c r="Y1314" s="9">
        <v>0</v>
      </c>
      <c r="Z1314" s="9">
        <v>0</v>
      </c>
      <c r="AA1314" s="9">
        <v>0</v>
      </c>
      <c r="AB1314" s="9">
        <v>0</v>
      </c>
      <c r="AC1314" s="9">
        <v>0</v>
      </c>
      <c r="AD1314" s="9">
        <v>0</v>
      </c>
      <c r="AE1314" s="9">
        <v>0</v>
      </c>
      <c r="AF1314" s="9">
        <v>0</v>
      </c>
      <c r="AG1314" s="9">
        <v>0</v>
      </c>
      <c r="AH1314" s="9">
        <v>0</v>
      </c>
      <c r="AI1314" s="9">
        <v>0</v>
      </c>
      <c r="AJ1314">
        <v>0</v>
      </c>
      <c r="AK1314">
        <v>0</v>
      </c>
      <c r="AU1314" t="s">
        <v>3010</v>
      </c>
      <c r="AW1314">
        <v>0</v>
      </c>
      <c r="BA1314">
        <v>0</v>
      </c>
      <c r="BC1314">
        <v>0</v>
      </c>
      <c r="BE1314">
        <v>0</v>
      </c>
      <c r="BG1314">
        <v>0</v>
      </c>
      <c r="BI1314">
        <v>0</v>
      </c>
      <c r="BK1314">
        <v>0</v>
      </c>
      <c r="BM1314">
        <v>0</v>
      </c>
      <c r="BO1314">
        <v>0</v>
      </c>
      <c r="BQ1314">
        <v>0</v>
      </c>
      <c r="BS1314">
        <v>0</v>
      </c>
      <c r="BT1314">
        <v>0</v>
      </c>
      <c r="BV1314">
        <v>0</v>
      </c>
      <c r="BX1314">
        <v>0</v>
      </c>
      <c r="BZ1314">
        <v>0</v>
      </c>
      <c r="CB1314">
        <v>0</v>
      </c>
      <c r="CD1314">
        <v>0</v>
      </c>
      <c r="CH1314">
        <v>0</v>
      </c>
      <c r="CL1314">
        <v>2473</v>
      </c>
      <c r="CO1314">
        <v>0</v>
      </c>
      <c r="CP1314">
        <v>0</v>
      </c>
    </row>
    <row r="1315" spans="1:94" x14ac:dyDescent="0.3">
      <c r="A1315" s="4">
        <v>44767</v>
      </c>
      <c r="B1315" s="2" t="s">
        <v>40</v>
      </c>
      <c r="C1315" s="11" t="s">
        <v>489</v>
      </c>
      <c r="D1315" s="11" t="s">
        <v>1690</v>
      </c>
      <c r="E1315" s="3" t="s">
        <v>1008</v>
      </c>
      <c r="F1315" s="1"/>
      <c r="G1315" s="7"/>
      <c r="H1315" s="7"/>
      <c r="I1315" s="7"/>
      <c r="J1315" s="7"/>
      <c r="K1315" s="7"/>
      <c r="L1315" s="7"/>
      <c r="M1315" s="5"/>
      <c r="N1315" s="7"/>
      <c r="O1315" s="7"/>
      <c r="P1315" s="7"/>
      <c r="Q1315" s="7"/>
      <c r="R1315" s="7"/>
      <c r="S1315" s="7"/>
      <c r="T1315" s="7"/>
      <c r="U1315" s="7"/>
      <c r="V1315" s="6"/>
      <c r="W1315" s="10"/>
      <c r="X1315" s="8"/>
      <c r="Y1315" s="9">
        <v>0</v>
      </c>
      <c r="Z1315" s="9">
        <v>0</v>
      </c>
      <c r="AA1315" s="9">
        <v>0</v>
      </c>
      <c r="AB1315" s="9">
        <v>0</v>
      </c>
      <c r="AC1315" s="9">
        <v>0</v>
      </c>
      <c r="AD1315" s="9">
        <v>0</v>
      </c>
      <c r="AE1315" s="9">
        <v>0</v>
      </c>
      <c r="AF1315" s="9">
        <v>0</v>
      </c>
      <c r="AG1315" s="9">
        <v>0</v>
      </c>
      <c r="AH1315" s="9">
        <v>0</v>
      </c>
      <c r="AI1315" s="9">
        <v>0</v>
      </c>
      <c r="AJ1315">
        <v>0</v>
      </c>
      <c r="AK1315">
        <v>0</v>
      </c>
      <c r="AU1315" t="s">
        <v>3011</v>
      </c>
      <c r="AW1315">
        <v>0</v>
      </c>
      <c r="BA1315">
        <v>0</v>
      </c>
      <c r="BC1315">
        <v>0</v>
      </c>
      <c r="BE1315">
        <v>0</v>
      </c>
      <c r="BG1315">
        <v>0</v>
      </c>
      <c r="BI1315">
        <v>0</v>
      </c>
      <c r="BK1315">
        <v>0</v>
      </c>
      <c r="BM1315">
        <v>0</v>
      </c>
      <c r="BO1315">
        <v>0</v>
      </c>
      <c r="BQ1315">
        <v>0</v>
      </c>
      <c r="BS1315">
        <v>0</v>
      </c>
      <c r="BT1315">
        <v>0</v>
      </c>
      <c r="BV1315">
        <v>0</v>
      </c>
      <c r="BX1315">
        <v>0</v>
      </c>
      <c r="BZ1315">
        <v>0</v>
      </c>
      <c r="CB1315">
        <v>0</v>
      </c>
      <c r="CD1315">
        <v>0</v>
      </c>
      <c r="CH1315">
        <v>0</v>
      </c>
      <c r="CL1315">
        <v>2474</v>
      </c>
      <c r="CO1315">
        <v>0</v>
      </c>
      <c r="CP1315">
        <v>0</v>
      </c>
    </row>
    <row r="1316" spans="1:94" x14ac:dyDescent="0.3">
      <c r="A1316" s="4">
        <v>44765</v>
      </c>
      <c r="B1316" s="2" t="s">
        <v>26</v>
      </c>
      <c r="C1316" s="11" t="s">
        <v>1405</v>
      </c>
      <c r="D1316" s="11" t="s">
        <v>1690</v>
      </c>
      <c r="E1316" s="3" t="s">
        <v>1406</v>
      </c>
      <c r="F1316" s="1"/>
      <c r="G1316" s="7"/>
      <c r="H1316" s="7"/>
      <c r="I1316" s="7"/>
      <c r="J1316" s="7"/>
      <c r="K1316" s="7"/>
      <c r="L1316" s="7"/>
      <c r="M1316" s="5"/>
      <c r="N1316" s="7"/>
      <c r="O1316" s="7"/>
      <c r="P1316" s="7"/>
      <c r="Q1316" s="7"/>
      <c r="R1316" s="7"/>
      <c r="S1316" s="7"/>
      <c r="T1316" s="7"/>
      <c r="U1316" s="7"/>
      <c r="V1316" s="6"/>
      <c r="W1316" s="10"/>
      <c r="X1316" s="8"/>
      <c r="Y1316" s="9">
        <v>0</v>
      </c>
      <c r="Z1316" s="9">
        <v>0</v>
      </c>
      <c r="AA1316" s="9">
        <v>0</v>
      </c>
      <c r="AB1316" s="9">
        <v>0</v>
      </c>
      <c r="AC1316" s="9">
        <v>0</v>
      </c>
      <c r="AD1316" s="9">
        <v>0</v>
      </c>
      <c r="AE1316" s="9">
        <v>0</v>
      </c>
      <c r="AF1316" s="9">
        <v>0</v>
      </c>
      <c r="AG1316" s="9">
        <v>0</v>
      </c>
      <c r="AH1316" s="9">
        <v>0</v>
      </c>
      <c r="AI1316" s="9">
        <v>0</v>
      </c>
      <c r="AJ1316">
        <v>0</v>
      </c>
      <c r="AK1316">
        <v>0</v>
      </c>
      <c r="AU1316" t="s">
        <v>3012</v>
      </c>
      <c r="AW1316">
        <v>0</v>
      </c>
      <c r="BA1316">
        <v>0</v>
      </c>
      <c r="BC1316">
        <v>0</v>
      </c>
      <c r="BE1316">
        <v>0</v>
      </c>
      <c r="BG1316">
        <v>0</v>
      </c>
      <c r="BI1316">
        <v>0</v>
      </c>
      <c r="BK1316">
        <v>0</v>
      </c>
      <c r="BM1316">
        <v>0</v>
      </c>
      <c r="BO1316">
        <v>0</v>
      </c>
      <c r="BQ1316">
        <v>0</v>
      </c>
      <c r="BS1316">
        <v>0</v>
      </c>
      <c r="BT1316">
        <v>0</v>
      </c>
      <c r="BV1316">
        <v>0</v>
      </c>
      <c r="BX1316">
        <v>0</v>
      </c>
      <c r="BZ1316">
        <v>0</v>
      </c>
      <c r="CB1316">
        <v>0</v>
      </c>
      <c r="CD1316">
        <v>0</v>
      </c>
      <c r="CH1316">
        <v>0</v>
      </c>
      <c r="CL1316">
        <v>2475</v>
      </c>
      <c r="CO1316">
        <v>0</v>
      </c>
      <c r="CP1316">
        <v>0</v>
      </c>
    </row>
    <row r="1317" spans="1:94" x14ac:dyDescent="0.3">
      <c r="A1317" s="4">
        <v>44765</v>
      </c>
      <c r="B1317" s="2" t="s">
        <v>57</v>
      </c>
      <c r="C1317" s="11" t="s">
        <v>790</v>
      </c>
      <c r="D1317" s="11" t="s">
        <v>1473</v>
      </c>
      <c r="E1317" s="3" t="s">
        <v>1361</v>
      </c>
      <c r="F1317" s="1"/>
      <c r="G1317" s="7"/>
      <c r="H1317" s="7"/>
      <c r="I1317" s="7"/>
      <c r="J1317" s="7"/>
      <c r="K1317" s="7"/>
      <c r="L1317" s="7"/>
      <c r="M1317" s="5"/>
      <c r="N1317" s="7"/>
      <c r="O1317" s="7">
        <v>1</v>
      </c>
      <c r="P1317" s="7"/>
      <c r="Q1317" s="7"/>
      <c r="R1317" s="7"/>
      <c r="S1317" s="7"/>
      <c r="T1317" s="7"/>
      <c r="U1317" s="7"/>
      <c r="V1317" s="6"/>
      <c r="W1317" s="10"/>
      <c r="X1317" s="8"/>
      <c r="Y1317" s="9">
        <v>0</v>
      </c>
      <c r="Z1317" s="9">
        <v>0</v>
      </c>
      <c r="AA1317" s="9">
        <v>0</v>
      </c>
      <c r="AB1317" s="9">
        <v>0</v>
      </c>
      <c r="AC1317" s="9">
        <v>0</v>
      </c>
      <c r="AD1317" s="9">
        <v>0</v>
      </c>
      <c r="AE1317" s="9">
        <v>0</v>
      </c>
      <c r="AF1317" s="9">
        <v>0</v>
      </c>
      <c r="AG1317" s="9">
        <v>0</v>
      </c>
      <c r="AH1317" s="9">
        <v>0</v>
      </c>
      <c r="AI1317" s="9">
        <v>0</v>
      </c>
      <c r="AJ1317">
        <v>0</v>
      </c>
      <c r="AK1317">
        <v>0</v>
      </c>
      <c r="AU1317" t="s">
        <v>3013</v>
      </c>
      <c r="AW1317">
        <v>0</v>
      </c>
      <c r="BA1317">
        <v>0</v>
      </c>
      <c r="BC1317">
        <v>0</v>
      </c>
      <c r="BE1317">
        <v>0</v>
      </c>
      <c r="BG1317">
        <v>0</v>
      </c>
      <c r="BI1317">
        <v>0</v>
      </c>
      <c r="BK1317">
        <v>0</v>
      </c>
      <c r="BM1317">
        <v>0</v>
      </c>
      <c r="BO1317">
        <v>0</v>
      </c>
      <c r="BQ1317">
        <v>0</v>
      </c>
      <c r="BS1317">
        <v>0</v>
      </c>
      <c r="BT1317">
        <v>0</v>
      </c>
      <c r="BV1317">
        <v>0</v>
      </c>
      <c r="BX1317">
        <v>0</v>
      </c>
      <c r="BZ1317">
        <v>0</v>
      </c>
      <c r="CB1317">
        <v>0</v>
      </c>
      <c r="CD1317">
        <v>0</v>
      </c>
      <c r="CH1317">
        <v>0</v>
      </c>
      <c r="CL1317">
        <v>2476</v>
      </c>
      <c r="CO1317">
        <v>0</v>
      </c>
      <c r="CP1317">
        <v>0</v>
      </c>
    </row>
    <row r="1318" spans="1:94" x14ac:dyDescent="0.3">
      <c r="A1318" s="4">
        <v>44767</v>
      </c>
      <c r="B1318" s="2" t="s">
        <v>57</v>
      </c>
      <c r="C1318" s="11" t="s">
        <v>352</v>
      </c>
      <c r="D1318" s="11" t="s">
        <v>3014</v>
      </c>
      <c r="E1318" s="3" t="s">
        <v>1080</v>
      </c>
      <c r="F1318" s="1"/>
      <c r="G1318" s="7"/>
      <c r="H1318" s="7"/>
      <c r="I1318" s="7"/>
      <c r="J1318" s="7"/>
      <c r="K1318" s="7"/>
      <c r="L1318" s="7"/>
      <c r="M1318" s="5"/>
      <c r="N1318" s="7"/>
      <c r="O1318" s="7"/>
      <c r="P1318" s="7"/>
      <c r="Q1318" s="7">
        <v>1</v>
      </c>
      <c r="R1318" s="7"/>
      <c r="S1318" s="7"/>
      <c r="T1318" s="7"/>
      <c r="U1318" s="7"/>
      <c r="V1318" s="6"/>
      <c r="W1318" s="10"/>
      <c r="X1318" s="8"/>
      <c r="Y1318" s="9">
        <v>0</v>
      </c>
      <c r="Z1318" s="9">
        <v>0</v>
      </c>
      <c r="AA1318" s="9">
        <v>0</v>
      </c>
      <c r="AB1318" s="9">
        <v>0</v>
      </c>
      <c r="AC1318" s="9">
        <v>0</v>
      </c>
      <c r="AD1318" s="9">
        <v>0</v>
      </c>
      <c r="AE1318" s="9">
        <v>0</v>
      </c>
      <c r="AF1318" s="9">
        <v>0</v>
      </c>
      <c r="AG1318" s="9">
        <v>0</v>
      </c>
      <c r="AH1318" s="9">
        <v>0</v>
      </c>
      <c r="AI1318" s="9">
        <v>0</v>
      </c>
      <c r="AJ1318">
        <v>0</v>
      </c>
      <c r="AK1318">
        <v>0</v>
      </c>
      <c r="AU1318" t="s">
        <v>3015</v>
      </c>
      <c r="AW1318">
        <v>0</v>
      </c>
      <c r="BA1318">
        <v>0</v>
      </c>
      <c r="BC1318">
        <v>0</v>
      </c>
      <c r="BE1318">
        <v>0</v>
      </c>
      <c r="BG1318">
        <v>0</v>
      </c>
      <c r="BI1318">
        <v>0</v>
      </c>
      <c r="BK1318">
        <v>0</v>
      </c>
      <c r="BM1318">
        <v>0</v>
      </c>
      <c r="BO1318">
        <v>0</v>
      </c>
      <c r="BQ1318">
        <v>0</v>
      </c>
      <c r="BS1318">
        <v>0</v>
      </c>
      <c r="BT1318">
        <v>0</v>
      </c>
      <c r="BV1318">
        <v>0</v>
      </c>
      <c r="BX1318">
        <v>0</v>
      </c>
      <c r="BZ1318">
        <v>0</v>
      </c>
      <c r="CB1318">
        <v>0</v>
      </c>
      <c r="CD1318">
        <v>0</v>
      </c>
      <c r="CH1318">
        <v>0</v>
      </c>
      <c r="CL1318">
        <v>2477</v>
      </c>
      <c r="CO1318">
        <v>0</v>
      </c>
      <c r="CP1318">
        <v>0</v>
      </c>
    </row>
    <row r="1319" spans="1:94" x14ac:dyDescent="0.3">
      <c r="A1319" s="4">
        <v>44766</v>
      </c>
      <c r="B1319" s="2" t="s">
        <v>9</v>
      </c>
      <c r="C1319" s="11" t="s">
        <v>250</v>
      </c>
      <c r="D1319" s="11" t="s">
        <v>1627</v>
      </c>
      <c r="E1319" s="3" t="s">
        <v>822</v>
      </c>
      <c r="F1319" s="1"/>
      <c r="G1319" s="7"/>
      <c r="H1319" s="7"/>
      <c r="I1319" s="7"/>
      <c r="J1319" s="7">
        <v>8</v>
      </c>
      <c r="K1319" s="7">
        <v>2</v>
      </c>
      <c r="L1319" s="7">
        <v>1</v>
      </c>
      <c r="M1319" s="5">
        <v>1</v>
      </c>
      <c r="N1319" s="7"/>
      <c r="O1319" s="7"/>
      <c r="P1319" s="7"/>
      <c r="Q1319" s="7"/>
      <c r="R1319" s="7"/>
      <c r="S1319" s="7"/>
      <c r="T1319" s="7">
        <v>1</v>
      </c>
      <c r="U1319" s="7"/>
      <c r="V1319" s="6"/>
      <c r="W1319" s="10"/>
      <c r="X1319" s="8"/>
      <c r="Y1319" s="9">
        <v>0</v>
      </c>
      <c r="Z1319" s="9">
        <v>0</v>
      </c>
      <c r="AA1319" s="9">
        <v>0</v>
      </c>
      <c r="AB1319" s="9">
        <v>0</v>
      </c>
      <c r="AC1319" s="9">
        <v>0</v>
      </c>
      <c r="AD1319" s="9">
        <v>0</v>
      </c>
      <c r="AE1319" s="9">
        <v>0</v>
      </c>
      <c r="AF1319" s="9">
        <v>0</v>
      </c>
      <c r="AG1319" s="9">
        <v>0</v>
      </c>
      <c r="AH1319" s="9">
        <v>0</v>
      </c>
      <c r="AI1319" s="9">
        <v>0</v>
      </c>
      <c r="AJ1319">
        <v>0</v>
      </c>
      <c r="AK1319">
        <v>0</v>
      </c>
      <c r="AU1319" t="s">
        <v>3016</v>
      </c>
      <c r="AW1319">
        <v>0</v>
      </c>
      <c r="BA1319">
        <v>0</v>
      </c>
      <c r="BC1319">
        <v>0</v>
      </c>
      <c r="BE1319">
        <v>0</v>
      </c>
      <c r="BG1319">
        <v>0</v>
      </c>
      <c r="BI1319">
        <v>0</v>
      </c>
      <c r="BK1319">
        <v>0</v>
      </c>
      <c r="BM1319">
        <v>0</v>
      </c>
      <c r="BO1319">
        <v>0</v>
      </c>
      <c r="BQ1319">
        <v>0</v>
      </c>
      <c r="BS1319">
        <v>0</v>
      </c>
      <c r="BT1319">
        <v>0</v>
      </c>
      <c r="BV1319">
        <v>0</v>
      </c>
      <c r="BX1319">
        <v>0</v>
      </c>
      <c r="BZ1319">
        <v>0</v>
      </c>
      <c r="CB1319">
        <v>0</v>
      </c>
      <c r="CD1319">
        <v>0</v>
      </c>
      <c r="CH1319">
        <v>0</v>
      </c>
      <c r="CL1319">
        <v>2478</v>
      </c>
      <c r="CO1319">
        <v>0</v>
      </c>
      <c r="CP1319">
        <v>0</v>
      </c>
    </row>
    <row r="1320" spans="1:94" x14ac:dyDescent="0.3">
      <c r="A1320" s="4">
        <v>44767</v>
      </c>
      <c r="B1320" s="2" t="s">
        <v>9</v>
      </c>
      <c r="C1320" s="11" t="s">
        <v>43</v>
      </c>
      <c r="D1320" s="11" t="s">
        <v>1690</v>
      </c>
      <c r="E1320" s="3" t="s">
        <v>1193</v>
      </c>
      <c r="F1320" s="1"/>
      <c r="G1320" s="7"/>
      <c r="H1320" s="7"/>
      <c r="I1320" s="7"/>
      <c r="J1320" s="7">
        <v>4</v>
      </c>
      <c r="K1320" s="7">
        <v>1</v>
      </c>
      <c r="L1320" s="7"/>
      <c r="M1320" s="5">
        <v>1</v>
      </c>
      <c r="N1320" s="7">
        <v>1</v>
      </c>
      <c r="O1320" s="7"/>
      <c r="P1320" s="7"/>
      <c r="Q1320" s="7"/>
      <c r="R1320" s="7"/>
      <c r="S1320" s="7"/>
      <c r="T1320" s="7"/>
      <c r="U1320" s="7"/>
      <c r="V1320" s="6"/>
      <c r="W1320" s="10"/>
      <c r="X1320" s="8"/>
      <c r="Y1320" s="9">
        <v>0</v>
      </c>
      <c r="Z1320" s="9">
        <v>0</v>
      </c>
      <c r="AA1320" s="9">
        <v>0</v>
      </c>
      <c r="AB1320" s="9">
        <v>0</v>
      </c>
      <c r="AC1320" s="9">
        <v>0</v>
      </c>
      <c r="AD1320" s="9">
        <v>0</v>
      </c>
      <c r="AE1320" s="9">
        <v>0</v>
      </c>
      <c r="AF1320" s="9">
        <v>0</v>
      </c>
      <c r="AG1320" s="9">
        <v>0</v>
      </c>
      <c r="AH1320" s="9">
        <v>0</v>
      </c>
      <c r="AI1320" s="9">
        <v>0</v>
      </c>
      <c r="AJ1320">
        <v>0</v>
      </c>
      <c r="AK1320">
        <v>0</v>
      </c>
      <c r="AU1320" t="s">
        <v>3017</v>
      </c>
      <c r="AW1320">
        <v>0</v>
      </c>
      <c r="BA1320">
        <v>0</v>
      </c>
      <c r="BC1320">
        <v>0</v>
      </c>
      <c r="BE1320">
        <v>0</v>
      </c>
      <c r="BG1320">
        <v>0</v>
      </c>
      <c r="BI1320">
        <v>0</v>
      </c>
      <c r="BK1320">
        <v>0</v>
      </c>
      <c r="BM1320">
        <v>0</v>
      </c>
      <c r="BO1320">
        <v>0</v>
      </c>
      <c r="BQ1320">
        <v>0</v>
      </c>
      <c r="BS1320">
        <v>0</v>
      </c>
      <c r="BT1320">
        <v>0</v>
      </c>
      <c r="BV1320">
        <v>0</v>
      </c>
      <c r="BX1320">
        <v>0</v>
      </c>
      <c r="BZ1320">
        <v>0</v>
      </c>
      <c r="CB1320">
        <v>0</v>
      </c>
      <c r="CD1320">
        <v>0</v>
      </c>
      <c r="CH1320">
        <v>0</v>
      </c>
      <c r="CL1320">
        <v>2479</v>
      </c>
      <c r="CO1320">
        <v>0</v>
      </c>
      <c r="CP1320">
        <v>0</v>
      </c>
    </row>
    <row r="1321" spans="1:94" x14ac:dyDescent="0.3">
      <c r="A1321" s="4">
        <v>44767</v>
      </c>
      <c r="B1321" s="2" t="s">
        <v>9</v>
      </c>
      <c r="C1321" s="11" t="s">
        <v>10</v>
      </c>
      <c r="D1321" s="11" t="s">
        <v>7</v>
      </c>
      <c r="E1321" s="3" t="s">
        <v>1111</v>
      </c>
      <c r="F1321" s="1"/>
      <c r="G1321" s="7"/>
      <c r="H1321" s="7"/>
      <c r="I1321" s="7"/>
      <c r="J1321" s="7">
        <v>4</v>
      </c>
      <c r="K1321" s="7">
        <v>1</v>
      </c>
      <c r="L1321" s="7"/>
      <c r="M1321" s="5">
        <v>1</v>
      </c>
      <c r="N1321" s="7"/>
      <c r="O1321" s="7"/>
      <c r="P1321" s="7"/>
      <c r="Q1321" s="7"/>
      <c r="R1321" s="7"/>
      <c r="S1321" s="7"/>
      <c r="T1321" s="7"/>
      <c r="U1321" s="7"/>
      <c r="V1321" s="6"/>
      <c r="W1321" s="10"/>
      <c r="X1321" s="8"/>
      <c r="Y1321" s="9">
        <v>0</v>
      </c>
      <c r="Z1321" s="9">
        <v>0</v>
      </c>
      <c r="AA1321" s="9">
        <v>0</v>
      </c>
      <c r="AB1321" s="9">
        <v>0</v>
      </c>
      <c r="AC1321" s="9">
        <v>0</v>
      </c>
      <c r="AD1321" s="9">
        <v>0</v>
      </c>
      <c r="AE1321" s="9">
        <v>0</v>
      </c>
      <c r="AF1321" s="9">
        <v>0</v>
      </c>
      <c r="AG1321" s="9">
        <v>0</v>
      </c>
      <c r="AH1321" s="9">
        <v>0</v>
      </c>
      <c r="AI1321" s="9">
        <v>0</v>
      </c>
      <c r="AJ1321">
        <v>0</v>
      </c>
      <c r="AK1321">
        <v>0</v>
      </c>
      <c r="AU1321" t="s">
        <v>3018</v>
      </c>
      <c r="AW1321">
        <v>0</v>
      </c>
      <c r="BA1321">
        <v>0</v>
      </c>
      <c r="BC1321">
        <v>0</v>
      </c>
      <c r="BE1321">
        <v>0</v>
      </c>
      <c r="BG1321">
        <v>0</v>
      </c>
      <c r="BI1321">
        <v>0</v>
      </c>
      <c r="BK1321">
        <v>0</v>
      </c>
      <c r="BM1321">
        <v>0</v>
      </c>
      <c r="BO1321">
        <v>0</v>
      </c>
      <c r="BQ1321">
        <v>0</v>
      </c>
      <c r="BS1321">
        <v>0</v>
      </c>
      <c r="BT1321">
        <v>0</v>
      </c>
      <c r="BV1321">
        <v>0</v>
      </c>
      <c r="BX1321">
        <v>0</v>
      </c>
      <c r="BZ1321">
        <v>0</v>
      </c>
      <c r="CB1321">
        <v>0</v>
      </c>
      <c r="CD1321">
        <v>0</v>
      </c>
      <c r="CH1321">
        <v>0</v>
      </c>
      <c r="CL1321">
        <v>2480</v>
      </c>
      <c r="CO1321">
        <v>0</v>
      </c>
      <c r="CP1321">
        <v>0</v>
      </c>
    </row>
    <row r="1322" spans="1:94" x14ac:dyDescent="0.3">
      <c r="A1322" s="4">
        <v>44768</v>
      </c>
      <c r="B1322" s="2" t="s">
        <v>39</v>
      </c>
      <c r="C1322" s="11" t="s">
        <v>585</v>
      </c>
      <c r="D1322" s="11" t="s">
        <v>1713</v>
      </c>
      <c r="E1322" s="3" t="s">
        <v>1014</v>
      </c>
      <c r="F1322" s="1"/>
      <c r="G1322" s="7"/>
      <c r="H1322" s="7"/>
      <c r="I1322" s="7"/>
      <c r="J1322" s="7">
        <v>928</v>
      </c>
      <c r="K1322" s="7">
        <v>232</v>
      </c>
      <c r="L1322" s="7"/>
      <c r="M1322" s="5">
        <v>232</v>
      </c>
      <c r="N1322" s="7"/>
      <c r="O1322" s="7"/>
      <c r="P1322" s="7"/>
      <c r="Q1322" s="7"/>
      <c r="R1322" s="7"/>
      <c r="S1322" s="7"/>
      <c r="T1322" s="7"/>
      <c r="U1322" s="7"/>
      <c r="V1322" s="6"/>
      <c r="W1322" s="10"/>
      <c r="X1322" s="8"/>
      <c r="Y1322" s="9">
        <v>0</v>
      </c>
      <c r="Z1322" s="9">
        <v>0</v>
      </c>
      <c r="AA1322" s="9">
        <v>0</v>
      </c>
      <c r="AB1322" s="9">
        <v>0</v>
      </c>
      <c r="AC1322" s="9">
        <v>0</v>
      </c>
      <c r="AD1322" s="9">
        <v>0</v>
      </c>
      <c r="AE1322" s="9">
        <v>0</v>
      </c>
      <c r="AF1322" s="9">
        <v>0</v>
      </c>
      <c r="AG1322" s="9">
        <v>0</v>
      </c>
      <c r="AH1322" s="9">
        <v>0</v>
      </c>
      <c r="AI1322" s="9">
        <v>0</v>
      </c>
      <c r="AJ1322">
        <v>0</v>
      </c>
      <c r="AK1322">
        <v>0</v>
      </c>
      <c r="AU1322" t="s">
        <v>3019</v>
      </c>
      <c r="AW1322">
        <v>0</v>
      </c>
      <c r="BA1322">
        <v>0</v>
      </c>
      <c r="BC1322">
        <v>0</v>
      </c>
      <c r="BE1322">
        <v>0</v>
      </c>
      <c r="BG1322">
        <v>0</v>
      </c>
      <c r="BI1322">
        <v>0</v>
      </c>
      <c r="BK1322">
        <v>0</v>
      </c>
      <c r="BM1322">
        <v>0</v>
      </c>
      <c r="BO1322">
        <v>0</v>
      </c>
      <c r="BQ1322">
        <v>0</v>
      </c>
      <c r="BS1322">
        <v>0</v>
      </c>
      <c r="BT1322">
        <v>0</v>
      </c>
      <c r="BV1322">
        <v>0</v>
      </c>
      <c r="BX1322">
        <v>0</v>
      </c>
      <c r="BZ1322">
        <v>0</v>
      </c>
      <c r="CB1322">
        <v>0</v>
      </c>
      <c r="CD1322">
        <v>0</v>
      </c>
      <c r="CH1322">
        <v>0</v>
      </c>
      <c r="CL1322">
        <v>2481</v>
      </c>
      <c r="CO1322">
        <v>0</v>
      </c>
      <c r="CP1322">
        <v>0</v>
      </c>
    </row>
    <row r="1323" spans="1:94" x14ac:dyDescent="0.3">
      <c r="A1323" s="4">
        <v>44756</v>
      </c>
      <c r="B1323" s="2" t="s">
        <v>209</v>
      </c>
      <c r="C1323" s="11" t="s">
        <v>210</v>
      </c>
      <c r="D1323" s="11" t="s">
        <v>11</v>
      </c>
      <c r="E1323" s="3" t="s">
        <v>1235</v>
      </c>
      <c r="F1323" s="1"/>
      <c r="G1323" s="7"/>
      <c r="H1323" s="7"/>
      <c r="I1323" s="7"/>
      <c r="J1323" s="7">
        <v>774</v>
      </c>
      <c r="K1323" s="7">
        <v>212</v>
      </c>
      <c r="L1323" s="7"/>
      <c r="M1323" s="5">
        <v>212</v>
      </c>
      <c r="N1323" s="7"/>
      <c r="O1323" s="7"/>
      <c r="P1323" s="7"/>
      <c r="Q1323" s="7"/>
      <c r="R1323" s="7"/>
      <c r="S1323" s="7"/>
      <c r="T1323" s="7"/>
      <c r="U1323" s="7"/>
      <c r="V1323" s="6"/>
      <c r="W1323" s="10"/>
      <c r="X1323" s="8"/>
      <c r="Y1323" s="9">
        <v>0</v>
      </c>
      <c r="Z1323" s="9">
        <v>0</v>
      </c>
      <c r="AA1323" s="9">
        <v>0</v>
      </c>
      <c r="AB1323" s="9">
        <v>0</v>
      </c>
      <c r="AC1323" s="9">
        <v>0</v>
      </c>
      <c r="AD1323" s="9">
        <v>0</v>
      </c>
      <c r="AE1323" s="9">
        <v>0</v>
      </c>
      <c r="AF1323" s="9">
        <v>0</v>
      </c>
      <c r="AG1323" s="9">
        <v>0</v>
      </c>
      <c r="AH1323" s="9">
        <v>0</v>
      </c>
      <c r="AI1323" s="9">
        <v>0</v>
      </c>
      <c r="AJ1323">
        <v>0</v>
      </c>
      <c r="AK1323">
        <v>0</v>
      </c>
      <c r="AU1323" t="s">
        <v>3020</v>
      </c>
      <c r="AW1323">
        <v>0</v>
      </c>
      <c r="BA1323">
        <v>0</v>
      </c>
      <c r="BC1323">
        <v>0</v>
      </c>
      <c r="BE1323">
        <v>0</v>
      </c>
      <c r="BG1323">
        <v>0</v>
      </c>
      <c r="BI1323">
        <v>0</v>
      </c>
      <c r="BK1323">
        <v>0</v>
      </c>
      <c r="BM1323">
        <v>0</v>
      </c>
      <c r="BO1323">
        <v>0</v>
      </c>
      <c r="BQ1323">
        <v>0</v>
      </c>
      <c r="BS1323">
        <v>0</v>
      </c>
      <c r="BT1323">
        <v>0</v>
      </c>
      <c r="BV1323">
        <v>0</v>
      </c>
      <c r="BX1323">
        <v>0</v>
      </c>
      <c r="BZ1323">
        <v>0</v>
      </c>
      <c r="CB1323">
        <v>0</v>
      </c>
      <c r="CD1323">
        <v>0</v>
      </c>
      <c r="CH1323">
        <v>0</v>
      </c>
      <c r="CL1323">
        <v>2482</v>
      </c>
      <c r="CO1323">
        <v>0</v>
      </c>
      <c r="CP1323">
        <v>0</v>
      </c>
    </row>
    <row r="1324" spans="1:94" x14ac:dyDescent="0.3">
      <c r="A1324" s="4">
        <v>44767</v>
      </c>
      <c r="B1324" s="2" t="s">
        <v>23</v>
      </c>
      <c r="C1324" s="11" t="s">
        <v>62</v>
      </c>
      <c r="D1324" s="11" t="s">
        <v>1627</v>
      </c>
      <c r="E1324" s="3" t="s">
        <v>1578</v>
      </c>
      <c r="F1324" s="1"/>
      <c r="G1324" s="7"/>
      <c r="H1324" s="7"/>
      <c r="I1324" s="7"/>
      <c r="J1324" s="7">
        <v>48</v>
      </c>
      <c r="K1324" s="7">
        <v>12</v>
      </c>
      <c r="L1324" s="7"/>
      <c r="M1324" s="5">
        <v>12</v>
      </c>
      <c r="N1324" s="7"/>
      <c r="O1324" s="7"/>
      <c r="P1324" s="7"/>
      <c r="Q1324" s="7"/>
      <c r="R1324" s="7"/>
      <c r="S1324" s="7"/>
      <c r="T1324" s="7"/>
      <c r="U1324" s="7"/>
      <c r="V1324" s="6"/>
      <c r="W1324" s="10"/>
      <c r="X1324" s="8"/>
      <c r="Y1324" s="9">
        <v>0</v>
      </c>
      <c r="Z1324" s="9">
        <v>0</v>
      </c>
      <c r="AA1324" s="9">
        <v>0</v>
      </c>
      <c r="AB1324" s="9">
        <v>0</v>
      </c>
      <c r="AC1324" s="9">
        <v>0</v>
      </c>
      <c r="AD1324" s="9">
        <v>0</v>
      </c>
      <c r="AE1324" s="9">
        <v>0</v>
      </c>
      <c r="AF1324" s="9">
        <v>0</v>
      </c>
      <c r="AG1324" s="9">
        <v>0</v>
      </c>
      <c r="AH1324" s="9">
        <v>0</v>
      </c>
      <c r="AI1324" s="9">
        <v>0</v>
      </c>
      <c r="AJ1324">
        <v>0</v>
      </c>
      <c r="AK1324">
        <v>0</v>
      </c>
      <c r="AU1324" t="s">
        <v>3021</v>
      </c>
      <c r="AW1324">
        <v>0</v>
      </c>
      <c r="BA1324">
        <v>0</v>
      </c>
      <c r="BC1324">
        <v>0</v>
      </c>
      <c r="BE1324">
        <v>0</v>
      </c>
      <c r="BG1324">
        <v>0</v>
      </c>
      <c r="BI1324">
        <v>0</v>
      </c>
      <c r="BK1324">
        <v>0</v>
      </c>
      <c r="BM1324">
        <v>0</v>
      </c>
      <c r="BO1324">
        <v>0</v>
      </c>
      <c r="BQ1324">
        <v>0</v>
      </c>
      <c r="BS1324">
        <v>0</v>
      </c>
      <c r="BT1324">
        <v>0</v>
      </c>
      <c r="BV1324">
        <v>0</v>
      </c>
      <c r="BX1324">
        <v>0</v>
      </c>
      <c r="BZ1324">
        <v>0</v>
      </c>
      <c r="CB1324">
        <v>0</v>
      </c>
      <c r="CD1324">
        <v>0</v>
      </c>
      <c r="CH1324">
        <v>0</v>
      </c>
      <c r="CL1324">
        <v>2483</v>
      </c>
      <c r="CO1324">
        <v>0</v>
      </c>
      <c r="CP1324">
        <v>0</v>
      </c>
    </row>
    <row r="1325" spans="1:94" x14ac:dyDescent="0.3">
      <c r="A1325" s="4">
        <v>44768</v>
      </c>
      <c r="B1325" s="2" t="s">
        <v>825</v>
      </c>
      <c r="C1325" s="11" t="s">
        <v>825</v>
      </c>
      <c r="D1325" s="11" t="s">
        <v>1714</v>
      </c>
      <c r="E1325" s="3" t="s">
        <v>826</v>
      </c>
      <c r="F1325" s="1"/>
      <c r="G1325" s="7"/>
      <c r="H1325" s="7">
        <v>5</v>
      </c>
      <c r="I1325" s="7"/>
      <c r="J1325" s="7">
        <v>1100</v>
      </c>
      <c r="K1325" s="7"/>
      <c r="L1325" s="7"/>
      <c r="M1325" s="5"/>
      <c r="N1325" s="7"/>
      <c r="O1325" s="7"/>
      <c r="P1325" s="7"/>
      <c r="Q1325" s="7"/>
      <c r="R1325" s="7"/>
      <c r="S1325" s="7"/>
      <c r="T1325" s="7"/>
      <c r="U1325" s="7"/>
      <c r="V1325" s="6"/>
      <c r="W1325" s="10"/>
      <c r="X1325" s="8"/>
      <c r="Y1325" s="9">
        <v>0</v>
      </c>
      <c r="Z1325" s="9">
        <v>0</v>
      </c>
      <c r="AA1325" s="9">
        <v>0</v>
      </c>
      <c r="AB1325" s="9">
        <v>0</v>
      </c>
      <c r="AC1325" s="9">
        <v>0</v>
      </c>
      <c r="AD1325" s="9">
        <v>0</v>
      </c>
      <c r="AE1325" s="9">
        <v>0</v>
      </c>
      <c r="AF1325" s="9">
        <v>0</v>
      </c>
      <c r="AG1325" s="9">
        <v>0</v>
      </c>
      <c r="AH1325" s="9">
        <v>0</v>
      </c>
      <c r="AI1325" s="9">
        <v>0</v>
      </c>
      <c r="AJ1325">
        <v>0</v>
      </c>
      <c r="AK1325">
        <v>0</v>
      </c>
      <c r="AU1325" t="s">
        <v>3022</v>
      </c>
      <c r="AW1325">
        <v>0</v>
      </c>
      <c r="BA1325">
        <v>0</v>
      </c>
      <c r="BC1325">
        <v>0</v>
      </c>
      <c r="BE1325">
        <v>0</v>
      </c>
      <c r="BG1325">
        <v>0</v>
      </c>
      <c r="BI1325">
        <v>0</v>
      </c>
      <c r="BK1325">
        <v>0</v>
      </c>
      <c r="BM1325">
        <v>0</v>
      </c>
      <c r="BO1325">
        <v>0</v>
      </c>
      <c r="BQ1325">
        <v>0</v>
      </c>
      <c r="BS1325">
        <v>0</v>
      </c>
      <c r="BT1325">
        <v>0</v>
      </c>
      <c r="BV1325">
        <v>0</v>
      </c>
      <c r="BX1325">
        <v>0</v>
      </c>
      <c r="BZ1325">
        <v>0</v>
      </c>
      <c r="CB1325">
        <v>0</v>
      </c>
      <c r="CD1325">
        <v>0</v>
      </c>
      <c r="CH1325">
        <v>0</v>
      </c>
      <c r="CL1325">
        <v>2484</v>
      </c>
      <c r="CO1325">
        <v>0</v>
      </c>
      <c r="CP1325">
        <v>0</v>
      </c>
    </row>
    <row r="1326" spans="1:94" x14ac:dyDescent="0.3">
      <c r="A1326" s="4">
        <v>44768</v>
      </c>
      <c r="B1326" s="2" t="s">
        <v>78</v>
      </c>
      <c r="C1326" s="11" t="s">
        <v>245</v>
      </c>
      <c r="D1326" s="11" t="s">
        <v>7</v>
      </c>
      <c r="E1326" s="3" t="s">
        <v>835</v>
      </c>
      <c r="F1326" s="1"/>
      <c r="G1326" s="7"/>
      <c r="H1326" s="7"/>
      <c r="I1326" s="7"/>
      <c r="J1326" s="7"/>
      <c r="K1326" s="7"/>
      <c r="L1326" s="7">
        <v>1</v>
      </c>
      <c r="M1326" s="5"/>
      <c r="N1326" s="7"/>
      <c r="O1326" s="7"/>
      <c r="P1326" s="7"/>
      <c r="Q1326" s="7"/>
      <c r="R1326" s="7"/>
      <c r="S1326" s="7"/>
      <c r="T1326" s="7"/>
      <c r="U1326" s="7"/>
      <c r="V1326" s="6"/>
      <c r="W1326" s="10"/>
      <c r="X1326" s="8"/>
      <c r="Y1326" s="9">
        <v>0</v>
      </c>
      <c r="Z1326" s="9">
        <v>0</v>
      </c>
      <c r="AA1326" s="9">
        <v>0</v>
      </c>
      <c r="AB1326" s="9">
        <v>0</v>
      </c>
      <c r="AC1326" s="9">
        <v>0</v>
      </c>
      <c r="AD1326" s="9">
        <v>0</v>
      </c>
      <c r="AE1326" s="9">
        <v>0</v>
      </c>
      <c r="AF1326" s="9">
        <v>0</v>
      </c>
      <c r="AG1326" s="9">
        <v>0</v>
      </c>
      <c r="AH1326" s="9">
        <v>0</v>
      </c>
      <c r="AI1326" s="9">
        <v>0</v>
      </c>
      <c r="AJ1326">
        <v>0</v>
      </c>
      <c r="AK1326">
        <v>0</v>
      </c>
      <c r="AU1326" t="s">
        <v>3023</v>
      </c>
      <c r="AW1326">
        <v>0</v>
      </c>
      <c r="BA1326">
        <v>0</v>
      </c>
      <c r="BC1326">
        <v>0</v>
      </c>
      <c r="BE1326">
        <v>0</v>
      </c>
      <c r="BG1326">
        <v>0</v>
      </c>
      <c r="BI1326">
        <v>0</v>
      </c>
      <c r="BK1326">
        <v>0</v>
      </c>
      <c r="BM1326">
        <v>0</v>
      </c>
      <c r="BO1326">
        <v>0</v>
      </c>
      <c r="BQ1326">
        <v>0</v>
      </c>
      <c r="BS1326">
        <v>0</v>
      </c>
      <c r="BT1326">
        <v>0</v>
      </c>
      <c r="BV1326">
        <v>0</v>
      </c>
      <c r="BX1326">
        <v>0</v>
      </c>
      <c r="BZ1326">
        <v>0</v>
      </c>
      <c r="CB1326">
        <v>0</v>
      </c>
      <c r="CD1326">
        <v>0</v>
      </c>
      <c r="CH1326">
        <v>0</v>
      </c>
      <c r="CL1326">
        <v>2485</v>
      </c>
      <c r="CO1326">
        <v>0</v>
      </c>
      <c r="CP1326">
        <v>0</v>
      </c>
    </row>
    <row r="1327" spans="1:94" x14ac:dyDescent="0.3">
      <c r="A1327" s="4">
        <v>44768</v>
      </c>
      <c r="B1327" s="2" t="s">
        <v>9</v>
      </c>
      <c r="C1327" s="11" t="s">
        <v>653</v>
      </c>
      <c r="D1327" s="11" t="s">
        <v>1627</v>
      </c>
      <c r="E1327" s="3" t="s">
        <v>985</v>
      </c>
      <c r="F1327" s="1"/>
      <c r="G1327" s="7"/>
      <c r="H1327" s="7"/>
      <c r="I1327" s="7"/>
      <c r="J1327" s="7"/>
      <c r="K1327" s="7">
        <v>114</v>
      </c>
      <c r="L1327" s="7">
        <v>114</v>
      </c>
      <c r="M1327" s="5">
        <v>40</v>
      </c>
      <c r="N1327" s="7">
        <v>8</v>
      </c>
      <c r="O1327" s="7">
        <v>2</v>
      </c>
      <c r="P1327" s="7">
        <v>4</v>
      </c>
      <c r="Q1327" s="7">
        <v>15</v>
      </c>
      <c r="R1327" s="7">
        <v>13</v>
      </c>
      <c r="S1327" s="7"/>
      <c r="T1327" s="7">
        <v>12</v>
      </c>
      <c r="U1327" s="7"/>
      <c r="V1327" s="6">
        <v>250</v>
      </c>
      <c r="W1327" s="10"/>
      <c r="X1327" s="8"/>
      <c r="Y1327" s="9">
        <v>0</v>
      </c>
      <c r="Z1327" s="9">
        <v>0</v>
      </c>
      <c r="AA1327" s="9">
        <v>0</v>
      </c>
      <c r="AB1327" s="9">
        <v>0</v>
      </c>
      <c r="AC1327" s="9">
        <v>0</v>
      </c>
      <c r="AD1327" s="9">
        <v>0</v>
      </c>
      <c r="AE1327" s="9">
        <v>0</v>
      </c>
      <c r="AF1327" s="9">
        <v>0</v>
      </c>
      <c r="AG1327" s="9">
        <v>0</v>
      </c>
      <c r="AH1327" s="9">
        <v>0</v>
      </c>
      <c r="AI1327" s="9">
        <v>0</v>
      </c>
      <c r="AJ1327">
        <v>0</v>
      </c>
      <c r="AK1327">
        <v>0</v>
      </c>
      <c r="AU1327" t="s">
        <v>3024</v>
      </c>
      <c r="AW1327">
        <v>0</v>
      </c>
      <c r="BA1327">
        <v>0</v>
      </c>
      <c r="BC1327">
        <v>0</v>
      </c>
      <c r="BE1327">
        <v>0</v>
      </c>
      <c r="BG1327">
        <v>0</v>
      </c>
      <c r="BI1327">
        <v>0</v>
      </c>
      <c r="BK1327">
        <v>0</v>
      </c>
      <c r="BM1327">
        <v>0</v>
      </c>
      <c r="BO1327">
        <v>0</v>
      </c>
      <c r="BQ1327">
        <v>0</v>
      </c>
      <c r="BS1327">
        <v>0</v>
      </c>
      <c r="BT1327">
        <v>0</v>
      </c>
      <c r="BV1327">
        <v>0</v>
      </c>
      <c r="BX1327">
        <v>0</v>
      </c>
      <c r="BZ1327">
        <v>0</v>
      </c>
      <c r="CB1327">
        <v>0</v>
      </c>
      <c r="CD1327">
        <v>0</v>
      </c>
      <c r="CH1327">
        <v>0</v>
      </c>
      <c r="CL1327">
        <v>2486</v>
      </c>
      <c r="CO1327">
        <v>0</v>
      </c>
      <c r="CP1327">
        <v>0</v>
      </c>
    </row>
    <row r="1328" spans="1:94" x14ac:dyDescent="0.3">
      <c r="A1328" s="4">
        <v>44767</v>
      </c>
      <c r="B1328" s="2" t="s">
        <v>32</v>
      </c>
      <c r="C1328" s="11" t="s">
        <v>643</v>
      </c>
      <c r="D1328" s="11" t="s">
        <v>1690</v>
      </c>
      <c r="E1328" s="3" t="s">
        <v>952</v>
      </c>
      <c r="F1328" s="1"/>
      <c r="G1328" s="7"/>
      <c r="H1328" s="7"/>
      <c r="I1328" s="7"/>
      <c r="J1328" s="7"/>
      <c r="K1328" s="7">
        <v>100</v>
      </c>
      <c r="L1328" s="7"/>
      <c r="M1328" s="5"/>
      <c r="N1328" s="7"/>
      <c r="O1328" s="7"/>
      <c r="P1328" s="7"/>
      <c r="Q1328" s="7"/>
      <c r="R1328" s="7"/>
      <c r="S1328" s="7"/>
      <c r="T1328" s="7"/>
      <c r="U1328" s="7"/>
      <c r="V1328" s="6"/>
      <c r="W1328" s="10"/>
      <c r="X1328" s="8"/>
      <c r="Y1328" s="9">
        <v>0</v>
      </c>
      <c r="Z1328" s="9">
        <v>0</v>
      </c>
      <c r="AA1328" s="9">
        <v>0</v>
      </c>
      <c r="AB1328" s="9">
        <v>0</v>
      </c>
      <c r="AC1328" s="9">
        <v>0</v>
      </c>
      <c r="AD1328" s="9">
        <v>0</v>
      </c>
      <c r="AE1328" s="9">
        <v>0</v>
      </c>
      <c r="AF1328" s="9">
        <v>0</v>
      </c>
      <c r="AG1328" s="9">
        <v>0</v>
      </c>
      <c r="AH1328" s="9">
        <v>0</v>
      </c>
      <c r="AI1328" s="9">
        <v>0</v>
      </c>
      <c r="AJ1328">
        <v>0</v>
      </c>
      <c r="AK1328">
        <v>0</v>
      </c>
      <c r="AU1328" t="s">
        <v>3025</v>
      </c>
      <c r="AW1328">
        <v>0</v>
      </c>
      <c r="BA1328">
        <v>0</v>
      </c>
      <c r="BC1328">
        <v>0</v>
      </c>
      <c r="BE1328">
        <v>0</v>
      </c>
      <c r="BG1328">
        <v>0</v>
      </c>
      <c r="BI1328">
        <v>0</v>
      </c>
      <c r="BK1328">
        <v>0</v>
      </c>
      <c r="BM1328">
        <v>0</v>
      </c>
      <c r="BO1328">
        <v>0</v>
      </c>
      <c r="BQ1328">
        <v>0</v>
      </c>
      <c r="BS1328">
        <v>0</v>
      </c>
      <c r="BT1328">
        <v>0</v>
      </c>
      <c r="BV1328">
        <v>0</v>
      </c>
      <c r="BX1328">
        <v>0</v>
      </c>
      <c r="BZ1328">
        <v>0</v>
      </c>
      <c r="CB1328">
        <v>0</v>
      </c>
      <c r="CD1328">
        <v>0</v>
      </c>
      <c r="CH1328">
        <v>0</v>
      </c>
      <c r="CL1328">
        <v>2487</v>
      </c>
      <c r="CO1328">
        <v>0</v>
      </c>
      <c r="CP1328">
        <v>0</v>
      </c>
    </row>
    <row r="1329" spans="1:94" x14ac:dyDescent="0.3">
      <c r="A1329" s="4">
        <v>44769</v>
      </c>
      <c r="B1329" s="2" t="s">
        <v>29</v>
      </c>
      <c r="C1329" s="11" t="s">
        <v>38</v>
      </c>
      <c r="D1329" s="11" t="s">
        <v>1690</v>
      </c>
      <c r="E1329" s="3" t="s">
        <v>959</v>
      </c>
      <c r="F1329" s="1"/>
      <c r="G1329" s="7"/>
      <c r="H1329" s="7"/>
      <c r="I1329" s="7"/>
      <c r="J1329" s="7"/>
      <c r="K1329" s="7"/>
      <c r="L1329" s="7"/>
      <c r="M1329" s="5"/>
      <c r="N1329" s="7">
        <v>1</v>
      </c>
      <c r="O1329" s="7"/>
      <c r="P1329" s="7"/>
      <c r="Q1329" s="7"/>
      <c r="R1329" s="7"/>
      <c r="S1329" s="7"/>
      <c r="T1329" s="7"/>
      <c r="U1329" s="7"/>
      <c r="V1329" s="6"/>
      <c r="W1329" s="10"/>
      <c r="X1329" s="8"/>
      <c r="Y1329" s="9">
        <v>0</v>
      </c>
      <c r="Z1329" s="9">
        <v>0</v>
      </c>
      <c r="AA1329" s="9">
        <v>0</v>
      </c>
      <c r="AB1329" s="9">
        <v>0</v>
      </c>
      <c r="AC1329" s="9">
        <v>0</v>
      </c>
      <c r="AD1329" s="9">
        <v>0</v>
      </c>
      <c r="AE1329" s="9">
        <v>0</v>
      </c>
      <c r="AF1329" s="9">
        <v>0</v>
      </c>
      <c r="AG1329" s="9">
        <v>0</v>
      </c>
      <c r="AH1329" s="9">
        <v>0</v>
      </c>
      <c r="AI1329" s="9">
        <v>0</v>
      </c>
      <c r="AJ1329">
        <v>0</v>
      </c>
      <c r="AK1329">
        <v>0</v>
      </c>
      <c r="AU1329" t="s">
        <v>3026</v>
      </c>
      <c r="AW1329">
        <v>0</v>
      </c>
      <c r="BA1329">
        <v>0</v>
      </c>
      <c r="BC1329">
        <v>0</v>
      </c>
      <c r="BE1329">
        <v>0</v>
      </c>
      <c r="BG1329">
        <v>0</v>
      </c>
      <c r="BI1329">
        <v>0</v>
      </c>
      <c r="BK1329">
        <v>0</v>
      </c>
      <c r="BM1329">
        <v>0</v>
      </c>
      <c r="BO1329">
        <v>0</v>
      </c>
      <c r="BQ1329">
        <v>0</v>
      </c>
      <c r="BS1329">
        <v>0</v>
      </c>
      <c r="BT1329">
        <v>0</v>
      </c>
      <c r="BV1329">
        <v>0</v>
      </c>
      <c r="BX1329">
        <v>0</v>
      </c>
      <c r="BZ1329">
        <v>0</v>
      </c>
      <c r="CB1329">
        <v>0</v>
      </c>
      <c r="CD1329">
        <v>0</v>
      </c>
      <c r="CH1329">
        <v>0</v>
      </c>
      <c r="CL1329">
        <v>2488</v>
      </c>
      <c r="CO1329">
        <v>0</v>
      </c>
      <c r="CP1329">
        <v>0</v>
      </c>
    </row>
    <row r="1330" spans="1:94" x14ac:dyDescent="0.3">
      <c r="A1330" s="4">
        <v>44769</v>
      </c>
      <c r="B1330" s="2" t="s">
        <v>9</v>
      </c>
      <c r="C1330" s="11" t="s">
        <v>416</v>
      </c>
      <c r="D1330" s="11" t="s">
        <v>1566</v>
      </c>
      <c r="E1330" s="3" t="s">
        <v>969</v>
      </c>
      <c r="F1330" s="1"/>
      <c r="G1330" s="7"/>
      <c r="H1330" s="7"/>
      <c r="I1330" s="7">
        <v>2</v>
      </c>
      <c r="J1330" s="7"/>
      <c r="K1330" s="7"/>
      <c r="L1330" s="7"/>
      <c r="M1330" s="5"/>
      <c r="N1330" s="7"/>
      <c r="O1330" s="7"/>
      <c r="P1330" s="7"/>
      <c r="Q1330" s="7"/>
      <c r="R1330" s="7"/>
      <c r="S1330" s="7"/>
      <c r="T1330" s="7"/>
      <c r="U1330" s="7"/>
      <c r="V1330" s="6"/>
      <c r="W1330" s="10"/>
      <c r="X1330" s="8"/>
      <c r="Y1330" s="9">
        <v>0</v>
      </c>
      <c r="Z1330" s="9">
        <v>0</v>
      </c>
      <c r="AA1330" s="9">
        <v>0</v>
      </c>
      <c r="AB1330" s="9">
        <v>0</v>
      </c>
      <c r="AC1330" s="9">
        <v>0</v>
      </c>
      <c r="AD1330" s="9">
        <v>0</v>
      </c>
      <c r="AE1330" s="9">
        <v>0</v>
      </c>
      <c r="AF1330" s="9">
        <v>0</v>
      </c>
      <c r="AG1330" s="9">
        <v>0</v>
      </c>
      <c r="AH1330" s="9">
        <v>0</v>
      </c>
      <c r="AI1330" s="9">
        <v>0</v>
      </c>
      <c r="AJ1330">
        <v>0</v>
      </c>
      <c r="AK1330">
        <v>0</v>
      </c>
      <c r="AU1330" t="s">
        <v>3027</v>
      </c>
      <c r="AW1330">
        <v>0</v>
      </c>
      <c r="BA1330">
        <v>0</v>
      </c>
      <c r="BC1330">
        <v>0</v>
      </c>
      <c r="BE1330">
        <v>0</v>
      </c>
      <c r="BG1330">
        <v>0</v>
      </c>
      <c r="BI1330">
        <v>0</v>
      </c>
      <c r="BK1330">
        <v>0</v>
      </c>
      <c r="BM1330">
        <v>0</v>
      </c>
      <c r="BO1330">
        <v>0</v>
      </c>
      <c r="BQ1330">
        <v>0</v>
      </c>
      <c r="BS1330">
        <v>0</v>
      </c>
      <c r="BT1330">
        <v>0</v>
      </c>
      <c r="BV1330">
        <v>0</v>
      </c>
      <c r="BX1330">
        <v>0</v>
      </c>
      <c r="BZ1330">
        <v>0</v>
      </c>
      <c r="CB1330">
        <v>0</v>
      </c>
      <c r="CD1330">
        <v>0</v>
      </c>
      <c r="CH1330">
        <v>0</v>
      </c>
      <c r="CL1330">
        <v>2489</v>
      </c>
      <c r="CO1330">
        <v>0</v>
      </c>
      <c r="CP1330">
        <v>0</v>
      </c>
    </row>
    <row r="1331" spans="1:94" x14ac:dyDescent="0.3">
      <c r="A1331" s="4">
        <v>44769</v>
      </c>
      <c r="B1331" s="2" t="s">
        <v>57</v>
      </c>
      <c r="C1331" s="11" t="s">
        <v>216</v>
      </c>
      <c r="D1331" s="11" t="s">
        <v>1690</v>
      </c>
      <c r="E1331" s="3" t="s">
        <v>1121</v>
      </c>
      <c r="F1331" s="1"/>
      <c r="G1331" s="7"/>
      <c r="H1331" s="7"/>
      <c r="I1331" s="7"/>
      <c r="J1331" s="7">
        <v>25</v>
      </c>
      <c r="K1331" s="7">
        <v>5</v>
      </c>
      <c r="L1331" s="7"/>
      <c r="M1331" s="5">
        <v>5</v>
      </c>
      <c r="N1331" s="7"/>
      <c r="O1331" s="7"/>
      <c r="P1331" s="7"/>
      <c r="Q1331" s="7"/>
      <c r="R1331" s="7"/>
      <c r="S1331" s="7"/>
      <c r="T1331" s="7"/>
      <c r="U1331" s="7"/>
      <c r="V1331" s="6"/>
      <c r="W1331" s="10"/>
      <c r="X1331" s="8"/>
      <c r="Y1331" s="9">
        <v>0</v>
      </c>
      <c r="Z1331" s="9">
        <v>0</v>
      </c>
      <c r="AA1331" s="9">
        <v>0</v>
      </c>
      <c r="AB1331" s="9">
        <v>0</v>
      </c>
      <c r="AC1331" s="9">
        <v>0</v>
      </c>
      <c r="AD1331" s="9">
        <v>0</v>
      </c>
      <c r="AE1331" s="9">
        <v>0</v>
      </c>
      <c r="AF1331" s="9">
        <v>0</v>
      </c>
      <c r="AG1331" s="9">
        <v>0</v>
      </c>
      <c r="AH1331" s="9">
        <v>0</v>
      </c>
      <c r="AI1331" s="9">
        <v>0</v>
      </c>
      <c r="AJ1331">
        <v>0</v>
      </c>
      <c r="AK1331">
        <v>0</v>
      </c>
      <c r="AU1331" t="s">
        <v>3028</v>
      </c>
      <c r="AW1331">
        <v>0</v>
      </c>
      <c r="BA1331">
        <v>0</v>
      </c>
      <c r="BC1331">
        <v>0</v>
      </c>
      <c r="BE1331">
        <v>0</v>
      </c>
      <c r="BG1331">
        <v>0</v>
      </c>
      <c r="BI1331">
        <v>0</v>
      </c>
      <c r="BK1331">
        <v>0</v>
      </c>
      <c r="BM1331">
        <v>0</v>
      </c>
      <c r="BO1331">
        <v>0</v>
      </c>
      <c r="BQ1331">
        <v>0</v>
      </c>
      <c r="BS1331">
        <v>0</v>
      </c>
      <c r="BT1331">
        <v>0</v>
      </c>
      <c r="BV1331">
        <v>0</v>
      </c>
      <c r="BX1331">
        <v>0</v>
      </c>
      <c r="BZ1331">
        <v>0</v>
      </c>
      <c r="CB1331">
        <v>0</v>
      </c>
      <c r="CD1331">
        <v>0</v>
      </c>
      <c r="CH1331">
        <v>0</v>
      </c>
      <c r="CL1331">
        <v>2490</v>
      </c>
      <c r="CO1331">
        <v>0</v>
      </c>
      <c r="CP1331">
        <v>0</v>
      </c>
    </row>
    <row r="1332" spans="1:94" x14ac:dyDescent="0.3">
      <c r="A1332" s="4">
        <v>44769</v>
      </c>
      <c r="B1332" s="2" t="s">
        <v>80</v>
      </c>
      <c r="C1332" s="11" t="s">
        <v>187</v>
      </c>
      <c r="D1332" s="11" t="s">
        <v>1473</v>
      </c>
      <c r="E1332" s="3" t="s">
        <v>1010</v>
      </c>
      <c r="F1332" s="1"/>
      <c r="G1332" s="7"/>
      <c r="H1332" s="7"/>
      <c r="I1332" s="7"/>
      <c r="J1332" s="7"/>
      <c r="K1332" s="7"/>
      <c r="L1332" s="7"/>
      <c r="M1332" s="5"/>
      <c r="N1332" s="7"/>
      <c r="O1332" s="7"/>
      <c r="P1332" s="7"/>
      <c r="Q1332" s="7"/>
      <c r="R1332" s="7"/>
      <c r="S1332" s="7"/>
      <c r="T1332" s="7"/>
      <c r="U1332" s="7"/>
      <c r="V1332" s="6"/>
      <c r="W1332" s="10"/>
      <c r="X1332" s="8"/>
      <c r="Y1332" s="9">
        <v>0</v>
      </c>
      <c r="Z1332" s="9">
        <v>0</v>
      </c>
      <c r="AA1332" s="9">
        <v>0</v>
      </c>
      <c r="AB1332" s="9">
        <v>0</v>
      </c>
      <c r="AC1332" s="9">
        <v>0</v>
      </c>
      <c r="AD1332" s="9">
        <v>0</v>
      </c>
      <c r="AE1332" s="9">
        <v>0</v>
      </c>
      <c r="AF1332" s="9">
        <v>0</v>
      </c>
      <c r="AG1332" s="9">
        <v>0</v>
      </c>
      <c r="AH1332" s="9">
        <v>0</v>
      </c>
      <c r="AI1332" s="9">
        <v>0</v>
      </c>
      <c r="AJ1332">
        <v>0</v>
      </c>
      <c r="AK1332">
        <v>0</v>
      </c>
      <c r="AU1332" t="s">
        <v>3029</v>
      </c>
      <c r="AW1332">
        <v>0</v>
      </c>
      <c r="BA1332">
        <v>0</v>
      </c>
      <c r="BC1332">
        <v>0</v>
      </c>
      <c r="BE1332">
        <v>0</v>
      </c>
      <c r="BG1332">
        <v>0</v>
      </c>
      <c r="BI1332">
        <v>0</v>
      </c>
      <c r="BK1332">
        <v>0</v>
      </c>
      <c r="BM1332">
        <v>0</v>
      </c>
      <c r="BO1332">
        <v>0</v>
      </c>
      <c r="BQ1332">
        <v>0</v>
      </c>
      <c r="BS1332">
        <v>0</v>
      </c>
      <c r="BT1332">
        <v>0</v>
      </c>
      <c r="BV1332">
        <v>0</v>
      </c>
      <c r="BX1332">
        <v>0</v>
      </c>
      <c r="BZ1332">
        <v>0</v>
      </c>
      <c r="CB1332">
        <v>0</v>
      </c>
      <c r="CD1332">
        <v>0</v>
      </c>
      <c r="CH1332">
        <v>0</v>
      </c>
      <c r="CL1332">
        <v>2491</v>
      </c>
      <c r="CO1332">
        <v>0</v>
      </c>
      <c r="CP1332">
        <v>0</v>
      </c>
    </row>
    <row r="1333" spans="1:94" x14ac:dyDescent="0.3">
      <c r="A1333" s="4">
        <v>44769</v>
      </c>
      <c r="B1333" s="2" t="s">
        <v>80</v>
      </c>
      <c r="C1333" s="11" t="s">
        <v>190</v>
      </c>
      <c r="D1333" s="11" t="s">
        <v>1473</v>
      </c>
      <c r="E1333" s="3" t="s">
        <v>857</v>
      </c>
      <c r="F1333" s="1"/>
      <c r="G1333" s="7"/>
      <c r="H1333" s="7"/>
      <c r="I1333" s="7"/>
      <c r="J1333" s="7">
        <v>750</v>
      </c>
      <c r="K1333" s="7">
        <v>150</v>
      </c>
      <c r="L1333" s="7"/>
      <c r="M1333" s="5">
        <v>150</v>
      </c>
      <c r="N1333" s="7"/>
      <c r="O1333" s="7"/>
      <c r="P1333" s="7"/>
      <c r="Q1333" s="7"/>
      <c r="R1333" s="7"/>
      <c r="S1333" s="7"/>
      <c r="T1333" s="7"/>
      <c r="U1333" s="7"/>
      <c r="V1333" s="6"/>
      <c r="W1333" s="10"/>
      <c r="X1333" s="8"/>
      <c r="Y1333" s="9">
        <v>0</v>
      </c>
      <c r="Z1333" s="9">
        <v>0</v>
      </c>
      <c r="AA1333" s="9">
        <v>0</v>
      </c>
      <c r="AB1333" s="9">
        <v>0</v>
      </c>
      <c r="AC1333" s="9">
        <v>0</v>
      </c>
      <c r="AD1333" s="9">
        <v>0</v>
      </c>
      <c r="AE1333" s="9">
        <v>0</v>
      </c>
      <c r="AF1333" s="9">
        <v>0</v>
      </c>
      <c r="AG1333" s="9">
        <v>0</v>
      </c>
      <c r="AH1333" s="9">
        <v>0</v>
      </c>
      <c r="AI1333" s="9">
        <v>0</v>
      </c>
      <c r="AJ1333">
        <v>0</v>
      </c>
      <c r="AK1333">
        <v>0</v>
      </c>
      <c r="AU1333" t="s">
        <v>3030</v>
      </c>
      <c r="AW1333">
        <v>0</v>
      </c>
      <c r="BA1333">
        <v>0</v>
      </c>
      <c r="BC1333">
        <v>0</v>
      </c>
      <c r="BE1333">
        <v>0</v>
      </c>
      <c r="BG1333">
        <v>0</v>
      </c>
      <c r="BI1333">
        <v>0</v>
      </c>
      <c r="BK1333">
        <v>0</v>
      </c>
      <c r="BM1333">
        <v>0</v>
      </c>
      <c r="BO1333">
        <v>0</v>
      </c>
      <c r="BQ1333">
        <v>0</v>
      </c>
      <c r="BS1333">
        <v>0</v>
      </c>
      <c r="BT1333">
        <v>0</v>
      </c>
      <c r="BV1333">
        <v>0</v>
      </c>
      <c r="BX1333">
        <v>0</v>
      </c>
      <c r="BZ1333">
        <v>0</v>
      </c>
      <c r="CB1333">
        <v>0</v>
      </c>
      <c r="CD1333">
        <v>0</v>
      </c>
      <c r="CH1333">
        <v>0</v>
      </c>
      <c r="CL1333">
        <v>2492</v>
      </c>
      <c r="CO1333">
        <v>0</v>
      </c>
      <c r="CP1333">
        <v>0</v>
      </c>
    </row>
    <row r="1334" spans="1:94" x14ac:dyDescent="0.3">
      <c r="A1334" s="4">
        <v>44769</v>
      </c>
      <c r="B1334" s="2" t="s">
        <v>9</v>
      </c>
      <c r="C1334" s="11" t="s">
        <v>10</v>
      </c>
      <c r="D1334" s="11" t="s">
        <v>1690</v>
      </c>
      <c r="E1334" s="3" t="s">
        <v>1111</v>
      </c>
      <c r="F1334" s="1"/>
      <c r="G1334" s="7"/>
      <c r="H1334" s="7"/>
      <c r="I1334" s="7"/>
      <c r="J1334" s="7"/>
      <c r="K1334" s="7"/>
      <c r="L1334" s="7"/>
      <c r="M1334" s="5"/>
      <c r="N1334" s="7">
        <v>1</v>
      </c>
      <c r="O1334" s="7"/>
      <c r="P1334" s="7"/>
      <c r="Q1334" s="7"/>
      <c r="R1334" s="7"/>
      <c r="S1334" s="7"/>
      <c r="T1334" s="7"/>
      <c r="U1334" s="7"/>
      <c r="V1334" s="6"/>
      <c r="W1334" s="10"/>
      <c r="X1334" s="8"/>
      <c r="Y1334" s="9">
        <v>0</v>
      </c>
      <c r="Z1334" s="9">
        <v>0</v>
      </c>
      <c r="AA1334" s="9">
        <v>0</v>
      </c>
      <c r="AB1334" s="9">
        <v>0</v>
      </c>
      <c r="AC1334" s="9">
        <v>0</v>
      </c>
      <c r="AD1334" s="9">
        <v>0</v>
      </c>
      <c r="AE1334" s="9">
        <v>0</v>
      </c>
      <c r="AF1334" s="9">
        <v>0</v>
      </c>
      <c r="AG1334" s="9">
        <v>0</v>
      </c>
      <c r="AH1334" s="9">
        <v>0</v>
      </c>
      <c r="AI1334" s="9">
        <v>0</v>
      </c>
      <c r="AJ1334">
        <v>0</v>
      </c>
      <c r="AK1334">
        <v>0</v>
      </c>
      <c r="AU1334" t="s">
        <v>3031</v>
      </c>
      <c r="AW1334">
        <v>0</v>
      </c>
      <c r="BA1334">
        <v>0</v>
      </c>
      <c r="BC1334">
        <v>0</v>
      </c>
      <c r="BE1334">
        <v>0</v>
      </c>
      <c r="BG1334">
        <v>0</v>
      </c>
      <c r="BI1334">
        <v>0</v>
      </c>
      <c r="BK1334">
        <v>0</v>
      </c>
      <c r="BM1334">
        <v>0</v>
      </c>
      <c r="BO1334">
        <v>0</v>
      </c>
      <c r="BQ1334">
        <v>0</v>
      </c>
      <c r="BS1334">
        <v>0</v>
      </c>
      <c r="BT1334">
        <v>0</v>
      </c>
      <c r="BV1334">
        <v>0</v>
      </c>
      <c r="BX1334">
        <v>0</v>
      </c>
      <c r="BZ1334">
        <v>0</v>
      </c>
      <c r="CB1334">
        <v>0</v>
      </c>
      <c r="CD1334">
        <v>0</v>
      </c>
      <c r="CH1334">
        <v>0</v>
      </c>
      <c r="CL1334">
        <v>2493</v>
      </c>
      <c r="CO1334">
        <v>0</v>
      </c>
      <c r="CP1334">
        <v>0</v>
      </c>
    </row>
    <row r="1335" spans="1:94" x14ac:dyDescent="0.3">
      <c r="A1335" s="4">
        <v>44769</v>
      </c>
      <c r="B1335" s="2" t="s">
        <v>57</v>
      </c>
      <c r="C1335" s="11" t="s">
        <v>415</v>
      </c>
      <c r="D1335" s="11" t="s">
        <v>1566</v>
      </c>
      <c r="E1335" s="3" t="s">
        <v>1134</v>
      </c>
      <c r="F1335" s="1"/>
      <c r="G1335" s="7">
        <v>1</v>
      </c>
      <c r="H1335" s="7"/>
      <c r="I1335" s="7"/>
      <c r="J1335" s="7">
        <v>1</v>
      </c>
      <c r="K1335" s="7"/>
      <c r="L1335" s="7"/>
      <c r="M1335" s="5"/>
      <c r="N1335" s="7"/>
      <c r="O1335" s="7"/>
      <c r="P1335" s="7"/>
      <c r="Q1335" s="7"/>
      <c r="R1335" s="7"/>
      <c r="S1335" s="7"/>
      <c r="T1335" s="7"/>
      <c r="U1335" s="7"/>
      <c r="V1335" s="6"/>
      <c r="W1335" s="10"/>
      <c r="X1335" s="8"/>
      <c r="Y1335" s="9">
        <v>0</v>
      </c>
      <c r="Z1335" s="9">
        <v>0</v>
      </c>
      <c r="AA1335" s="9">
        <v>0</v>
      </c>
      <c r="AB1335" s="9">
        <v>0</v>
      </c>
      <c r="AC1335" s="9">
        <v>0</v>
      </c>
      <c r="AD1335" s="9">
        <v>0</v>
      </c>
      <c r="AE1335" s="9">
        <v>0</v>
      </c>
      <c r="AF1335" s="9">
        <v>0</v>
      </c>
      <c r="AG1335" s="9">
        <v>0</v>
      </c>
      <c r="AH1335" s="9">
        <v>0</v>
      </c>
      <c r="AI1335" s="9">
        <v>0</v>
      </c>
      <c r="AJ1335">
        <v>0</v>
      </c>
      <c r="AK1335">
        <v>0</v>
      </c>
      <c r="AU1335" t="s">
        <v>3032</v>
      </c>
      <c r="AW1335">
        <v>0</v>
      </c>
      <c r="BA1335">
        <v>0</v>
      </c>
      <c r="BC1335">
        <v>0</v>
      </c>
      <c r="BE1335">
        <v>0</v>
      </c>
      <c r="BG1335">
        <v>0</v>
      </c>
      <c r="BI1335">
        <v>0</v>
      </c>
      <c r="BK1335">
        <v>0</v>
      </c>
      <c r="BM1335">
        <v>0</v>
      </c>
      <c r="BO1335">
        <v>0</v>
      </c>
      <c r="BQ1335">
        <v>0</v>
      </c>
      <c r="BS1335">
        <v>0</v>
      </c>
      <c r="BT1335">
        <v>0</v>
      </c>
      <c r="BV1335">
        <v>0</v>
      </c>
      <c r="BX1335">
        <v>0</v>
      </c>
      <c r="BZ1335">
        <v>0</v>
      </c>
      <c r="CB1335">
        <v>0</v>
      </c>
      <c r="CD1335">
        <v>0</v>
      </c>
      <c r="CH1335">
        <v>0</v>
      </c>
      <c r="CL1335">
        <v>2494</v>
      </c>
      <c r="CO1335">
        <v>0</v>
      </c>
      <c r="CP1335">
        <v>0</v>
      </c>
    </row>
    <row r="1336" spans="1:94" x14ac:dyDescent="0.3">
      <c r="A1336" s="4">
        <v>44770</v>
      </c>
      <c r="B1336" s="2" t="s">
        <v>40</v>
      </c>
      <c r="C1336" s="11" t="s">
        <v>159</v>
      </c>
      <c r="D1336" s="11" t="s">
        <v>404</v>
      </c>
      <c r="E1336" s="3" t="s">
        <v>1118</v>
      </c>
      <c r="F1336" s="1"/>
      <c r="G1336" s="7"/>
      <c r="H1336" s="7"/>
      <c r="I1336" s="7"/>
      <c r="J1336" s="7"/>
      <c r="K1336" s="7"/>
      <c r="L1336" s="7"/>
      <c r="M1336" s="5"/>
      <c r="N1336" s="7"/>
      <c r="O1336" s="7"/>
      <c r="P1336" s="7"/>
      <c r="Q1336" s="7"/>
      <c r="R1336" s="7"/>
      <c r="S1336" s="7"/>
      <c r="T1336" s="7"/>
      <c r="U1336" s="7"/>
      <c r="V1336" s="6"/>
      <c r="W1336" s="10"/>
      <c r="X1336" s="8"/>
      <c r="Y1336" s="9">
        <v>0</v>
      </c>
      <c r="Z1336" s="9">
        <v>0</v>
      </c>
      <c r="AA1336" s="9">
        <v>0</v>
      </c>
      <c r="AB1336" s="9">
        <v>0</v>
      </c>
      <c r="AC1336" s="9">
        <v>0</v>
      </c>
      <c r="AD1336" s="9">
        <v>0</v>
      </c>
      <c r="AE1336" s="9">
        <v>0</v>
      </c>
      <c r="AF1336" s="9">
        <v>0</v>
      </c>
      <c r="AG1336" s="9">
        <v>0</v>
      </c>
      <c r="AH1336" s="9">
        <v>0</v>
      </c>
      <c r="AI1336" s="9">
        <v>0</v>
      </c>
      <c r="AJ1336">
        <v>0</v>
      </c>
      <c r="AK1336">
        <v>0</v>
      </c>
      <c r="AU1336" t="s">
        <v>3033</v>
      </c>
      <c r="AW1336">
        <v>0</v>
      </c>
      <c r="BA1336">
        <v>0</v>
      </c>
      <c r="BC1336">
        <v>0</v>
      </c>
      <c r="BE1336">
        <v>0</v>
      </c>
      <c r="BG1336">
        <v>0</v>
      </c>
      <c r="BI1336">
        <v>0</v>
      </c>
      <c r="BK1336">
        <v>0</v>
      </c>
      <c r="BM1336">
        <v>0</v>
      </c>
      <c r="BO1336">
        <v>0</v>
      </c>
      <c r="BQ1336">
        <v>0</v>
      </c>
      <c r="BS1336">
        <v>0</v>
      </c>
      <c r="BT1336">
        <v>0</v>
      </c>
      <c r="BV1336">
        <v>0</v>
      </c>
      <c r="BX1336">
        <v>0</v>
      </c>
      <c r="BZ1336">
        <v>0</v>
      </c>
      <c r="CB1336">
        <v>0</v>
      </c>
      <c r="CD1336">
        <v>0</v>
      </c>
      <c r="CH1336">
        <v>0</v>
      </c>
      <c r="CL1336">
        <v>2495</v>
      </c>
      <c r="CO1336">
        <v>0</v>
      </c>
      <c r="CP1336">
        <v>0</v>
      </c>
    </row>
    <row r="1337" spans="1:94" x14ac:dyDescent="0.3">
      <c r="A1337" s="4">
        <v>44769</v>
      </c>
      <c r="B1337" s="2" t="s">
        <v>23</v>
      </c>
      <c r="C1337" s="11" t="s">
        <v>62</v>
      </c>
      <c r="D1337" s="11" t="s">
        <v>1690</v>
      </c>
      <c r="E1337" s="3" t="s">
        <v>1578</v>
      </c>
      <c r="F1337" s="1"/>
      <c r="G1337" s="7"/>
      <c r="H1337" s="7"/>
      <c r="I1337" s="7"/>
      <c r="J1337" s="7"/>
      <c r="K1337" s="7"/>
      <c r="L1337" s="7"/>
      <c r="M1337" s="5"/>
      <c r="N1337" s="7">
        <v>2</v>
      </c>
      <c r="O1337" s="7"/>
      <c r="P1337" s="7"/>
      <c r="Q1337" s="7"/>
      <c r="R1337" s="7"/>
      <c r="S1337" s="7"/>
      <c r="T1337" s="7"/>
      <c r="U1337" s="7"/>
      <c r="V1337" s="6"/>
      <c r="W1337" s="10"/>
      <c r="X1337" s="8"/>
      <c r="Y1337" s="9">
        <v>0</v>
      </c>
      <c r="Z1337" s="9">
        <v>0</v>
      </c>
      <c r="AA1337" s="9">
        <v>0</v>
      </c>
      <c r="AB1337" s="9">
        <v>0</v>
      </c>
      <c r="AC1337" s="9">
        <v>0</v>
      </c>
      <c r="AD1337" s="9">
        <v>0</v>
      </c>
      <c r="AE1337" s="9">
        <v>0</v>
      </c>
      <c r="AF1337" s="9">
        <v>0</v>
      </c>
      <c r="AG1337" s="9">
        <v>0</v>
      </c>
      <c r="AH1337" s="9">
        <v>0</v>
      </c>
      <c r="AI1337" s="9">
        <v>0</v>
      </c>
      <c r="AJ1337">
        <v>0</v>
      </c>
      <c r="AK1337">
        <v>0</v>
      </c>
      <c r="AU1337" t="s">
        <v>3034</v>
      </c>
      <c r="AW1337">
        <v>0</v>
      </c>
      <c r="BA1337">
        <v>0</v>
      </c>
      <c r="BC1337">
        <v>0</v>
      </c>
      <c r="BE1337">
        <v>0</v>
      </c>
      <c r="BG1337">
        <v>0</v>
      </c>
      <c r="BI1337">
        <v>0</v>
      </c>
      <c r="BK1337">
        <v>0</v>
      </c>
      <c r="BM1337">
        <v>0</v>
      </c>
      <c r="BO1337">
        <v>0</v>
      </c>
      <c r="BQ1337">
        <v>0</v>
      </c>
      <c r="BS1337">
        <v>0</v>
      </c>
      <c r="BT1337">
        <v>0</v>
      </c>
      <c r="BV1337">
        <v>0</v>
      </c>
      <c r="BX1337">
        <v>0</v>
      </c>
      <c r="BZ1337">
        <v>0</v>
      </c>
      <c r="CB1337">
        <v>0</v>
      </c>
      <c r="CD1337">
        <v>0</v>
      </c>
      <c r="CH1337">
        <v>0</v>
      </c>
      <c r="CL1337">
        <v>2496</v>
      </c>
      <c r="CO1337">
        <v>0</v>
      </c>
      <c r="CP1337">
        <v>0</v>
      </c>
    </row>
    <row r="1338" spans="1:94" x14ac:dyDescent="0.3">
      <c r="A1338" s="4">
        <v>44766</v>
      </c>
      <c r="B1338" s="2" t="s">
        <v>26</v>
      </c>
      <c r="C1338" s="11" t="s">
        <v>754</v>
      </c>
      <c r="D1338" s="11" t="s">
        <v>404</v>
      </c>
      <c r="E1338" s="3" t="s">
        <v>1131</v>
      </c>
      <c r="F1338" s="1"/>
      <c r="G1338" s="7"/>
      <c r="H1338" s="7"/>
      <c r="I1338" s="7"/>
      <c r="J1338" s="7">
        <v>4</v>
      </c>
      <c r="K1338" s="7">
        <v>1</v>
      </c>
      <c r="L1338" s="7"/>
      <c r="M1338" s="5">
        <v>1</v>
      </c>
      <c r="N1338" s="7"/>
      <c r="O1338" s="7"/>
      <c r="P1338" s="7"/>
      <c r="Q1338" s="7"/>
      <c r="R1338" s="7"/>
      <c r="S1338" s="7"/>
      <c r="T1338" s="7"/>
      <c r="U1338" s="7"/>
      <c r="V1338" s="6"/>
      <c r="W1338" s="10"/>
      <c r="X1338" s="8"/>
      <c r="Y1338" s="9">
        <v>0</v>
      </c>
      <c r="Z1338" s="9">
        <v>0</v>
      </c>
      <c r="AA1338" s="9">
        <v>0</v>
      </c>
      <c r="AB1338" s="9">
        <v>0</v>
      </c>
      <c r="AC1338" s="9">
        <v>0</v>
      </c>
      <c r="AD1338" s="9">
        <v>0</v>
      </c>
      <c r="AE1338" s="9">
        <v>0</v>
      </c>
      <c r="AF1338" s="9">
        <v>0</v>
      </c>
      <c r="AG1338" s="9">
        <v>0</v>
      </c>
      <c r="AH1338" s="9">
        <v>0</v>
      </c>
      <c r="AI1338" s="9">
        <v>0</v>
      </c>
      <c r="AJ1338">
        <v>0</v>
      </c>
      <c r="AK1338">
        <v>0</v>
      </c>
      <c r="AU1338" t="s">
        <v>3035</v>
      </c>
      <c r="AW1338">
        <v>0</v>
      </c>
      <c r="BA1338">
        <v>0</v>
      </c>
      <c r="BC1338">
        <v>0</v>
      </c>
      <c r="BE1338">
        <v>0</v>
      </c>
      <c r="BG1338">
        <v>0</v>
      </c>
      <c r="BI1338">
        <v>0</v>
      </c>
      <c r="BK1338">
        <v>0</v>
      </c>
      <c r="BM1338">
        <v>0</v>
      </c>
      <c r="BO1338">
        <v>0</v>
      </c>
      <c r="BQ1338">
        <v>0</v>
      </c>
      <c r="BS1338">
        <v>0</v>
      </c>
      <c r="BT1338">
        <v>0</v>
      </c>
      <c r="BV1338">
        <v>0</v>
      </c>
      <c r="BX1338">
        <v>0</v>
      </c>
      <c r="BZ1338">
        <v>0</v>
      </c>
      <c r="CB1338">
        <v>0</v>
      </c>
      <c r="CD1338">
        <v>0</v>
      </c>
      <c r="CH1338">
        <v>0</v>
      </c>
      <c r="CL1338">
        <v>2497</v>
      </c>
      <c r="CO1338">
        <v>0</v>
      </c>
      <c r="CP1338">
        <v>0</v>
      </c>
    </row>
    <row r="1339" spans="1:94" x14ac:dyDescent="0.3">
      <c r="A1339" s="4">
        <v>44766</v>
      </c>
      <c r="B1339" s="2" t="s">
        <v>26</v>
      </c>
      <c r="C1339" s="11" t="s">
        <v>198</v>
      </c>
      <c r="D1339" s="11" t="s">
        <v>1690</v>
      </c>
      <c r="E1339" s="3" t="s">
        <v>1175</v>
      </c>
      <c r="F1339" s="1"/>
      <c r="G1339" s="7"/>
      <c r="H1339" s="7"/>
      <c r="I1339" s="7"/>
      <c r="J1339" s="7">
        <v>14</v>
      </c>
      <c r="K1339" s="7">
        <v>6</v>
      </c>
      <c r="L1339" s="7"/>
      <c r="M1339" s="5">
        <v>6</v>
      </c>
      <c r="N1339" s="7"/>
      <c r="O1339" s="7"/>
      <c r="P1339" s="7"/>
      <c r="Q1339" s="7"/>
      <c r="R1339" s="7">
        <v>1</v>
      </c>
      <c r="S1339" s="7"/>
      <c r="T1339" s="7"/>
      <c r="U1339" s="7"/>
      <c r="V1339" s="6"/>
      <c r="W1339" s="10"/>
      <c r="X1339" s="8"/>
      <c r="Y1339" s="9">
        <v>0</v>
      </c>
      <c r="Z1339" s="9">
        <v>0</v>
      </c>
      <c r="AA1339" s="9">
        <v>0</v>
      </c>
      <c r="AB1339" s="9">
        <v>0</v>
      </c>
      <c r="AC1339" s="9">
        <v>0</v>
      </c>
      <c r="AD1339" s="9">
        <v>0</v>
      </c>
      <c r="AE1339" s="9">
        <v>0</v>
      </c>
      <c r="AF1339" s="9">
        <v>0</v>
      </c>
      <c r="AG1339" s="9">
        <v>0</v>
      </c>
      <c r="AH1339" s="9">
        <v>0</v>
      </c>
      <c r="AI1339" s="9">
        <v>0</v>
      </c>
      <c r="AJ1339">
        <v>0</v>
      </c>
      <c r="AK1339">
        <v>0</v>
      </c>
      <c r="AU1339" t="s">
        <v>3036</v>
      </c>
      <c r="AW1339">
        <v>0</v>
      </c>
      <c r="BA1339">
        <v>0</v>
      </c>
      <c r="BC1339">
        <v>0</v>
      </c>
      <c r="BE1339">
        <v>0</v>
      </c>
      <c r="BG1339">
        <v>0</v>
      </c>
      <c r="BI1339">
        <v>0</v>
      </c>
      <c r="BK1339">
        <v>0</v>
      </c>
      <c r="BM1339">
        <v>0</v>
      </c>
      <c r="BO1339">
        <v>0</v>
      </c>
      <c r="BQ1339">
        <v>0</v>
      </c>
      <c r="BS1339">
        <v>0</v>
      </c>
      <c r="BT1339">
        <v>0</v>
      </c>
      <c r="BV1339">
        <v>0</v>
      </c>
      <c r="BX1339">
        <v>0</v>
      </c>
      <c r="BZ1339">
        <v>0</v>
      </c>
      <c r="CB1339">
        <v>0</v>
      </c>
      <c r="CD1339">
        <v>0</v>
      </c>
      <c r="CH1339">
        <v>0</v>
      </c>
      <c r="CL1339">
        <v>2498</v>
      </c>
      <c r="CO1339">
        <v>0</v>
      </c>
      <c r="CP1339">
        <v>0</v>
      </c>
    </row>
    <row r="1340" spans="1:94" x14ac:dyDescent="0.3">
      <c r="A1340" s="4">
        <v>44770</v>
      </c>
      <c r="B1340" s="2" t="s">
        <v>26</v>
      </c>
      <c r="C1340" s="11" t="s">
        <v>749</v>
      </c>
      <c r="D1340" s="11" t="s">
        <v>1627</v>
      </c>
      <c r="E1340" s="3" t="s">
        <v>1595</v>
      </c>
      <c r="F1340" s="1"/>
      <c r="G1340" s="7"/>
      <c r="H1340" s="7"/>
      <c r="I1340" s="7"/>
      <c r="J1340" s="7"/>
      <c r="K1340" s="7">
        <v>14</v>
      </c>
      <c r="L1340" s="7"/>
      <c r="M1340" s="5">
        <v>14</v>
      </c>
      <c r="N1340" s="7">
        <v>6</v>
      </c>
      <c r="O1340" s="7"/>
      <c r="P1340" s="7"/>
      <c r="Q1340" s="7">
        <v>1</v>
      </c>
      <c r="R1340" s="7"/>
      <c r="S1340" s="7"/>
      <c r="T1340" s="7"/>
      <c r="U1340" s="7"/>
      <c r="V1340" s="6"/>
      <c r="W1340" s="10"/>
      <c r="X1340" s="8"/>
      <c r="Y1340" s="9">
        <v>0</v>
      </c>
      <c r="Z1340" s="9">
        <v>0</v>
      </c>
      <c r="AA1340" s="9">
        <v>0</v>
      </c>
      <c r="AB1340" s="9">
        <v>0</v>
      </c>
      <c r="AC1340" s="9">
        <v>0</v>
      </c>
      <c r="AD1340" s="9">
        <v>0</v>
      </c>
      <c r="AE1340" s="9">
        <v>0</v>
      </c>
      <c r="AF1340" s="9">
        <v>0</v>
      </c>
      <c r="AG1340" s="9">
        <v>0</v>
      </c>
      <c r="AH1340" s="9">
        <v>0</v>
      </c>
      <c r="AI1340" s="9">
        <v>0</v>
      </c>
      <c r="AJ1340">
        <v>0</v>
      </c>
      <c r="AK1340">
        <v>0</v>
      </c>
      <c r="AU1340" t="s">
        <v>3037</v>
      </c>
      <c r="AW1340">
        <v>0</v>
      </c>
      <c r="BA1340">
        <v>0</v>
      </c>
      <c r="BC1340">
        <v>0</v>
      </c>
      <c r="BE1340">
        <v>0</v>
      </c>
      <c r="BG1340">
        <v>0</v>
      </c>
      <c r="BI1340">
        <v>0</v>
      </c>
      <c r="BK1340">
        <v>0</v>
      </c>
      <c r="BM1340">
        <v>0</v>
      </c>
      <c r="BO1340">
        <v>0</v>
      </c>
      <c r="BQ1340">
        <v>0</v>
      </c>
      <c r="BS1340">
        <v>0</v>
      </c>
      <c r="BT1340">
        <v>0</v>
      </c>
      <c r="BV1340">
        <v>0</v>
      </c>
      <c r="BX1340">
        <v>0</v>
      </c>
      <c r="BZ1340">
        <v>0</v>
      </c>
      <c r="CB1340">
        <v>0</v>
      </c>
      <c r="CD1340">
        <v>0</v>
      </c>
      <c r="CH1340">
        <v>0</v>
      </c>
      <c r="CL1340">
        <v>2499</v>
      </c>
      <c r="CO1340">
        <v>0</v>
      </c>
      <c r="CP1340">
        <v>0</v>
      </c>
    </row>
    <row r="1341" spans="1:94" x14ac:dyDescent="0.3">
      <c r="A1341" s="4">
        <v>44769</v>
      </c>
      <c r="B1341" s="2" t="s">
        <v>26</v>
      </c>
      <c r="C1341" s="11" t="s">
        <v>442</v>
      </c>
      <c r="D1341" s="11" t="s">
        <v>11</v>
      </c>
      <c r="E1341" s="3" t="s">
        <v>1587</v>
      </c>
      <c r="F1341" s="1"/>
      <c r="G1341" s="7"/>
      <c r="H1341" s="7"/>
      <c r="I1341" s="7"/>
      <c r="J1341" s="7">
        <v>2228</v>
      </c>
      <c r="K1341" s="7">
        <v>798</v>
      </c>
      <c r="L1341" s="7"/>
      <c r="M1341" s="5">
        <v>100</v>
      </c>
      <c r="N1341" s="7"/>
      <c r="O1341" s="7"/>
      <c r="P1341" s="7">
        <v>2</v>
      </c>
      <c r="Q1341" s="7"/>
      <c r="R1341" s="7"/>
      <c r="S1341" s="7">
        <v>1</v>
      </c>
      <c r="T1341" s="7">
        <v>2</v>
      </c>
      <c r="U1341" s="7">
        <v>1</v>
      </c>
      <c r="V1341" s="6"/>
      <c r="W1341" s="10"/>
      <c r="X1341" s="8"/>
      <c r="Y1341" s="9">
        <v>0</v>
      </c>
      <c r="Z1341" s="9">
        <v>0</v>
      </c>
      <c r="AA1341" s="9">
        <v>0</v>
      </c>
      <c r="AB1341" s="9">
        <v>0</v>
      </c>
      <c r="AC1341" s="9">
        <v>0</v>
      </c>
      <c r="AD1341" s="9">
        <v>0</v>
      </c>
      <c r="AE1341" s="9">
        <v>0</v>
      </c>
      <c r="AF1341" s="9">
        <v>0</v>
      </c>
      <c r="AG1341" s="9">
        <v>0</v>
      </c>
      <c r="AH1341" s="9">
        <v>0</v>
      </c>
      <c r="AI1341" s="9">
        <v>0</v>
      </c>
      <c r="AJ1341">
        <v>0</v>
      </c>
      <c r="AK1341">
        <v>0</v>
      </c>
      <c r="AU1341" t="s">
        <v>3038</v>
      </c>
      <c r="AW1341">
        <v>0</v>
      </c>
      <c r="BA1341">
        <v>0</v>
      </c>
      <c r="BC1341">
        <v>0</v>
      </c>
      <c r="BE1341">
        <v>0</v>
      </c>
      <c r="BG1341">
        <v>0</v>
      </c>
      <c r="BI1341">
        <v>0</v>
      </c>
      <c r="BK1341">
        <v>0</v>
      </c>
      <c r="BM1341">
        <v>0</v>
      </c>
      <c r="BO1341">
        <v>0</v>
      </c>
      <c r="BQ1341">
        <v>0</v>
      </c>
      <c r="BS1341">
        <v>0</v>
      </c>
      <c r="BT1341">
        <v>0</v>
      </c>
      <c r="BV1341">
        <v>0</v>
      </c>
      <c r="BX1341">
        <v>0</v>
      </c>
      <c r="BZ1341">
        <v>0</v>
      </c>
      <c r="CB1341">
        <v>0</v>
      </c>
      <c r="CD1341">
        <v>0</v>
      </c>
      <c r="CH1341">
        <v>0</v>
      </c>
      <c r="CL1341">
        <v>2500</v>
      </c>
      <c r="CO1341">
        <v>0</v>
      </c>
      <c r="CP1341">
        <v>0</v>
      </c>
    </row>
    <row r="1342" spans="1:94" x14ac:dyDescent="0.3">
      <c r="A1342" s="4">
        <v>44770</v>
      </c>
      <c r="B1342" s="2" t="s">
        <v>26</v>
      </c>
      <c r="C1342" s="11" t="s">
        <v>542</v>
      </c>
      <c r="D1342" s="11" t="s">
        <v>11</v>
      </c>
      <c r="E1342" s="3" t="s">
        <v>1380</v>
      </c>
      <c r="F1342" s="1"/>
      <c r="G1342" s="7"/>
      <c r="H1342" s="7">
        <v>1</v>
      </c>
      <c r="I1342" s="7"/>
      <c r="J1342" s="7">
        <v>2000</v>
      </c>
      <c r="K1342" s="7">
        <v>700</v>
      </c>
      <c r="L1342" s="7"/>
      <c r="M1342" s="5">
        <v>700</v>
      </c>
      <c r="N1342" s="7"/>
      <c r="O1342" s="7"/>
      <c r="P1342" s="7"/>
      <c r="Q1342" s="7"/>
      <c r="R1342" s="7"/>
      <c r="S1342" s="7"/>
      <c r="T1342" s="7">
        <v>2</v>
      </c>
      <c r="U1342" s="7">
        <v>2</v>
      </c>
      <c r="V1342" s="6"/>
      <c r="W1342" s="10"/>
      <c r="X1342" s="8"/>
      <c r="Y1342" s="9">
        <v>0</v>
      </c>
      <c r="Z1342" s="9">
        <v>0</v>
      </c>
      <c r="AA1342" s="9">
        <v>0</v>
      </c>
      <c r="AB1342" s="9">
        <v>0</v>
      </c>
      <c r="AC1342" s="9">
        <v>0</v>
      </c>
      <c r="AD1342" s="9">
        <v>0</v>
      </c>
      <c r="AE1342" s="9">
        <v>0</v>
      </c>
      <c r="AF1342" s="9">
        <v>0</v>
      </c>
      <c r="AG1342" s="9">
        <v>0</v>
      </c>
      <c r="AH1342" s="9">
        <v>0</v>
      </c>
      <c r="AI1342" s="9">
        <v>0</v>
      </c>
      <c r="AJ1342">
        <v>0</v>
      </c>
      <c r="AK1342">
        <v>0</v>
      </c>
      <c r="AU1342" t="s">
        <v>3039</v>
      </c>
      <c r="AW1342">
        <v>0</v>
      </c>
      <c r="BA1342">
        <v>0</v>
      </c>
      <c r="BC1342">
        <v>0</v>
      </c>
      <c r="BE1342">
        <v>0</v>
      </c>
      <c r="BG1342">
        <v>0</v>
      </c>
      <c r="BI1342">
        <v>0</v>
      </c>
      <c r="BK1342">
        <v>0</v>
      </c>
      <c r="BM1342">
        <v>0</v>
      </c>
      <c r="BO1342">
        <v>0</v>
      </c>
      <c r="BQ1342">
        <v>0</v>
      </c>
      <c r="BS1342">
        <v>0</v>
      </c>
      <c r="BT1342">
        <v>0</v>
      </c>
      <c r="BV1342">
        <v>0</v>
      </c>
      <c r="BX1342">
        <v>0</v>
      </c>
      <c r="BZ1342">
        <v>0</v>
      </c>
      <c r="CB1342">
        <v>0</v>
      </c>
      <c r="CD1342">
        <v>0</v>
      </c>
      <c r="CH1342">
        <v>0</v>
      </c>
      <c r="CL1342">
        <v>2501</v>
      </c>
      <c r="CO1342">
        <v>0</v>
      </c>
      <c r="CP1342">
        <v>0</v>
      </c>
    </row>
    <row r="1343" spans="1:94" x14ac:dyDescent="0.3">
      <c r="A1343" s="4">
        <v>44770</v>
      </c>
      <c r="B1343" s="2" t="s">
        <v>26</v>
      </c>
      <c r="C1343" s="11" t="s">
        <v>803</v>
      </c>
      <c r="D1343" s="11" t="s">
        <v>1690</v>
      </c>
      <c r="E1343" s="3" t="s">
        <v>1568</v>
      </c>
      <c r="F1343" s="1"/>
      <c r="G1343" s="7"/>
      <c r="H1343" s="7"/>
      <c r="I1343" s="7"/>
      <c r="J1343" s="7"/>
      <c r="K1343" s="7"/>
      <c r="L1343" s="7"/>
      <c r="M1343" s="5"/>
      <c r="N1343" s="7"/>
      <c r="O1343" s="7"/>
      <c r="P1343" s="7"/>
      <c r="Q1343" s="7">
        <v>1</v>
      </c>
      <c r="R1343" s="7"/>
      <c r="S1343" s="7"/>
      <c r="T1343" s="7"/>
      <c r="U1343" s="7"/>
      <c r="V1343" s="6"/>
      <c r="W1343" s="10"/>
      <c r="X1343" s="8"/>
      <c r="Y1343" s="9">
        <v>0</v>
      </c>
      <c r="Z1343" s="9">
        <v>0</v>
      </c>
      <c r="AA1343" s="9">
        <v>0</v>
      </c>
      <c r="AB1343" s="9">
        <v>0</v>
      </c>
      <c r="AC1343" s="9">
        <v>0</v>
      </c>
      <c r="AD1343" s="9">
        <v>0</v>
      </c>
      <c r="AE1343" s="9">
        <v>0</v>
      </c>
      <c r="AF1343" s="9">
        <v>0</v>
      </c>
      <c r="AG1343" s="9">
        <v>0</v>
      </c>
      <c r="AH1343" s="9">
        <v>0</v>
      </c>
      <c r="AI1343" s="9">
        <v>0</v>
      </c>
      <c r="AJ1343">
        <v>0</v>
      </c>
      <c r="AK1343">
        <v>0</v>
      </c>
      <c r="AU1343" t="s">
        <v>3040</v>
      </c>
      <c r="AW1343">
        <v>0</v>
      </c>
      <c r="BA1343">
        <v>0</v>
      </c>
      <c r="BC1343">
        <v>0</v>
      </c>
      <c r="BE1343">
        <v>0</v>
      </c>
      <c r="BG1343">
        <v>0</v>
      </c>
      <c r="BI1343">
        <v>0</v>
      </c>
      <c r="BK1343">
        <v>0</v>
      </c>
      <c r="BM1343">
        <v>0</v>
      </c>
      <c r="BO1343">
        <v>0</v>
      </c>
      <c r="BQ1343">
        <v>0</v>
      </c>
      <c r="BS1343">
        <v>0</v>
      </c>
      <c r="BT1343">
        <v>0</v>
      </c>
      <c r="BV1343">
        <v>0</v>
      </c>
      <c r="BX1343">
        <v>0</v>
      </c>
      <c r="BZ1343">
        <v>0</v>
      </c>
      <c r="CB1343">
        <v>0</v>
      </c>
      <c r="CD1343">
        <v>0</v>
      </c>
      <c r="CH1343">
        <v>0</v>
      </c>
      <c r="CL1343">
        <v>2502</v>
      </c>
      <c r="CO1343">
        <v>0</v>
      </c>
      <c r="CP1343">
        <v>8250000</v>
      </c>
    </row>
    <row r="1344" spans="1:94" x14ac:dyDescent="0.3">
      <c r="A1344" s="4">
        <v>44755</v>
      </c>
      <c r="B1344" s="2" t="s">
        <v>39</v>
      </c>
      <c r="C1344" s="11" t="s">
        <v>625</v>
      </c>
      <c r="D1344" s="11" t="s">
        <v>11</v>
      </c>
      <c r="E1344" s="3" t="s">
        <v>1270</v>
      </c>
      <c r="F1344" s="1"/>
      <c r="G1344" s="7"/>
      <c r="H1344" s="7"/>
      <c r="I1344" s="7"/>
      <c r="J1344" s="7">
        <v>660</v>
      </c>
      <c r="K1344" s="7">
        <v>165</v>
      </c>
      <c r="L1344" s="7"/>
      <c r="M1344" s="5">
        <v>165</v>
      </c>
      <c r="N1344" s="7"/>
      <c r="O1344" s="7"/>
      <c r="P1344" s="7"/>
      <c r="Q1344" s="7"/>
      <c r="R1344" s="7"/>
      <c r="S1344" s="7"/>
      <c r="T1344" s="7"/>
      <c r="U1344" s="7"/>
      <c r="V1344" s="6"/>
      <c r="W1344" s="10"/>
      <c r="X1344" s="8"/>
      <c r="Y1344" s="9">
        <v>0</v>
      </c>
      <c r="Z1344" s="9">
        <v>0</v>
      </c>
      <c r="AA1344" s="9">
        <v>0</v>
      </c>
      <c r="AB1344" s="9">
        <v>0</v>
      </c>
      <c r="AC1344" s="9">
        <v>0</v>
      </c>
      <c r="AD1344" s="9">
        <v>0</v>
      </c>
      <c r="AE1344" s="9">
        <v>0</v>
      </c>
      <c r="AF1344" s="9">
        <v>0</v>
      </c>
      <c r="AG1344" s="9">
        <v>0</v>
      </c>
      <c r="AH1344" s="9">
        <v>0</v>
      </c>
      <c r="AI1344" s="9">
        <v>0</v>
      </c>
      <c r="AJ1344">
        <v>0</v>
      </c>
      <c r="AK1344">
        <v>0</v>
      </c>
      <c r="AU1344" t="s">
        <v>3041</v>
      </c>
      <c r="AW1344">
        <v>0</v>
      </c>
      <c r="BA1344">
        <v>0</v>
      </c>
      <c r="BC1344">
        <v>0</v>
      </c>
      <c r="BE1344">
        <v>0</v>
      </c>
      <c r="BG1344">
        <v>0</v>
      </c>
      <c r="BI1344">
        <v>0</v>
      </c>
      <c r="BK1344">
        <v>0</v>
      </c>
      <c r="BM1344">
        <v>0</v>
      </c>
      <c r="BO1344">
        <v>0</v>
      </c>
      <c r="BQ1344">
        <v>0</v>
      </c>
      <c r="BS1344">
        <v>0</v>
      </c>
      <c r="BT1344">
        <v>0</v>
      </c>
      <c r="BV1344">
        <v>0</v>
      </c>
      <c r="BX1344">
        <v>0</v>
      </c>
      <c r="BZ1344">
        <v>0</v>
      </c>
      <c r="CB1344">
        <v>0</v>
      </c>
      <c r="CD1344">
        <v>0</v>
      </c>
      <c r="CH1344">
        <v>0</v>
      </c>
      <c r="CL1344">
        <v>2503</v>
      </c>
      <c r="CO1344">
        <v>0</v>
      </c>
      <c r="CP1344">
        <v>0</v>
      </c>
    </row>
    <row r="1345" spans="1:94" x14ac:dyDescent="0.3">
      <c r="A1345" s="4">
        <v>44770</v>
      </c>
      <c r="B1345" s="2" t="s">
        <v>794</v>
      </c>
      <c r="C1345" s="11" t="s">
        <v>613</v>
      </c>
      <c r="D1345" s="11" t="s">
        <v>1473</v>
      </c>
      <c r="E1345" s="3" t="s">
        <v>1087</v>
      </c>
      <c r="F1345" s="1"/>
      <c r="G1345" s="7"/>
      <c r="H1345" s="7"/>
      <c r="I1345" s="7"/>
      <c r="J1345" s="7">
        <v>100</v>
      </c>
      <c r="K1345" s="7">
        <v>25</v>
      </c>
      <c r="L1345" s="7"/>
      <c r="M1345" s="5">
        <v>25</v>
      </c>
      <c r="N1345" s="7"/>
      <c r="O1345" s="7"/>
      <c r="P1345" s="7"/>
      <c r="Q1345" s="7"/>
      <c r="R1345" s="7"/>
      <c r="S1345" s="7"/>
      <c r="T1345" s="7"/>
      <c r="U1345" s="7"/>
      <c r="V1345" s="6"/>
      <c r="W1345" s="10"/>
      <c r="X1345" s="8"/>
      <c r="Y1345" s="9">
        <v>0</v>
      </c>
      <c r="Z1345" s="9">
        <v>0</v>
      </c>
      <c r="AA1345" s="9">
        <v>0</v>
      </c>
      <c r="AB1345" s="9">
        <v>0</v>
      </c>
      <c r="AC1345" s="9">
        <v>0</v>
      </c>
      <c r="AD1345" s="9">
        <v>0</v>
      </c>
      <c r="AE1345" s="9">
        <v>0</v>
      </c>
      <c r="AF1345" s="9">
        <v>0</v>
      </c>
      <c r="AG1345" s="9">
        <v>0</v>
      </c>
      <c r="AH1345" s="9">
        <v>0</v>
      </c>
      <c r="AI1345" s="9">
        <v>0</v>
      </c>
      <c r="AJ1345">
        <v>0</v>
      </c>
      <c r="AK1345">
        <v>0</v>
      </c>
      <c r="AU1345" t="s">
        <v>3042</v>
      </c>
      <c r="AW1345">
        <v>0</v>
      </c>
      <c r="BA1345">
        <v>0</v>
      </c>
      <c r="BC1345">
        <v>0</v>
      </c>
      <c r="BE1345">
        <v>0</v>
      </c>
      <c r="BG1345">
        <v>0</v>
      </c>
      <c r="BI1345">
        <v>0</v>
      </c>
      <c r="BK1345">
        <v>0</v>
      </c>
      <c r="BM1345">
        <v>0</v>
      </c>
      <c r="BO1345">
        <v>0</v>
      </c>
      <c r="BQ1345">
        <v>0</v>
      </c>
      <c r="BS1345">
        <v>0</v>
      </c>
      <c r="BT1345">
        <v>0</v>
      </c>
      <c r="BV1345">
        <v>0</v>
      </c>
      <c r="BX1345">
        <v>0</v>
      </c>
      <c r="BZ1345">
        <v>0</v>
      </c>
      <c r="CB1345">
        <v>0</v>
      </c>
      <c r="CD1345">
        <v>0</v>
      </c>
      <c r="CH1345">
        <v>0</v>
      </c>
      <c r="CL1345">
        <v>2504</v>
      </c>
      <c r="CO1345">
        <v>0</v>
      </c>
      <c r="CP1345">
        <v>0</v>
      </c>
    </row>
    <row r="1346" spans="1:94" x14ac:dyDescent="0.3">
      <c r="A1346" s="4">
        <v>44770</v>
      </c>
      <c r="B1346" s="2" t="s">
        <v>78</v>
      </c>
      <c r="C1346" s="11" t="s">
        <v>249</v>
      </c>
      <c r="D1346" s="11" t="s">
        <v>11</v>
      </c>
      <c r="E1346" s="3" t="s">
        <v>1390</v>
      </c>
      <c r="F1346" s="1"/>
      <c r="G1346" s="7"/>
      <c r="H1346" s="7"/>
      <c r="I1346" s="7"/>
      <c r="J1346" s="7">
        <v>320</v>
      </c>
      <c r="K1346" s="7">
        <v>80</v>
      </c>
      <c r="L1346" s="7"/>
      <c r="M1346" s="5">
        <v>50</v>
      </c>
      <c r="N1346" s="7"/>
      <c r="O1346" s="7"/>
      <c r="P1346" s="7"/>
      <c r="Q1346" s="7"/>
      <c r="R1346" s="7"/>
      <c r="S1346" s="7"/>
      <c r="T1346" s="7"/>
      <c r="U1346" s="7"/>
      <c r="V1346" s="6"/>
      <c r="W1346" s="10"/>
      <c r="X1346" s="8"/>
      <c r="Y1346" s="9">
        <v>0</v>
      </c>
      <c r="Z1346" s="9">
        <v>0</v>
      </c>
      <c r="AA1346" s="9">
        <v>0</v>
      </c>
      <c r="AB1346" s="9">
        <v>0</v>
      </c>
      <c r="AC1346" s="9">
        <v>0</v>
      </c>
      <c r="AD1346" s="9">
        <v>0</v>
      </c>
      <c r="AE1346" s="9">
        <v>0</v>
      </c>
      <c r="AF1346" s="9">
        <v>0</v>
      </c>
      <c r="AG1346" s="9">
        <v>0</v>
      </c>
      <c r="AH1346" s="9">
        <v>0</v>
      </c>
      <c r="AI1346" s="9">
        <v>0</v>
      </c>
      <c r="AJ1346">
        <v>0</v>
      </c>
      <c r="AK1346">
        <v>0</v>
      </c>
      <c r="AU1346" t="s">
        <v>3043</v>
      </c>
      <c r="AW1346">
        <v>0</v>
      </c>
      <c r="BA1346">
        <v>0</v>
      </c>
      <c r="BC1346">
        <v>0</v>
      </c>
      <c r="BE1346">
        <v>0</v>
      </c>
      <c r="BG1346">
        <v>0</v>
      </c>
      <c r="BI1346">
        <v>0</v>
      </c>
      <c r="BK1346">
        <v>0</v>
      </c>
      <c r="BM1346">
        <v>0</v>
      </c>
      <c r="BO1346">
        <v>0</v>
      </c>
      <c r="BQ1346">
        <v>0</v>
      </c>
      <c r="BS1346">
        <v>0</v>
      </c>
      <c r="BT1346">
        <v>0</v>
      </c>
      <c r="BV1346">
        <v>0</v>
      </c>
      <c r="BX1346">
        <v>0</v>
      </c>
      <c r="BZ1346">
        <v>0</v>
      </c>
      <c r="CB1346">
        <v>0</v>
      </c>
      <c r="CD1346">
        <v>0</v>
      </c>
      <c r="CH1346">
        <v>0</v>
      </c>
      <c r="CL1346">
        <v>2505</v>
      </c>
      <c r="CO1346">
        <v>0</v>
      </c>
      <c r="CP1346">
        <v>0</v>
      </c>
    </row>
    <row r="1347" spans="1:94" x14ac:dyDescent="0.3">
      <c r="A1347" s="4">
        <v>44771</v>
      </c>
      <c r="B1347" s="2" t="s">
        <v>26</v>
      </c>
      <c r="C1347" s="11" t="s">
        <v>147</v>
      </c>
      <c r="D1347" s="11" t="s">
        <v>1690</v>
      </c>
      <c r="E1347" s="3" t="s">
        <v>1289</v>
      </c>
      <c r="F1347" s="1"/>
      <c r="G1347" s="7"/>
      <c r="H1347" s="7"/>
      <c r="I1347" s="7"/>
      <c r="J1347" s="7"/>
      <c r="K1347" s="7"/>
      <c r="L1347" s="7"/>
      <c r="M1347" s="5"/>
      <c r="N1347" s="7">
        <v>1</v>
      </c>
      <c r="O1347" s="7"/>
      <c r="P1347" s="7"/>
      <c r="Q1347" s="7"/>
      <c r="R1347" s="7"/>
      <c r="S1347" s="7"/>
      <c r="T1347" s="7"/>
      <c r="U1347" s="7"/>
      <c r="V1347" s="6"/>
      <c r="W1347" s="10"/>
      <c r="X1347" s="8"/>
      <c r="Y1347" s="9">
        <v>0</v>
      </c>
      <c r="Z1347" s="9">
        <v>0</v>
      </c>
      <c r="AA1347" s="9">
        <v>0</v>
      </c>
      <c r="AB1347" s="9">
        <v>0</v>
      </c>
      <c r="AC1347" s="9">
        <v>0</v>
      </c>
      <c r="AD1347" s="9">
        <v>0</v>
      </c>
      <c r="AE1347" s="9">
        <v>0</v>
      </c>
      <c r="AF1347" s="9">
        <v>0</v>
      </c>
      <c r="AG1347" s="9">
        <v>0</v>
      </c>
      <c r="AH1347" s="9">
        <v>0</v>
      </c>
      <c r="AI1347" s="9">
        <v>0</v>
      </c>
      <c r="AJ1347">
        <v>0</v>
      </c>
      <c r="AK1347">
        <v>0</v>
      </c>
      <c r="AU1347" t="s">
        <v>3044</v>
      </c>
      <c r="AW1347">
        <v>0</v>
      </c>
      <c r="BA1347">
        <v>0</v>
      </c>
      <c r="BC1347">
        <v>0</v>
      </c>
      <c r="BE1347">
        <v>0</v>
      </c>
      <c r="BG1347">
        <v>0</v>
      </c>
      <c r="BI1347">
        <v>0</v>
      </c>
      <c r="BK1347">
        <v>0</v>
      </c>
      <c r="BM1347">
        <v>0</v>
      </c>
      <c r="BO1347">
        <v>0</v>
      </c>
      <c r="BQ1347">
        <v>0</v>
      </c>
      <c r="BS1347">
        <v>0</v>
      </c>
      <c r="BT1347">
        <v>0</v>
      </c>
      <c r="BV1347">
        <v>0</v>
      </c>
      <c r="BX1347">
        <v>0</v>
      </c>
      <c r="BZ1347">
        <v>0</v>
      </c>
      <c r="CB1347">
        <v>0</v>
      </c>
      <c r="CD1347">
        <v>0</v>
      </c>
      <c r="CH1347">
        <v>0</v>
      </c>
      <c r="CL1347">
        <v>2506</v>
      </c>
      <c r="CO1347">
        <v>0</v>
      </c>
      <c r="CP1347">
        <v>0</v>
      </c>
    </row>
    <row r="1348" spans="1:94" x14ac:dyDescent="0.3">
      <c r="A1348" s="4">
        <v>44770</v>
      </c>
      <c r="B1348" s="2" t="s">
        <v>40</v>
      </c>
      <c r="C1348" s="11" t="s">
        <v>98</v>
      </c>
      <c r="D1348" s="11" t="s">
        <v>1690</v>
      </c>
      <c r="E1348" s="3" t="s">
        <v>1513</v>
      </c>
      <c r="F1348" s="1"/>
      <c r="G1348" s="7"/>
      <c r="H1348" s="7"/>
      <c r="I1348" s="7"/>
      <c r="J1348" s="7"/>
      <c r="K1348" s="7"/>
      <c r="L1348" s="7"/>
      <c r="M1348" s="5"/>
      <c r="N1348" s="7"/>
      <c r="O1348" s="7"/>
      <c r="P1348" s="7"/>
      <c r="Q1348" s="7">
        <v>1</v>
      </c>
      <c r="R1348" s="7"/>
      <c r="S1348" s="7"/>
      <c r="T1348" s="7"/>
      <c r="U1348" s="7"/>
      <c r="V1348" s="6"/>
      <c r="W1348" s="10"/>
      <c r="X1348" s="8"/>
      <c r="Y1348" s="9">
        <v>0</v>
      </c>
      <c r="Z1348" s="9">
        <v>0</v>
      </c>
      <c r="AA1348" s="9">
        <v>0</v>
      </c>
      <c r="AB1348" s="9">
        <v>0</v>
      </c>
      <c r="AC1348" s="9">
        <v>0</v>
      </c>
      <c r="AD1348" s="9">
        <v>0</v>
      </c>
      <c r="AE1348" s="9">
        <v>0</v>
      </c>
      <c r="AF1348" s="9">
        <v>0</v>
      </c>
      <c r="AG1348" s="9">
        <v>0</v>
      </c>
      <c r="AH1348" s="9">
        <v>0</v>
      </c>
      <c r="AI1348" s="9">
        <v>0</v>
      </c>
      <c r="AJ1348">
        <v>0</v>
      </c>
      <c r="AK1348">
        <v>0</v>
      </c>
      <c r="AU1348" t="s">
        <v>3045</v>
      </c>
      <c r="AW1348">
        <v>0</v>
      </c>
      <c r="BA1348">
        <v>0</v>
      </c>
      <c r="BC1348">
        <v>0</v>
      </c>
      <c r="BE1348">
        <v>0</v>
      </c>
      <c r="BG1348">
        <v>0</v>
      </c>
      <c r="BI1348">
        <v>0</v>
      </c>
      <c r="BK1348">
        <v>0</v>
      </c>
      <c r="BM1348">
        <v>0</v>
      </c>
      <c r="BO1348">
        <v>0</v>
      </c>
      <c r="BQ1348">
        <v>0</v>
      </c>
      <c r="BS1348">
        <v>0</v>
      </c>
      <c r="BT1348">
        <v>0</v>
      </c>
      <c r="BV1348">
        <v>0</v>
      </c>
      <c r="BX1348">
        <v>0</v>
      </c>
      <c r="BZ1348">
        <v>0</v>
      </c>
      <c r="CB1348">
        <v>0</v>
      </c>
      <c r="CD1348">
        <v>0</v>
      </c>
      <c r="CH1348">
        <v>0</v>
      </c>
      <c r="CL1348">
        <v>2507</v>
      </c>
      <c r="CO1348">
        <v>0</v>
      </c>
      <c r="CP1348">
        <v>0</v>
      </c>
    </row>
    <row r="1349" spans="1:94" x14ac:dyDescent="0.3">
      <c r="A1349" s="4">
        <v>44771</v>
      </c>
      <c r="B1349" s="2" t="s">
        <v>148</v>
      </c>
      <c r="C1349" s="11" t="s">
        <v>508</v>
      </c>
      <c r="D1349" s="11" t="s">
        <v>11</v>
      </c>
      <c r="E1349" s="3" t="s">
        <v>1672</v>
      </c>
      <c r="F1349" s="1"/>
      <c r="G1349" s="7"/>
      <c r="H1349" s="7"/>
      <c r="I1349" s="7"/>
      <c r="J1349" s="7">
        <v>455</v>
      </c>
      <c r="K1349" s="7">
        <v>91</v>
      </c>
      <c r="L1349" s="7"/>
      <c r="M1349" s="5">
        <v>60</v>
      </c>
      <c r="N1349" s="7"/>
      <c r="O1349" s="7"/>
      <c r="P1349" s="7"/>
      <c r="Q1349" s="7"/>
      <c r="R1349" s="7"/>
      <c r="S1349" s="7"/>
      <c r="T1349" s="7"/>
      <c r="U1349" s="7"/>
      <c r="V1349" s="6"/>
      <c r="W1349" s="10"/>
      <c r="X1349" s="8"/>
      <c r="Y1349" s="9">
        <v>0</v>
      </c>
      <c r="Z1349" s="9">
        <v>0</v>
      </c>
      <c r="AA1349" s="9">
        <v>0</v>
      </c>
      <c r="AB1349" s="9">
        <v>0</v>
      </c>
      <c r="AC1349" s="9">
        <v>0</v>
      </c>
      <c r="AD1349" s="9">
        <v>0</v>
      </c>
      <c r="AE1349" s="9">
        <v>0</v>
      </c>
      <c r="AF1349" s="9">
        <v>0</v>
      </c>
      <c r="AG1349" s="9">
        <v>0</v>
      </c>
      <c r="AH1349" s="9">
        <v>0</v>
      </c>
      <c r="AI1349" s="9">
        <v>0</v>
      </c>
      <c r="AJ1349">
        <v>0</v>
      </c>
      <c r="AK1349">
        <v>0</v>
      </c>
      <c r="AU1349" t="s">
        <v>3046</v>
      </c>
      <c r="AW1349">
        <v>0</v>
      </c>
      <c r="BA1349">
        <v>0</v>
      </c>
      <c r="BC1349">
        <v>0</v>
      </c>
      <c r="BE1349">
        <v>0</v>
      </c>
      <c r="BG1349">
        <v>0</v>
      </c>
      <c r="BI1349">
        <v>0</v>
      </c>
      <c r="BK1349">
        <v>0</v>
      </c>
      <c r="BM1349">
        <v>0</v>
      </c>
      <c r="BO1349">
        <v>0</v>
      </c>
      <c r="BQ1349">
        <v>0</v>
      </c>
      <c r="BS1349">
        <v>0</v>
      </c>
      <c r="BT1349">
        <v>0</v>
      </c>
      <c r="BV1349">
        <v>0</v>
      </c>
      <c r="BX1349">
        <v>0</v>
      </c>
      <c r="BZ1349">
        <v>0</v>
      </c>
      <c r="CB1349">
        <v>0</v>
      </c>
      <c r="CD1349">
        <v>0</v>
      </c>
      <c r="CH1349">
        <v>0</v>
      </c>
      <c r="CL1349">
        <v>2508</v>
      </c>
      <c r="CO1349">
        <v>0</v>
      </c>
      <c r="CP1349">
        <v>0</v>
      </c>
    </row>
    <row r="1350" spans="1:94" x14ac:dyDescent="0.3">
      <c r="A1350" s="4">
        <v>44770</v>
      </c>
      <c r="B1350" s="2" t="s">
        <v>78</v>
      </c>
      <c r="C1350" s="11" t="s">
        <v>236</v>
      </c>
      <c r="D1350" s="11" t="s">
        <v>11</v>
      </c>
      <c r="E1350" s="3" t="s">
        <v>1408</v>
      </c>
      <c r="F1350" s="1"/>
      <c r="G1350" s="7"/>
      <c r="H1350" s="7"/>
      <c r="I1350" s="7"/>
      <c r="J1350" s="7">
        <v>152</v>
      </c>
      <c r="K1350" s="7">
        <v>38</v>
      </c>
      <c r="L1350" s="7"/>
      <c r="M1350" s="5">
        <v>38</v>
      </c>
      <c r="N1350" s="7"/>
      <c r="O1350" s="7"/>
      <c r="P1350" s="7"/>
      <c r="Q1350" s="7"/>
      <c r="R1350" s="7"/>
      <c r="S1350" s="7"/>
      <c r="T1350" s="7"/>
      <c r="U1350" s="7"/>
      <c r="V1350" s="6"/>
      <c r="W1350" s="10"/>
      <c r="X1350" s="8"/>
      <c r="Y1350" s="9">
        <v>0</v>
      </c>
      <c r="Z1350" s="9">
        <v>0</v>
      </c>
      <c r="AA1350" s="9">
        <v>0</v>
      </c>
      <c r="AB1350" s="9">
        <v>0</v>
      </c>
      <c r="AC1350" s="9">
        <v>0</v>
      </c>
      <c r="AD1350" s="9">
        <v>0</v>
      </c>
      <c r="AE1350" s="9">
        <v>0</v>
      </c>
      <c r="AF1350" s="9">
        <v>0</v>
      </c>
      <c r="AG1350" s="9">
        <v>0</v>
      </c>
      <c r="AH1350" s="9">
        <v>0</v>
      </c>
      <c r="AI1350" s="9">
        <v>0</v>
      </c>
      <c r="AJ1350">
        <v>0</v>
      </c>
      <c r="AK1350">
        <v>0</v>
      </c>
      <c r="AU1350" t="s">
        <v>3047</v>
      </c>
      <c r="AW1350">
        <v>0</v>
      </c>
      <c r="BA1350">
        <v>0</v>
      </c>
      <c r="BC1350">
        <v>0</v>
      </c>
      <c r="BE1350">
        <v>0</v>
      </c>
      <c r="BG1350">
        <v>0</v>
      </c>
      <c r="BI1350">
        <v>0</v>
      </c>
      <c r="BK1350">
        <v>0</v>
      </c>
      <c r="BM1350">
        <v>0</v>
      </c>
      <c r="BO1350">
        <v>0</v>
      </c>
      <c r="BQ1350">
        <v>0</v>
      </c>
      <c r="BS1350">
        <v>0</v>
      </c>
      <c r="BT1350">
        <v>0</v>
      </c>
      <c r="BV1350">
        <v>0</v>
      </c>
      <c r="BX1350">
        <v>0</v>
      </c>
      <c r="BZ1350">
        <v>0</v>
      </c>
      <c r="CB1350">
        <v>0</v>
      </c>
      <c r="CD1350">
        <v>0</v>
      </c>
      <c r="CH1350">
        <v>0</v>
      </c>
      <c r="CL1350">
        <v>2509</v>
      </c>
      <c r="CO1350">
        <v>0</v>
      </c>
      <c r="CP1350">
        <v>0</v>
      </c>
    </row>
    <row r="1351" spans="1:94" x14ac:dyDescent="0.3">
      <c r="A1351" s="4">
        <v>44770</v>
      </c>
      <c r="B1351" s="2" t="s">
        <v>78</v>
      </c>
      <c r="C1351" s="11" t="s">
        <v>779</v>
      </c>
      <c r="D1351" s="11" t="s">
        <v>1690</v>
      </c>
      <c r="E1351" s="3" t="s">
        <v>1421</v>
      </c>
      <c r="F1351" s="1"/>
      <c r="G1351" s="7"/>
      <c r="H1351" s="7"/>
      <c r="I1351" s="7"/>
      <c r="J1351" s="7">
        <v>58</v>
      </c>
      <c r="K1351" s="7">
        <v>13</v>
      </c>
      <c r="L1351" s="7"/>
      <c r="M1351" s="5">
        <v>13</v>
      </c>
      <c r="N1351" s="7">
        <v>1</v>
      </c>
      <c r="O1351" s="7"/>
      <c r="P1351" s="7"/>
      <c r="Q1351" s="7"/>
      <c r="R1351" s="7"/>
      <c r="S1351" s="7"/>
      <c r="T1351" s="7"/>
      <c r="U1351" s="7"/>
      <c r="V1351" s="6"/>
      <c r="W1351" s="10"/>
      <c r="X1351" s="8"/>
      <c r="Y1351" s="9">
        <v>0</v>
      </c>
      <c r="Z1351" s="9">
        <v>0</v>
      </c>
      <c r="AA1351" s="9">
        <v>0</v>
      </c>
      <c r="AB1351" s="9">
        <v>0</v>
      </c>
      <c r="AC1351" s="9">
        <v>0</v>
      </c>
      <c r="AD1351" s="9">
        <v>0</v>
      </c>
      <c r="AE1351" s="9">
        <v>0</v>
      </c>
      <c r="AF1351" s="9">
        <v>0</v>
      </c>
      <c r="AG1351" s="9">
        <v>0</v>
      </c>
      <c r="AH1351" s="9">
        <v>0</v>
      </c>
      <c r="AI1351" s="9">
        <v>0</v>
      </c>
      <c r="AJ1351">
        <v>0</v>
      </c>
      <c r="AK1351">
        <v>0</v>
      </c>
      <c r="AU1351" t="s">
        <v>3048</v>
      </c>
      <c r="AW1351">
        <v>0</v>
      </c>
      <c r="BA1351">
        <v>0</v>
      </c>
      <c r="BC1351">
        <v>0</v>
      </c>
      <c r="BE1351">
        <v>0</v>
      </c>
      <c r="BG1351">
        <v>0</v>
      </c>
      <c r="BI1351">
        <v>0</v>
      </c>
      <c r="BK1351">
        <v>0</v>
      </c>
      <c r="BM1351">
        <v>0</v>
      </c>
      <c r="BO1351">
        <v>0</v>
      </c>
      <c r="BQ1351">
        <v>0</v>
      </c>
      <c r="BS1351">
        <v>0</v>
      </c>
      <c r="BT1351">
        <v>0</v>
      </c>
      <c r="BV1351">
        <v>0</v>
      </c>
      <c r="BX1351">
        <v>0</v>
      </c>
      <c r="BZ1351">
        <v>0</v>
      </c>
      <c r="CB1351">
        <v>0</v>
      </c>
      <c r="CD1351">
        <v>0</v>
      </c>
      <c r="CH1351">
        <v>0</v>
      </c>
      <c r="CL1351">
        <v>2510</v>
      </c>
      <c r="CO1351">
        <v>0</v>
      </c>
      <c r="CP1351">
        <v>0</v>
      </c>
    </row>
    <row r="1352" spans="1:94" x14ac:dyDescent="0.3">
      <c r="A1352" s="4">
        <v>44770</v>
      </c>
      <c r="B1352" s="2" t="s">
        <v>40</v>
      </c>
      <c r="C1352" s="11" t="s">
        <v>98</v>
      </c>
      <c r="D1352" s="11" t="s">
        <v>1690</v>
      </c>
      <c r="E1352" s="3" t="s">
        <v>1513</v>
      </c>
      <c r="F1352" s="1"/>
      <c r="G1352" s="7"/>
      <c r="H1352" s="7"/>
      <c r="I1352" s="7"/>
      <c r="J1352" s="7"/>
      <c r="K1352" s="7"/>
      <c r="L1352" s="7"/>
      <c r="M1352" s="5"/>
      <c r="N1352" s="7"/>
      <c r="O1352" s="7"/>
      <c r="P1352" s="7"/>
      <c r="Q1352" s="7">
        <v>1</v>
      </c>
      <c r="R1352" s="7"/>
      <c r="S1352" s="7"/>
      <c r="T1352" s="7"/>
      <c r="U1352" s="7"/>
      <c r="V1352" s="6"/>
      <c r="W1352" s="10" t="s">
        <v>3049</v>
      </c>
      <c r="X1352" s="8"/>
      <c r="Y1352" s="9">
        <v>0</v>
      </c>
      <c r="Z1352" s="9">
        <v>0</v>
      </c>
      <c r="AA1352" s="9">
        <v>0</v>
      </c>
      <c r="AB1352" s="9">
        <v>0</v>
      </c>
      <c r="AC1352" s="9">
        <v>0</v>
      </c>
      <c r="AD1352" s="9">
        <v>0</v>
      </c>
      <c r="AE1352" s="9">
        <v>0</v>
      </c>
      <c r="AF1352" s="9">
        <v>0</v>
      </c>
      <c r="AG1352" s="9">
        <v>0</v>
      </c>
      <c r="AH1352" s="9">
        <v>0</v>
      </c>
      <c r="AI1352" s="9">
        <v>0</v>
      </c>
      <c r="AJ1352">
        <v>0</v>
      </c>
      <c r="AK1352">
        <v>0</v>
      </c>
      <c r="AU1352" t="s">
        <v>3050</v>
      </c>
      <c r="AW1352">
        <v>0</v>
      </c>
      <c r="BA1352">
        <v>0</v>
      </c>
      <c r="BC1352">
        <v>0</v>
      </c>
      <c r="BE1352">
        <v>0</v>
      </c>
      <c r="BG1352">
        <v>0</v>
      </c>
      <c r="BI1352">
        <v>0</v>
      </c>
      <c r="BK1352">
        <v>0</v>
      </c>
      <c r="BM1352">
        <v>0</v>
      </c>
      <c r="BO1352">
        <v>0</v>
      </c>
      <c r="BQ1352">
        <v>0</v>
      </c>
      <c r="BS1352">
        <v>0</v>
      </c>
      <c r="BT1352">
        <v>0</v>
      </c>
      <c r="BV1352">
        <v>0</v>
      </c>
      <c r="BX1352">
        <v>0</v>
      </c>
      <c r="BZ1352">
        <v>0</v>
      </c>
      <c r="CB1352">
        <v>0</v>
      </c>
      <c r="CD1352">
        <v>0</v>
      </c>
      <c r="CH1352">
        <v>0</v>
      </c>
      <c r="CL1352">
        <v>2511</v>
      </c>
      <c r="CO1352">
        <v>0</v>
      </c>
      <c r="CP1352">
        <v>0</v>
      </c>
    </row>
    <row r="1353" spans="1:94" x14ac:dyDescent="0.3">
      <c r="A1353" s="4">
        <v>44772</v>
      </c>
      <c r="B1353" s="2" t="s">
        <v>57</v>
      </c>
      <c r="C1353" s="11" t="s">
        <v>140</v>
      </c>
      <c r="D1353" s="11" t="s">
        <v>7</v>
      </c>
      <c r="E1353" s="3" t="s">
        <v>944</v>
      </c>
      <c r="F1353" s="1"/>
      <c r="G1353" s="7"/>
      <c r="H1353" s="7"/>
      <c r="I1353" s="7"/>
      <c r="J1353" s="7"/>
      <c r="K1353" s="7"/>
      <c r="L1353" s="7"/>
      <c r="M1353" s="5"/>
      <c r="N1353" s="7"/>
      <c r="O1353" s="7"/>
      <c r="P1353" s="7"/>
      <c r="Q1353" s="7"/>
      <c r="R1353" s="7"/>
      <c r="S1353" s="7"/>
      <c r="T1353" s="7"/>
      <c r="U1353" s="7"/>
      <c r="V1353" s="6"/>
      <c r="W1353" s="10" t="s">
        <v>3051</v>
      </c>
      <c r="X1353" s="8"/>
      <c r="Y1353" s="9">
        <v>0</v>
      </c>
      <c r="Z1353" s="9">
        <v>0</v>
      </c>
      <c r="AA1353" s="9">
        <v>0</v>
      </c>
      <c r="AB1353" s="9">
        <v>0</v>
      </c>
      <c r="AC1353" s="9">
        <v>0</v>
      </c>
      <c r="AD1353" s="9">
        <v>0</v>
      </c>
      <c r="AE1353" s="9">
        <v>0</v>
      </c>
      <c r="AF1353" s="9">
        <v>0</v>
      </c>
      <c r="AG1353" s="9">
        <v>0</v>
      </c>
      <c r="AH1353" s="9">
        <v>0</v>
      </c>
      <c r="AI1353" s="9">
        <v>0</v>
      </c>
      <c r="AJ1353">
        <v>0</v>
      </c>
      <c r="AK1353">
        <v>0</v>
      </c>
      <c r="AU1353" t="s">
        <v>3052</v>
      </c>
      <c r="AW1353">
        <v>0</v>
      </c>
      <c r="BA1353">
        <v>0</v>
      </c>
      <c r="BC1353">
        <v>0</v>
      </c>
      <c r="BE1353">
        <v>0</v>
      </c>
      <c r="BG1353">
        <v>0</v>
      </c>
      <c r="BI1353">
        <v>0</v>
      </c>
      <c r="BK1353">
        <v>0</v>
      </c>
      <c r="BM1353">
        <v>0</v>
      </c>
      <c r="BO1353">
        <v>0</v>
      </c>
      <c r="BQ1353">
        <v>0</v>
      </c>
      <c r="BS1353">
        <v>0</v>
      </c>
      <c r="BT1353">
        <v>0</v>
      </c>
      <c r="BV1353">
        <v>0</v>
      </c>
      <c r="BX1353">
        <v>0</v>
      </c>
      <c r="BZ1353">
        <v>0</v>
      </c>
      <c r="CB1353">
        <v>0</v>
      </c>
      <c r="CD1353">
        <v>0</v>
      </c>
      <c r="CH1353">
        <v>0</v>
      </c>
      <c r="CL1353">
        <v>2512</v>
      </c>
      <c r="CO1353">
        <v>0</v>
      </c>
      <c r="CP1353">
        <v>0</v>
      </c>
    </row>
    <row r="1354" spans="1:94" x14ac:dyDescent="0.3">
      <c r="A1354" s="4">
        <v>44771</v>
      </c>
      <c r="B1354" s="2" t="s">
        <v>29</v>
      </c>
      <c r="C1354" s="11" t="s">
        <v>38</v>
      </c>
      <c r="D1354" s="11" t="s">
        <v>1690</v>
      </c>
      <c r="E1354" s="3" t="s">
        <v>959</v>
      </c>
      <c r="F1354" s="1"/>
      <c r="G1354" s="7"/>
      <c r="H1354" s="7"/>
      <c r="I1354" s="7"/>
      <c r="J1354" s="7">
        <v>30</v>
      </c>
      <c r="K1354" s="7">
        <v>6</v>
      </c>
      <c r="L1354" s="7"/>
      <c r="M1354" s="5">
        <v>6</v>
      </c>
      <c r="N1354" s="7"/>
      <c r="O1354" s="7">
        <v>2</v>
      </c>
      <c r="P1354" s="7">
        <v>2</v>
      </c>
      <c r="Q1354" s="7"/>
      <c r="R1354" s="7"/>
      <c r="S1354" s="7"/>
      <c r="T1354" s="7"/>
      <c r="U1354" s="7"/>
      <c r="V1354" s="6"/>
      <c r="W1354" s="10"/>
      <c r="X1354" s="8"/>
      <c r="Y1354" s="9">
        <v>0</v>
      </c>
      <c r="Z1354" s="9">
        <v>0</v>
      </c>
      <c r="AA1354" s="9">
        <v>0</v>
      </c>
      <c r="AB1354" s="9">
        <v>0</v>
      </c>
      <c r="AC1354" s="9">
        <v>0</v>
      </c>
      <c r="AD1354" s="9">
        <v>0</v>
      </c>
      <c r="AE1354" s="9">
        <v>0</v>
      </c>
      <c r="AF1354" s="9">
        <v>0</v>
      </c>
      <c r="AG1354" s="9">
        <v>0</v>
      </c>
      <c r="AH1354" s="9">
        <v>0</v>
      </c>
      <c r="AI1354" s="9">
        <v>0</v>
      </c>
      <c r="AJ1354">
        <v>0</v>
      </c>
      <c r="AK1354">
        <v>0</v>
      </c>
      <c r="AU1354" t="s">
        <v>3053</v>
      </c>
      <c r="AW1354">
        <v>0</v>
      </c>
      <c r="BA1354">
        <v>0</v>
      </c>
      <c r="BC1354">
        <v>0</v>
      </c>
      <c r="BE1354">
        <v>0</v>
      </c>
      <c r="BG1354">
        <v>0</v>
      </c>
      <c r="BI1354">
        <v>0</v>
      </c>
      <c r="BK1354">
        <v>0</v>
      </c>
      <c r="BM1354">
        <v>0</v>
      </c>
      <c r="BO1354">
        <v>0</v>
      </c>
      <c r="BQ1354">
        <v>0</v>
      </c>
      <c r="BS1354">
        <v>0</v>
      </c>
      <c r="BT1354">
        <v>0</v>
      </c>
      <c r="BV1354">
        <v>0</v>
      </c>
      <c r="BX1354">
        <v>0</v>
      </c>
      <c r="BZ1354">
        <v>0</v>
      </c>
      <c r="CB1354">
        <v>0</v>
      </c>
      <c r="CD1354">
        <v>0</v>
      </c>
      <c r="CH1354">
        <v>0</v>
      </c>
      <c r="CL1354">
        <v>2513</v>
      </c>
      <c r="CO1354">
        <v>0</v>
      </c>
      <c r="CP1354">
        <v>0</v>
      </c>
    </row>
    <row r="1355" spans="1:94" x14ac:dyDescent="0.3">
      <c r="A1355" s="4">
        <v>44773</v>
      </c>
      <c r="B1355" s="2" t="s">
        <v>57</v>
      </c>
      <c r="C1355" s="11" t="s">
        <v>768</v>
      </c>
      <c r="D1355" s="11" t="s">
        <v>1690</v>
      </c>
      <c r="E1355" s="3" t="s">
        <v>1337</v>
      </c>
      <c r="F1355" s="1"/>
      <c r="G1355" s="7"/>
      <c r="H1355" s="7"/>
      <c r="I1355" s="7"/>
      <c r="J1355" s="7"/>
      <c r="K1355" s="7"/>
      <c r="L1355" s="7"/>
      <c r="M1355" s="5"/>
      <c r="N1355" s="7">
        <v>1</v>
      </c>
      <c r="O1355" s="7"/>
      <c r="P1355" s="7"/>
      <c r="Q1355" s="7"/>
      <c r="R1355" s="7"/>
      <c r="S1355" s="7"/>
      <c r="T1355" s="7"/>
      <c r="U1355" s="7"/>
      <c r="V1355" s="6"/>
      <c r="W1355" s="10"/>
      <c r="X1355" s="8"/>
      <c r="Y1355" s="9">
        <v>0</v>
      </c>
      <c r="Z1355" s="9">
        <v>0</v>
      </c>
      <c r="AA1355" s="9">
        <v>0</v>
      </c>
      <c r="AB1355" s="9">
        <v>0</v>
      </c>
      <c r="AC1355" s="9">
        <v>0</v>
      </c>
      <c r="AD1355" s="9">
        <v>0</v>
      </c>
      <c r="AE1355" s="9">
        <v>0</v>
      </c>
      <c r="AF1355" s="9">
        <v>0</v>
      </c>
      <c r="AG1355" s="9">
        <v>0</v>
      </c>
      <c r="AH1355" s="9">
        <v>0</v>
      </c>
      <c r="AI1355" s="9">
        <v>0</v>
      </c>
      <c r="AJ1355">
        <v>0</v>
      </c>
      <c r="AK1355">
        <v>0</v>
      </c>
      <c r="AU1355" t="s">
        <v>3054</v>
      </c>
      <c r="AW1355">
        <v>0</v>
      </c>
      <c r="BA1355">
        <v>0</v>
      </c>
      <c r="BC1355">
        <v>0</v>
      </c>
      <c r="BE1355">
        <v>0</v>
      </c>
      <c r="BG1355">
        <v>0</v>
      </c>
      <c r="BI1355">
        <v>0</v>
      </c>
      <c r="BK1355">
        <v>0</v>
      </c>
      <c r="BM1355">
        <v>0</v>
      </c>
      <c r="BO1355">
        <v>0</v>
      </c>
      <c r="BQ1355">
        <v>0</v>
      </c>
      <c r="BS1355">
        <v>0</v>
      </c>
      <c r="BT1355">
        <v>0</v>
      </c>
      <c r="BV1355">
        <v>0</v>
      </c>
      <c r="BX1355">
        <v>0</v>
      </c>
      <c r="BZ1355">
        <v>0</v>
      </c>
      <c r="CB1355">
        <v>0</v>
      </c>
      <c r="CD1355">
        <v>0</v>
      </c>
      <c r="CH1355">
        <v>0</v>
      </c>
      <c r="CL1355">
        <v>2514</v>
      </c>
      <c r="CO1355">
        <v>0</v>
      </c>
      <c r="CP1355">
        <v>0</v>
      </c>
    </row>
    <row r="1356" spans="1:94" x14ac:dyDescent="0.3">
      <c r="A1356" s="4">
        <v>44773</v>
      </c>
      <c r="B1356" s="2" t="s">
        <v>57</v>
      </c>
      <c r="C1356" s="11" t="s">
        <v>549</v>
      </c>
      <c r="D1356" s="11" t="s">
        <v>1690</v>
      </c>
      <c r="E1356" s="3" t="s">
        <v>1113</v>
      </c>
      <c r="F1356" s="1"/>
      <c r="G1356" s="7"/>
      <c r="H1356" s="7"/>
      <c r="I1356" s="7"/>
      <c r="J1356" s="7">
        <v>12</v>
      </c>
      <c r="K1356" s="7">
        <v>3</v>
      </c>
      <c r="L1356" s="7"/>
      <c r="M1356" s="5"/>
      <c r="N1356" s="7"/>
      <c r="O1356" s="7"/>
      <c r="P1356" s="7"/>
      <c r="Q1356" s="7"/>
      <c r="R1356" s="7"/>
      <c r="S1356" s="7"/>
      <c r="T1356" s="7"/>
      <c r="U1356" s="7"/>
      <c r="V1356" s="6"/>
      <c r="W1356" s="10" t="s">
        <v>2942</v>
      </c>
      <c r="X1356" s="8"/>
      <c r="Y1356" s="9">
        <v>0</v>
      </c>
      <c r="Z1356" s="9">
        <v>0</v>
      </c>
      <c r="AA1356" s="9">
        <v>0</v>
      </c>
      <c r="AB1356" s="9">
        <v>0</v>
      </c>
      <c r="AC1356" s="9">
        <v>0</v>
      </c>
      <c r="AD1356" s="9">
        <v>0</v>
      </c>
      <c r="AE1356" s="9">
        <v>0</v>
      </c>
      <c r="AF1356" s="9">
        <v>0</v>
      </c>
      <c r="AG1356" s="9">
        <v>0</v>
      </c>
      <c r="AH1356" s="9">
        <v>0</v>
      </c>
      <c r="AI1356" s="9">
        <v>0</v>
      </c>
      <c r="AJ1356">
        <v>0</v>
      </c>
      <c r="AK1356">
        <v>0</v>
      </c>
      <c r="AU1356" t="s">
        <v>3055</v>
      </c>
      <c r="AW1356">
        <v>0</v>
      </c>
      <c r="BA1356">
        <v>0</v>
      </c>
      <c r="BC1356">
        <v>0</v>
      </c>
      <c r="BE1356">
        <v>0</v>
      </c>
      <c r="BG1356">
        <v>0</v>
      </c>
      <c r="BI1356">
        <v>0</v>
      </c>
      <c r="BK1356">
        <v>0</v>
      </c>
      <c r="BM1356">
        <v>0</v>
      </c>
      <c r="BO1356">
        <v>0</v>
      </c>
      <c r="BQ1356">
        <v>0</v>
      </c>
      <c r="BS1356">
        <v>0</v>
      </c>
      <c r="BT1356">
        <v>0</v>
      </c>
      <c r="BV1356">
        <v>0</v>
      </c>
      <c r="BX1356">
        <v>0</v>
      </c>
      <c r="BZ1356">
        <v>0</v>
      </c>
      <c r="CB1356">
        <v>0</v>
      </c>
      <c r="CD1356">
        <v>0</v>
      </c>
      <c r="CH1356">
        <v>0</v>
      </c>
      <c r="CL1356">
        <v>2515</v>
      </c>
      <c r="CO1356">
        <v>0</v>
      </c>
      <c r="CP1356">
        <v>0</v>
      </c>
    </row>
    <row r="1357" spans="1:94" x14ac:dyDescent="0.3">
      <c r="A1357" s="4">
        <v>44772</v>
      </c>
      <c r="B1357" s="2" t="s">
        <v>57</v>
      </c>
      <c r="C1357" s="11" t="s">
        <v>339</v>
      </c>
      <c r="D1357" s="11" t="s">
        <v>31</v>
      </c>
      <c r="E1357" s="3" t="s">
        <v>880</v>
      </c>
      <c r="F1357" s="1"/>
      <c r="G1357" s="7"/>
      <c r="H1357" s="7"/>
      <c r="I1357" s="7"/>
      <c r="J1357" s="7">
        <v>12</v>
      </c>
      <c r="K1357" s="7">
        <v>3</v>
      </c>
      <c r="L1357" s="7"/>
      <c r="M1357" s="5">
        <v>3</v>
      </c>
      <c r="N1357" s="7"/>
      <c r="O1357" s="7"/>
      <c r="P1357" s="7"/>
      <c r="Q1357" s="7"/>
      <c r="R1357" s="7"/>
      <c r="S1357" s="7"/>
      <c r="T1357" s="7"/>
      <c r="U1357" s="7"/>
      <c r="V1357" s="6"/>
      <c r="W1357" s="10" t="s">
        <v>3056</v>
      </c>
      <c r="X1357" s="8"/>
      <c r="Y1357" s="9">
        <v>0</v>
      </c>
      <c r="Z1357" s="9">
        <v>0</v>
      </c>
      <c r="AA1357" s="9">
        <v>0</v>
      </c>
      <c r="AB1357" s="9">
        <v>0</v>
      </c>
      <c r="AC1357" s="9">
        <v>0</v>
      </c>
      <c r="AD1357" s="9">
        <v>0</v>
      </c>
      <c r="AE1357" s="9">
        <v>0</v>
      </c>
      <c r="AF1357" s="9">
        <v>0</v>
      </c>
      <c r="AG1357" s="9">
        <v>0</v>
      </c>
      <c r="AH1357" s="9">
        <v>0</v>
      </c>
      <c r="AI1357" s="9">
        <v>0</v>
      </c>
      <c r="AJ1357">
        <v>0</v>
      </c>
      <c r="AK1357">
        <v>0</v>
      </c>
      <c r="AU1357" t="s">
        <v>3057</v>
      </c>
      <c r="AW1357">
        <v>0</v>
      </c>
      <c r="BA1357">
        <v>0</v>
      </c>
      <c r="BC1357">
        <v>0</v>
      </c>
      <c r="BE1357">
        <v>0</v>
      </c>
      <c r="BG1357">
        <v>0</v>
      </c>
      <c r="BI1357">
        <v>0</v>
      </c>
      <c r="BK1357">
        <v>0</v>
      </c>
      <c r="BM1357">
        <v>0</v>
      </c>
      <c r="BO1357">
        <v>0</v>
      </c>
      <c r="BQ1357">
        <v>0</v>
      </c>
      <c r="BS1357">
        <v>0</v>
      </c>
      <c r="BT1357">
        <v>0</v>
      </c>
      <c r="BV1357">
        <v>0</v>
      </c>
      <c r="BX1357">
        <v>0</v>
      </c>
      <c r="BZ1357">
        <v>0</v>
      </c>
      <c r="CB1357">
        <v>0</v>
      </c>
      <c r="CD1357">
        <v>0</v>
      </c>
      <c r="CH1357">
        <v>0</v>
      </c>
      <c r="CL1357">
        <v>2516</v>
      </c>
      <c r="CO1357">
        <v>0</v>
      </c>
      <c r="CP1357">
        <v>0</v>
      </c>
    </row>
    <row r="1358" spans="1:94" x14ac:dyDescent="0.3">
      <c r="A1358" s="4">
        <v>44773</v>
      </c>
      <c r="B1358" s="2" t="s">
        <v>29</v>
      </c>
      <c r="C1358" s="11" t="s">
        <v>642</v>
      </c>
      <c r="D1358" s="11" t="s">
        <v>1699</v>
      </c>
      <c r="E1358" s="3" t="s">
        <v>949</v>
      </c>
      <c r="F1358" s="1"/>
      <c r="G1358" s="7"/>
      <c r="H1358" s="7"/>
      <c r="I1358" s="7"/>
      <c r="J1358" s="7"/>
      <c r="K1358" s="7"/>
      <c r="L1358" s="7"/>
      <c r="M1358" s="5"/>
      <c r="N1358" s="7"/>
      <c r="O1358" s="7"/>
      <c r="P1358" s="7"/>
      <c r="Q1358" s="7"/>
      <c r="R1358" s="7"/>
      <c r="S1358" s="7"/>
      <c r="T1358" s="7"/>
      <c r="U1358" s="7"/>
      <c r="V1358" s="6">
        <v>1</v>
      </c>
      <c r="W1358" s="10"/>
      <c r="X1358" s="8"/>
      <c r="Y1358" s="9">
        <v>0</v>
      </c>
      <c r="Z1358" s="9">
        <v>0</v>
      </c>
      <c r="AA1358" s="9">
        <v>0</v>
      </c>
      <c r="AB1358" s="9">
        <v>0</v>
      </c>
      <c r="AC1358" s="9">
        <v>0</v>
      </c>
      <c r="AD1358" s="9">
        <v>0</v>
      </c>
      <c r="AE1358" s="9">
        <v>0</v>
      </c>
      <c r="AF1358" s="9">
        <v>0</v>
      </c>
      <c r="AG1358" s="9">
        <v>0</v>
      </c>
      <c r="AH1358" s="9">
        <v>0</v>
      </c>
      <c r="AI1358" s="9">
        <v>0</v>
      </c>
      <c r="AJ1358">
        <v>0</v>
      </c>
      <c r="AK1358">
        <v>0</v>
      </c>
      <c r="AU1358" t="s">
        <v>3058</v>
      </c>
      <c r="AW1358">
        <v>0</v>
      </c>
      <c r="BA1358">
        <v>0</v>
      </c>
      <c r="BC1358">
        <v>0</v>
      </c>
      <c r="BE1358">
        <v>0</v>
      </c>
      <c r="BG1358">
        <v>0</v>
      </c>
      <c r="BI1358">
        <v>0</v>
      </c>
      <c r="BK1358">
        <v>0</v>
      </c>
      <c r="BM1358">
        <v>0</v>
      </c>
      <c r="BO1358">
        <v>0</v>
      </c>
      <c r="BQ1358">
        <v>0</v>
      </c>
      <c r="BS1358">
        <v>0</v>
      </c>
      <c r="BT1358">
        <v>0</v>
      </c>
      <c r="BV1358">
        <v>0</v>
      </c>
      <c r="BX1358">
        <v>0</v>
      </c>
      <c r="BZ1358">
        <v>0</v>
      </c>
      <c r="CB1358">
        <v>0</v>
      </c>
      <c r="CD1358">
        <v>0</v>
      </c>
      <c r="CH1358">
        <v>0</v>
      </c>
      <c r="CL1358">
        <v>2517</v>
      </c>
      <c r="CO1358">
        <v>0</v>
      </c>
      <c r="CP1358">
        <v>0</v>
      </c>
    </row>
    <row r="1359" spans="1:94" x14ac:dyDescent="0.3">
      <c r="A1359" s="4">
        <v>44772</v>
      </c>
      <c r="B1359" s="2" t="s">
        <v>29</v>
      </c>
      <c r="C1359" s="11" t="s">
        <v>740</v>
      </c>
      <c r="D1359" s="11" t="s">
        <v>1699</v>
      </c>
      <c r="E1359" s="3" t="s">
        <v>878</v>
      </c>
      <c r="F1359" s="1"/>
      <c r="G1359" s="7"/>
      <c r="H1359" s="7"/>
      <c r="I1359" s="7"/>
      <c r="J1359" s="7"/>
      <c r="K1359" s="7"/>
      <c r="L1359" s="7"/>
      <c r="M1359" s="5"/>
      <c r="N1359" s="7"/>
      <c r="O1359" s="7"/>
      <c r="P1359" s="7"/>
      <c r="Q1359" s="7"/>
      <c r="R1359" s="7"/>
      <c r="S1359" s="7"/>
      <c r="T1359" s="7"/>
      <c r="U1359" s="7"/>
      <c r="V1359" s="6">
        <v>20</v>
      </c>
      <c r="W1359" s="10"/>
      <c r="X1359" s="8"/>
      <c r="Y1359" s="9">
        <v>0</v>
      </c>
      <c r="Z1359" s="9">
        <v>0</v>
      </c>
      <c r="AA1359" s="9">
        <v>0</v>
      </c>
      <c r="AB1359" s="9">
        <v>0</v>
      </c>
      <c r="AC1359" s="9">
        <v>0</v>
      </c>
      <c r="AD1359" s="9">
        <v>0</v>
      </c>
      <c r="AE1359" s="9">
        <v>0</v>
      </c>
      <c r="AF1359" s="9">
        <v>0</v>
      </c>
      <c r="AG1359" s="9">
        <v>0</v>
      </c>
      <c r="AH1359" s="9">
        <v>0</v>
      </c>
      <c r="AI1359" s="9">
        <v>0</v>
      </c>
      <c r="AJ1359">
        <v>0</v>
      </c>
      <c r="AK1359">
        <v>0</v>
      </c>
      <c r="AU1359" t="s">
        <v>3059</v>
      </c>
      <c r="AW1359">
        <v>0</v>
      </c>
      <c r="BA1359">
        <v>0</v>
      </c>
      <c r="BC1359">
        <v>0</v>
      </c>
      <c r="BE1359">
        <v>0</v>
      </c>
      <c r="BG1359">
        <v>0</v>
      </c>
      <c r="BI1359">
        <v>0</v>
      </c>
      <c r="BK1359">
        <v>0</v>
      </c>
      <c r="BM1359">
        <v>0</v>
      </c>
      <c r="BO1359">
        <v>0</v>
      </c>
      <c r="BQ1359">
        <v>0</v>
      </c>
      <c r="BS1359">
        <v>0</v>
      </c>
      <c r="BT1359">
        <v>0</v>
      </c>
      <c r="BV1359">
        <v>0</v>
      </c>
      <c r="BX1359">
        <v>0</v>
      </c>
      <c r="BZ1359">
        <v>0</v>
      </c>
      <c r="CB1359">
        <v>0</v>
      </c>
      <c r="CD1359">
        <v>0</v>
      </c>
      <c r="CH1359">
        <v>0</v>
      </c>
      <c r="CL1359">
        <v>2518</v>
      </c>
      <c r="CO1359">
        <v>0</v>
      </c>
      <c r="CP1359">
        <v>0</v>
      </c>
    </row>
    <row r="1360" spans="1:94" x14ac:dyDescent="0.3">
      <c r="A1360" s="4">
        <v>44773</v>
      </c>
      <c r="B1360" s="2" t="s">
        <v>9</v>
      </c>
      <c r="C1360" s="11" t="s">
        <v>18</v>
      </c>
      <c r="D1360" s="11" t="s">
        <v>7</v>
      </c>
      <c r="E1360" s="3" t="s">
        <v>914</v>
      </c>
      <c r="F1360" s="1"/>
      <c r="G1360" s="7"/>
      <c r="H1360" s="7"/>
      <c r="I1360" s="7"/>
      <c r="J1360" s="7">
        <v>4</v>
      </c>
      <c r="K1360" s="7">
        <v>1</v>
      </c>
      <c r="L1360" s="7"/>
      <c r="M1360" s="5">
        <v>1</v>
      </c>
      <c r="N1360" s="7"/>
      <c r="O1360" s="7"/>
      <c r="P1360" s="7"/>
      <c r="Q1360" s="7"/>
      <c r="R1360" s="7"/>
      <c r="S1360" s="7"/>
      <c r="T1360" s="7"/>
      <c r="U1360" s="7"/>
      <c r="V1360" s="6"/>
      <c r="W1360" s="10"/>
      <c r="X1360" s="8"/>
      <c r="Y1360" s="9">
        <v>0</v>
      </c>
      <c r="Z1360" s="9">
        <v>0</v>
      </c>
      <c r="AA1360" s="9">
        <v>0</v>
      </c>
      <c r="AB1360" s="9">
        <v>0</v>
      </c>
      <c r="AC1360" s="9">
        <v>0</v>
      </c>
      <c r="AD1360" s="9">
        <v>0</v>
      </c>
      <c r="AE1360" s="9">
        <v>0</v>
      </c>
      <c r="AF1360" s="9">
        <v>0</v>
      </c>
      <c r="AG1360" s="9">
        <v>0</v>
      </c>
      <c r="AH1360" s="9">
        <v>0</v>
      </c>
      <c r="AI1360" s="9">
        <v>0</v>
      </c>
      <c r="AJ1360">
        <v>0</v>
      </c>
      <c r="AK1360">
        <v>0</v>
      </c>
      <c r="AU1360" t="s">
        <v>3060</v>
      </c>
      <c r="AW1360">
        <v>0</v>
      </c>
      <c r="BA1360">
        <v>0</v>
      </c>
      <c r="BC1360">
        <v>0</v>
      </c>
      <c r="BE1360">
        <v>0</v>
      </c>
      <c r="BG1360">
        <v>0</v>
      </c>
      <c r="BI1360">
        <v>0</v>
      </c>
      <c r="BK1360">
        <v>0</v>
      </c>
      <c r="BM1360">
        <v>0</v>
      </c>
      <c r="BO1360">
        <v>0</v>
      </c>
      <c r="BQ1360">
        <v>0</v>
      </c>
      <c r="BS1360">
        <v>0</v>
      </c>
      <c r="BT1360">
        <v>0</v>
      </c>
      <c r="BV1360">
        <v>0</v>
      </c>
      <c r="BX1360">
        <v>0</v>
      </c>
      <c r="BZ1360">
        <v>0</v>
      </c>
      <c r="CB1360">
        <v>0</v>
      </c>
      <c r="CD1360">
        <v>0</v>
      </c>
      <c r="CH1360">
        <v>0</v>
      </c>
      <c r="CL1360">
        <v>2519</v>
      </c>
      <c r="CO1360">
        <v>0</v>
      </c>
      <c r="CP1360">
        <v>0</v>
      </c>
    </row>
    <row r="1361" spans="1:94" x14ac:dyDescent="0.3">
      <c r="A1361" s="4">
        <v>44771</v>
      </c>
      <c r="B1361" s="2" t="s">
        <v>47</v>
      </c>
      <c r="C1361" s="11" t="s">
        <v>268</v>
      </c>
      <c r="D1361" s="11" t="s">
        <v>11</v>
      </c>
      <c r="E1361" s="3" t="s">
        <v>1294</v>
      </c>
      <c r="F1361" s="1"/>
      <c r="G1361" s="7"/>
      <c r="H1361" s="7"/>
      <c r="I1361" s="7"/>
      <c r="J1361" s="7"/>
      <c r="K1361" s="7">
        <v>916</v>
      </c>
      <c r="L1361" s="7"/>
      <c r="M1361" s="5">
        <v>234</v>
      </c>
      <c r="N1361" s="7"/>
      <c r="O1361" s="7"/>
      <c r="P1361" s="7"/>
      <c r="Q1361" s="7"/>
      <c r="R1361" s="7"/>
      <c r="S1361" s="7"/>
      <c r="T1361" s="7"/>
      <c r="U1361" s="7"/>
      <c r="V1361" s="6">
        <v>403</v>
      </c>
      <c r="W1361" s="10"/>
      <c r="X1361" s="8"/>
      <c r="Y1361" s="9">
        <v>0</v>
      </c>
      <c r="Z1361" s="9">
        <v>0</v>
      </c>
      <c r="AA1361" s="9">
        <v>0</v>
      </c>
      <c r="AB1361" s="9">
        <v>0</v>
      </c>
      <c r="AC1361" s="9">
        <v>0</v>
      </c>
      <c r="AD1361" s="9">
        <v>0</v>
      </c>
      <c r="AE1361" s="9">
        <v>0</v>
      </c>
      <c r="AF1361" s="9">
        <v>0</v>
      </c>
      <c r="AG1361" s="9">
        <v>0</v>
      </c>
      <c r="AH1361" s="9">
        <v>0</v>
      </c>
      <c r="AI1361" s="9">
        <v>0</v>
      </c>
      <c r="AJ1361">
        <v>0</v>
      </c>
      <c r="AK1361">
        <v>0</v>
      </c>
      <c r="AU1361" t="s">
        <v>3061</v>
      </c>
      <c r="AW1361">
        <v>0</v>
      </c>
      <c r="BA1361">
        <v>0</v>
      </c>
      <c r="BC1361">
        <v>0</v>
      </c>
      <c r="BE1361">
        <v>0</v>
      </c>
      <c r="BG1361">
        <v>0</v>
      </c>
      <c r="BI1361">
        <v>0</v>
      </c>
      <c r="BK1361">
        <v>0</v>
      </c>
      <c r="BM1361">
        <v>0</v>
      </c>
      <c r="BO1361">
        <v>0</v>
      </c>
      <c r="BQ1361">
        <v>0</v>
      </c>
      <c r="BS1361">
        <v>0</v>
      </c>
      <c r="BT1361">
        <v>0</v>
      </c>
      <c r="BV1361">
        <v>0</v>
      </c>
      <c r="BX1361">
        <v>0</v>
      </c>
      <c r="BZ1361">
        <v>0</v>
      </c>
      <c r="CB1361">
        <v>0</v>
      </c>
      <c r="CD1361">
        <v>0</v>
      </c>
      <c r="CH1361">
        <v>0</v>
      </c>
      <c r="CL1361">
        <v>2520</v>
      </c>
      <c r="CO1361">
        <v>0</v>
      </c>
      <c r="CP1361">
        <v>0</v>
      </c>
    </row>
    <row r="1362" spans="1:94" x14ac:dyDescent="0.3">
      <c r="A1362" s="4">
        <v>44774</v>
      </c>
      <c r="B1362" s="2" t="s">
        <v>23</v>
      </c>
      <c r="C1362" s="11" t="s">
        <v>936</v>
      </c>
      <c r="D1362" s="11" t="s">
        <v>31</v>
      </c>
      <c r="E1362" s="3" t="s">
        <v>937</v>
      </c>
      <c r="F1362" s="1"/>
      <c r="G1362" s="7"/>
      <c r="H1362" s="7"/>
      <c r="I1362" s="7"/>
      <c r="J1362" s="7">
        <v>4</v>
      </c>
      <c r="K1362" s="7">
        <v>1</v>
      </c>
      <c r="L1362" s="7"/>
      <c r="M1362" s="5">
        <v>1</v>
      </c>
      <c r="N1362" s="7"/>
      <c r="O1362" s="7"/>
      <c r="P1362" s="7"/>
      <c r="Q1362" s="7"/>
      <c r="R1362" s="7"/>
      <c r="S1362" s="7"/>
      <c r="T1362" s="7"/>
      <c r="U1362" s="7"/>
      <c r="V1362" s="6"/>
      <c r="W1362" s="10"/>
      <c r="X1362" s="8"/>
      <c r="Y1362" s="9">
        <v>0</v>
      </c>
      <c r="Z1362" s="9">
        <v>0</v>
      </c>
      <c r="AA1362" s="9">
        <v>0</v>
      </c>
      <c r="AB1362" s="9">
        <v>0</v>
      </c>
      <c r="AC1362" s="9">
        <v>0</v>
      </c>
      <c r="AD1362" s="9">
        <v>0</v>
      </c>
      <c r="AE1362" s="9">
        <v>0</v>
      </c>
      <c r="AF1362" s="9">
        <v>0</v>
      </c>
      <c r="AG1362" s="9">
        <v>0</v>
      </c>
      <c r="AH1362" s="9">
        <v>0</v>
      </c>
      <c r="AI1362" s="9">
        <v>0</v>
      </c>
      <c r="AJ1362">
        <v>0</v>
      </c>
      <c r="AK1362">
        <v>0</v>
      </c>
      <c r="AU1362" t="s">
        <v>3062</v>
      </c>
      <c r="AW1362">
        <v>0</v>
      </c>
      <c r="BA1362">
        <v>0</v>
      </c>
      <c r="BC1362">
        <v>0</v>
      </c>
      <c r="BE1362">
        <v>0</v>
      </c>
      <c r="BG1362">
        <v>0</v>
      </c>
      <c r="BI1362">
        <v>0</v>
      </c>
      <c r="BK1362">
        <v>0</v>
      </c>
      <c r="BM1362">
        <v>0</v>
      </c>
      <c r="BO1362">
        <v>0</v>
      </c>
      <c r="BQ1362">
        <v>0</v>
      </c>
      <c r="BS1362">
        <v>0</v>
      </c>
      <c r="BT1362">
        <v>0</v>
      </c>
      <c r="BV1362">
        <v>0</v>
      </c>
      <c r="BX1362">
        <v>0</v>
      </c>
      <c r="BZ1362">
        <v>0</v>
      </c>
      <c r="CB1362">
        <v>0</v>
      </c>
      <c r="CD1362">
        <v>0</v>
      </c>
      <c r="CH1362">
        <v>0</v>
      </c>
      <c r="CL1362">
        <v>2521</v>
      </c>
      <c r="CO1362">
        <v>0</v>
      </c>
      <c r="CP1362">
        <v>0</v>
      </c>
    </row>
    <row r="1363" spans="1:94" x14ac:dyDescent="0.3">
      <c r="A1363" s="4">
        <v>44772</v>
      </c>
      <c r="B1363" s="2" t="s">
        <v>32</v>
      </c>
      <c r="C1363" s="11" t="s">
        <v>523</v>
      </c>
      <c r="D1363" s="11" t="s">
        <v>512</v>
      </c>
      <c r="E1363" s="3" t="s">
        <v>1409</v>
      </c>
      <c r="F1363" s="1"/>
      <c r="G1363" s="7"/>
      <c r="H1363" s="7"/>
      <c r="I1363" s="7"/>
      <c r="J1363" s="7"/>
      <c r="K1363" s="7"/>
      <c r="L1363" s="7"/>
      <c r="M1363" s="5"/>
      <c r="N1363" s="7"/>
      <c r="O1363" s="7"/>
      <c r="P1363" s="7"/>
      <c r="Q1363" s="7"/>
      <c r="R1363" s="7"/>
      <c r="S1363" s="7"/>
      <c r="T1363" s="7"/>
      <c r="U1363" s="7"/>
      <c r="V1363" s="6"/>
      <c r="W1363" s="10"/>
      <c r="X1363" s="8"/>
      <c r="Y1363" s="9">
        <v>0</v>
      </c>
      <c r="Z1363" s="9">
        <v>0</v>
      </c>
      <c r="AA1363" s="9">
        <v>0</v>
      </c>
      <c r="AB1363" s="9">
        <v>0</v>
      </c>
      <c r="AC1363" s="9">
        <v>0</v>
      </c>
      <c r="AD1363" s="9">
        <v>0</v>
      </c>
      <c r="AE1363" s="9">
        <v>0</v>
      </c>
      <c r="AF1363" s="9">
        <v>0</v>
      </c>
      <c r="AG1363" s="9">
        <v>0</v>
      </c>
      <c r="AH1363" s="9">
        <v>0</v>
      </c>
      <c r="AI1363" s="9">
        <v>0</v>
      </c>
      <c r="AJ1363">
        <v>0</v>
      </c>
      <c r="AK1363">
        <v>0</v>
      </c>
      <c r="AU1363" t="s">
        <v>3063</v>
      </c>
      <c r="AW1363">
        <v>0</v>
      </c>
      <c r="BA1363">
        <v>0</v>
      </c>
      <c r="BC1363">
        <v>0</v>
      </c>
      <c r="BE1363">
        <v>0</v>
      </c>
      <c r="BG1363">
        <v>0</v>
      </c>
      <c r="BI1363">
        <v>0</v>
      </c>
      <c r="BK1363">
        <v>0</v>
      </c>
      <c r="BM1363">
        <v>0</v>
      </c>
      <c r="BO1363">
        <v>0</v>
      </c>
      <c r="BQ1363">
        <v>0</v>
      </c>
      <c r="BS1363">
        <v>0</v>
      </c>
      <c r="BT1363">
        <v>0</v>
      </c>
      <c r="BV1363">
        <v>0</v>
      </c>
      <c r="BX1363">
        <v>0</v>
      </c>
      <c r="BZ1363">
        <v>0</v>
      </c>
      <c r="CB1363">
        <v>0</v>
      </c>
      <c r="CD1363">
        <v>0</v>
      </c>
      <c r="CH1363">
        <v>0</v>
      </c>
      <c r="CL1363">
        <v>2522</v>
      </c>
      <c r="CO1363">
        <v>0</v>
      </c>
      <c r="CP1363">
        <v>0</v>
      </c>
    </row>
    <row r="1364" spans="1:94" x14ac:dyDescent="0.3">
      <c r="A1364" s="4">
        <v>44773</v>
      </c>
      <c r="B1364" s="2" t="s">
        <v>32</v>
      </c>
      <c r="C1364" s="11" t="s">
        <v>466</v>
      </c>
      <c r="D1364" s="11" t="s">
        <v>512</v>
      </c>
      <c r="E1364" s="3" t="s">
        <v>1322</v>
      </c>
      <c r="F1364" s="1"/>
      <c r="G1364" s="7"/>
      <c r="H1364" s="7"/>
      <c r="I1364" s="7"/>
      <c r="J1364" s="7"/>
      <c r="K1364" s="7">
        <v>10</v>
      </c>
      <c r="L1364" s="7"/>
      <c r="M1364" s="5"/>
      <c r="N1364" s="7"/>
      <c r="O1364" s="7"/>
      <c r="P1364" s="7"/>
      <c r="Q1364" s="7"/>
      <c r="R1364" s="7"/>
      <c r="S1364" s="7"/>
      <c r="T1364" s="7"/>
      <c r="U1364" s="7"/>
      <c r="V1364" s="6"/>
      <c r="W1364" s="10"/>
      <c r="X1364" s="8"/>
      <c r="Y1364" s="9">
        <v>0</v>
      </c>
      <c r="Z1364" s="9">
        <v>0</v>
      </c>
      <c r="AA1364" s="9">
        <v>0</v>
      </c>
      <c r="AB1364" s="9">
        <v>0</v>
      </c>
      <c r="AC1364" s="9">
        <v>0</v>
      </c>
      <c r="AD1364" s="9">
        <v>0</v>
      </c>
      <c r="AE1364" s="9">
        <v>0</v>
      </c>
      <c r="AF1364" s="9">
        <v>0</v>
      </c>
      <c r="AG1364" s="9">
        <v>0</v>
      </c>
      <c r="AH1364" s="9">
        <v>0</v>
      </c>
      <c r="AI1364" s="9">
        <v>0</v>
      </c>
      <c r="AJ1364">
        <v>0</v>
      </c>
      <c r="AK1364">
        <v>0</v>
      </c>
      <c r="AU1364" t="s">
        <v>3064</v>
      </c>
      <c r="AW1364">
        <v>0</v>
      </c>
      <c r="BA1364">
        <v>0</v>
      </c>
      <c r="BC1364">
        <v>0</v>
      </c>
      <c r="BE1364">
        <v>0</v>
      </c>
      <c r="BG1364">
        <v>0</v>
      </c>
      <c r="BI1364">
        <v>0</v>
      </c>
      <c r="BK1364">
        <v>0</v>
      </c>
      <c r="BM1364">
        <v>0</v>
      </c>
      <c r="BO1364">
        <v>0</v>
      </c>
      <c r="BQ1364">
        <v>0</v>
      </c>
      <c r="BS1364">
        <v>0</v>
      </c>
      <c r="BT1364">
        <v>0</v>
      </c>
      <c r="BV1364">
        <v>0</v>
      </c>
      <c r="BX1364">
        <v>0</v>
      </c>
      <c r="BZ1364">
        <v>0</v>
      </c>
      <c r="CB1364">
        <v>0</v>
      </c>
      <c r="CD1364">
        <v>0</v>
      </c>
      <c r="CH1364">
        <v>0</v>
      </c>
      <c r="CL1364">
        <v>2523</v>
      </c>
      <c r="CO1364">
        <v>0</v>
      </c>
      <c r="CP1364">
        <v>0</v>
      </c>
    </row>
    <row r="1365" spans="1:94" x14ac:dyDescent="0.3">
      <c r="A1365" s="4">
        <v>44773</v>
      </c>
      <c r="B1365" s="2" t="s">
        <v>12</v>
      </c>
      <c r="C1365" s="11" t="s">
        <v>25</v>
      </c>
      <c r="D1365" s="11" t="s">
        <v>1473</v>
      </c>
      <c r="E1365" s="3" t="s">
        <v>1472</v>
      </c>
      <c r="F1365" s="1"/>
      <c r="G1365" s="7"/>
      <c r="H1365" s="7"/>
      <c r="I1365" s="7"/>
      <c r="J1365" s="7">
        <v>10</v>
      </c>
      <c r="K1365" s="7">
        <v>1</v>
      </c>
      <c r="L1365" s="7"/>
      <c r="M1365" s="5">
        <v>1</v>
      </c>
      <c r="N1365" s="7"/>
      <c r="O1365" s="7"/>
      <c r="P1365" s="7"/>
      <c r="Q1365" s="7"/>
      <c r="R1365" s="7"/>
      <c r="S1365" s="7"/>
      <c r="T1365" s="7"/>
      <c r="U1365" s="7"/>
      <c r="V1365" s="6"/>
      <c r="W1365" s="10"/>
      <c r="X1365" s="8"/>
      <c r="Y1365" s="9">
        <v>0</v>
      </c>
      <c r="Z1365" s="9">
        <v>0</v>
      </c>
      <c r="AA1365" s="9">
        <v>0</v>
      </c>
      <c r="AB1365" s="9">
        <v>0</v>
      </c>
      <c r="AC1365" s="9">
        <v>0</v>
      </c>
      <c r="AD1365" s="9">
        <v>0</v>
      </c>
      <c r="AE1365" s="9">
        <v>0</v>
      </c>
      <c r="AF1365" s="9">
        <v>0</v>
      </c>
      <c r="AG1365" s="9">
        <v>0</v>
      </c>
      <c r="AH1365" s="9">
        <v>0</v>
      </c>
      <c r="AI1365" s="9">
        <v>0</v>
      </c>
      <c r="AJ1365">
        <v>0</v>
      </c>
      <c r="AK1365">
        <v>0</v>
      </c>
      <c r="AU1365" t="s">
        <v>3065</v>
      </c>
      <c r="AW1365">
        <v>0</v>
      </c>
      <c r="BA1365">
        <v>0</v>
      </c>
      <c r="BC1365">
        <v>0</v>
      </c>
      <c r="BE1365">
        <v>0</v>
      </c>
      <c r="BG1365">
        <v>0</v>
      </c>
      <c r="BI1365">
        <v>0</v>
      </c>
      <c r="BK1365">
        <v>0</v>
      </c>
      <c r="BM1365">
        <v>0</v>
      </c>
      <c r="BO1365">
        <v>0</v>
      </c>
      <c r="BQ1365">
        <v>0</v>
      </c>
      <c r="BS1365">
        <v>0</v>
      </c>
      <c r="BT1365">
        <v>0</v>
      </c>
      <c r="BV1365">
        <v>0</v>
      </c>
      <c r="BX1365">
        <v>0</v>
      </c>
      <c r="BZ1365">
        <v>0</v>
      </c>
      <c r="CB1365">
        <v>0</v>
      </c>
      <c r="CD1365">
        <v>0</v>
      </c>
      <c r="CH1365">
        <v>0</v>
      </c>
      <c r="CL1365">
        <v>2524</v>
      </c>
      <c r="CO1365">
        <v>0</v>
      </c>
      <c r="CP1365">
        <v>0</v>
      </c>
    </row>
    <row r="1366" spans="1:94" x14ac:dyDescent="0.3">
      <c r="A1366" s="4">
        <v>44774</v>
      </c>
      <c r="B1366" s="2" t="s">
        <v>80</v>
      </c>
      <c r="C1366" s="11" t="s">
        <v>190</v>
      </c>
      <c r="D1366" s="11" t="s">
        <v>7</v>
      </c>
      <c r="E1366" s="3" t="s">
        <v>857</v>
      </c>
      <c r="F1366" s="1"/>
      <c r="G1366" s="7"/>
      <c r="H1366" s="7"/>
      <c r="I1366" s="7"/>
      <c r="J1366" s="7">
        <v>4</v>
      </c>
      <c r="K1366" s="7">
        <v>1</v>
      </c>
      <c r="L1366" s="7">
        <v>1</v>
      </c>
      <c r="M1366" s="5"/>
      <c r="N1366" s="7"/>
      <c r="O1366" s="7"/>
      <c r="P1366" s="7"/>
      <c r="Q1366" s="7"/>
      <c r="R1366" s="7"/>
      <c r="S1366" s="7"/>
      <c r="T1366" s="7"/>
      <c r="U1366" s="7"/>
      <c r="V1366" s="6"/>
      <c r="W1366" s="10"/>
      <c r="X1366" s="8"/>
      <c r="Y1366" s="9">
        <v>0</v>
      </c>
      <c r="Z1366" s="9">
        <v>0</v>
      </c>
      <c r="AA1366" s="9">
        <v>0</v>
      </c>
      <c r="AB1366" s="9">
        <v>0</v>
      </c>
      <c r="AC1366" s="9">
        <v>0</v>
      </c>
      <c r="AD1366" s="9">
        <v>0</v>
      </c>
      <c r="AE1366" s="9">
        <v>0</v>
      </c>
      <c r="AF1366" s="9">
        <v>0</v>
      </c>
      <c r="AG1366" s="9">
        <v>0</v>
      </c>
      <c r="AH1366" s="9">
        <v>0</v>
      </c>
      <c r="AI1366" s="9">
        <v>0</v>
      </c>
      <c r="AJ1366">
        <v>0</v>
      </c>
      <c r="AK1366">
        <v>0</v>
      </c>
      <c r="AU1366" t="s">
        <v>3066</v>
      </c>
      <c r="AW1366">
        <v>0</v>
      </c>
      <c r="BA1366">
        <v>0</v>
      </c>
      <c r="BC1366">
        <v>0</v>
      </c>
      <c r="BE1366">
        <v>0</v>
      </c>
      <c r="BG1366">
        <v>0</v>
      </c>
      <c r="BI1366">
        <v>0</v>
      </c>
      <c r="BK1366">
        <v>0</v>
      </c>
      <c r="BM1366">
        <v>0</v>
      </c>
      <c r="BO1366">
        <v>0</v>
      </c>
      <c r="BQ1366">
        <v>0</v>
      </c>
      <c r="BS1366">
        <v>0</v>
      </c>
      <c r="BT1366">
        <v>0</v>
      </c>
      <c r="BV1366">
        <v>0</v>
      </c>
      <c r="BX1366">
        <v>0</v>
      </c>
      <c r="BZ1366">
        <v>0</v>
      </c>
      <c r="CB1366">
        <v>0</v>
      </c>
      <c r="CD1366">
        <v>0</v>
      </c>
      <c r="CH1366">
        <v>0</v>
      </c>
      <c r="CL1366">
        <v>2525</v>
      </c>
      <c r="CO1366">
        <v>0</v>
      </c>
      <c r="CP1366">
        <v>0</v>
      </c>
    </row>
    <row r="1367" spans="1:94" x14ac:dyDescent="0.3">
      <c r="A1367" s="4">
        <v>44775</v>
      </c>
      <c r="B1367" s="2" t="s">
        <v>26</v>
      </c>
      <c r="C1367" s="11" t="s">
        <v>136</v>
      </c>
      <c r="D1367" s="11" t="s">
        <v>1473</v>
      </c>
      <c r="E1367" s="3" t="s">
        <v>884</v>
      </c>
      <c r="F1367" s="1"/>
      <c r="G1367" s="7"/>
      <c r="H1367" s="7">
        <v>1</v>
      </c>
      <c r="I1367" s="7"/>
      <c r="J1367" s="7">
        <v>291</v>
      </c>
      <c r="K1367" s="7">
        <v>98</v>
      </c>
      <c r="L1367" s="7"/>
      <c r="M1367" s="5">
        <v>97</v>
      </c>
      <c r="N1367" s="7"/>
      <c r="O1367" s="7"/>
      <c r="P1367" s="7"/>
      <c r="Q1367" s="7"/>
      <c r="R1367" s="7">
        <v>1</v>
      </c>
      <c r="S1367" s="7"/>
      <c r="T1367" s="7"/>
      <c r="U1367" s="7">
        <v>1</v>
      </c>
      <c r="V1367" s="6">
        <v>1000</v>
      </c>
      <c r="W1367" s="10"/>
      <c r="X1367" s="8"/>
      <c r="Y1367" s="9">
        <v>0</v>
      </c>
      <c r="Z1367" s="9">
        <v>0</v>
      </c>
      <c r="AA1367" s="9">
        <v>0</v>
      </c>
      <c r="AB1367" s="9">
        <v>0</v>
      </c>
      <c r="AC1367" s="9">
        <v>0</v>
      </c>
      <c r="AD1367" s="9">
        <v>0</v>
      </c>
      <c r="AE1367" s="9">
        <v>0</v>
      </c>
      <c r="AF1367" s="9">
        <v>0</v>
      </c>
      <c r="AG1367" s="9">
        <v>0</v>
      </c>
      <c r="AH1367" s="9">
        <v>0</v>
      </c>
      <c r="AI1367" s="9">
        <v>0</v>
      </c>
      <c r="AJ1367">
        <v>0</v>
      </c>
      <c r="AK1367">
        <v>0</v>
      </c>
      <c r="AU1367" t="s">
        <v>3067</v>
      </c>
      <c r="AW1367">
        <v>0</v>
      </c>
      <c r="BA1367">
        <v>0</v>
      </c>
      <c r="BC1367">
        <v>0</v>
      </c>
      <c r="BE1367">
        <v>0</v>
      </c>
      <c r="BG1367">
        <v>0</v>
      </c>
      <c r="BI1367">
        <v>0</v>
      </c>
      <c r="BK1367">
        <v>0</v>
      </c>
      <c r="BM1367">
        <v>0</v>
      </c>
      <c r="BO1367">
        <v>0</v>
      </c>
      <c r="BQ1367">
        <v>0</v>
      </c>
      <c r="BS1367">
        <v>0</v>
      </c>
      <c r="BT1367">
        <v>0</v>
      </c>
      <c r="BV1367">
        <v>0</v>
      </c>
      <c r="BX1367">
        <v>0</v>
      </c>
      <c r="BZ1367">
        <v>0</v>
      </c>
      <c r="CB1367">
        <v>0</v>
      </c>
      <c r="CD1367">
        <v>0</v>
      </c>
      <c r="CH1367">
        <v>0</v>
      </c>
      <c r="CL1367">
        <v>2526</v>
      </c>
      <c r="CO1367">
        <v>0</v>
      </c>
      <c r="CP1367">
        <v>0</v>
      </c>
    </row>
    <row r="1368" spans="1:94" x14ac:dyDescent="0.3">
      <c r="A1368" s="4">
        <v>44764</v>
      </c>
      <c r="B1368" s="2" t="s">
        <v>9</v>
      </c>
      <c r="C1368" s="11" t="s">
        <v>113</v>
      </c>
      <c r="D1368" s="11" t="s">
        <v>1699</v>
      </c>
      <c r="E1368" s="3" t="s">
        <v>1249</v>
      </c>
      <c r="F1368" s="1"/>
      <c r="G1368" s="7"/>
      <c r="H1368" s="7"/>
      <c r="I1368" s="7"/>
      <c r="J1368" s="7"/>
      <c r="K1368" s="7"/>
      <c r="L1368" s="7"/>
      <c r="M1368" s="5"/>
      <c r="N1368" s="7"/>
      <c r="O1368" s="7"/>
      <c r="P1368" s="7"/>
      <c r="Q1368" s="7"/>
      <c r="R1368" s="7"/>
      <c r="S1368" s="7"/>
      <c r="T1368" s="7"/>
      <c r="U1368" s="7"/>
      <c r="V1368" s="6">
        <v>1</v>
      </c>
      <c r="W1368" s="10"/>
      <c r="X1368" s="8"/>
      <c r="Y1368" s="9">
        <v>0</v>
      </c>
      <c r="Z1368" s="9">
        <v>0</v>
      </c>
      <c r="AA1368" s="9">
        <v>0</v>
      </c>
      <c r="AB1368" s="9">
        <v>0</v>
      </c>
      <c r="AC1368" s="9">
        <v>0</v>
      </c>
      <c r="AD1368" s="9">
        <v>0</v>
      </c>
      <c r="AE1368" s="9">
        <v>0</v>
      </c>
      <c r="AF1368" s="9">
        <v>0</v>
      </c>
      <c r="AG1368" s="9">
        <v>0</v>
      </c>
      <c r="AH1368" s="9">
        <v>0</v>
      </c>
      <c r="AI1368" s="9">
        <v>0</v>
      </c>
      <c r="AJ1368">
        <v>0</v>
      </c>
      <c r="AK1368">
        <v>0</v>
      </c>
      <c r="AU1368" t="s">
        <v>3068</v>
      </c>
      <c r="AW1368">
        <v>0</v>
      </c>
      <c r="BA1368">
        <v>0</v>
      </c>
      <c r="BC1368">
        <v>0</v>
      </c>
      <c r="BE1368">
        <v>0</v>
      </c>
      <c r="BG1368">
        <v>0</v>
      </c>
      <c r="BI1368">
        <v>0</v>
      </c>
      <c r="BK1368">
        <v>0</v>
      </c>
      <c r="BM1368">
        <v>0</v>
      </c>
      <c r="BO1368">
        <v>0</v>
      </c>
      <c r="BQ1368">
        <v>0</v>
      </c>
      <c r="BS1368">
        <v>0</v>
      </c>
      <c r="BT1368">
        <v>0</v>
      </c>
      <c r="BV1368">
        <v>0</v>
      </c>
      <c r="BX1368">
        <v>0</v>
      </c>
      <c r="BZ1368">
        <v>0</v>
      </c>
      <c r="CB1368">
        <v>0</v>
      </c>
      <c r="CD1368">
        <v>0</v>
      </c>
      <c r="CH1368">
        <v>0</v>
      </c>
      <c r="CL1368">
        <v>2527</v>
      </c>
      <c r="CO1368">
        <v>0</v>
      </c>
      <c r="CP1368">
        <v>0</v>
      </c>
    </row>
    <row r="1369" spans="1:94" x14ac:dyDescent="0.3">
      <c r="A1369" s="4">
        <v>44761</v>
      </c>
      <c r="B1369" s="2" t="s">
        <v>78</v>
      </c>
      <c r="C1369" s="11" t="s">
        <v>619</v>
      </c>
      <c r="D1369" s="11" t="s">
        <v>1699</v>
      </c>
      <c r="E1369" s="3" t="s">
        <v>1426</v>
      </c>
      <c r="F1369" s="1"/>
      <c r="G1369" s="7"/>
      <c r="H1369" s="7"/>
      <c r="I1369" s="7"/>
      <c r="J1369" s="7"/>
      <c r="K1369" s="7"/>
      <c r="L1369" s="7"/>
      <c r="M1369" s="5"/>
      <c r="N1369" s="7"/>
      <c r="O1369" s="7"/>
      <c r="P1369" s="7"/>
      <c r="Q1369" s="7"/>
      <c r="R1369" s="7"/>
      <c r="S1369" s="7"/>
      <c r="T1369" s="7"/>
      <c r="U1369" s="7"/>
      <c r="V1369" s="6">
        <v>1</v>
      </c>
      <c r="W1369" s="10"/>
      <c r="X1369" s="8"/>
      <c r="Y1369" s="9">
        <v>0</v>
      </c>
      <c r="Z1369" s="9">
        <v>0</v>
      </c>
      <c r="AA1369" s="9">
        <v>0</v>
      </c>
      <c r="AB1369" s="9">
        <v>0</v>
      </c>
      <c r="AC1369" s="9">
        <v>0</v>
      </c>
      <c r="AD1369" s="9">
        <v>0</v>
      </c>
      <c r="AE1369" s="9">
        <v>0</v>
      </c>
      <c r="AF1369" s="9">
        <v>0</v>
      </c>
      <c r="AG1369" s="9">
        <v>0</v>
      </c>
      <c r="AH1369" s="9">
        <v>0</v>
      </c>
      <c r="AI1369" s="9">
        <v>0</v>
      </c>
      <c r="AJ1369">
        <v>0</v>
      </c>
      <c r="AK1369">
        <v>0</v>
      </c>
      <c r="AU1369" t="s">
        <v>3069</v>
      </c>
      <c r="AW1369">
        <v>0</v>
      </c>
      <c r="BA1369">
        <v>0</v>
      </c>
      <c r="BC1369">
        <v>0</v>
      </c>
      <c r="BE1369">
        <v>0</v>
      </c>
      <c r="BG1369">
        <v>0</v>
      </c>
      <c r="BI1369">
        <v>0</v>
      </c>
      <c r="BK1369">
        <v>0</v>
      </c>
      <c r="BM1369">
        <v>0</v>
      </c>
      <c r="BO1369">
        <v>0</v>
      </c>
      <c r="BQ1369">
        <v>0</v>
      </c>
      <c r="BS1369">
        <v>0</v>
      </c>
      <c r="BT1369">
        <v>0</v>
      </c>
      <c r="BV1369">
        <v>0</v>
      </c>
      <c r="BX1369">
        <v>0</v>
      </c>
      <c r="BZ1369">
        <v>0</v>
      </c>
      <c r="CB1369">
        <v>0</v>
      </c>
      <c r="CD1369">
        <v>0</v>
      </c>
      <c r="CH1369">
        <v>0</v>
      </c>
      <c r="CL1369">
        <v>2528</v>
      </c>
      <c r="CO1369">
        <v>0</v>
      </c>
      <c r="CP1369">
        <v>0</v>
      </c>
    </row>
    <row r="1370" spans="1:94" x14ac:dyDescent="0.3">
      <c r="A1370" s="4">
        <v>44761</v>
      </c>
      <c r="B1370" s="2" t="s">
        <v>5</v>
      </c>
      <c r="C1370" s="11" t="s">
        <v>795</v>
      </c>
      <c r="D1370" s="11" t="s">
        <v>1699</v>
      </c>
      <c r="E1370" s="3" t="s">
        <v>838</v>
      </c>
      <c r="F1370" s="1"/>
      <c r="G1370" s="7"/>
      <c r="H1370" s="7"/>
      <c r="I1370" s="7"/>
      <c r="J1370" s="7"/>
      <c r="K1370" s="7"/>
      <c r="L1370" s="7"/>
      <c r="M1370" s="5"/>
      <c r="N1370" s="7"/>
      <c r="O1370" s="7"/>
      <c r="P1370" s="7"/>
      <c r="Q1370" s="7"/>
      <c r="R1370" s="7"/>
      <c r="S1370" s="7"/>
      <c r="T1370" s="7"/>
      <c r="U1370" s="7"/>
      <c r="V1370" s="6">
        <v>10</v>
      </c>
      <c r="W1370" s="10"/>
      <c r="X1370" s="8"/>
      <c r="Y1370" s="9">
        <v>0</v>
      </c>
      <c r="Z1370" s="9">
        <v>0</v>
      </c>
      <c r="AA1370" s="9">
        <v>0</v>
      </c>
      <c r="AB1370" s="9">
        <v>0</v>
      </c>
      <c r="AC1370" s="9">
        <v>0</v>
      </c>
      <c r="AD1370" s="9">
        <v>0</v>
      </c>
      <c r="AE1370" s="9">
        <v>0</v>
      </c>
      <c r="AF1370" s="9">
        <v>0</v>
      </c>
      <c r="AG1370" s="9">
        <v>0</v>
      </c>
      <c r="AH1370" s="9">
        <v>0</v>
      </c>
      <c r="AI1370" s="9">
        <v>0</v>
      </c>
      <c r="AJ1370">
        <v>0</v>
      </c>
      <c r="AK1370">
        <v>0</v>
      </c>
      <c r="AU1370" t="s">
        <v>3070</v>
      </c>
      <c r="AW1370">
        <v>0</v>
      </c>
      <c r="BA1370">
        <v>0</v>
      </c>
      <c r="BC1370">
        <v>0</v>
      </c>
      <c r="BE1370">
        <v>0</v>
      </c>
      <c r="BG1370">
        <v>0</v>
      </c>
      <c r="BI1370">
        <v>0</v>
      </c>
      <c r="BK1370">
        <v>0</v>
      </c>
      <c r="BM1370">
        <v>0</v>
      </c>
      <c r="BO1370">
        <v>0</v>
      </c>
      <c r="BQ1370">
        <v>0</v>
      </c>
      <c r="BS1370">
        <v>0</v>
      </c>
      <c r="BT1370">
        <v>0</v>
      </c>
      <c r="BV1370">
        <v>0</v>
      </c>
      <c r="BX1370">
        <v>0</v>
      </c>
      <c r="BZ1370">
        <v>0</v>
      </c>
      <c r="CB1370">
        <v>0</v>
      </c>
      <c r="CD1370">
        <v>0</v>
      </c>
      <c r="CH1370">
        <v>0</v>
      </c>
      <c r="CL1370">
        <v>2529</v>
      </c>
      <c r="CO1370">
        <v>0</v>
      </c>
      <c r="CP1370">
        <v>0</v>
      </c>
    </row>
    <row r="1371" spans="1:94" x14ac:dyDescent="0.3">
      <c r="A1371" s="4">
        <v>44756</v>
      </c>
      <c r="B1371" s="2" t="s">
        <v>32</v>
      </c>
      <c r="C1371" s="11" t="s">
        <v>552</v>
      </c>
      <c r="D1371" s="11" t="s">
        <v>1699</v>
      </c>
      <c r="E1371" s="3" t="s">
        <v>1042</v>
      </c>
      <c r="F1371" s="1"/>
      <c r="G1371" s="7"/>
      <c r="H1371" s="7"/>
      <c r="I1371" s="7"/>
      <c r="J1371" s="7"/>
      <c r="K1371" s="7"/>
      <c r="L1371" s="7"/>
      <c r="M1371" s="5"/>
      <c r="N1371" s="7"/>
      <c r="O1371" s="7"/>
      <c r="P1371" s="7"/>
      <c r="Q1371" s="7"/>
      <c r="R1371" s="7"/>
      <c r="S1371" s="7"/>
      <c r="T1371" s="7"/>
      <c r="U1371" s="7"/>
      <c r="V1371" s="6">
        <v>15</v>
      </c>
      <c r="W1371" s="10"/>
      <c r="X1371" s="8"/>
      <c r="Y1371" s="9">
        <v>0</v>
      </c>
      <c r="Z1371" s="9">
        <v>0</v>
      </c>
      <c r="AA1371" s="9">
        <v>0</v>
      </c>
      <c r="AB1371" s="9">
        <v>0</v>
      </c>
      <c r="AC1371" s="9">
        <v>0</v>
      </c>
      <c r="AD1371" s="9">
        <v>0</v>
      </c>
      <c r="AE1371" s="9">
        <v>0</v>
      </c>
      <c r="AF1371" s="9">
        <v>0</v>
      </c>
      <c r="AG1371" s="9">
        <v>0</v>
      </c>
      <c r="AH1371" s="9">
        <v>0</v>
      </c>
      <c r="AI1371" s="9">
        <v>0</v>
      </c>
      <c r="AJ1371">
        <v>0</v>
      </c>
      <c r="AK1371">
        <v>0</v>
      </c>
      <c r="AU1371" t="s">
        <v>3071</v>
      </c>
      <c r="AW1371">
        <v>0</v>
      </c>
      <c r="BA1371">
        <v>0</v>
      </c>
      <c r="BC1371">
        <v>0</v>
      </c>
      <c r="BE1371">
        <v>0</v>
      </c>
      <c r="BG1371">
        <v>0</v>
      </c>
      <c r="BI1371">
        <v>0</v>
      </c>
      <c r="BK1371">
        <v>0</v>
      </c>
      <c r="BM1371">
        <v>0</v>
      </c>
      <c r="BO1371">
        <v>0</v>
      </c>
      <c r="BQ1371">
        <v>0</v>
      </c>
      <c r="BS1371">
        <v>0</v>
      </c>
      <c r="BT1371">
        <v>0</v>
      </c>
      <c r="BV1371">
        <v>0</v>
      </c>
      <c r="BX1371">
        <v>0</v>
      </c>
      <c r="BZ1371">
        <v>0</v>
      </c>
      <c r="CB1371">
        <v>0</v>
      </c>
      <c r="CD1371">
        <v>0</v>
      </c>
      <c r="CH1371">
        <v>0</v>
      </c>
      <c r="CL1371">
        <v>2530</v>
      </c>
      <c r="CO1371">
        <v>0</v>
      </c>
      <c r="CP1371">
        <v>0</v>
      </c>
    </row>
    <row r="1372" spans="1:94" x14ac:dyDescent="0.3">
      <c r="A1372" s="4">
        <v>44749</v>
      </c>
      <c r="B1372" s="2" t="s">
        <v>29</v>
      </c>
      <c r="C1372" s="11" t="s">
        <v>639</v>
      </c>
      <c r="D1372" s="11" t="s">
        <v>1699</v>
      </c>
      <c r="E1372" s="3" t="s">
        <v>955</v>
      </c>
      <c r="F1372" s="1"/>
      <c r="G1372" s="7"/>
      <c r="H1372" s="7"/>
      <c r="I1372" s="7"/>
      <c r="J1372" s="7"/>
      <c r="K1372" s="7"/>
      <c r="L1372" s="7"/>
      <c r="M1372" s="5"/>
      <c r="N1372" s="7"/>
      <c r="O1372" s="7"/>
      <c r="P1372" s="7"/>
      <c r="Q1372" s="7"/>
      <c r="R1372" s="7"/>
      <c r="S1372" s="7"/>
      <c r="T1372" s="7"/>
      <c r="U1372" s="7"/>
      <c r="V1372" s="6">
        <v>1</v>
      </c>
      <c r="W1372" s="10"/>
      <c r="X1372" s="8"/>
      <c r="Y1372" s="9">
        <v>0</v>
      </c>
      <c r="Z1372" s="9">
        <v>0</v>
      </c>
      <c r="AA1372" s="9">
        <v>0</v>
      </c>
      <c r="AB1372" s="9">
        <v>0</v>
      </c>
      <c r="AC1372" s="9">
        <v>0</v>
      </c>
      <c r="AD1372" s="9">
        <v>0</v>
      </c>
      <c r="AE1372" s="9">
        <v>0</v>
      </c>
      <c r="AF1372" s="9">
        <v>0</v>
      </c>
      <c r="AG1372" s="9">
        <v>0</v>
      </c>
      <c r="AH1372" s="9">
        <v>0</v>
      </c>
      <c r="AI1372" s="9">
        <v>0</v>
      </c>
      <c r="AJ1372">
        <v>0</v>
      </c>
      <c r="AK1372">
        <v>0</v>
      </c>
      <c r="AU1372" t="s">
        <v>3072</v>
      </c>
      <c r="AW1372">
        <v>0</v>
      </c>
      <c r="BA1372">
        <v>0</v>
      </c>
      <c r="BC1372">
        <v>0</v>
      </c>
      <c r="BE1372">
        <v>0</v>
      </c>
      <c r="BG1372">
        <v>0</v>
      </c>
      <c r="BI1372">
        <v>0</v>
      </c>
      <c r="BK1372">
        <v>0</v>
      </c>
      <c r="BM1372">
        <v>0</v>
      </c>
      <c r="BO1372">
        <v>0</v>
      </c>
      <c r="BQ1372">
        <v>0</v>
      </c>
      <c r="BS1372">
        <v>0</v>
      </c>
      <c r="BT1372">
        <v>0</v>
      </c>
      <c r="BV1372">
        <v>0</v>
      </c>
      <c r="BX1372">
        <v>0</v>
      </c>
      <c r="BZ1372">
        <v>0</v>
      </c>
      <c r="CB1372">
        <v>0</v>
      </c>
      <c r="CD1372">
        <v>0</v>
      </c>
      <c r="CH1372">
        <v>0</v>
      </c>
      <c r="CL1372">
        <v>2531</v>
      </c>
      <c r="CO1372">
        <v>0</v>
      </c>
      <c r="CP1372">
        <v>0</v>
      </c>
    </row>
    <row r="1373" spans="1:94" x14ac:dyDescent="0.3">
      <c r="A1373" s="4">
        <v>44749</v>
      </c>
      <c r="B1373" s="2" t="s">
        <v>29</v>
      </c>
      <c r="C1373" s="11" t="s">
        <v>645</v>
      </c>
      <c r="D1373" s="11" t="s">
        <v>1699</v>
      </c>
      <c r="E1373" s="3" t="s">
        <v>872</v>
      </c>
      <c r="F1373" s="1"/>
      <c r="G1373" s="7"/>
      <c r="H1373" s="7"/>
      <c r="I1373" s="7"/>
      <c r="J1373" s="7"/>
      <c r="K1373" s="7"/>
      <c r="L1373" s="7"/>
      <c r="M1373" s="5"/>
      <c r="N1373" s="7"/>
      <c r="O1373" s="7"/>
      <c r="P1373" s="7"/>
      <c r="Q1373" s="7"/>
      <c r="R1373" s="7"/>
      <c r="S1373" s="7"/>
      <c r="T1373" s="7"/>
      <c r="U1373" s="7"/>
      <c r="V1373" s="6">
        <v>1.6</v>
      </c>
      <c r="W1373" s="10"/>
      <c r="X1373" s="8"/>
      <c r="Y1373" s="9">
        <v>0</v>
      </c>
      <c r="Z1373" s="9">
        <v>0</v>
      </c>
      <c r="AA1373" s="9">
        <v>0</v>
      </c>
      <c r="AB1373" s="9">
        <v>0</v>
      </c>
      <c r="AC1373" s="9">
        <v>0</v>
      </c>
      <c r="AD1373" s="9">
        <v>0</v>
      </c>
      <c r="AE1373" s="9">
        <v>0</v>
      </c>
      <c r="AF1373" s="9">
        <v>0</v>
      </c>
      <c r="AG1373" s="9">
        <v>0</v>
      </c>
      <c r="AH1373" s="9">
        <v>0</v>
      </c>
      <c r="AI1373" s="9">
        <v>0</v>
      </c>
      <c r="AJ1373">
        <v>0</v>
      </c>
      <c r="AK1373">
        <v>0</v>
      </c>
      <c r="AU1373" t="s">
        <v>3073</v>
      </c>
      <c r="AW1373">
        <v>0</v>
      </c>
      <c r="BA1373">
        <v>0</v>
      </c>
      <c r="BC1373">
        <v>0</v>
      </c>
      <c r="BE1373">
        <v>0</v>
      </c>
      <c r="BG1373">
        <v>0</v>
      </c>
      <c r="BI1373">
        <v>0</v>
      </c>
      <c r="BK1373">
        <v>0</v>
      </c>
      <c r="BM1373">
        <v>0</v>
      </c>
      <c r="BO1373">
        <v>0</v>
      </c>
      <c r="BQ1373">
        <v>0</v>
      </c>
      <c r="BS1373">
        <v>0</v>
      </c>
      <c r="BT1373">
        <v>0</v>
      </c>
      <c r="BV1373">
        <v>0</v>
      </c>
      <c r="BX1373">
        <v>0</v>
      </c>
      <c r="BZ1373">
        <v>0</v>
      </c>
      <c r="CB1373">
        <v>0</v>
      </c>
      <c r="CD1373">
        <v>0</v>
      </c>
      <c r="CH1373">
        <v>0</v>
      </c>
      <c r="CL1373">
        <v>2532</v>
      </c>
      <c r="CO1373">
        <v>0</v>
      </c>
      <c r="CP1373">
        <v>0</v>
      </c>
    </row>
    <row r="1374" spans="1:94" x14ac:dyDescent="0.3">
      <c r="A1374" s="4">
        <v>44743</v>
      </c>
      <c r="B1374" s="2" t="s">
        <v>57</v>
      </c>
      <c r="C1374" s="11" t="s">
        <v>216</v>
      </c>
      <c r="D1374" s="11" t="s">
        <v>1699</v>
      </c>
      <c r="E1374" s="3" t="s">
        <v>1121</v>
      </c>
      <c r="F1374" s="1"/>
      <c r="G1374" s="7"/>
      <c r="H1374" s="7"/>
      <c r="I1374" s="7"/>
      <c r="J1374" s="7"/>
      <c r="K1374" s="7"/>
      <c r="L1374" s="7"/>
      <c r="M1374" s="5"/>
      <c r="N1374" s="7"/>
      <c r="O1374" s="7"/>
      <c r="P1374" s="7"/>
      <c r="Q1374" s="7"/>
      <c r="R1374" s="7"/>
      <c r="S1374" s="7"/>
      <c r="T1374" s="7"/>
      <c r="U1374" s="7"/>
      <c r="V1374" s="6">
        <v>1</v>
      </c>
      <c r="W1374" s="10"/>
      <c r="X1374" s="8"/>
      <c r="Y1374" s="9">
        <v>0</v>
      </c>
      <c r="Z1374" s="9">
        <v>0</v>
      </c>
      <c r="AA1374" s="9">
        <v>0</v>
      </c>
      <c r="AB1374" s="9">
        <v>0</v>
      </c>
      <c r="AC1374" s="9">
        <v>0</v>
      </c>
      <c r="AD1374" s="9">
        <v>0</v>
      </c>
      <c r="AE1374" s="9">
        <v>0</v>
      </c>
      <c r="AF1374" s="9">
        <v>0</v>
      </c>
      <c r="AG1374" s="9">
        <v>0</v>
      </c>
      <c r="AH1374" s="9">
        <v>0</v>
      </c>
      <c r="AI1374" s="9">
        <v>0</v>
      </c>
      <c r="AJ1374">
        <v>0</v>
      </c>
      <c r="AK1374">
        <v>0</v>
      </c>
      <c r="AU1374" t="s">
        <v>3074</v>
      </c>
      <c r="AW1374">
        <v>0</v>
      </c>
      <c r="BA1374">
        <v>0</v>
      </c>
      <c r="BC1374">
        <v>0</v>
      </c>
      <c r="BE1374">
        <v>0</v>
      </c>
      <c r="BG1374">
        <v>0</v>
      </c>
      <c r="BI1374">
        <v>0</v>
      </c>
      <c r="BK1374">
        <v>0</v>
      </c>
      <c r="BM1374">
        <v>0</v>
      </c>
      <c r="BO1374">
        <v>0</v>
      </c>
      <c r="BQ1374">
        <v>0</v>
      </c>
      <c r="BS1374">
        <v>0</v>
      </c>
      <c r="BT1374">
        <v>0</v>
      </c>
      <c r="BV1374">
        <v>0</v>
      </c>
      <c r="BX1374">
        <v>0</v>
      </c>
      <c r="BZ1374">
        <v>0</v>
      </c>
      <c r="CB1374">
        <v>0</v>
      </c>
      <c r="CD1374">
        <v>0</v>
      </c>
      <c r="CH1374">
        <v>0</v>
      </c>
      <c r="CL1374">
        <v>2533</v>
      </c>
      <c r="CO1374">
        <v>0</v>
      </c>
      <c r="CP1374">
        <v>0</v>
      </c>
    </row>
    <row r="1375" spans="1:94" x14ac:dyDescent="0.3">
      <c r="A1375" s="4">
        <v>44739</v>
      </c>
      <c r="B1375" s="2" t="s">
        <v>29</v>
      </c>
      <c r="C1375" s="11" t="s">
        <v>636</v>
      </c>
      <c r="D1375" s="11" t="s">
        <v>1699</v>
      </c>
      <c r="E1375" s="3" t="s">
        <v>860</v>
      </c>
      <c r="F1375" s="1"/>
      <c r="G1375" s="7"/>
      <c r="H1375" s="7"/>
      <c r="I1375" s="7"/>
      <c r="J1375" s="7"/>
      <c r="K1375" s="7"/>
      <c r="L1375" s="7"/>
      <c r="M1375" s="5"/>
      <c r="N1375" s="7"/>
      <c r="O1375" s="7"/>
      <c r="P1375" s="7"/>
      <c r="Q1375" s="7"/>
      <c r="R1375" s="7"/>
      <c r="S1375" s="7"/>
      <c r="T1375" s="7"/>
      <c r="U1375" s="7"/>
      <c r="V1375" s="6">
        <v>2</v>
      </c>
      <c r="W1375" s="10"/>
      <c r="X1375" s="8"/>
      <c r="Y1375" s="9">
        <v>0</v>
      </c>
      <c r="Z1375" s="9">
        <v>0</v>
      </c>
      <c r="AA1375" s="9">
        <v>0</v>
      </c>
      <c r="AB1375" s="9">
        <v>0</v>
      </c>
      <c r="AC1375" s="9">
        <v>0</v>
      </c>
      <c r="AD1375" s="9">
        <v>0</v>
      </c>
      <c r="AE1375" s="9">
        <v>0</v>
      </c>
      <c r="AF1375" s="9">
        <v>0</v>
      </c>
      <c r="AG1375" s="9">
        <v>0</v>
      </c>
      <c r="AH1375" s="9">
        <v>0</v>
      </c>
      <c r="AI1375" s="9">
        <v>0</v>
      </c>
      <c r="AJ1375">
        <v>0</v>
      </c>
      <c r="AK1375">
        <v>0</v>
      </c>
      <c r="AU1375" t="s">
        <v>3075</v>
      </c>
      <c r="AW1375">
        <v>0</v>
      </c>
      <c r="BA1375">
        <v>0</v>
      </c>
      <c r="BC1375">
        <v>0</v>
      </c>
      <c r="BE1375">
        <v>0</v>
      </c>
      <c r="BG1375">
        <v>0</v>
      </c>
      <c r="BI1375">
        <v>0</v>
      </c>
      <c r="BK1375">
        <v>0</v>
      </c>
      <c r="BM1375">
        <v>0</v>
      </c>
      <c r="BO1375">
        <v>0</v>
      </c>
      <c r="BQ1375">
        <v>0</v>
      </c>
      <c r="BS1375">
        <v>0</v>
      </c>
      <c r="BT1375">
        <v>0</v>
      </c>
      <c r="BV1375">
        <v>0</v>
      </c>
      <c r="BX1375">
        <v>0</v>
      </c>
      <c r="BZ1375">
        <v>0</v>
      </c>
      <c r="CB1375">
        <v>0</v>
      </c>
      <c r="CD1375">
        <v>0</v>
      </c>
      <c r="CH1375">
        <v>0</v>
      </c>
      <c r="CL1375">
        <v>2534</v>
      </c>
      <c r="CO1375">
        <v>0</v>
      </c>
      <c r="CP1375">
        <v>0</v>
      </c>
    </row>
    <row r="1376" spans="1:94" x14ac:dyDescent="0.3">
      <c r="A1376" s="4">
        <v>44732</v>
      </c>
      <c r="B1376" s="2" t="s">
        <v>32</v>
      </c>
      <c r="C1376" s="11" t="s">
        <v>349</v>
      </c>
      <c r="D1376" s="11" t="s">
        <v>1699</v>
      </c>
      <c r="E1376" s="3" t="s">
        <v>1325</v>
      </c>
      <c r="F1376" s="1"/>
      <c r="G1376" s="7"/>
      <c r="H1376" s="7"/>
      <c r="I1376" s="7"/>
      <c r="J1376" s="7"/>
      <c r="K1376" s="7"/>
      <c r="L1376" s="7"/>
      <c r="M1376" s="5"/>
      <c r="N1376" s="7"/>
      <c r="O1376" s="7"/>
      <c r="P1376" s="7"/>
      <c r="Q1376" s="7"/>
      <c r="R1376" s="7"/>
      <c r="S1376" s="7"/>
      <c r="T1376" s="7"/>
      <c r="U1376" s="7"/>
      <c r="V1376" s="6">
        <v>2</v>
      </c>
      <c r="W1376" s="10"/>
      <c r="X1376" s="8"/>
      <c r="Y1376" s="9">
        <v>0</v>
      </c>
      <c r="Z1376" s="9">
        <v>0</v>
      </c>
      <c r="AA1376" s="9">
        <v>0</v>
      </c>
      <c r="AB1376" s="9">
        <v>0</v>
      </c>
      <c r="AC1376" s="9">
        <v>0</v>
      </c>
      <c r="AD1376" s="9">
        <v>0</v>
      </c>
      <c r="AE1376" s="9">
        <v>0</v>
      </c>
      <c r="AF1376" s="9">
        <v>0</v>
      </c>
      <c r="AG1376" s="9">
        <v>0</v>
      </c>
      <c r="AH1376" s="9">
        <v>0</v>
      </c>
      <c r="AI1376" s="9">
        <v>0</v>
      </c>
      <c r="AJ1376">
        <v>0</v>
      </c>
      <c r="AK1376">
        <v>0</v>
      </c>
      <c r="AU1376" t="s">
        <v>3076</v>
      </c>
      <c r="AW1376">
        <v>0</v>
      </c>
      <c r="BA1376">
        <v>0</v>
      </c>
      <c r="BC1376">
        <v>0</v>
      </c>
      <c r="BE1376">
        <v>0</v>
      </c>
      <c r="BG1376">
        <v>0</v>
      </c>
      <c r="BI1376">
        <v>0</v>
      </c>
      <c r="BK1376">
        <v>0</v>
      </c>
      <c r="BM1376">
        <v>0</v>
      </c>
      <c r="BO1376">
        <v>0</v>
      </c>
      <c r="BQ1376">
        <v>0</v>
      </c>
      <c r="BS1376">
        <v>0</v>
      </c>
      <c r="BT1376">
        <v>0</v>
      </c>
      <c r="BV1376">
        <v>0</v>
      </c>
      <c r="BX1376">
        <v>0</v>
      </c>
      <c r="BZ1376">
        <v>0</v>
      </c>
      <c r="CB1376">
        <v>0</v>
      </c>
      <c r="CD1376">
        <v>0</v>
      </c>
      <c r="CH1376">
        <v>0</v>
      </c>
      <c r="CL1376">
        <v>2535</v>
      </c>
      <c r="CO1376">
        <v>0</v>
      </c>
      <c r="CP1376">
        <v>0</v>
      </c>
    </row>
    <row r="1377" spans="1:94" x14ac:dyDescent="0.3">
      <c r="A1377" s="4">
        <v>44775</v>
      </c>
      <c r="B1377" s="2" t="s">
        <v>23</v>
      </c>
      <c r="C1377" s="11" t="s">
        <v>640</v>
      </c>
      <c r="D1377" s="11" t="s">
        <v>1690</v>
      </c>
      <c r="E1377" s="3" t="s">
        <v>1275</v>
      </c>
      <c r="F1377" s="1"/>
      <c r="G1377" s="7"/>
      <c r="H1377" s="7"/>
      <c r="I1377" s="7"/>
      <c r="J1377" s="7">
        <v>8</v>
      </c>
      <c r="K1377" s="7">
        <v>1</v>
      </c>
      <c r="L1377" s="7"/>
      <c r="M1377" s="5">
        <v>1</v>
      </c>
      <c r="N1377" s="7"/>
      <c r="O1377" s="7"/>
      <c r="P1377" s="7"/>
      <c r="Q1377" s="7"/>
      <c r="R1377" s="7"/>
      <c r="S1377" s="7"/>
      <c r="T1377" s="7"/>
      <c r="U1377" s="7"/>
      <c r="V1377" s="6"/>
      <c r="W1377" s="10"/>
      <c r="X1377" s="8"/>
      <c r="Y1377" s="9">
        <v>0</v>
      </c>
      <c r="Z1377" s="9">
        <v>0</v>
      </c>
      <c r="AA1377" s="9">
        <v>0</v>
      </c>
      <c r="AB1377" s="9">
        <v>0</v>
      </c>
      <c r="AC1377" s="9">
        <v>0</v>
      </c>
      <c r="AD1377" s="9">
        <v>0</v>
      </c>
      <c r="AE1377" s="9">
        <v>0</v>
      </c>
      <c r="AF1377" s="9">
        <v>0</v>
      </c>
      <c r="AG1377" s="9">
        <v>0</v>
      </c>
      <c r="AH1377" s="9">
        <v>0</v>
      </c>
      <c r="AI1377" s="9">
        <v>0</v>
      </c>
      <c r="AJ1377">
        <v>0</v>
      </c>
      <c r="AK1377">
        <v>0</v>
      </c>
      <c r="AU1377" t="s">
        <v>3077</v>
      </c>
      <c r="AW1377">
        <v>0</v>
      </c>
      <c r="BA1377">
        <v>0</v>
      </c>
      <c r="BC1377">
        <v>0</v>
      </c>
      <c r="BE1377">
        <v>0</v>
      </c>
      <c r="BG1377">
        <v>0</v>
      </c>
      <c r="BI1377">
        <v>0</v>
      </c>
      <c r="BK1377">
        <v>0</v>
      </c>
      <c r="BM1377">
        <v>0</v>
      </c>
      <c r="BO1377">
        <v>0</v>
      </c>
      <c r="BQ1377">
        <v>0</v>
      </c>
      <c r="BS1377">
        <v>0</v>
      </c>
      <c r="BT1377">
        <v>0</v>
      </c>
      <c r="BV1377">
        <v>0</v>
      </c>
      <c r="BX1377">
        <v>0</v>
      </c>
      <c r="BZ1377">
        <v>0</v>
      </c>
      <c r="CB1377">
        <v>0</v>
      </c>
      <c r="CD1377">
        <v>0</v>
      </c>
      <c r="CH1377">
        <v>0</v>
      </c>
      <c r="CL1377">
        <v>2536</v>
      </c>
      <c r="CO1377">
        <v>0</v>
      </c>
      <c r="CP1377">
        <v>0</v>
      </c>
    </row>
    <row r="1378" spans="1:94" x14ac:dyDescent="0.3">
      <c r="A1378" s="4">
        <v>44774</v>
      </c>
      <c r="B1378" s="2" t="s">
        <v>40</v>
      </c>
      <c r="C1378" s="11" t="s">
        <v>42</v>
      </c>
      <c r="D1378" s="11" t="s">
        <v>1713</v>
      </c>
      <c r="E1378" s="3" t="s">
        <v>1009</v>
      </c>
      <c r="F1378" s="1"/>
      <c r="G1378" s="7"/>
      <c r="H1378" s="7"/>
      <c r="I1378" s="7"/>
      <c r="J1378" s="7"/>
      <c r="K1378" s="7">
        <v>25</v>
      </c>
      <c r="L1378" s="7"/>
      <c r="M1378" s="5">
        <v>25</v>
      </c>
      <c r="N1378" s="7">
        <v>1</v>
      </c>
      <c r="O1378" s="7"/>
      <c r="P1378" s="7"/>
      <c r="Q1378" s="7"/>
      <c r="R1378" s="7"/>
      <c r="S1378" s="7"/>
      <c r="T1378" s="7"/>
      <c r="U1378" s="7"/>
      <c r="V1378" s="6"/>
      <c r="W1378" s="10"/>
      <c r="X1378" s="8"/>
      <c r="Y1378" s="9">
        <v>0</v>
      </c>
      <c r="Z1378" s="9">
        <v>0</v>
      </c>
      <c r="AA1378" s="9">
        <v>0</v>
      </c>
      <c r="AB1378" s="9">
        <v>0</v>
      </c>
      <c r="AC1378" s="9">
        <v>0</v>
      </c>
      <c r="AD1378" s="9">
        <v>0</v>
      </c>
      <c r="AE1378" s="9">
        <v>0</v>
      </c>
      <c r="AF1378" s="9">
        <v>0</v>
      </c>
      <c r="AG1378" s="9">
        <v>0</v>
      </c>
      <c r="AH1378" s="9">
        <v>0</v>
      </c>
      <c r="AI1378" s="9">
        <v>0</v>
      </c>
      <c r="AJ1378">
        <v>0</v>
      </c>
      <c r="AK1378">
        <v>0</v>
      </c>
      <c r="AU1378" t="s">
        <v>3078</v>
      </c>
      <c r="AW1378">
        <v>0</v>
      </c>
      <c r="BA1378">
        <v>0</v>
      </c>
      <c r="BC1378">
        <v>0</v>
      </c>
      <c r="BE1378">
        <v>0</v>
      </c>
      <c r="BG1378">
        <v>0</v>
      </c>
      <c r="BI1378">
        <v>0</v>
      </c>
      <c r="BK1378">
        <v>0</v>
      </c>
      <c r="BM1378">
        <v>0</v>
      </c>
      <c r="BO1378">
        <v>0</v>
      </c>
      <c r="BQ1378">
        <v>0</v>
      </c>
      <c r="BS1378">
        <v>0</v>
      </c>
      <c r="BT1378">
        <v>0</v>
      </c>
      <c r="BV1378">
        <v>0</v>
      </c>
      <c r="BX1378">
        <v>0</v>
      </c>
      <c r="BZ1378">
        <v>0</v>
      </c>
      <c r="CB1378">
        <v>0</v>
      </c>
      <c r="CD1378">
        <v>0</v>
      </c>
      <c r="CH1378">
        <v>0</v>
      </c>
      <c r="CL1378">
        <v>2537</v>
      </c>
      <c r="CO1378">
        <v>0</v>
      </c>
      <c r="CP1378">
        <v>0</v>
      </c>
    </row>
    <row r="1379" spans="1:94" x14ac:dyDescent="0.3">
      <c r="A1379" s="4">
        <v>44775</v>
      </c>
      <c r="B1379" s="2" t="s">
        <v>9</v>
      </c>
      <c r="C1379" s="11" t="s">
        <v>373</v>
      </c>
      <c r="D1379" s="11" t="s">
        <v>1690</v>
      </c>
      <c r="E1379" s="3" t="s">
        <v>1446</v>
      </c>
      <c r="F1379" s="1"/>
      <c r="G1379" s="7"/>
      <c r="H1379" s="7"/>
      <c r="I1379" s="7"/>
      <c r="J1379" s="7"/>
      <c r="K1379" s="7">
        <v>6</v>
      </c>
      <c r="L1379" s="7"/>
      <c r="M1379" s="5"/>
      <c r="N1379" s="7"/>
      <c r="O1379" s="7"/>
      <c r="P1379" s="7"/>
      <c r="Q1379" s="7"/>
      <c r="R1379" s="7"/>
      <c r="S1379" s="7"/>
      <c r="T1379" s="7"/>
      <c r="U1379" s="7"/>
      <c r="V1379" s="6"/>
      <c r="W1379" s="10"/>
      <c r="X1379" s="8"/>
      <c r="Y1379" s="9">
        <v>0</v>
      </c>
      <c r="Z1379" s="9">
        <v>0</v>
      </c>
      <c r="AA1379" s="9">
        <v>0</v>
      </c>
      <c r="AB1379" s="9">
        <v>0</v>
      </c>
      <c r="AC1379" s="9">
        <v>0</v>
      </c>
      <c r="AD1379" s="9">
        <v>0</v>
      </c>
      <c r="AE1379" s="9">
        <v>0</v>
      </c>
      <c r="AF1379" s="9">
        <v>0</v>
      </c>
      <c r="AG1379" s="9">
        <v>0</v>
      </c>
      <c r="AH1379" s="9">
        <v>0</v>
      </c>
      <c r="AI1379" s="9">
        <v>0</v>
      </c>
      <c r="AJ1379">
        <v>0</v>
      </c>
      <c r="AK1379">
        <v>0</v>
      </c>
      <c r="AU1379" t="s">
        <v>3079</v>
      </c>
      <c r="AW1379">
        <v>0</v>
      </c>
      <c r="BA1379">
        <v>0</v>
      </c>
      <c r="BC1379">
        <v>0</v>
      </c>
      <c r="BE1379">
        <v>0</v>
      </c>
      <c r="BG1379">
        <v>0</v>
      </c>
      <c r="BI1379">
        <v>0</v>
      </c>
      <c r="BK1379">
        <v>0</v>
      </c>
      <c r="BM1379">
        <v>0</v>
      </c>
      <c r="BO1379">
        <v>0</v>
      </c>
      <c r="BQ1379">
        <v>0</v>
      </c>
      <c r="BS1379">
        <v>0</v>
      </c>
      <c r="BT1379">
        <v>0</v>
      </c>
      <c r="BV1379">
        <v>0</v>
      </c>
      <c r="BX1379">
        <v>0</v>
      </c>
      <c r="BZ1379">
        <v>0</v>
      </c>
      <c r="CB1379">
        <v>0</v>
      </c>
      <c r="CD1379">
        <v>0</v>
      </c>
      <c r="CH1379">
        <v>0</v>
      </c>
      <c r="CL1379">
        <v>2538</v>
      </c>
      <c r="CO1379">
        <v>0</v>
      </c>
      <c r="CP1379">
        <v>0</v>
      </c>
    </row>
    <row r="1380" spans="1:94" x14ac:dyDescent="0.3">
      <c r="A1380" s="4">
        <v>44740</v>
      </c>
      <c r="B1380" s="2" t="s">
        <v>12</v>
      </c>
      <c r="C1380" s="11" t="s">
        <v>457</v>
      </c>
      <c r="D1380" s="11" t="s">
        <v>1627</v>
      </c>
      <c r="E1380" s="3" t="s">
        <v>1115</v>
      </c>
      <c r="F1380" s="1"/>
      <c r="G1380" s="7">
        <v>4</v>
      </c>
      <c r="H1380" s="7"/>
      <c r="I1380" s="7">
        <v>1</v>
      </c>
      <c r="J1380" s="7">
        <v>720</v>
      </c>
      <c r="K1380" s="7">
        <v>180</v>
      </c>
      <c r="L1380" s="7"/>
      <c r="M1380" s="5">
        <v>180</v>
      </c>
      <c r="N1380" s="7">
        <v>1</v>
      </c>
      <c r="O1380" s="7"/>
      <c r="P1380" s="7"/>
      <c r="Q1380" s="7"/>
      <c r="R1380" s="7"/>
      <c r="S1380" s="7"/>
      <c r="T1380" s="7"/>
      <c r="U1380" s="7"/>
      <c r="V1380" s="6">
        <v>100</v>
      </c>
      <c r="W1380" s="10" t="s">
        <v>3080</v>
      </c>
      <c r="X1380" s="8"/>
      <c r="Y1380" s="9">
        <v>0</v>
      </c>
      <c r="Z1380" s="9">
        <v>0</v>
      </c>
      <c r="AA1380" s="9">
        <v>0</v>
      </c>
      <c r="AB1380" s="9">
        <v>0</v>
      </c>
      <c r="AC1380" s="9">
        <v>0</v>
      </c>
      <c r="AD1380" s="9">
        <v>0</v>
      </c>
      <c r="AE1380" s="9">
        <v>0</v>
      </c>
      <c r="AF1380" s="9">
        <v>0</v>
      </c>
      <c r="AG1380" s="9">
        <v>0</v>
      </c>
      <c r="AH1380" s="9">
        <v>0</v>
      </c>
      <c r="AI1380" s="9">
        <v>0</v>
      </c>
      <c r="AJ1380">
        <v>0</v>
      </c>
      <c r="AK1380">
        <v>0</v>
      </c>
      <c r="AU1380" t="s">
        <v>3081</v>
      </c>
      <c r="AW1380">
        <v>0</v>
      </c>
      <c r="BA1380">
        <v>0</v>
      </c>
      <c r="BC1380">
        <v>0</v>
      </c>
      <c r="BE1380">
        <v>0</v>
      </c>
      <c r="BG1380">
        <v>0</v>
      </c>
      <c r="BI1380">
        <v>0</v>
      </c>
      <c r="BK1380">
        <v>0</v>
      </c>
      <c r="BM1380">
        <v>0</v>
      </c>
      <c r="BO1380">
        <v>0</v>
      </c>
      <c r="BQ1380">
        <v>0</v>
      </c>
      <c r="BS1380">
        <v>0</v>
      </c>
      <c r="BT1380">
        <v>0</v>
      </c>
      <c r="BV1380">
        <v>0</v>
      </c>
      <c r="BX1380">
        <v>0</v>
      </c>
      <c r="BZ1380">
        <v>0</v>
      </c>
      <c r="CB1380">
        <v>0</v>
      </c>
      <c r="CD1380">
        <v>0</v>
      </c>
      <c r="CH1380">
        <v>0</v>
      </c>
      <c r="CL1380">
        <v>2539</v>
      </c>
      <c r="CO1380">
        <v>0</v>
      </c>
      <c r="CP1380">
        <v>0</v>
      </c>
    </row>
    <row r="1381" spans="1:94" x14ac:dyDescent="0.3">
      <c r="A1381" s="4">
        <v>44774</v>
      </c>
      <c r="B1381" s="2" t="s">
        <v>44</v>
      </c>
      <c r="C1381" s="11" t="s">
        <v>149</v>
      </c>
      <c r="D1381" s="11" t="s">
        <v>7</v>
      </c>
      <c r="E1381" s="3" t="s">
        <v>1024</v>
      </c>
      <c r="F1381" s="1"/>
      <c r="G1381" s="7"/>
      <c r="H1381" s="7"/>
      <c r="I1381" s="7"/>
      <c r="J1381" s="7"/>
      <c r="K1381" s="7"/>
      <c r="L1381" s="7"/>
      <c r="M1381" s="5"/>
      <c r="N1381" s="7"/>
      <c r="O1381" s="7"/>
      <c r="P1381" s="7"/>
      <c r="Q1381" s="7"/>
      <c r="R1381" s="7"/>
      <c r="S1381" s="7"/>
      <c r="T1381" s="7"/>
      <c r="U1381" s="7"/>
      <c r="V1381" s="6"/>
      <c r="W1381" s="10" t="s">
        <v>3082</v>
      </c>
      <c r="X1381" s="8"/>
      <c r="Y1381" s="9">
        <v>0</v>
      </c>
      <c r="Z1381" s="9">
        <v>0</v>
      </c>
      <c r="AA1381" s="9">
        <v>0</v>
      </c>
      <c r="AB1381" s="9">
        <v>0</v>
      </c>
      <c r="AC1381" s="9">
        <v>0</v>
      </c>
      <c r="AD1381" s="9">
        <v>0</v>
      </c>
      <c r="AE1381" s="9">
        <v>0</v>
      </c>
      <c r="AF1381" s="9">
        <v>0</v>
      </c>
      <c r="AG1381" s="9">
        <v>0</v>
      </c>
      <c r="AH1381" s="9">
        <v>0</v>
      </c>
      <c r="AI1381" s="9">
        <v>0</v>
      </c>
      <c r="AJ1381">
        <v>0</v>
      </c>
      <c r="AK1381">
        <v>0</v>
      </c>
      <c r="AU1381" t="s">
        <v>3083</v>
      </c>
      <c r="AW1381">
        <v>0</v>
      </c>
      <c r="BA1381">
        <v>0</v>
      </c>
      <c r="BC1381">
        <v>0</v>
      </c>
      <c r="BE1381">
        <v>0</v>
      </c>
      <c r="BG1381">
        <v>0</v>
      </c>
      <c r="BI1381">
        <v>0</v>
      </c>
      <c r="BK1381">
        <v>0</v>
      </c>
      <c r="BM1381">
        <v>0</v>
      </c>
      <c r="BO1381">
        <v>0</v>
      </c>
      <c r="BQ1381">
        <v>0</v>
      </c>
      <c r="BS1381">
        <v>0</v>
      </c>
      <c r="BT1381">
        <v>0</v>
      </c>
      <c r="BV1381">
        <v>0</v>
      </c>
      <c r="BX1381">
        <v>0</v>
      </c>
      <c r="BZ1381">
        <v>0</v>
      </c>
      <c r="CB1381">
        <v>0</v>
      </c>
      <c r="CD1381">
        <v>0</v>
      </c>
      <c r="CH1381">
        <v>0</v>
      </c>
      <c r="CL1381">
        <v>2540</v>
      </c>
      <c r="CO1381">
        <v>0</v>
      </c>
      <c r="CP1381">
        <v>0</v>
      </c>
    </row>
    <row r="1382" spans="1:94" x14ac:dyDescent="0.3">
      <c r="A1382" s="4">
        <v>44775</v>
      </c>
      <c r="B1382" s="2" t="s">
        <v>26</v>
      </c>
      <c r="C1382" s="11" t="s">
        <v>5</v>
      </c>
      <c r="D1382" s="11" t="s">
        <v>11</v>
      </c>
      <c r="E1382" s="3" t="s">
        <v>1558</v>
      </c>
      <c r="F1382" s="1"/>
      <c r="G1382" s="7"/>
      <c r="H1382" s="7"/>
      <c r="I1382" s="7"/>
      <c r="J1382" s="7">
        <v>65</v>
      </c>
      <c r="K1382" s="7">
        <v>17</v>
      </c>
      <c r="L1382" s="7"/>
      <c r="M1382" s="5">
        <v>17</v>
      </c>
      <c r="N1382" s="7"/>
      <c r="O1382" s="7"/>
      <c r="P1382" s="7"/>
      <c r="Q1382" s="7"/>
      <c r="R1382" s="7"/>
      <c r="S1382" s="7"/>
      <c r="T1382" s="7"/>
      <c r="U1382" s="7"/>
      <c r="V1382" s="6"/>
      <c r="W1382" s="10"/>
      <c r="X1382" s="8"/>
      <c r="Y1382" s="9">
        <v>0</v>
      </c>
      <c r="Z1382" s="9">
        <v>0</v>
      </c>
      <c r="AA1382" s="9">
        <v>0</v>
      </c>
      <c r="AB1382" s="9">
        <v>0</v>
      </c>
      <c r="AC1382" s="9">
        <v>0</v>
      </c>
      <c r="AD1382" s="9">
        <v>0</v>
      </c>
      <c r="AE1382" s="9">
        <v>0</v>
      </c>
      <c r="AF1382" s="9">
        <v>0</v>
      </c>
      <c r="AG1382" s="9">
        <v>0</v>
      </c>
      <c r="AH1382" s="9">
        <v>0</v>
      </c>
      <c r="AI1382" s="9">
        <v>0</v>
      </c>
      <c r="AJ1382">
        <v>0</v>
      </c>
      <c r="AK1382">
        <v>0</v>
      </c>
      <c r="AU1382" t="s">
        <v>3084</v>
      </c>
      <c r="AW1382">
        <v>0</v>
      </c>
      <c r="BA1382">
        <v>0</v>
      </c>
      <c r="BC1382">
        <v>0</v>
      </c>
      <c r="BE1382">
        <v>0</v>
      </c>
      <c r="BG1382">
        <v>0</v>
      </c>
      <c r="BI1382">
        <v>0</v>
      </c>
      <c r="BK1382">
        <v>0</v>
      </c>
      <c r="BM1382">
        <v>0</v>
      </c>
      <c r="BO1382">
        <v>0</v>
      </c>
      <c r="BQ1382">
        <v>0</v>
      </c>
      <c r="BS1382">
        <v>0</v>
      </c>
      <c r="BT1382">
        <v>0</v>
      </c>
      <c r="BV1382">
        <v>0</v>
      </c>
      <c r="BX1382">
        <v>0</v>
      </c>
      <c r="BZ1382">
        <v>0</v>
      </c>
      <c r="CB1382">
        <v>0</v>
      </c>
      <c r="CD1382">
        <v>0</v>
      </c>
      <c r="CH1382">
        <v>0</v>
      </c>
      <c r="CL1382">
        <v>2541</v>
      </c>
      <c r="CO1382">
        <v>0</v>
      </c>
      <c r="CP1382">
        <v>0</v>
      </c>
    </row>
    <row r="1383" spans="1:94" x14ac:dyDescent="0.3">
      <c r="A1383" s="4">
        <v>44775</v>
      </c>
      <c r="B1383" s="2" t="s">
        <v>794</v>
      </c>
      <c r="C1383" s="11" t="s">
        <v>131</v>
      </c>
      <c r="D1383" s="11" t="s">
        <v>11</v>
      </c>
      <c r="E1383" s="3" t="s">
        <v>1129</v>
      </c>
      <c r="F1383" s="1"/>
      <c r="G1383" s="7"/>
      <c r="H1383" s="7"/>
      <c r="I1383" s="7"/>
      <c r="J1383" s="7">
        <v>88</v>
      </c>
      <c r="K1383" s="7">
        <v>22</v>
      </c>
      <c r="L1383" s="7"/>
      <c r="M1383" s="5">
        <v>22</v>
      </c>
      <c r="N1383" s="7"/>
      <c r="O1383" s="7"/>
      <c r="P1383" s="7"/>
      <c r="Q1383" s="7"/>
      <c r="R1383" s="7"/>
      <c r="S1383" s="7"/>
      <c r="T1383" s="7"/>
      <c r="U1383" s="7"/>
      <c r="V1383" s="6"/>
      <c r="W1383" s="10"/>
      <c r="X1383" s="8"/>
      <c r="Y1383" s="9">
        <v>0</v>
      </c>
      <c r="Z1383" s="9">
        <v>0</v>
      </c>
      <c r="AA1383" s="9">
        <v>0</v>
      </c>
      <c r="AB1383" s="9">
        <v>0</v>
      </c>
      <c r="AC1383" s="9">
        <v>0</v>
      </c>
      <c r="AD1383" s="9">
        <v>0</v>
      </c>
      <c r="AE1383" s="9">
        <v>0</v>
      </c>
      <c r="AF1383" s="9">
        <v>0</v>
      </c>
      <c r="AG1383" s="9">
        <v>0</v>
      </c>
      <c r="AH1383" s="9">
        <v>0</v>
      </c>
      <c r="AI1383" s="9">
        <v>0</v>
      </c>
      <c r="AJ1383">
        <v>0</v>
      </c>
      <c r="AK1383">
        <v>0</v>
      </c>
      <c r="AU1383" t="s">
        <v>3085</v>
      </c>
      <c r="AW1383">
        <v>0</v>
      </c>
      <c r="BA1383">
        <v>0</v>
      </c>
      <c r="BC1383">
        <v>0</v>
      </c>
      <c r="BE1383">
        <v>0</v>
      </c>
      <c r="BG1383">
        <v>0</v>
      </c>
      <c r="BI1383">
        <v>0</v>
      </c>
      <c r="BK1383">
        <v>0</v>
      </c>
      <c r="BM1383">
        <v>0</v>
      </c>
      <c r="BO1383">
        <v>0</v>
      </c>
      <c r="BQ1383">
        <v>0</v>
      </c>
      <c r="BS1383">
        <v>0</v>
      </c>
      <c r="BT1383">
        <v>0</v>
      </c>
      <c r="BV1383">
        <v>0</v>
      </c>
      <c r="BX1383">
        <v>0</v>
      </c>
      <c r="BZ1383">
        <v>0</v>
      </c>
      <c r="CB1383">
        <v>0</v>
      </c>
      <c r="CD1383">
        <v>0</v>
      </c>
      <c r="CH1383">
        <v>0</v>
      </c>
      <c r="CL1383">
        <v>2542</v>
      </c>
      <c r="CO1383">
        <v>0</v>
      </c>
      <c r="CP1383">
        <v>0</v>
      </c>
    </row>
    <row r="1384" spans="1:94" x14ac:dyDescent="0.3">
      <c r="A1384" s="4">
        <v>44775</v>
      </c>
      <c r="B1384" s="2" t="s">
        <v>53</v>
      </c>
      <c r="C1384" s="11" t="s">
        <v>456</v>
      </c>
      <c r="D1384" s="11" t="s">
        <v>1699</v>
      </c>
      <c r="E1384" s="3" t="s">
        <v>1001</v>
      </c>
      <c r="F1384" s="1"/>
      <c r="G1384" s="7"/>
      <c r="H1384" s="7"/>
      <c r="I1384" s="7"/>
      <c r="J1384" s="7"/>
      <c r="K1384" s="7"/>
      <c r="L1384" s="7"/>
      <c r="M1384" s="5"/>
      <c r="N1384" s="7"/>
      <c r="O1384" s="7"/>
      <c r="P1384" s="7"/>
      <c r="Q1384" s="7"/>
      <c r="R1384" s="7"/>
      <c r="S1384" s="7"/>
      <c r="T1384" s="7"/>
      <c r="U1384" s="7"/>
      <c r="V1384" s="6">
        <v>5</v>
      </c>
      <c r="W1384" s="10"/>
      <c r="X1384" s="8"/>
      <c r="Y1384" s="9">
        <v>0</v>
      </c>
      <c r="Z1384" s="9">
        <v>0</v>
      </c>
      <c r="AA1384" s="9">
        <v>0</v>
      </c>
      <c r="AB1384" s="9">
        <v>0</v>
      </c>
      <c r="AC1384" s="9">
        <v>0</v>
      </c>
      <c r="AD1384" s="9">
        <v>0</v>
      </c>
      <c r="AE1384" s="9">
        <v>0</v>
      </c>
      <c r="AF1384" s="9">
        <v>0</v>
      </c>
      <c r="AG1384" s="9">
        <v>0</v>
      </c>
      <c r="AH1384" s="9">
        <v>0</v>
      </c>
      <c r="AI1384" s="9">
        <v>0</v>
      </c>
      <c r="AJ1384">
        <v>0</v>
      </c>
      <c r="AK1384">
        <v>0</v>
      </c>
      <c r="AU1384" t="s">
        <v>3086</v>
      </c>
      <c r="AW1384">
        <v>0</v>
      </c>
      <c r="BA1384">
        <v>0</v>
      </c>
      <c r="BC1384">
        <v>0</v>
      </c>
      <c r="BE1384">
        <v>0</v>
      </c>
      <c r="BG1384">
        <v>0</v>
      </c>
      <c r="BI1384">
        <v>0</v>
      </c>
      <c r="BK1384">
        <v>0</v>
      </c>
      <c r="BM1384">
        <v>0</v>
      </c>
      <c r="BO1384">
        <v>0</v>
      </c>
      <c r="BQ1384">
        <v>0</v>
      </c>
      <c r="BS1384">
        <v>0</v>
      </c>
      <c r="BT1384">
        <v>0</v>
      </c>
      <c r="BV1384">
        <v>0</v>
      </c>
      <c r="BX1384">
        <v>0</v>
      </c>
      <c r="BZ1384">
        <v>0</v>
      </c>
      <c r="CB1384">
        <v>0</v>
      </c>
      <c r="CD1384">
        <v>0</v>
      </c>
      <c r="CH1384">
        <v>0</v>
      </c>
      <c r="CL1384">
        <v>2543</v>
      </c>
      <c r="CO1384">
        <v>0</v>
      </c>
      <c r="CP1384">
        <v>0</v>
      </c>
    </row>
    <row r="1385" spans="1:94" x14ac:dyDescent="0.3">
      <c r="A1385" s="4">
        <v>44775</v>
      </c>
      <c r="B1385" s="2" t="s">
        <v>26</v>
      </c>
      <c r="C1385" s="11" t="s">
        <v>775</v>
      </c>
      <c r="D1385" s="11" t="s">
        <v>11</v>
      </c>
      <c r="E1385" s="3" t="s">
        <v>1434</v>
      </c>
      <c r="F1385" s="1"/>
      <c r="G1385" s="7"/>
      <c r="H1385" s="7"/>
      <c r="I1385" s="7"/>
      <c r="J1385" s="7"/>
      <c r="K1385" s="7">
        <v>36</v>
      </c>
      <c r="L1385" s="7"/>
      <c r="M1385" s="5">
        <v>36</v>
      </c>
      <c r="N1385" s="7"/>
      <c r="O1385" s="7"/>
      <c r="P1385" s="7"/>
      <c r="Q1385" s="7"/>
      <c r="R1385" s="7"/>
      <c r="S1385" s="7"/>
      <c r="T1385" s="7"/>
      <c r="U1385" s="7"/>
      <c r="V1385" s="6"/>
      <c r="W1385" s="10"/>
      <c r="X1385" s="8"/>
      <c r="Y1385" s="9">
        <v>0</v>
      </c>
      <c r="Z1385" s="9">
        <v>0</v>
      </c>
      <c r="AA1385" s="9">
        <v>0</v>
      </c>
      <c r="AB1385" s="9">
        <v>0</v>
      </c>
      <c r="AC1385" s="9">
        <v>0</v>
      </c>
      <c r="AD1385" s="9">
        <v>0</v>
      </c>
      <c r="AE1385" s="9">
        <v>0</v>
      </c>
      <c r="AF1385" s="9">
        <v>0</v>
      </c>
      <c r="AG1385" s="9">
        <v>0</v>
      </c>
      <c r="AH1385" s="9">
        <v>0</v>
      </c>
      <c r="AI1385" s="9">
        <v>0</v>
      </c>
      <c r="AJ1385">
        <v>0</v>
      </c>
      <c r="AK1385">
        <v>0</v>
      </c>
      <c r="AU1385" t="s">
        <v>3087</v>
      </c>
      <c r="AW1385">
        <v>0</v>
      </c>
      <c r="BA1385">
        <v>0</v>
      </c>
      <c r="BC1385">
        <v>0</v>
      </c>
      <c r="BE1385">
        <v>0</v>
      </c>
      <c r="BG1385">
        <v>0</v>
      </c>
      <c r="BI1385">
        <v>0</v>
      </c>
      <c r="BK1385">
        <v>0</v>
      </c>
      <c r="BM1385">
        <v>0</v>
      </c>
      <c r="BO1385">
        <v>0</v>
      </c>
      <c r="BQ1385">
        <v>0</v>
      </c>
      <c r="BS1385">
        <v>0</v>
      </c>
      <c r="BT1385">
        <v>0</v>
      </c>
      <c r="BV1385">
        <v>0</v>
      </c>
      <c r="BX1385">
        <v>0</v>
      </c>
      <c r="BZ1385">
        <v>0</v>
      </c>
      <c r="CB1385">
        <v>0</v>
      </c>
      <c r="CD1385">
        <v>0</v>
      </c>
      <c r="CH1385">
        <v>0</v>
      </c>
      <c r="CL1385">
        <v>2544</v>
      </c>
      <c r="CO1385">
        <v>0</v>
      </c>
      <c r="CP1385">
        <v>0</v>
      </c>
    </row>
    <row r="1386" spans="1:94" x14ac:dyDescent="0.3">
      <c r="A1386" s="4">
        <v>44775</v>
      </c>
      <c r="B1386" s="2" t="s">
        <v>26</v>
      </c>
      <c r="C1386" s="11" t="s">
        <v>95</v>
      </c>
      <c r="D1386" s="11" t="s">
        <v>1690</v>
      </c>
      <c r="E1386" s="3" t="s">
        <v>1044</v>
      </c>
      <c r="F1386" s="1"/>
      <c r="G1386" s="7">
        <v>1</v>
      </c>
      <c r="H1386" s="7"/>
      <c r="I1386" s="7"/>
      <c r="J1386" s="7"/>
      <c r="K1386" s="7"/>
      <c r="L1386" s="7"/>
      <c r="M1386" s="5"/>
      <c r="N1386" s="7"/>
      <c r="O1386" s="7"/>
      <c r="P1386" s="7"/>
      <c r="Q1386" s="7"/>
      <c r="R1386" s="7"/>
      <c r="S1386" s="7"/>
      <c r="T1386" s="7"/>
      <c r="U1386" s="7"/>
      <c r="V1386" s="6"/>
      <c r="W1386" s="10"/>
      <c r="X1386" s="8"/>
      <c r="Y1386" s="9">
        <v>0</v>
      </c>
      <c r="Z1386" s="9">
        <v>0</v>
      </c>
      <c r="AA1386" s="9">
        <v>0</v>
      </c>
      <c r="AB1386" s="9">
        <v>0</v>
      </c>
      <c r="AC1386" s="9">
        <v>0</v>
      </c>
      <c r="AD1386" s="9">
        <v>0</v>
      </c>
      <c r="AE1386" s="9">
        <v>0</v>
      </c>
      <c r="AF1386" s="9">
        <v>0</v>
      </c>
      <c r="AG1386" s="9">
        <v>0</v>
      </c>
      <c r="AH1386" s="9">
        <v>0</v>
      </c>
      <c r="AI1386" s="9">
        <v>0</v>
      </c>
      <c r="AJ1386">
        <v>0</v>
      </c>
      <c r="AK1386">
        <v>0</v>
      </c>
      <c r="AU1386" t="s">
        <v>3088</v>
      </c>
      <c r="AW1386">
        <v>0</v>
      </c>
      <c r="BA1386">
        <v>0</v>
      </c>
      <c r="BC1386">
        <v>0</v>
      </c>
      <c r="BE1386">
        <v>0</v>
      </c>
      <c r="BG1386">
        <v>0</v>
      </c>
      <c r="BI1386">
        <v>0</v>
      </c>
      <c r="BK1386">
        <v>0</v>
      </c>
      <c r="BM1386">
        <v>0</v>
      </c>
      <c r="BO1386">
        <v>0</v>
      </c>
      <c r="BQ1386">
        <v>0</v>
      </c>
      <c r="BS1386">
        <v>0</v>
      </c>
      <c r="BT1386">
        <v>0</v>
      </c>
      <c r="BV1386">
        <v>0</v>
      </c>
      <c r="BX1386">
        <v>0</v>
      </c>
      <c r="BZ1386">
        <v>0</v>
      </c>
      <c r="CB1386">
        <v>0</v>
      </c>
      <c r="CD1386">
        <v>0</v>
      </c>
      <c r="CH1386">
        <v>0</v>
      </c>
      <c r="CL1386">
        <v>2545</v>
      </c>
      <c r="CO1386">
        <v>0</v>
      </c>
      <c r="CP1386">
        <v>0</v>
      </c>
    </row>
    <row r="1387" spans="1:94" x14ac:dyDescent="0.3">
      <c r="A1387" s="4">
        <v>44775</v>
      </c>
      <c r="B1387" s="2" t="s">
        <v>794</v>
      </c>
      <c r="C1387" s="11" t="s">
        <v>737</v>
      </c>
      <c r="D1387" s="11" t="s">
        <v>1690</v>
      </c>
      <c r="E1387" s="3" t="s">
        <v>1164</v>
      </c>
      <c r="F1387" s="1"/>
      <c r="G1387" s="7"/>
      <c r="H1387" s="7"/>
      <c r="I1387" s="7"/>
      <c r="J1387" s="7">
        <v>35</v>
      </c>
      <c r="K1387" s="7">
        <v>7</v>
      </c>
      <c r="L1387" s="7"/>
      <c r="M1387" s="5">
        <v>7</v>
      </c>
      <c r="N1387" s="7"/>
      <c r="O1387" s="7"/>
      <c r="P1387" s="7"/>
      <c r="Q1387" s="7"/>
      <c r="R1387" s="7"/>
      <c r="S1387" s="7"/>
      <c r="T1387" s="7"/>
      <c r="U1387" s="7"/>
      <c r="V1387" s="6"/>
      <c r="W1387" s="10"/>
      <c r="X1387" s="8"/>
      <c r="Y1387" s="9">
        <v>0</v>
      </c>
      <c r="Z1387" s="9">
        <v>0</v>
      </c>
      <c r="AA1387" s="9">
        <v>0</v>
      </c>
      <c r="AB1387" s="9">
        <v>0</v>
      </c>
      <c r="AC1387" s="9">
        <v>0</v>
      </c>
      <c r="AD1387" s="9">
        <v>0</v>
      </c>
      <c r="AE1387" s="9">
        <v>0</v>
      </c>
      <c r="AF1387" s="9">
        <v>0</v>
      </c>
      <c r="AG1387" s="9">
        <v>0</v>
      </c>
      <c r="AH1387" s="9">
        <v>0</v>
      </c>
      <c r="AI1387" s="9">
        <v>0</v>
      </c>
      <c r="AJ1387">
        <v>0</v>
      </c>
      <c r="AK1387">
        <v>0</v>
      </c>
      <c r="AU1387" t="s">
        <v>3089</v>
      </c>
      <c r="AW1387">
        <v>0</v>
      </c>
      <c r="BA1387">
        <v>0</v>
      </c>
      <c r="BC1387">
        <v>0</v>
      </c>
      <c r="BE1387">
        <v>0</v>
      </c>
      <c r="BG1387">
        <v>0</v>
      </c>
      <c r="BI1387">
        <v>0</v>
      </c>
      <c r="BK1387">
        <v>0</v>
      </c>
      <c r="BM1387">
        <v>0</v>
      </c>
      <c r="BO1387">
        <v>0</v>
      </c>
      <c r="BQ1387">
        <v>0</v>
      </c>
      <c r="BS1387">
        <v>0</v>
      </c>
      <c r="BT1387">
        <v>0</v>
      </c>
      <c r="BV1387">
        <v>0</v>
      </c>
      <c r="BX1387">
        <v>0</v>
      </c>
      <c r="BZ1387">
        <v>0</v>
      </c>
      <c r="CB1387">
        <v>0</v>
      </c>
      <c r="CD1387">
        <v>0</v>
      </c>
      <c r="CH1387">
        <v>0</v>
      </c>
      <c r="CL1387">
        <v>2546</v>
      </c>
      <c r="CO1387">
        <v>0</v>
      </c>
      <c r="CP1387">
        <v>0</v>
      </c>
    </row>
    <row r="1388" spans="1:94" x14ac:dyDescent="0.3">
      <c r="A1388" s="4">
        <v>44775</v>
      </c>
      <c r="B1388" s="2" t="s">
        <v>23</v>
      </c>
      <c r="C1388" s="11" t="s">
        <v>662</v>
      </c>
      <c r="D1388" s="11" t="s">
        <v>1473</v>
      </c>
      <c r="E1388" s="3" t="s">
        <v>1364</v>
      </c>
      <c r="F1388" s="1"/>
      <c r="G1388" s="7"/>
      <c r="H1388" s="7"/>
      <c r="I1388" s="7"/>
      <c r="J1388" s="7">
        <v>1</v>
      </c>
      <c r="K1388" s="7">
        <v>1</v>
      </c>
      <c r="L1388" s="7"/>
      <c r="M1388" s="5">
        <v>1</v>
      </c>
      <c r="N1388" s="7"/>
      <c r="O1388" s="7"/>
      <c r="P1388" s="7"/>
      <c r="Q1388" s="7"/>
      <c r="R1388" s="7"/>
      <c r="S1388" s="7"/>
      <c r="T1388" s="7"/>
      <c r="U1388" s="7"/>
      <c r="V1388" s="6"/>
      <c r="W1388" s="10"/>
      <c r="X1388" s="8"/>
      <c r="Y1388" s="9">
        <v>0</v>
      </c>
      <c r="Z1388" s="9">
        <v>0</v>
      </c>
      <c r="AA1388" s="9">
        <v>0</v>
      </c>
      <c r="AB1388" s="9">
        <v>0</v>
      </c>
      <c r="AC1388" s="9">
        <v>0</v>
      </c>
      <c r="AD1388" s="9">
        <v>0</v>
      </c>
      <c r="AE1388" s="9">
        <v>0</v>
      </c>
      <c r="AF1388" s="9">
        <v>0</v>
      </c>
      <c r="AG1388" s="9">
        <v>0</v>
      </c>
      <c r="AH1388" s="9">
        <v>0</v>
      </c>
      <c r="AI1388" s="9">
        <v>0</v>
      </c>
      <c r="AJ1388">
        <v>0</v>
      </c>
      <c r="AK1388">
        <v>0</v>
      </c>
      <c r="AU1388" t="s">
        <v>3090</v>
      </c>
      <c r="AW1388">
        <v>0</v>
      </c>
      <c r="BA1388">
        <v>0</v>
      </c>
      <c r="BC1388">
        <v>0</v>
      </c>
      <c r="BE1388">
        <v>0</v>
      </c>
      <c r="BG1388">
        <v>0</v>
      </c>
      <c r="BI1388">
        <v>0</v>
      </c>
      <c r="BK1388">
        <v>0</v>
      </c>
      <c r="BM1388">
        <v>0</v>
      </c>
      <c r="BO1388">
        <v>0</v>
      </c>
      <c r="BQ1388">
        <v>0</v>
      </c>
      <c r="BS1388">
        <v>0</v>
      </c>
      <c r="BT1388">
        <v>0</v>
      </c>
      <c r="BV1388">
        <v>0</v>
      </c>
      <c r="BX1388">
        <v>0</v>
      </c>
      <c r="BZ1388">
        <v>0</v>
      </c>
      <c r="CB1388">
        <v>0</v>
      </c>
      <c r="CD1388">
        <v>0</v>
      </c>
      <c r="CH1388">
        <v>0</v>
      </c>
      <c r="CL1388">
        <v>2547</v>
      </c>
      <c r="CO1388">
        <v>0</v>
      </c>
      <c r="CP1388">
        <v>0</v>
      </c>
    </row>
    <row r="1389" spans="1:94" x14ac:dyDescent="0.3">
      <c r="A1389" s="4">
        <v>44775</v>
      </c>
      <c r="B1389" s="2" t="s">
        <v>26</v>
      </c>
      <c r="C1389" s="11" t="s">
        <v>681</v>
      </c>
      <c r="D1389" s="11" t="s">
        <v>1690</v>
      </c>
      <c r="E1389" s="3" t="s">
        <v>1412</v>
      </c>
      <c r="F1389" s="1"/>
      <c r="G1389" s="7"/>
      <c r="H1389" s="7"/>
      <c r="I1389" s="7"/>
      <c r="J1389" s="7"/>
      <c r="K1389" s="7"/>
      <c r="L1389" s="7"/>
      <c r="M1389" s="5"/>
      <c r="N1389" s="7">
        <v>1</v>
      </c>
      <c r="O1389" s="7"/>
      <c r="P1389" s="7"/>
      <c r="Q1389" s="7"/>
      <c r="R1389" s="7"/>
      <c r="S1389" s="7"/>
      <c r="T1389" s="7"/>
      <c r="U1389" s="7"/>
      <c r="V1389" s="6"/>
      <c r="W1389" s="10"/>
      <c r="X1389" s="8"/>
      <c r="Y1389" s="9">
        <v>0</v>
      </c>
      <c r="Z1389" s="9">
        <v>0</v>
      </c>
      <c r="AA1389" s="9">
        <v>0</v>
      </c>
      <c r="AB1389" s="9">
        <v>0</v>
      </c>
      <c r="AC1389" s="9">
        <v>0</v>
      </c>
      <c r="AD1389" s="9">
        <v>0</v>
      </c>
      <c r="AE1389" s="9">
        <v>0</v>
      </c>
      <c r="AF1389" s="9">
        <v>0</v>
      </c>
      <c r="AG1389" s="9">
        <v>0</v>
      </c>
      <c r="AH1389" s="9">
        <v>0</v>
      </c>
      <c r="AI1389" s="9">
        <v>0</v>
      </c>
      <c r="AJ1389">
        <v>0</v>
      </c>
      <c r="AK1389">
        <v>0</v>
      </c>
      <c r="AU1389" t="s">
        <v>3091</v>
      </c>
      <c r="AW1389">
        <v>0</v>
      </c>
      <c r="BA1389">
        <v>0</v>
      </c>
      <c r="BC1389">
        <v>0</v>
      </c>
      <c r="BE1389">
        <v>0</v>
      </c>
      <c r="BG1389">
        <v>0</v>
      </c>
      <c r="BI1389">
        <v>0</v>
      </c>
      <c r="BK1389">
        <v>0</v>
      </c>
      <c r="BM1389">
        <v>0</v>
      </c>
      <c r="BO1389">
        <v>0</v>
      </c>
      <c r="BQ1389">
        <v>0</v>
      </c>
      <c r="BS1389">
        <v>0</v>
      </c>
      <c r="BT1389">
        <v>0</v>
      </c>
      <c r="BV1389">
        <v>0</v>
      </c>
      <c r="BX1389">
        <v>0</v>
      </c>
      <c r="BZ1389">
        <v>0</v>
      </c>
      <c r="CB1389">
        <v>0</v>
      </c>
      <c r="CD1389">
        <v>0</v>
      </c>
      <c r="CH1389">
        <v>0</v>
      </c>
      <c r="CL1389">
        <v>2548</v>
      </c>
      <c r="CO1389">
        <v>0</v>
      </c>
      <c r="CP1389">
        <v>0</v>
      </c>
    </row>
    <row r="1390" spans="1:94" x14ac:dyDescent="0.3">
      <c r="A1390" s="4">
        <v>44728</v>
      </c>
      <c r="B1390" s="2" t="s">
        <v>44</v>
      </c>
      <c r="C1390" s="11" t="s">
        <v>174</v>
      </c>
      <c r="D1390" s="11" t="s">
        <v>1699</v>
      </c>
      <c r="E1390" s="3" t="s">
        <v>924</v>
      </c>
      <c r="F1390" s="1"/>
      <c r="G1390" s="7"/>
      <c r="H1390" s="7"/>
      <c r="I1390" s="7"/>
      <c r="J1390" s="7"/>
      <c r="K1390" s="7"/>
      <c r="L1390" s="7"/>
      <c r="M1390" s="5"/>
      <c r="N1390" s="7"/>
      <c r="O1390" s="7"/>
      <c r="P1390" s="7"/>
      <c r="Q1390" s="7"/>
      <c r="R1390" s="7"/>
      <c r="S1390" s="7"/>
      <c r="T1390" s="7"/>
      <c r="U1390" s="7"/>
      <c r="V1390" s="6">
        <v>1</v>
      </c>
      <c r="W1390" s="10"/>
      <c r="X1390" s="8"/>
      <c r="Y1390" s="9">
        <v>0</v>
      </c>
      <c r="Z1390" s="9">
        <v>0</v>
      </c>
      <c r="AA1390" s="9">
        <v>0</v>
      </c>
      <c r="AB1390" s="9">
        <v>0</v>
      </c>
      <c r="AC1390" s="9">
        <v>0</v>
      </c>
      <c r="AD1390" s="9">
        <v>0</v>
      </c>
      <c r="AE1390" s="9">
        <v>0</v>
      </c>
      <c r="AF1390" s="9">
        <v>0</v>
      </c>
      <c r="AG1390" s="9">
        <v>0</v>
      </c>
      <c r="AH1390" s="9">
        <v>0</v>
      </c>
      <c r="AI1390" s="9">
        <v>0</v>
      </c>
      <c r="AJ1390">
        <v>0</v>
      </c>
      <c r="AK1390">
        <v>0</v>
      </c>
      <c r="AU1390" t="s">
        <v>3092</v>
      </c>
      <c r="AW1390">
        <v>0</v>
      </c>
      <c r="BA1390">
        <v>0</v>
      </c>
      <c r="BC1390">
        <v>0</v>
      </c>
      <c r="BE1390">
        <v>0</v>
      </c>
      <c r="BG1390">
        <v>0</v>
      </c>
      <c r="BI1390">
        <v>0</v>
      </c>
      <c r="BK1390">
        <v>0</v>
      </c>
      <c r="BM1390">
        <v>0</v>
      </c>
      <c r="BO1390">
        <v>0</v>
      </c>
      <c r="BQ1390">
        <v>0</v>
      </c>
      <c r="BS1390">
        <v>0</v>
      </c>
      <c r="BT1390">
        <v>0</v>
      </c>
      <c r="BV1390">
        <v>0</v>
      </c>
      <c r="BX1390">
        <v>0</v>
      </c>
      <c r="BZ1390">
        <v>0</v>
      </c>
      <c r="CB1390">
        <v>0</v>
      </c>
      <c r="CD1390">
        <v>0</v>
      </c>
      <c r="CH1390">
        <v>0</v>
      </c>
      <c r="CL1390">
        <v>2549</v>
      </c>
      <c r="CO1390">
        <v>0</v>
      </c>
      <c r="CP1390">
        <v>0</v>
      </c>
    </row>
    <row r="1391" spans="1:94" x14ac:dyDescent="0.3">
      <c r="A1391" s="4">
        <v>44771</v>
      </c>
      <c r="B1391" s="2" t="s">
        <v>9</v>
      </c>
      <c r="C1391" s="11" t="s">
        <v>113</v>
      </c>
      <c r="D1391" s="11" t="s">
        <v>1473</v>
      </c>
      <c r="E1391" s="3" t="s">
        <v>1249</v>
      </c>
      <c r="F1391" s="1"/>
      <c r="G1391" s="7"/>
      <c r="H1391" s="7"/>
      <c r="I1391" s="7"/>
      <c r="J1391" s="7"/>
      <c r="K1391" s="7"/>
      <c r="L1391" s="7"/>
      <c r="M1391" s="5"/>
      <c r="N1391" s="7"/>
      <c r="O1391" s="7"/>
      <c r="P1391" s="7"/>
      <c r="Q1391" s="7"/>
      <c r="R1391" s="7"/>
      <c r="S1391" s="7"/>
      <c r="T1391" s="7"/>
      <c r="U1391" s="7"/>
      <c r="V1391" s="6"/>
      <c r="W1391" s="10"/>
      <c r="X1391" s="8"/>
      <c r="Y1391" s="9">
        <v>0</v>
      </c>
      <c r="Z1391" s="9">
        <v>0</v>
      </c>
      <c r="AA1391" s="9">
        <v>0</v>
      </c>
      <c r="AB1391" s="9">
        <v>0</v>
      </c>
      <c r="AC1391" s="9">
        <v>0</v>
      </c>
      <c r="AD1391" s="9">
        <v>0</v>
      </c>
      <c r="AE1391" s="9">
        <v>0</v>
      </c>
      <c r="AF1391" s="9">
        <v>0</v>
      </c>
      <c r="AG1391" s="9">
        <v>0</v>
      </c>
      <c r="AH1391" s="9">
        <v>0</v>
      </c>
      <c r="AI1391" s="9">
        <v>0</v>
      </c>
      <c r="AJ1391">
        <v>0</v>
      </c>
      <c r="AK1391">
        <v>0</v>
      </c>
      <c r="AU1391" t="s">
        <v>3093</v>
      </c>
      <c r="AW1391">
        <v>0</v>
      </c>
      <c r="BA1391">
        <v>0</v>
      </c>
      <c r="BC1391">
        <v>0</v>
      </c>
      <c r="BE1391">
        <v>0</v>
      </c>
      <c r="BG1391">
        <v>0</v>
      </c>
      <c r="BI1391">
        <v>0</v>
      </c>
      <c r="BK1391">
        <v>0</v>
      </c>
      <c r="BM1391">
        <v>0</v>
      </c>
      <c r="BO1391">
        <v>0</v>
      </c>
      <c r="BQ1391">
        <v>0</v>
      </c>
      <c r="BS1391">
        <v>0</v>
      </c>
      <c r="BT1391">
        <v>0</v>
      </c>
      <c r="BV1391">
        <v>0</v>
      </c>
      <c r="BX1391">
        <v>0</v>
      </c>
      <c r="BZ1391">
        <v>0</v>
      </c>
      <c r="CB1391">
        <v>0</v>
      </c>
      <c r="CD1391">
        <v>0</v>
      </c>
      <c r="CH1391">
        <v>0</v>
      </c>
      <c r="CL1391">
        <v>2550</v>
      </c>
      <c r="CO1391">
        <v>0</v>
      </c>
      <c r="CP1391">
        <v>0</v>
      </c>
    </row>
    <row r="1392" spans="1:94" x14ac:dyDescent="0.3">
      <c r="A1392" s="4">
        <v>44776</v>
      </c>
      <c r="B1392" s="2" t="s">
        <v>12</v>
      </c>
      <c r="C1392" s="11" t="s">
        <v>647</v>
      </c>
      <c r="D1392" s="11" t="s">
        <v>1473</v>
      </c>
      <c r="E1392" s="3" t="s">
        <v>1162</v>
      </c>
      <c r="F1392" s="1"/>
      <c r="G1392" s="7">
        <v>2</v>
      </c>
      <c r="H1392" s="7"/>
      <c r="I1392" s="7"/>
      <c r="J1392" s="7">
        <v>2</v>
      </c>
      <c r="K1392" s="7"/>
      <c r="L1392" s="7"/>
      <c r="M1392" s="5"/>
      <c r="N1392" s="7"/>
      <c r="O1392" s="7"/>
      <c r="P1392" s="7"/>
      <c r="Q1392" s="7"/>
      <c r="R1392" s="7"/>
      <c r="S1392" s="7"/>
      <c r="T1392" s="7"/>
      <c r="U1392" s="7"/>
      <c r="V1392" s="6"/>
      <c r="W1392" s="10"/>
      <c r="X1392" s="8"/>
      <c r="Y1392" s="9">
        <v>0</v>
      </c>
      <c r="Z1392" s="9">
        <v>0</v>
      </c>
      <c r="AA1392" s="9">
        <v>0</v>
      </c>
      <c r="AB1392" s="9">
        <v>0</v>
      </c>
      <c r="AC1392" s="9">
        <v>0</v>
      </c>
      <c r="AD1392" s="9">
        <v>0</v>
      </c>
      <c r="AE1392" s="9">
        <v>0</v>
      </c>
      <c r="AF1392" s="9">
        <v>0</v>
      </c>
      <c r="AG1392" s="9">
        <v>0</v>
      </c>
      <c r="AH1392" s="9">
        <v>0</v>
      </c>
      <c r="AI1392" s="9">
        <v>0</v>
      </c>
      <c r="AJ1392">
        <v>0</v>
      </c>
      <c r="AK1392">
        <v>0</v>
      </c>
      <c r="AU1392" t="s">
        <v>3094</v>
      </c>
      <c r="AW1392">
        <v>0</v>
      </c>
      <c r="BA1392">
        <v>0</v>
      </c>
      <c r="BC1392">
        <v>0</v>
      </c>
      <c r="BE1392">
        <v>0</v>
      </c>
      <c r="BG1392">
        <v>0</v>
      </c>
      <c r="BI1392">
        <v>0</v>
      </c>
      <c r="BK1392">
        <v>0</v>
      </c>
      <c r="BM1392">
        <v>0</v>
      </c>
      <c r="BO1392">
        <v>0</v>
      </c>
      <c r="BQ1392">
        <v>0</v>
      </c>
      <c r="BS1392">
        <v>0</v>
      </c>
      <c r="BT1392">
        <v>0</v>
      </c>
      <c r="BV1392">
        <v>0</v>
      </c>
      <c r="BX1392">
        <v>0</v>
      </c>
      <c r="BZ1392">
        <v>0</v>
      </c>
      <c r="CB1392">
        <v>0</v>
      </c>
      <c r="CD1392">
        <v>0</v>
      </c>
      <c r="CH1392">
        <v>0</v>
      </c>
      <c r="CL1392">
        <v>2551</v>
      </c>
      <c r="CO1392">
        <v>0</v>
      </c>
      <c r="CP1392">
        <v>0</v>
      </c>
    </row>
    <row r="1393" spans="1:94" x14ac:dyDescent="0.3">
      <c r="A1393" s="4">
        <v>44767</v>
      </c>
      <c r="B1393" s="2" t="s">
        <v>26</v>
      </c>
      <c r="C1393" s="11" t="s">
        <v>208</v>
      </c>
      <c r="D1393" s="11" t="s">
        <v>1690</v>
      </c>
      <c r="E1393" s="3" t="s">
        <v>1184</v>
      </c>
      <c r="F1393" s="1"/>
      <c r="G1393" s="7"/>
      <c r="H1393" s="7"/>
      <c r="I1393" s="7"/>
      <c r="J1393" s="7">
        <v>5</v>
      </c>
      <c r="K1393" s="7">
        <v>1</v>
      </c>
      <c r="L1393" s="7"/>
      <c r="M1393" s="5">
        <v>1</v>
      </c>
      <c r="N1393" s="7">
        <v>1</v>
      </c>
      <c r="O1393" s="7"/>
      <c r="P1393" s="7"/>
      <c r="Q1393" s="7">
        <v>1</v>
      </c>
      <c r="R1393" s="7"/>
      <c r="S1393" s="7"/>
      <c r="T1393" s="7">
        <v>1</v>
      </c>
      <c r="U1393" s="7"/>
      <c r="V1393" s="6"/>
      <c r="W1393" s="10" t="s">
        <v>3095</v>
      </c>
      <c r="X1393" s="8"/>
      <c r="Y1393" s="9">
        <v>0</v>
      </c>
      <c r="Z1393" s="9">
        <v>0</v>
      </c>
      <c r="AA1393" s="9">
        <v>0</v>
      </c>
      <c r="AB1393" s="9">
        <v>0</v>
      </c>
      <c r="AC1393" s="9">
        <v>0</v>
      </c>
      <c r="AD1393" s="9">
        <v>0</v>
      </c>
      <c r="AE1393" s="9">
        <v>0</v>
      </c>
      <c r="AF1393" s="9">
        <v>0</v>
      </c>
      <c r="AG1393" s="9">
        <v>0</v>
      </c>
      <c r="AH1393" s="9">
        <v>0</v>
      </c>
      <c r="AI1393" s="9">
        <v>0</v>
      </c>
      <c r="AJ1393">
        <v>0</v>
      </c>
      <c r="AK1393">
        <v>0</v>
      </c>
      <c r="AU1393" t="s">
        <v>3096</v>
      </c>
      <c r="AW1393">
        <v>0</v>
      </c>
      <c r="BA1393">
        <v>0</v>
      </c>
      <c r="BC1393">
        <v>0</v>
      </c>
      <c r="BE1393">
        <v>0</v>
      </c>
      <c r="BG1393">
        <v>0</v>
      </c>
      <c r="BI1393">
        <v>0</v>
      </c>
      <c r="BK1393">
        <v>0</v>
      </c>
      <c r="BM1393">
        <v>0</v>
      </c>
      <c r="BO1393">
        <v>0</v>
      </c>
      <c r="BQ1393">
        <v>0</v>
      </c>
      <c r="BS1393">
        <v>0</v>
      </c>
      <c r="BT1393">
        <v>0</v>
      </c>
      <c r="BV1393">
        <v>0</v>
      </c>
      <c r="BX1393">
        <v>0</v>
      </c>
      <c r="BZ1393">
        <v>0</v>
      </c>
      <c r="CB1393">
        <v>0</v>
      </c>
      <c r="CD1393">
        <v>0</v>
      </c>
      <c r="CH1393">
        <v>0</v>
      </c>
      <c r="CL1393">
        <v>2552</v>
      </c>
      <c r="CO1393">
        <v>0</v>
      </c>
      <c r="CP1393">
        <v>0</v>
      </c>
    </row>
    <row r="1394" spans="1:94" x14ac:dyDescent="0.3">
      <c r="A1394" s="4">
        <v>44775</v>
      </c>
      <c r="B1394" s="2" t="s">
        <v>26</v>
      </c>
      <c r="C1394" s="11" t="s">
        <v>681</v>
      </c>
      <c r="D1394" s="11" t="s">
        <v>1690</v>
      </c>
      <c r="E1394" s="3" t="s">
        <v>1412</v>
      </c>
      <c r="F1394" s="1"/>
      <c r="G1394" s="7"/>
      <c r="H1394" s="7"/>
      <c r="I1394" s="7"/>
      <c r="J1394" s="7">
        <v>10</v>
      </c>
      <c r="K1394" s="7">
        <v>3</v>
      </c>
      <c r="L1394" s="7"/>
      <c r="M1394" s="5">
        <v>3</v>
      </c>
      <c r="N1394" s="7"/>
      <c r="O1394" s="7"/>
      <c r="P1394" s="7"/>
      <c r="Q1394" s="7"/>
      <c r="R1394" s="7"/>
      <c r="S1394" s="7"/>
      <c r="T1394" s="7"/>
      <c r="U1394" s="7"/>
      <c r="V1394" s="6"/>
      <c r="W1394" s="10"/>
      <c r="X1394" s="8"/>
      <c r="Y1394" s="9">
        <v>0</v>
      </c>
      <c r="Z1394" s="9">
        <v>0</v>
      </c>
      <c r="AA1394" s="9">
        <v>0</v>
      </c>
      <c r="AB1394" s="9">
        <v>0</v>
      </c>
      <c r="AC1394" s="9">
        <v>0</v>
      </c>
      <c r="AD1394" s="9">
        <v>0</v>
      </c>
      <c r="AE1394" s="9">
        <v>0</v>
      </c>
      <c r="AF1394" s="9">
        <v>0</v>
      </c>
      <c r="AG1394" s="9">
        <v>0</v>
      </c>
      <c r="AH1394" s="9">
        <v>0</v>
      </c>
      <c r="AI1394" s="9">
        <v>0</v>
      </c>
      <c r="AJ1394">
        <v>0</v>
      </c>
      <c r="AK1394">
        <v>0</v>
      </c>
      <c r="AU1394" t="s">
        <v>3097</v>
      </c>
      <c r="AW1394">
        <v>0</v>
      </c>
      <c r="BA1394">
        <v>0</v>
      </c>
      <c r="BC1394">
        <v>0</v>
      </c>
      <c r="BE1394">
        <v>0</v>
      </c>
      <c r="BG1394">
        <v>0</v>
      </c>
      <c r="BI1394">
        <v>0</v>
      </c>
      <c r="BK1394">
        <v>0</v>
      </c>
      <c r="BM1394">
        <v>0</v>
      </c>
      <c r="BO1394">
        <v>0</v>
      </c>
      <c r="BQ1394">
        <v>0</v>
      </c>
      <c r="BS1394">
        <v>0</v>
      </c>
      <c r="BT1394">
        <v>0</v>
      </c>
      <c r="BV1394">
        <v>0</v>
      </c>
      <c r="BX1394">
        <v>0</v>
      </c>
      <c r="BZ1394">
        <v>0</v>
      </c>
      <c r="CB1394">
        <v>0</v>
      </c>
      <c r="CD1394">
        <v>0</v>
      </c>
      <c r="CH1394">
        <v>0</v>
      </c>
      <c r="CL1394">
        <v>2553</v>
      </c>
      <c r="CO1394">
        <v>0</v>
      </c>
      <c r="CP1394">
        <v>0</v>
      </c>
    </row>
    <row r="1395" spans="1:94" x14ac:dyDescent="0.3">
      <c r="A1395" s="4">
        <v>44775</v>
      </c>
      <c r="B1395" s="2" t="s">
        <v>57</v>
      </c>
      <c r="C1395" s="11" t="s">
        <v>415</v>
      </c>
      <c r="D1395" s="11" t="s">
        <v>11</v>
      </c>
      <c r="E1395" s="3" t="s">
        <v>1134</v>
      </c>
      <c r="F1395" s="1"/>
      <c r="G1395" s="7"/>
      <c r="H1395" s="7"/>
      <c r="I1395" s="7"/>
      <c r="J1395" s="7">
        <v>5</v>
      </c>
      <c r="K1395" s="7">
        <v>1</v>
      </c>
      <c r="L1395" s="7"/>
      <c r="M1395" s="5">
        <v>1</v>
      </c>
      <c r="N1395" s="7"/>
      <c r="O1395" s="7"/>
      <c r="P1395" s="7"/>
      <c r="Q1395" s="7"/>
      <c r="R1395" s="7"/>
      <c r="S1395" s="7"/>
      <c r="T1395" s="7"/>
      <c r="U1395" s="7"/>
      <c r="V1395" s="6"/>
      <c r="W1395" s="10"/>
      <c r="X1395" s="8"/>
      <c r="Y1395" s="9">
        <v>0</v>
      </c>
      <c r="Z1395" s="9">
        <v>0</v>
      </c>
      <c r="AA1395" s="9">
        <v>0</v>
      </c>
      <c r="AB1395" s="9">
        <v>0</v>
      </c>
      <c r="AC1395" s="9">
        <v>0</v>
      </c>
      <c r="AD1395" s="9">
        <v>0</v>
      </c>
      <c r="AE1395" s="9">
        <v>0</v>
      </c>
      <c r="AF1395" s="9">
        <v>0</v>
      </c>
      <c r="AG1395" s="9">
        <v>0</v>
      </c>
      <c r="AH1395" s="9">
        <v>0</v>
      </c>
      <c r="AI1395" s="9">
        <v>0</v>
      </c>
      <c r="AJ1395">
        <v>0</v>
      </c>
      <c r="AK1395">
        <v>0</v>
      </c>
      <c r="AU1395" t="s">
        <v>3098</v>
      </c>
      <c r="AW1395">
        <v>0</v>
      </c>
      <c r="BA1395">
        <v>0</v>
      </c>
      <c r="BC1395">
        <v>0</v>
      </c>
      <c r="BE1395">
        <v>0</v>
      </c>
      <c r="BG1395">
        <v>0</v>
      </c>
      <c r="BI1395">
        <v>0</v>
      </c>
      <c r="BK1395">
        <v>0</v>
      </c>
      <c r="BM1395">
        <v>0</v>
      </c>
      <c r="BO1395">
        <v>0</v>
      </c>
      <c r="BQ1395">
        <v>0</v>
      </c>
      <c r="BS1395">
        <v>0</v>
      </c>
      <c r="BT1395">
        <v>0</v>
      </c>
      <c r="BV1395">
        <v>0</v>
      </c>
      <c r="BX1395">
        <v>0</v>
      </c>
      <c r="BZ1395">
        <v>0</v>
      </c>
      <c r="CB1395">
        <v>0</v>
      </c>
      <c r="CD1395">
        <v>0</v>
      </c>
      <c r="CH1395">
        <v>0</v>
      </c>
      <c r="CL1395">
        <v>2554</v>
      </c>
      <c r="CO1395">
        <v>0</v>
      </c>
      <c r="CP1395">
        <v>0</v>
      </c>
    </row>
    <row r="1396" spans="1:94" x14ac:dyDescent="0.3">
      <c r="A1396" s="4">
        <v>44775</v>
      </c>
      <c r="B1396" s="2" t="s">
        <v>8</v>
      </c>
      <c r="C1396" s="11" t="s">
        <v>587</v>
      </c>
      <c r="D1396" s="11" t="s">
        <v>11</v>
      </c>
      <c r="E1396" s="3" t="s">
        <v>1109</v>
      </c>
      <c r="F1396" s="1"/>
      <c r="G1396" s="7"/>
      <c r="H1396" s="7"/>
      <c r="I1396" s="7"/>
      <c r="J1396" s="7"/>
      <c r="K1396" s="7">
        <v>70</v>
      </c>
      <c r="L1396" s="7"/>
      <c r="M1396" s="5"/>
      <c r="N1396" s="7"/>
      <c r="O1396" s="7"/>
      <c r="P1396" s="7"/>
      <c r="Q1396" s="7"/>
      <c r="R1396" s="7"/>
      <c r="S1396" s="7"/>
      <c r="T1396" s="7"/>
      <c r="U1396" s="7"/>
      <c r="V1396" s="6"/>
      <c r="W1396" s="10"/>
      <c r="X1396" s="8"/>
      <c r="Y1396" s="9">
        <v>0</v>
      </c>
      <c r="Z1396" s="9">
        <v>0</v>
      </c>
      <c r="AA1396" s="9">
        <v>0</v>
      </c>
      <c r="AB1396" s="9">
        <v>0</v>
      </c>
      <c r="AC1396" s="9">
        <v>0</v>
      </c>
      <c r="AD1396" s="9">
        <v>0</v>
      </c>
      <c r="AE1396" s="9">
        <v>0</v>
      </c>
      <c r="AF1396" s="9">
        <v>0</v>
      </c>
      <c r="AG1396" s="9">
        <v>0</v>
      </c>
      <c r="AH1396" s="9">
        <v>0</v>
      </c>
      <c r="AI1396" s="9">
        <v>0</v>
      </c>
      <c r="AJ1396">
        <v>0</v>
      </c>
      <c r="AK1396">
        <v>0</v>
      </c>
      <c r="AU1396" t="s">
        <v>3099</v>
      </c>
      <c r="AW1396">
        <v>0</v>
      </c>
      <c r="BA1396">
        <v>0</v>
      </c>
      <c r="BC1396">
        <v>0</v>
      </c>
      <c r="BE1396">
        <v>0</v>
      </c>
      <c r="BG1396">
        <v>0</v>
      </c>
      <c r="BI1396">
        <v>0</v>
      </c>
      <c r="BK1396">
        <v>0</v>
      </c>
      <c r="BM1396">
        <v>0</v>
      </c>
      <c r="BO1396">
        <v>0</v>
      </c>
      <c r="BQ1396">
        <v>0</v>
      </c>
      <c r="BS1396">
        <v>0</v>
      </c>
      <c r="BT1396">
        <v>0</v>
      </c>
      <c r="BV1396">
        <v>0</v>
      </c>
      <c r="BX1396">
        <v>0</v>
      </c>
      <c r="BZ1396">
        <v>0</v>
      </c>
      <c r="CB1396">
        <v>0</v>
      </c>
      <c r="CD1396">
        <v>0</v>
      </c>
      <c r="CH1396">
        <v>0</v>
      </c>
      <c r="CL1396">
        <v>2555</v>
      </c>
      <c r="CO1396">
        <v>0</v>
      </c>
      <c r="CP1396">
        <v>0</v>
      </c>
    </row>
    <row r="1397" spans="1:94" x14ac:dyDescent="0.3">
      <c r="A1397" s="4">
        <v>44772</v>
      </c>
      <c r="B1397" s="2" t="s">
        <v>32</v>
      </c>
      <c r="C1397" s="11" t="s">
        <v>523</v>
      </c>
      <c r="D1397" s="11" t="s">
        <v>512</v>
      </c>
      <c r="E1397" s="3" t="s">
        <v>1409</v>
      </c>
      <c r="F1397" s="1"/>
      <c r="G1397" s="7"/>
      <c r="H1397" s="7"/>
      <c r="I1397" s="7"/>
      <c r="J1397" s="7">
        <v>40</v>
      </c>
      <c r="K1397" s="7">
        <v>10</v>
      </c>
      <c r="L1397" s="7"/>
      <c r="M1397" s="5">
        <v>10</v>
      </c>
      <c r="N1397" s="7"/>
      <c r="O1397" s="7"/>
      <c r="P1397" s="7"/>
      <c r="Q1397" s="7"/>
      <c r="R1397" s="7"/>
      <c r="S1397" s="7"/>
      <c r="T1397" s="7"/>
      <c r="U1397" s="7"/>
      <c r="V1397" s="6"/>
      <c r="W1397" s="10"/>
      <c r="X1397" s="8"/>
      <c r="Y1397" s="9">
        <v>0</v>
      </c>
      <c r="Z1397" s="9">
        <v>0</v>
      </c>
      <c r="AA1397" s="9">
        <v>0</v>
      </c>
      <c r="AB1397" s="9">
        <v>0</v>
      </c>
      <c r="AC1397" s="9">
        <v>0</v>
      </c>
      <c r="AD1397" s="9">
        <v>0</v>
      </c>
      <c r="AE1397" s="9">
        <v>0</v>
      </c>
      <c r="AF1397" s="9">
        <v>0</v>
      </c>
      <c r="AG1397" s="9">
        <v>0</v>
      </c>
      <c r="AH1397" s="9">
        <v>0</v>
      </c>
      <c r="AI1397" s="9">
        <v>0</v>
      </c>
      <c r="AJ1397">
        <v>0</v>
      </c>
      <c r="AK1397">
        <v>0</v>
      </c>
      <c r="AU1397" t="s">
        <v>3100</v>
      </c>
      <c r="AW1397">
        <v>0</v>
      </c>
      <c r="BA1397">
        <v>0</v>
      </c>
      <c r="BC1397">
        <v>0</v>
      </c>
      <c r="BE1397">
        <v>0</v>
      </c>
      <c r="BG1397">
        <v>0</v>
      </c>
      <c r="BI1397">
        <v>0</v>
      </c>
      <c r="BK1397">
        <v>0</v>
      </c>
      <c r="BM1397">
        <v>0</v>
      </c>
      <c r="BO1397">
        <v>0</v>
      </c>
      <c r="BQ1397">
        <v>0</v>
      </c>
      <c r="BS1397">
        <v>0</v>
      </c>
      <c r="BT1397">
        <v>0</v>
      </c>
      <c r="BV1397">
        <v>0</v>
      </c>
      <c r="BX1397">
        <v>0</v>
      </c>
      <c r="BZ1397">
        <v>0</v>
      </c>
      <c r="CB1397">
        <v>0</v>
      </c>
      <c r="CD1397">
        <v>0</v>
      </c>
      <c r="CH1397">
        <v>0</v>
      </c>
      <c r="CL1397">
        <v>2556</v>
      </c>
      <c r="CO1397">
        <v>0</v>
      </c>
      <c r="CP1397">
        <v>0</v>
      </c>
    </row>
    <row r="1398" spans="1:94" x14ac:dyDescent="0.3">
      <c r="A1398" s="4">
        <v>44774</v>
      </c>
      <c r="B1398" s="2" t="s">
        <v>26</v>
      </c>
      <c r="C1398" s="11" t="s">
        <v>744</v>
      </c>
      <c r="D1398" s="11" t="s">
        <v>11</v>
      </c>
      <c r="E1398" s="3" t="s">
        <v>1407</v>
      </c>
      <c r="F1398" s="1"/>
      <c r="G1398" s="7"/>
      <c r="H1398" s="7"/>
      <c r="I1398" s="7"/>
      <c r="J1398" s="7"/>
      <c r="K1398" s="7"/>
      <c r="L1398" s="7"/>
      <c r="M1398" s="5"/>
      <c r="N1398" s="7">
        <v>1</v>
      </c>
      <c r="O1398" s="7"/>
      <c r="P1398" s="7"/>
      <c r="Q1398" s="7"/>
      <c r="R1398" s="7"/>
      <c r="S1398" s="7"/>
      <c r="T1398" s="7"/>
      <c r="U1398" s="7"/>
      <c r="V1398" s="6"/>
      <c r="W1398" s="10" t="s">
        <v>3101</v>
      </c>
      <c r="X1398" s="8"/>
      <c r="Y1398" s="9">
        <v>0</v>
      </c>
      <c r="Z1398" s="9">
        <v>0</v>
      </c>
      <c r="AA1398" s="9">
        <v>0</v>
      </c>
      <c r="AB1398" s="9">
        <v>0</v>
      </c>
      <c r="AC1398" s="9">
        <v>0</v>
      </c>
      <c r="AD1398" s="9">
        <v>0</v>
      </c>
      <c r="AE1398" s="9">
        <v>0</v>
      </c>
      <c r="AF1398" s="9">
        <v>0</v>
      </c>
      <c r="AG1398" s="9">
        <v>0</v>
      </c>
      <c r="AH1398" s="9">
        <v>0</v>
      </c>
      <c r="AI1398" s="9">
        <v>0</v>
      </c>
      <c r="AJ1398">
        <v>0</v>
      </c>
      <c r="AK1398">
        <v>0</v>
      </c>
      <c r="AU1398" t="s">
        <v>3102</v>
      </c>
      <c r="AW1398">
        <v>0</v>
      </c>
      <c r="BA1398">
        <v>0</v>
      </c>
      <c r="BC1398">
        <v>0</v>
      </c>
      <c r="BE1398">
        <v>0</v>
      </c>
      <c r="BG1398">
        <v>0</v>
      </c>
      <c r="BI1398">
        <v>0</v>
      </c>
      <c r="BK1398">
        <v>0</v>
      </c>
      <c r="BM1398">
        <v>0</v>
      </c>
      <c r="BO1398">
        <v>0</v>
      </c>
      <c r="BQ1398">
        <v>0</v>
      </c>
      <c r="BS1398">
        <v>0</v>
      </c>
      <c r="BT1398">
        <v>0</v>
      </c>
      <c r="BV1398">
        <v>0</v>
      </c>
      <c r="BX1398">
        <v>0</v>
      </c>
      <c r="BZ1398">
        <v>0</v>
      </c>
      <c r="CB1398">
        <v>0</v>
      </c>
      <c r="CD1398">
        <v>0</v>
      </c>
      <c r="CH1398">
        <v>0</v>
      </c>
      <c r="CL1398">
        <v>2557</v>
      </c>
      <c r="CO1398">
        <v>0</v>
      </c>
      <c r="CP1398">
        <v>0</v>
      </c>
    </row>
    <row r="1399" spans="1:94" x14ac:dyDescent="0.3">
      <c r="A1399" s="4">
        <v>44776</v>
      </c>
      <c r="B1399" s="2" t="s">
        <v>794</v>
      </c>
      <c r="C1399" s="11" t="s">
        <v>86</v>
      </c>
      <c r="D1399" s="11" t="s">
        <v>31</v>
      </c>
      <c r="E1399" s="3" t="s">
        <v>1441</v>
      </c>
      <c r="F1399" s="1"/>
      <c r="G1399" s="7"/>
      <c r="H1399" s="7">
        <v>1</v>
      </c>
      <c r="I1399" s="7"/>
      <c r="J1399" s="7">
        <v>12</v>
      </c>
      <c r="K1399" s="7">
        <v>3</v>
      </c>
      <c r="L1399" s="7"/>
      <c r="M1399" s="5">
        <v>3</v>
      </c>
      <c r="N1399" s="7"/>
      <c r="O1399" s="7"/>
      <c r="P1399" s="7"/>
      <c r="Q1399" s="7"/>
      <c r="R1399" s="7"/>
      <c r="S1399" s="7"/>
      <c r="T1399" s="7"/>
      <c r="U1399" s="7"/>
      <c r="V1399" s="6"/>
      <c r="W1399" s="10"/>
      <c r="X1399" s="8"/>
      <c r="Y1399" s="9">
        <v>0</v>
      </c>
      <c r="Z1399" s="9">
        <v>0</v>
      </c>
      <c r="AA1399" s="9">
        <v>0</v>
      </c>
      <c r="AB1399" s="9">
        <v>0</v>
      </c>
      <c r="AC1399" s="9">
        <v>0</v>
      </c>
      <c r="AD1399" s="9">
        <v>0</v>
      </c>
      <c r="AE1399" s="9">
        <v>0</v>
      </c>
      <c r="AF1399" s="9">
        <v>0</v>
      </c>
      <c r="AG1399" s="9">
        <v>0</v>
      </c>
      <c r="AH1399" s="9">
        <v>0</v>
      </c>
      <c r="AI1399" s="9">
        <v>0</v>
      </c>
      <c r="AJ1399">
        <v>0</v>
      </c>
      <c r="AK1399">
        <v>0</v>
      </c>
      <c r="AU1399" t="s">
        <v>3103</v>
      </c>
      <c r="AW1399">
        <v>0</v>
      </c>
      <c r="BA1399">
        <v>0</v>
      </c>
      <c r="BC1399">
        <v>0</v>
      </c>
      <c r="BE1399">
        <v>0</v>
      </c>
      <c r="BG1399">
        <v>0</v>
      </c>
      <c r="BI1399">
        <v>0</v>
      </c>
      <c r="BK1399">
        <v>0</v>
      </c>
      <c r="BM1399">
        <v>0</v>
      </c>
      <c r="BO1399">
        <v>0</v>
      </c>
      <c r="BQ1399">
        <v>0</v>
      </c>
      <c r="BS1399">
        <v>0</v>
      </c>
      <c r="BT1399">
        <v>0</v>
      </c>
      <c r="BV1399">
        <v>0</v>
      </c>
      <c r="BX1399">
        <v>0</v>
      </c>
      <c r="BZ1399">
        <v>0</v>
      </c>
      <c r="CB1399">
        <v>0</v>
      </c>
      <c r="CD1399">
        <v>0</v>
      </c>
      <c r="CH1399">
        <v>0</v>
      </c>
      <c r="CL1399">
        <v>2558</v>
      </c>
      <c r="CO1399">
        <v>0</v>
      </c>
      <c r="CP1399">
        <v>0</v>
      </c>
    </row>
    <row r="1400" spans="1:94" x14ac:dyDescent="0.3">
      <c r="A1400" s="4">
        <v>44777</v>
      </c>
      <c r="B1400" s="2" t="s">
        <v>80</v>
      </c>
      <c r="C1400" s="11" t="s">
        <v>127</v>
      </c>
      <c r="D1400" s="11" t="s">
        <v>11</v>
      </c>
      <c r="E1400" s="3" t="s">
        <v>1035</v>
      </c>
      <c r="F1400" s="1"/>
      <c r="G1400" s="7"/>
      <c r="H1400" s="7"/>
      <c r="I1400" s="7"/>
      <c r="J1400" s="7">
        <v>25</v>
      </c>
      <c r="K1400" s="7">
        <v>5</v>
      </c>
      <c r="L1400" s="7"/>
      <c r="M1400" s="5">
        <v>5</v>
      </c>
      <c r="N1400" s="7"/>
      <c r="O1400" s="7"/>
      <c r="P1400" s="7"/>
      <c r="Q1400" s="7"/>
      <c r="R1400" s="7"/>
      <c r="S1400" s="7"/>
      <c r="T1400" s="7"/>
      <c r="U1400" s="7"/>
      <c r="V1400" s="6"/>
      <c r="W1400" s="10"/>
      <c r="X1400" s="8"/>
      <c r="Y1400" s="9">
        <v>0</v>
      </c>
      <c r="Z1400" s="9">
        <v>0</v>
      </c>
      <c r="AA1400" s="9">
        <v>0</v>
      </c>
      <c r="AB1400" s="9">
        <v>0</v>
      </c>
      <c r="AC1400" s="9">
        <v>0</v>
      </c>
      <c r="AD1400" s="9">
        <v>0</v>
      </c>
      <c r="AE1400" s="9">
        <v>0</v>
      </c>
      <c r="AF1400" s="9">
        <v>0</v>
      </c>
      <c r="AG1400" s="9">
        <v>0</v>
      </c>
      <c r="AH1400" s="9">
        <v>0</v>
      </c>
      <c r="AI1400" s="9">
        <v>0</v>
      </c>
      <c r="AJ1400">
        <v>0</v>
      </c>
      <c r="AK1400">
        <v>0</v>
      </c>
      <c r="AU1400" t="s">
        <v>3104</v>
      </c>
      <c r="AW1400">
        <v>0</v>
      </c>
      <c r="BA1400">
        <v>0</v>
      </c>
      <c r="BC1400">
        <v>0</v>
      </c>
      <c r="BE1400">
        <v>0</v>
      </c>
      <c r="BG1400">
        <v>0</v>
      </c>
      <c r="BI1400">
        <v>0</v>
      </c>
      <c r="BK1400">
        <v>0</v>
      </c>
      <c r="BM1400">
        <v>0</v>
      </c>
      <c r="BO1400">
        <v>0</v>
      </c>
      <c r="BQ1400">
        <v>0</v>
      </c>
      <c r="BS1400">
        <v>0</v>
      </c>
      <c r="BT1400">
        <v>0</v>
      </c>
      <c r="BV1400">
        <v>0</v>
      </c>
      <c r="BX1400">
        <v>0</v>
      </c>
      <c r="BZ1400">
        <v>0</v>
      </c>
      <c r="CB1400">
        <v>0</v>
      </c>
      <c r="CD1400">
        <v>0</v>
      </c>
      <c r="CH1400">
        <v>0</v>
      </c>
      <c r="CL1400">
        <v>2559</v>
      </c>
      <c r="CO1400">
        <v>0</v>
      </c>
      <c r="CP1400">
        <v>0</v>
      </c>
    </row>
    <row r="1401" spans="1:94" x14ac:dyDescent="0.3">
      <c r="A1401" s="4">
        <v>44777</v>
      </c>
      <c r="B1401" s="2" t="s">
        <v>57</v>
      </c>
      <c r="C1401" s="11" t="s">
        <v>768</v>
      </c>
      <c r="D1401" s="11" t="s">
        <v>1690</v>
      </c>
      <c r="E1401" s="3" t="s">
        <v>1337</v>
      </c>
      <c r="F1401" s="1"/>
      <c r="G1401" s="7"/>
      <c r="H1401" s="7"/>
      <c r="I1401" s="7"/>
      <c r="J1401" s="7"/>
      <c r="K1401" s="7"/>
      <c r="L1401" s="7"/>
      <c r="M1401" s="5"/>
      <c r="N1401" s="7">
        <v>1</v>
      </c>
      <c r="O1401" s="7"/>
      <c r="P1401" s="7"/>
      <c r="Q1401" s="7"/>
      <c r="R1401" s="7"/>
      <c r="S1401" s="7"/>
      <c r="T1401" s="7"/>
      <c r="U1401" s="7"/>
      <c r="V1401" s="6"/>
      <c r="W1401" s="10"/>
      <c r="X1401" s="8"/>
      <c r="Y1401" s="9">
        <v>0</v>
      </c>
      <c r="Z1401" s="9">
        <v>0</v>
      </c>
      <c r="AA1401" s="9">
        <v>0</v>
      </c>
      <c r="AB1401" s="9">
        <v>0</v>
      </c>
      <c r="AC1401" s="9">
        <v>0</v>
      </c>
      <c r="AD1401" s="9">
        <v>0</v>
      </c>
      <c r="AE1401" s="9">
        <v>0</v>
      </c>
      <c r="AF1401" s="9">
        <v>0</v>
      </c>
      <c r="AG1401" s="9">
        <v>0</v>
      </c>
      <c r="AH1401" s="9">
        <v>0</v>
      </c>
      <c r="AI1401" s="9">
        <v>0</v>
      </c>
      <c r="AJ1401">
        <v>0</v>
      </c>
      <c r="AK1401">
        <v>0</v>
      </c>
      <c r="AU1401" t="s">
        <v>3105</v>
      </c>
      <c r="AW1401">
        <v>0</v>
      </c>
      <c r="BA1401">
        <v>0</v>
      </c>
      <c r="BC1401">
        <v>0</v>
      </c>
      <c r="BE1401">
        <v>0</v>
      </c>
      <c r="BG1401">
        <v>0</v>
      </c>
      <c r="BI1401">
        <v>0</v>
      </c>
      <c r="BK1401">
        <v>0</v>
      </c>
      <c r="BM1401">
        <v>0</v>
      </c>
      <c r="BO1401">
        <v>0</v>
      </c>
      <c r="BQ1401">
        <v>0</v>
      </c>
      <c r="BS1401">
        <v>0</v>
      </c>
      <c r="BT1401">
        <v>0</v>
      </c>
      <c r="BV1401">
        <v>0</v>
      </c>
      <c r="BX1401">
        <v>0</v>
      </c>
      <c r="BZ1401">
        <v>0</v>
      </c>
      <c r="CB1401">
        <v>0</v>
      </c>
      <c r="CD1401">
        <v>0</v>
      </c>
      <c r="CH1401">
        <v>0</v>
      </c>
      <c r="CL1401">
        <v>2560</v>
      </c>
      <c r="CO1401">
        <v>0</v>
      </c>
      <c r="CP1401">
        <v>0</v>
      </c>
    </row>
    <row r="1402" spans="1:94" x14ac:dyDescent="0.3">
      <c r="A1402" s="4">
        <v>44777</v>
      </c>
      <c r="B1402" s="2" t="s">
        <v>26</v>
      </c>
      <c r="C1402" s="11" t="s">
        <v>133</v>
      </c>
      <c r="D1402" s="11" t="s">
        <v>1690</v>
      </c>
      <c r="E1402" s="3" t="s">
        <v>1280</v>
      </c>
      <c r="F1402" s="1"/>
      <c r="G1402" s="7"/>
      <c r="H1402" s="7"/>
      <c r="I1402" s="7"/>
      <c r="J1402" s="7"/>
      <c r="K1402" s="7"/>
      <c r="L1402" s="7"/>
      <c r="M1402" s="5"/>
      <c r="N1402" s="7">
        <v>1</v>
      </c>
      <c r="O1402" s="7"/>
      <c r="P1402" s="7"/>
      <c r="Q1402" s="7"/>
      <c r="R1402" s="7"/>
      <c r="S1402" s="7"/>
      <c r="T1402" s="7"/>
      <c r="U1402" s="7"/>
      <c r="V1402" s="6"/>
      <c r="W1402" s="10"/>
      <c r="X1402" s="8"/>
      <c r="Y1402" s="9">
        <v>0</v>
      </c>
      <c r="Z1402" s="9">
        <v>0</v>
      </c>
      <c r="AA1402" s="9">
        <v>0</v>
      </c>
      <c r="AB1402" s="9">
        <v>0</v>
      </c>
      <c r="AC1402" s="9">
        <v>0</v>
      </c>
      <c r="AD1402" s="9">
        <v>0</v>
      </c>
      <c r="AE1402" s="9">
        <v>0</v>
      </c>
      <c r="AF1402" s="9">
        <v>0</v>
      </c>
      <c r="AG1402" s="9">
        <v>0</v>
      </c>
      <c r="AH1402" s="9">
        <v>0</v>
      </c>
      <c r="AI1402" s="9">
        <v>0</v>
      </c>
      <c r="AJ1402">
        <v>0</v>
      </c>
      <c r="AK1402">
        <v>0</v>
      </c>
      <c r="AU1402" t="s">
        <v>3106</v>
      </c>
      <c r="AW1402">
        <v>0</v>
      </c>
      <c r="BA1402">
        <v>0</v>
      </c>
      <c r="BC1402">
        <v>0</v>
      </c>
      <c r="BE1402">
        <v>0</v>
      </c>
      <c r="BG1402">
        <v>0</v>
      </c>
      <c r="BI1402">
        <v>0</v>
      </c>
      <c r="BK1402">
        <v>0</v>
      </c>
      <c r="BM1402">
        <v>0</v>
      </c>
      <c r="BO1402">
        <v>0</v>
      </c>
      <c r="BQ1402">
        <v>0</v>
      </c>
      <c r="BS1402">
        <v>0</v>
      </c>
      <c r="BT1402">
        <v>0</v>
      </c>
      <c r="BV1402">
        <v>0</v>
      </c>
      <c r="BX1402">
        <v>0</v>
      </c>
      <c r="BZ1402">
        <v>0</v>
      </c>
      <c r="CB1402">
        <v>0</v>
      </c>
      <c r="CD1402">
        <v>0</v>
      </c>
      <c r="CH1402">
        <v>0</v>
      </c>
      <c r="CL1402">
        <v>2561</v>
      </c>
      <c r="CO1402">
        <v>0</v>
      </c>
      <c r="CP1402">
        <v>0</v>
      </c>
    </row>
    <row r="1403" spans="1:94" x14ac:dyDescent="0.3">
      <c r="A1403" s="4">
        <v>44777</v>
      </c>
      <c r="B1403" s="2" t="s">
        <v>26</v>
      </c>
      <c r="C1403" s="11" t="s">
        <v>697</v>
      </c>
      <c r="D1403" s="11" t="s">
        <v>1690</v>
      </c>
      <c r="E1403" s="3" t="s">
        <v>1620</v>
      </c>
      <c r="F1403" s="1"/>
      <c r="G1403" s="7"/>
      <c r="H1403" s="7"/>
      <c r="I1403" s="7"/>
      <c r="J1403" s="7">
        <v>4</v>
      </c>
      <c r="K1403" s="7">
        <v>1</v>
      </c>
      <c r="L1403" s="7">
        <v>1</v>
      </c>
      <c r="M1403" s="5"/>
      <c r="N1403" s="7">
        <v>12</v>
      </c>
      <c r="O1403" s="7"/>
      <c r="P1403" s="7"/>
      <c r="Q1403" s="7"/>
      <c r="R1403" s="7"/>
      <c r="S1403" s="7"/>
      <c r="T1403" s="7"/>
      <c r="U1403" s="7"/>
      <c r="V1403" s="6"/>
      <c r="W1403" s="10"/>
      <c r="X1403" s="8"/>
      <c r="Y1403" s="9">
        <v>0</v>
      </c>
      <c r="Z1403" s="9">
        <v>0</v>
      </c>
      <c r="AA1403" s="9">
        <v>0</v>
      </c>
      <c r="AB1403" s="9">
        <v>0</v>
      </c>
      <c r="AC1403" s="9">
        <v>0</v>
      </c>
      <c r="AD1403" s="9">
        <v>0</v>
      </c>
      <c r="AE1403" s="9">
        <v>0</v>
      </c>
      <c r="AF1403" s="9">
        <v>0</v>
      </c>
      <c r="AG1403" s="9">
        <v>0</v>
      </c>
      <c r="AH1403" s="9">
        <v>0</v>
      </c>
      <c r="AI1403" s="9">
        <v>0</v>
      </c>
      <c r="AJ1403">
        <v>0</v>
      </c>
      <c r="AK1403">
        <v>0</v>
      </c>
      <c r="AU1403" t="s">
        <v>3107</v>
      </c>
      <c r="AW1403">
        <v>0</v>
      </c>
      <c r="BA1403">
        <v>0</v>
      </c>
      <c r="BC1403">
        <v>0</v>
      </c>
      <c r="BE1403">
        <v>0</v>
      </c>
      <c r="BG1403">
        <v>0</v>
      </c>
      <c r="BI1403">
        <v>0</v>
      </c>
      <c r="BK1403">
        <v>0</v>
      </c>
      <c r="BM1403">
        <v>0</v>
      </c>
      <c r="BO1403">
        <v>0</v>
      </c>
      <c r="BQ1403">
        <v>0</v>
      </c>
      <c r="BS1403">
        <v>0</v>
      </c>
      <c r="BT1403">
        <v>0</v>
      </c>
      <c r="BV1403">
        <v>0</v>
      </c>
      <c r="BX1403">
        <v>0</v>
      </c>
      <c r="BZ1403">
        <v>0</v>
      </c>
      <c r="CB1403">
        <v>0</v>
      </c>
      <c r="CD1403">
        <v>0</v>
      </c>
      <c r="CH1403">
        <v>0</v>
      </c>
      <c r="CL1403">
        <v>2562</v>
      </c>
      <c r="CO1403">
        <v>0</v>
      </c>
      <c r="CP1403">
        <v>0</v>
      </c>
    </row>
    <row r="1404" spans="1:94" x14ac:dyDescent="0.3">
      <c r="A1404" s="4">
        <v>44777</v>
      </c>
      <c r="B1404" s="2" t="s">
        <v>57</v>
      </c>
      <c r="C1404" s="11" t="s">
        <v>360</v>
      </c>
      <c r="D1404" s="11" t="s">
        <v>7</v>
      </c>
      <c r="E1404" s="3" t="s">
        <v>1138</v>
      </c>
      <c r="F1404" s="1"/>
      <c r="G1404" s="7"/>
      <c r="H1404" s="7">
        <v>2</v>
      </c>
      <c r="I1404" s="7"/>
      <c r="J1404" s="7">
        <v>4</v>
      </c>
      <c r="K1404" s="7">
        <v>1</v>
      </c>
      <c r="L1404" s="7"/>
      <c r="M1404" s="5">
        <v>1</v>
      </c>
      <c r="N1404" s="7"/>
      <c r="O1404" s="7"/>
      <c r="P1404" s="7"/>
      <c r="Q1404" s="7"/>
      <c r="R1404" s="7"/>
      <c r="S1404" s="7"/>
      <c r="T1404" s="7"/>
      <c r="U1404" s="7"/>
      <c r="V1404" s="6"/>
      <c r="W1404" s="10"/>
      <c r="X1404" s="8"/>
      <c r="Y1404" s="9">
        <v>0</v>
      </c>
      <c r="Z1404" s="9">
        <v>0</v>
      </c>
      <c r="AA1404" s="9">
        <v>0</v>
      </c>
      <c r="AB1404" s="9">
        <v>0</v>
      </c>
      <c r="AC1404" s="9">
        <v>0</v>
      </c>
      <c r="AD1404" s="9">
        <v>0</v>
      </c>
      <c r="AE1404" s="9">
        <v>0</v>
      </c>
      <c r="AF1404" s="9">
        <v>0</v>
      </c>
      <c r="AG1404" s="9">
        <v>0</v>
      </c>
      <c r="AH1404" s="9">
        <v>0</v>
      </c>
      <c r="AI1404" s="9">
        <v>0</v>
      </c>
      <c r="AJ1404">
        <v>0</v>
      </c>
      <c r="AK1404">
        <v>0</v>
      </c>
      <c r="AU1404" t="s">
        <v>3108</v>
      </c>
      <c r="AW1404">
        <v>0</v>
      </c>
      <c r="BA1404">
        <v>0</v>
      </c>
      <c r="BC1404">
        <v>0</v>
      </c>
      <c r="BE1404">
        <v>0</v>
      </c>
      <c r="BG1404">
        <v>0</v>
      </c>
      <c r="BI1404">
        <v>0</v>
      </c>
      <c r="BK1404">
        <v>0</v>
      </c>
      <c r="BM1404">
        <v>0</v>
      </c>
      <c r="BO1404">
        <v>0</v>
      </c>
      <c r="BQ1404">
        <v>0</v>
      </c>
      <c r="BS1404">
        <v>0</v>
      </c>
      <c r="BT1404">
        <v>0</v>
      </c>
      <c r="BV1404">
        <v>0</v>
      </c>
      <c r="BX1404">
        <v>0</v>
      </c>
      <c r="BZ1404">
        <v>0</v>
      </c>
      <c r="CB1404">
        <v>0</v>
      </c>
      <c r="CD1404">
        <v>0</v>
      </c>
      <c r="CH1404">
        <v>0</v>
      </c>
      <c r="CL1404">
        <v>2563</v>
      </c>
      <c r="CO1404">
        <v>0</v>
      </c>
      <c r="CP1404">
        <v>0</v>
      </c>
    </row>
    <row r="1405" spans="1:94" x14ac:dyDescent="0.3">
      <c r="A1405" s="4">
        <v>44777</v>
      </c>
      <c r="B1405" s="2" t="s">
        <v>26</v>
      </c>
      <c r="C1405" s="11" t="s">
        <v>207</v>
      </c>
      <c r="D1405" s="11" t="s">
        <v>1690</v>
      </c>
      <c r="E1405" s="3" t="s">
        <v>1031</v>
      </c>
      <c r="F1405" s="1"/>
      <c r="G1405" s="7"/>
      <c r="H1405" s="7"/>
      <c r="I1405" s="7"/>
      <c r="J1405" s="7">
        <v>115</v>
      </c>
      <c r="K1405" s="7">
        <v>29</v>
      </c>
      <c r="L1405" s="7"/>
      <c r="M1405" s="5">
        <v>29</v>
      </c>
      <c r="N1405" s="7"/>
      <c r="O1405" s="7"/>
      <c r="P1405" s="7"/>
      <c r="Q1405" s="7"/>
      <c r="R1405" s="7"/>
      <c r="S1405" s="7"/>
      <c r="T1405" s="7"/>
      <c r="U1405" s="7"/>
      <c r="V1405" s="6"/>
      <c r="W1405" s="10"/>
      <c r="X1405" s="8"/>
      <c r="Y1405" s="9">
        <v>0</v>
      </c>
      <c r="Z1405" s="9">
        <v>0</v>
      </c>
      <c r="AA1405" s="9">
        <v>0</v>
      </c>
      <c r="AB1405" s="9">
        <v>0</v>
      </c>
      <c r="AC1405" s="9">
        <v>0</v>
      </c>
      <c r="AD1405" s="9">
        <v>0</v>
      </c>
      <c r="AE1405" s="9">
        <v>0</v>
      </c>
      <c r="AF1405" s="9">
        <v>0</v>
      </c>
      <c r="AG1405" s="9">
        <v>0</v>
      </c>
      <c r="AH1405" s="9">
        <v>0</v>
      </c>
      <c r="AI1405" s="9">
        <v>0</v>
      </c>
      <c r="AJ1405">
        <v>0</v>
      </c>
      <c r="AK1405">
        <v>0</v>
      </c>
      <c r="AU1405" t="s">
        <v>3109</v>
      </c>
      <c r="AW1405">
        <v>0</v>
      </c>
      <c r="BA1405">
        <v>0</v>
      </c>
      <c r="BC1405">
        <v>0</v>
      </c>
      <c r="BE1405">
        <v>0</v>
      </c>
      <c r="BG1405">
        <v>0</v>
      </c>
      <c r="BI1405">
        <v>0</v>
      </c>
      <c r="BK1405">
        <v>0</v>
      </c>
      <c r="BM1405">
        <v>0</v>
      </c>
      <c r="BO1405">
        <v>0</v>
      </c>
      <c r="BQ1405">
        <v>0</v>
      </c>
      <c r="BS1405">
        <v>0</v>
      </c>
      <c r="BT1405">
        <v>0</v>
      </c>
      <c r="BV1405">
        <v>0</v>
      </c>
      <c r="BX1405">
        <v>0</v>
      </c>
      <c r="BZ1405">
        <v>0</v>
      </c>
      <c r="CB1405">
        <v>0</v>
      </c>
      <c r="CD1405">
        <v>0</v>
      </c>
      <c r="CH1405">
        <v>0</v>
      </c>
      <c r="CL1405">
        <v>2564</v>
      </c>
      <c r="CO1405">
        <v>0</v>
      </c>
      <c r="CP1405">
        <v>0</v>
      </c>
    </row>
    <row r="1406" spans="1:94" x14ac:dyDescent="0.3">
      <c r="A1406" s="4">
        <v>44775</v>
      </c>
      <c r="B1406" s="2" t="s">
        <v>465</v>
      </c>
      <c r="C1406" s="11" t="s">
        <v>465</v>
      </c>
      <c r="D1406" s="11" t="s">
        <v>31</v>
      </c>
      <c r="E1406" s="3" t="s">
        <v>1430</v>
      </c>
      <c r="F1406" s="1"/>
      <c r="G1406" s="7"/>
      <c r="H1406" s="7"/>
      <c r="I1406" s="7"/>
      <c r="J1406" s="7">
        <v>130</v>
      </c>
      <c r="K1406" s="7">
        <v>32</v>
      </c>
      <c r="L1406" s="7"/>
      <c r="M1406" s="5">
        <v>32</v>
      </c>
      <c r="N1406" s="7"/>
      <c r="O1406" s="7"/>
      <c r="P1406" s="7"/>
      <c r="Q1406" s="7"/>
      <c r="R1406" s="7"/>
      <c r="S1406" s="7"/>
      <c r="T1406" s="7"/>
      <c r="U1406" s="7"/>
      <c r="V1406" s="6"/>
      <c r="W1406" s="10"/>
      <c r="X1406" s="8"/>
      <c r="Y1406" s="9">
        <v>0</v>
      </c>
      <c r="Z1406" s="9">
        <v>0</v>
      </c>
      <c r="AA1406" s="9">
        <v>0</v>
      </c>
      <c r="AB1406" s="9">
        <v>0</v>
      </c>
      <c r="AC1406" s="9">
        <v>0</v>
      </c>
      <c r="AD1406" s="9">
        <v>0</v>
      </c>
      <c r="AE1406" s="9">
        <v>0</v>
      </c>
      <c r="AF1406" s="9">
        <v>0</v>
      </c>
      <c r="AG1406" s="9">
        <v>0</v>
      </c>
      <c r="AH1406" s="9">
        <v>0</v>
      </c>
      <c r="AI1406" s="9">
        <v>0</v>
      </c>
      <c r="AJ1406">
        <v>0</v>
      </c>
      <c r="AK1406">
        <v>0</v>
      </c>
      <c r="AU1406" t="s">
        <v>3110</v>
      </c>
      <c r="AW1406">
        <v>0</v>
      </c>
      <c r="BA1406">
        <v>0</v>
      </c>
      <c r="BC1406">
        <v>0</v>
      </c>
      <c r="BE1406">
        <v>0</v>
      </c>
      <c r="BG1406">
        <v>0</v>
      </c>
      <c r="BI1406">
        <v>0</v>
      </c>
      <c r="BK1406">
        <v>0</v>
      </c>
      <c r="BM1406">
        <v>0</v>
      </c>
      <c r="BO1406">
        <v>0</v>
      </c>
      <c r="BQ1406">
        <v>0</v>
      </c>
      <c r="BS1406">
        <v>0</v>
      </c>
      <c r="BT1406">
        <v>0</v>
      </c>
      <c r="BV1406">
        <v>0</v>
      </c>
      <c r="BX1406">
        <v>0</v>
      </c>
      <c r="BZ1406">
        <v>0</v>
      </c>
      <c r="CB1406">
        <v>0</v>
      </c>
      <c r="CD1406">
        <v>0</v>
      </c>
      <c r="CH1406">
        <v>0</v>
      </c>
      <c r="CL1406">
        <v>2565</v>
      </c>
      <c r="CO1406">
        <v>0</v>
      </c>
      <c r="CP1406">
        <v>0</v>
      </c>
    </row>
    <row r="1407" spans="1:94" x14ac:dyDescent="0.3">
      <c r="A1407" s="4">
        <v>44775</v>
      </c>
      <c r="B1407" s="2" t="s">
        <v>57</v>
      </c>
      <c r="C1407" s="11" t="s">
        <v>532</v>
      </c>
      <c r="D1407" s="11" t="s">
        <v>1690</v>
      </c>
      <c r="E1407" s="3" t="s">
        <v>1156</v>
      </c>
      <c r="F1407" s="1"/>
      <c r="G1407" s="7"/>
      <c r="H1407" s="7"/>
      <c r="I1407" s="7"/>
      <c r="J1407" s="7"/>
      <c r="K1407" s="7"/>
      <c r="L1407" s="7"/>
      <c r="M1407" s="5">
        <v>1</v>
      </c>
      <c r="N1407" s="7"/>
      <c r="O1407" s="7"/>
      <c r="P1407" s="7"/>
      <c r="Q1407" s="7"/>
      <c r="R1407" s="7"/>
      <c r="S1407" s="7"/>
      <c r="T1407" s="7"/>
      <c r="U1407" s="7"/>
      <c r="V1407" s="6"/>
      <c r="W1407" s="10"/>
      <c r="X1407" s="8"/>
      <c r="Y1407" s="9">
        <v>0</v>
      </c>
      <c r="Z1407" s="9">
        <v>0</v>
      </c>
      <c r="AA1407" s="9">
        <v>0</v>
      </c>
      <c r="AB1407" s="9">
        <v>0</v>
      </c>
      <c r="AC1407" s="9">
        <v>0</v>
      </c>
      <c r="AD1407" s="9">
        <v>0</v>
      </c>
      <c r="AE1407" s="9">
        <v>0</v>
      </c>
      <c r="AF1407" s="9">
        <v>0</v>
      </c>
      <c r="AG1407" s="9">
        <v>0</v>
      </c>
      <c r="AH1407" s="9">
        <v>0</v>
      </c>
      <c r="AI1407" s="9">
        <v>0</v>
      </c>
      <c r="AJ1407">
        <v>0</v>
      </c>
      <c r="AK1407">
        <v>0</v>
      </c>
      <c r="AU1407" t="s">
        <v>3111</v>
      </c>
      <c r="AW1407">
        <v>0</v>
      </c>
      <c r="BA1407">
        <v>0</v>
      </c>
      <c r="BC1407">
        <v>0</v>
      </c>
      <c r="BE1407">
        <v>0</v>
      </c>
      <c r="BG1407">
        <v>0</v>
      </c>
      <c r="BI1407">
        <v>0</v>
      </c>
      <c r="BK1407">
        <v>0</v>
      </c>
      <c r="BM1407">
        <v>0</v>
      </c>
      <c r="BO1407">
        <v>0</v>
      </c>
      <c r="BQ1407">
        <v>0</v>
      </c>
      <c r="BS1407">
        <v>0</v>
      </c>
      <c r="BT1407">
        <v>0</v>
      </c>
      <c r="BV1407">
        <v>0</v>
      </c>
      <c r="BX1407">
        <v>0</v>
      </c>
      <c r="BZ1407">
        <v>0</v>
      </c>
      <c r="CB1407">
        <v>0</v>
      </c>
      <c r="CD1407">
        <v>0</v>
      </c>
      <c r="CH1407">
        <v>0</v>
      </c>
      <c r="CL1407">
        <v>2566</v>
      </c>
      <c r="CO1407">
        <v>0</v>
      </c>
      <c r="CP1407">
        <v>0</v>
      </c>
    </row>
    <row r="1408" spans="1:94" x14ac:dyDescent="0.3">
      <c r="A1408" s="4">
        <v>44777</v>
      </c>
      <c r="B1408" s="2" t="s">
        <v>26</v>
      </c>
      <c r="C1408" s="11" t="s">
        <v>536</v>
      </c>
      <c r="D1408" s="11" t="s">
        <v>1473</v>
      </c>
      <c r="E1408" s="3" t="s">
        <v>1433</v>
      </c>
      <c r="F1408" s="1"/>
      <c r="G1408" s="7"/>
      <c r="H1408" s="7"/>
      <c r="I1408" s="7"/>
      <c r="J1408" s="7">
        <v>350</v>
      </c>
      <c r="K1408" s="7">
        <v>70</v>
      </c>
      <c r="L1408" s="7"/>
      <c r="M1408" s="5">
        <v>70</v>
      </c>
      <c r="N1408" s="7"/>
      <c r="O1408" s="7"/>
      <c r="P1408" s="7"/>
      <c r="Q1408" s="7"/>
      <c r="R1408" s="7"/>
      <c r="S1408" s="7"/>
      <c r="T1408" s="7"/>
      <c r="U1408" s="7"/>
      <c r="V1408" s="6"/>
      <c r="W1408" s="10"/>
      <c r="X1408" s="8"/>
      <c r="Y1408" s="9">
        <v>0</v>
      </c>
      <c r="Z1408" s="9">
        <v>0</v>
      </c>
      <c r="AA1408" s="9">
        <v>0</v>
      </c>
      <c r="AB1408" s="9">
        <v>0</v>
      </c>
      <c r="AC1408" s="9">
        <v>0</v>
      </c>
      <c r="AD1408" s="9">
        <v>0</v>
      </c>
      <c r="AE1408" s="9">
        <v>0</v>
      </c>
      <c r="AF1408" s="9">
        <v>0</v>
      </c>
      <c r="AG1408" s="9">
        <v>0</v>
      </c>
      <c r="AH1408" s="9">
        <v>0</v>
      </c>
      <c r="AI1408" s="9">
        <v>0</v>
      </c>
      <c r="AJ1408">
        <v>0</v>
      </c>
      <c r="AK1408">
        <v>0</v>
      </c>
      <c r="AU1408" t="s">
        <v>3112</v>
      </c>
      <c r="AW1408">
        <v>0</v>
      </c>
      <c r="BA1408">
        <v>0</v>
      </c>
      <c r="BC1408">
        <v>0</v>
      </c>
      <c r="BE1408">
        <v>0</v>
      </c>
      <c r="BG1408">
        <v>0</v>
      </c>
      <c r="BI1408">
        <v>0</v>
      </c>
      <c r="BK1408">
        <v>0</v>
      </c>
      <c r="BM1408">
        <v>0</v>
      </c>
      <c r="BO1408">
        <v>0</v>
      </c>
      <c r="BQ1408">
        <v>0</v>
      </c>
      <c r="BS1408">
        <v>0</v>
      </c>
      <c r="BT1408">
        <v>0</v>
      </c>
      <c r="BV1408">
        <v>0</v>
      </c>
      <c r="BX1408">
        <v>0</v>
      </c>
      <c r="BZ1408">
        <v>0</v>
      </c>
      <c r="CB1408">
        <v>0</v>
      </c>
      <c r="CD1408">
        <v>0</v>
      </c>
      <c r="CH1408">
        <v>0</v>
      </c>
      <c r="CL1408">
        <v>2567</v>
      </c>
      <c r="CO1408">
        <v>0</v>
      </c>
      <c r="CP1408">
        <v>0</v>
      </c>
    </row>
    <row r="1409" spans="1:94" x14ac:dyDescent="0.3">
      <c r="A1409" s="4">
        <v>44777</v>
      </c>
      <c r="B1409" s="2" t="s">
        <v>26</v>
      </c>
      <c r="C1409" s="11" t="s">
        <v>693</v>
      </c>
      <c r="D1409" s="11" t="s">
        <v>1473</v>
      </c>
      <c r="E1409" s="3" t="s">
        <v>1075</v>
      </c>
      <c r="F1409" s="1"/>
      <c r="G1409" s="7"/>
      <c r="H1409" s="7"/>
      <c r="I1409" s="7"/>
      <c r="J1409" s="7">
        <v>20</v>
      </c>
      <c r="K1409" s="7">
        <v>5</v>
      </c>
      <c r="L1409" s="7"/>
      <c r="M1409" s="5">
        <v>5</v>
      </c>
      <c r="N1409" s="7"/>
      <c r="O1409" s="7"/>
      <c r="P1409" s="7"/>
      <c r="Q1409" s="7"/>
      <c r="R1409" s="7"/>
      <c r="S1409" s="7"/>
      <c r="T1409" s="7"/>
      <c r="U1409" s="7"/>
      <c r="V1409" s="6"/>
      <c r="W1409" s="10"/>
      <c r="X1409" s="8"/>
      <c r="Y1409" s="9">
        <v>0</v>
      </c>
      <c r="Z1409" s="9">
        <v>0</v>
      </c>
      <c r="AA1409" s="9">
        <v>0</v>
      </c>
      <c r="AB1409" s="9">
        <v>0</v>
      </c>
      <c r="AC1409" s="9">
        <v>0</v>
      </c>
      <c r="AD1409" s="9">
        <v>0</v>
      </c>
      <c r="AE1409" s="9">
        <v>0</v>
      </c>
      <c r="AF1409" s="9">
        <v>0</v>
      </c>
      <c r="AG1409" s="9">
        <v>0</v>
      </c>
      <c r="AH1409" s="9">
        <v>0</v>
      </c>
      <c r="AI1409" s="9">
        <v>0</v>
      </c>
      <c r="AJ1409">
        <v>0</v>
      </c>
      <c r="AK1409">
        <v>0</v>
      </c>
      <c r="AU1409" t="s">
        <v>3113</v>
      </c>
      <c r="AW1409">
        <v>0</v>
      </c>
      <c r="BA1409">
        <v>0</v>
      </c>
      <c r="BC1409">
        <v>0</v>
      </c>
      <c r="BE1409">
        <v>0</v>
      </c>
      <c r="BG1409">
        <v>0</v>
      </c>
      <c r="BI1409">
        <v>0</v>
      </c>
      <c r="BK1409">
        <v>0</v>
      </c>
      <c r="BM1409">
        <v>0</v>
      </c>
      <c r="BO1409">
        <v>0</v>
      </c>
      <c r="BQ1409">
        <v>0</v>
      </c>
      <c r="BS1409">
        <v>0</v>
      </c>
      <c r="BT1409">
        <v>0</v>
      </c>
      <c r="BV1409">
        <v>0</v>
      </c>
      <c r="BX1409">
        <v>0</v>
      </c>
      <c r="BZ1409">
        <v>0</v>
      </c>
      <c r="CB1409">
        <v>0</v>
      </c>
      <c r="CD1409">
        <v>0</v>
      </c>
      <c r="CH1409">
        <v>0</v>
      </c>
      <c r="CL1409">
        <v>2568</v>
      </c>
      <c r="CO1409">
        <v>0</v>
      </c>
      <c r="CP1409">
        <v>0</v>
      </c>
    </row>
    <row r="1410" spans="1:94" x14ac:dyDescent="0.3">
      <c r="A1410" s="4">
        <v>44777</v>
      </c>
      <c r="B1410" s="2" t="s">
        <v>32</v>
      </c>
      <c r="C1410" s="11" t="s">
        <v>607</v>
      </c>
      <c r="D1410" s="11" t="s">
        <v>2655</v>
      </c>
      <c r="E1410" s="3" t="s">
        <v>987</v>
      </c>
      <c r="F1410" s="1"/>
      <c r="G1410" s="7">
        <v>1</v>
      </c>
      <c r="H1410" s="7"/>
      <c r="I1410" s="7"/>
      <c r="J1410" s="7">
        <v>1</v>
      </c>
      <c r="K1410" s="7"/>
      <c r="L1410" s="7"/>
      <c r="M1410" s="5"/>
      <c r="N1410" s="7"/>
      <c r="O1410" s="7"/>
      <c r="P1410" s="7"/>
      <c r="Q1410" s="7"/>
      <c r="R1410" s="7"/>
      <c r="S1410" s="7"/>
      <c r="T1410" s="7"/>
      <c r="U1410" s="7"/>
      <c r="V1410" s="6"/>
      <c r="W1410" s="10"/>
      <c r="X1410" s="8"/>
      <c r="Y1410" s="9">
        <v>0</v>
      </c>
      <c r="Z1410" s="9">
        <v>0</v>
      </c>
      <c r="AA1410" s="9">
        <v>0</v>
      </c>
      <c r="AB1410" s="9">
        <v>0</v>
      </c>
      <c r="AC1410" s="9">
        <v>0</v>
      </c>
      <c r="AD1410" s="9">
        <v>0</v>
      </c>
      <c r="AE1410" s="9">
        <v>0</v>
      </c>
      <c r="AF1410" s="9">
        <v>0</v>
      </c>
      <c r="AG1410" s="9">
        <v>0</v>
      </c>
      <c r="AH1410" s="9">
        <v>0</v>
      </c>
      <c r="AI1410" s="9">
        <v>0</v>
      </c>
      <c r="AJ1410">
        <v>0</v>
      </c>
      <c r="AK1410">
        <v>0</v>
      </c>
      <c r="AU1410" t="s">
        <v>3114</v>
      </c>
      <c r="AW1410">
        <v>0</v>
      </c>
      <c r="BA1410">
        <v>0</v>
      </c>
      <c r="BC1410">
        <v>0</v>
      </c>
      <c r="BE1410">
        <v>0</v>
      </c>
      <c r="BG1410">
        <v>0</v>
      </c>
      <c r="BI1410">
        <v>0</v>
      </c>
      <c r="BK1410">
        <v>0</v>
      </c>
      <c r="BM1410">
        <v>0</v>
      </c>
      <c r="BO1410">
        <v>0</v>
      </c>
      <c r="BQ1410">
        <v>0</v>
      </c>
      <c r="BS1410">
        <v>0</v>
      </c>
      <c r="BT1410">
        <v>0</v>
      </c>
      <c r="BV1410">
        <v>0</v>
      </c>
      <c r="BX1410">
        <v>0</v>
      </c>
      <c r="BZ1410">
        <v>0</v>
      </c>
      <c r="CB1410">
        <v>0</v>
      </c>
      <c r="CD1410">
        <v>0</v>
      </c>
      <c r="CH1410">
        <v>0</v>
      </c>
      <c r="CL1410">
        <v>2569</v>
      </c>
      <c r="CO1410">
        <v>0</v>
      </c>
      <c r="CP1410">
        <v>0</v>
      </c>
    </row>
    <row r="1411" spans="1:94" x14ac:dyDescent="0.3">
      <c r="A1411" s="4">
        <v>44727</v>
      </c>
      <c r="B1411" s="2" t="s">
        <v>12</v>
      </c>
      <c r="C1411" s="11" t="s">
        <v>365</v>
      </c>
      <c r="D1411" s="11" t="s">
        <v>1699</v>
      </c>
      <c r="E1411" s="3" t="s">
        <v>939</v>
      </c>
      <c r="F1411" s="1"/>
      <c r="G1411" s="7"/>
      <c r="H1411" s="7"/>
      <c r="I1411" s="7"/>
      <c r="J1411" s="7"/>
      <c r="K1411" s="7"/>
      <c r="L1411" s="7"/>
      <c r="M1411" s="5"/>
      <c r="N1411" s="7"/>
      <c r="O1411" s="7"/>
      <c r="P1411" s="7"/>
      <c r="Q1411" s="7"/>
      <c r="R1411" s="7"/>
      <c r="S1411" s="7"/>
      <c r="T1411" s="7"/>
      <c r="U1411" s="7"/>
      <c r="V1411" s="6">
        <v>2</v>
      </c>
      <c r="W1411" s="10"/>
      <c r="X1411" s="8"/>
      <c r="Y1411" s="9">
        <v>0</v>
      </c>
      <c r="Z1411" s="9">
        <v>0</v>
      </c>
      <c r="AA1411" s="9">
        <v>0</v>
      </c>
      <c r="AB1411" s="9">
        <v>0</v>
      </c>
      <c r="AC1411" s="9">
        <v>0</v>
      </c>
      <c r="AD1411" s="9">
        <v>0</v>
      </c>
      <c r="AE1411" s="9">
        <v>0</v>
      </c>
      <c r="AF1411" s="9">
        <v>0</v>
      </c>
      <c r="AG1411" s="9">
        <v>0</v>
      </c>
      <c r="AH1411" s="9">
        <v>0</v>
      </c>
      <c r="AI1411" s="9">
        <v>0</v>
      </c>
      <c r="AJ1411">
        <v>0</v>
      </c>
      <c r="AK1411">
        <v>0</v>
      </c>
      <c r="AU1411" t="s">
        <v>3115</v>
      </c>
      <c r="AW1411">
        <v>0</v>
      </c>
      <c r="BA1411">
        <v>0</v>
      </c>
      <c r="BC1411">
        <v>0</v>
      </c>
      <c r="BE1411">
        <v>0</v>
      </c>
      <c r="BG1411">
        <v>0</v>
      </c>
      <c r="BI1411">
        <v>0</v>
      </c>
      <c r="BK1411">
        <v>0</v>
      </c>
      <c r="BM1411">
        <v>0</v>
      </c>
      <c r="BO1411">
        <v>0</v>
      </c>
      <c r="BQ1411">
        <v>0</v>
      </c>
      <c r="BS1411">
        <v>0</v>
      </c>
      <c r="BT1411">
        <v>0</v>
      </c>
      <c r="BV1411">
        <v>0</v>
      </c>
      <c r="BX1411">
        <v>0</v>
      </c>
      <c r="BZ1411">
        <v>0</v>
      </c>
      <c r="CB1411">
        <v>0</v>
      </c>
      <c r="CD1411">
        <v>0</v>
      </c>
      <c r="CH1411">
        <v>0</v>
      </c>
      <c r="CL1411">
        <v>2570</v>
      </c>
      <c r="CO1411">
        <v>0</v>
      </c>
      <c r="CP1411">
        <v>0</v>
      </c>
    </row>
    <row r="1412" spans="1:94" x14ac:dyDescent="0.3">
      <c r="A1412" s="4">
        <v>44777</v>
      </c>
      <c r="B1412" s="2" t="s">
        <v>26</v>
      </c>
      <c r="C1412" s="11" t="s">
        <v>221</v>
      </c>
      <c r="D1412" s="11" t="s">
        <v>1690</v>
      </c>
      <c r="E1412" s="3" t="s">
        <v>1487</v>
      </c>
      <c r="F1412" s="1"/>
      <c r="G1412" s="7"/>
      <c r="H1412" s="7"/>
      <c r="I1412" s="7"/>
      <c r="J1412" s="7"/>
      <c r="K1412" s="7"/>
      <c r="L1412" s="7"/>
      <c r="M1412" s="5"/>
      <c r="N1412" s="7">
        <v>1</v>
      </c>
      <c r="O1412" s="7"/>
      <c r="P1412" s="7"/>
      <c r="Q1412" s="7"/>
      <c r="R1412" s="7"/>
      <c r="S1412" s="7"/>
      <c r="T1412" s="7"/>
      <c r="U1412" s="7"/>
      <c r="V1412" s="6"/>
      <c r="W1412" s="10"/>
      <c r="X1412" s="8"/>
      <c r="Y1412" s="9">
        <v>0</v>
      </c>
      <c r="Z1412" s="9">
        <v>0</v>
      </c>
      <c r="AA1412" s="9">
        <v>0</v>
      </c>
      <c r="AB1412" s="9">
        <v>0</v>
      </c>
      <c r="AC1412" s="9">
        <v>0</v>
      </c>
      <c r="AD1412" s="9">
        <v>0</v>
      </c>
      <c r="AE1412" s="9">
        <v>0</v>
      </c>
      <c r="AF1412" s="9">
        <v>0</v>
      </c>
      <c r="AG1412" s="9">
        <v>0</v>
      </c>
      <c r="AH1412" s="9">
        <v>0</v>
      </c>
      <c r="AI1412" s="9">
        <v>0</v>
      </c>
      <c r="AJ1412">
        <v>0</v>
      </c>
      <c r="AK1412">
        <v>0</v>
      </c>
      <c r="AU1412" t="s">
        <v>3116</v>
      </c>
      <c r="AW1412">
        <v>0</v>
      </c>
      <c r="BA1412">
        <v>0</v>
      </c>
      <c r="BC1412">
        <v>0</v>
      </c>
      <c r="BE1412">
        <v>0</v>
      </c>
      <c r="BG1412">
        <v>0</v>
      </c>
      <c r="BI1412">
        <v>0</v>
      </c>
      <c r="BK1412">
        <v>0</v>
      </c>
      <c r="BM1412">
        <v>0</v>
      </c>
      <c r="BO1412">
        <v>0</v>
      </c>
      <c r="BQ1412">
        <v>0</v>
      </c>
      <c r="BS1412">
        <v>0</v>
      </c>
      <c r="BT1412">
        <v>0</v>
      </c>
      <c r="BV1412">
        <v>0</v>
      </c>
      <c r="BX1412">
        <v>0</v>
      </c>
      <c r="BZ1412">
        <v>0</v>
      </c>
      <c r="CB1412">
        <v>0</v>
      </c>
      <c r="CD1412">
        <v>0</v>
      </c>
      <c r="CH1412">
        <v>0</v>
      </c>
      <c r="CL1412">
        <v>2571</v>
      </c>
      <c r="CO1412">
        <v>0</v>
      </c>
      <c r="CP1412">
        <v>0</v>
      </c>
    </row>
    <row r="1413" spans="1:94" x14ac:dyDescent="0.3">
      <c r="A1413" s="4">
        <v>44778</v>
      </c>
      <c r="B1413" s="2" t="s">
        <v>9</v>
      </c>
      <c r="C1413" s="11" t="s">
        <v>445</v>
      </c>
      <c r="D1413" s="11" t="s">
        <v>1690</v>
      </c>
      <c r="E1413" s="3" t="s">
        <v>883</v>
      </c>
      <c r="F1413" s="1"/>
      <c r="G1413" s="7"/>
      <c r="H1413" s="7"/>
      <c r="I1413" s="7"/>
      <c r="J1413" s="7"/>
      <c r="K1413" s="7"/>
      <c r="L1413" s="7"/>
      <c r="M1413" s="5"/>
      <c r="N1413" s="7">
        <v>1</v>
      </c>
      <c r="O1413" s="7"/>
      <c r="P1413" s="7"/>
      <c r="Q1413" s="7"/>
      <c r="R1413" s="7"/>
      <c r="S1413" s="7"/>
      <c r="T1413" s="7"/>
      <c r="U1413" s="7"/>
      <c r="V1413" s="6"/>
      <c r="W1413" s="10"/>
      <c r="X1413" s="8"/>
      <c r="Y1413" s="9">
        <v>0</v>
      </c>
      <c r="Z1413" s="9">
        <v>0</v>
      </c>
      <c r="AA1413" s="9">
        <v>0</v>
      </c>
      <c r="AB1413" s="9">
        <v>0</v>
      </c>
      <c r="AC1413" s="9">
        <v>0</v>
      </c>
      <c r="AD1413" s="9">
        <v>0</v>
      </c>
      <c r="AE1413" s="9">
        <v>0</v>
      </c>
      <c r="AF1413" s="9">
        <v>0</v>
      </c>
      <c r="AG1413" s="9">
        <v>0</v>
      </c>
      <c r="AH1413" s="9">
        <v>0</v>
      </c>
      <c r="AI1413" s="9">
        <v>0</v>
      </c>
      <c r="AJ1413">
        <v>0</v>
      </c>
      <c r="AK1413">
        <v>0</v>
      </c>
      <c r="AU1413" t="s">
        <v>3117</v>
      </c>
      <c r="AW1413">
        <v>0</v>
      </c>
      <c r="BA1413">
        <v>0</v>
      </c>
      <c r="BC1413">
        <v>0</v>
      </c>
      <c r="BE1413">
        <v>0</v>
      </c>
      <c r="BG1413">
        <v>0</v>
      </c>
      <c r="BI1413">
        <v>0</v>
      </c>
      <c r="BK1413">
        <v>0</v>
      </c>
      <c r="BM1413">
        <v>0</v>
      </c>
      <c r="BO1413">
        <v>0</v>
      </c>
      <c r="BQ1413">
        <v>0</v>
      </c>
      <c r="BS1413">
        <v>0</v>
      </c>
      <c r="BT1413">
        <v>0</v>
      </c>
      <c r="BV1413">
        <v>0</v>
      </c>
      <c r="BX1413">
        <v>0</v>
      </c>
      <c r="BZ1413">
        <v>0</v>
      </c>
      <c r="CB1413">
        <v>0</v>
      </c>
      <c r="CD1413">
        <v>0</v>
      </c>
      <c r="CH1413">
        <v>0</v>
      </c>
      <c r="CL1413">
        <v>2572</v>
      </c>
      <c r="CO1413">
        <v>0</v>
      </c>
      <c r="CP1413">
        <v>0</v>
      </c>
    </row>
    <row r="1414" spans="1:94" x14ac:dyDescent="0.3">
      <c r="A1414" s="4">
        <v>44778</v>
      </c>
      <c r="B1414" s="2" t="s">
        <v>26</v>
      </c>
      <c r="C1414" s="11" t="s">
        <v>223</v>
      </c>
      <c r="D1414" s="11" t="s">
        <v>11</v>
      </c>
      <c r="E1414" s="3" t="s">
        <v>1524</v>
      </c>
      <c r="F1414" s="1"/>
      <c r="G1414" s="7"/>
      <c r="H1414" s="7"/>
      <c r="I1414" s="7"/>
      <c r="J1414" s="7">
        <v>80</v>
      </c>
      <c r="K1414" s="7">
        <v>20</v>
      </c>
      <c r="L1414" s="7"/>
      <c r="M1414" s="5">
        <v>20</v>
      </c>
      <c r="N1414" s="7"/>
      <c r="O1414" s="7"/>
      <c r="P1414" s="7"/>
      <c r="Q1414" s="7"/>
      <c r="R1414" s="7"/>
      <c r="S1414" s="7"/>
      <c r="T1414" s="7"/>
      <c r="U1414" s="7"/>
      <c r="V1414" s="6"/>
      <c r="W1414" s="10"/>
      <c r="X1414" s="8"/>
      <c r="Y1414" s="9">
        <v>0</v>
      </c>
      <c r="Z1414" s="9">
        <v>0</v>
      </c>
      <c r="AA1414" s="9">
        <v>0</v>
      </c>
      <c r="AB1414" s="9">
        <v>0</v>
      </c>
      <c r="AC1414" s="9">
        <v>0</v>
      </c>
      <c r="AD1414" s="9">
        <v>0</v>
      </c>
      <c r="AE1414" s="9">
        <v>0</v>
      </c>
      <c r="AF1414" s="9">
        <v>0</v>
      </c>
      <c r="AG1414" s="9">
        <v>0</v>
      </c>
      <c r="AH1414" s="9">
        <v>0</v>
      </c>
      <c r="AI1414" s="9">
        <v>0</v>
      </c>
      <c r="AJ1414">
        <v>0</v>
      </c>
      <c r="AK1414">
        <v>0</v>
      </c>
      <c r="AU1414" t="s">
        <v>3118</v>
      </c>
      <c r="AW1414">
        <v>0</v>
      </c>
      <c r="BA1414">
        <v>0</v>
      </c>
      <c r="BC1414">
        <v>0</v>
      </c>
      <c r="BE1414">
        <v>0</v>
      </c>
      <c r="BG1414">
        <v>0</v>
      </c>
      <c r="BI1414">
        <v>0</v>
      </c>
      <c r="BK1414">
        <v>0</v>
      </c>
      <c r="BM1414">
        <v>0</v>
      </c>
      <c r="BO1414">
        <v>0</v>
      </c>
      <c r="BQ1414">
        <v>0</v>
      </c>
      <c r="BS1414">
        <v>0</v>
      </c>
      <c r="BT1414">
        <v>0</v>
      </c>
      <c r="BV1414">
        <v>0</v>
      </c>
      <c r="BX1414">
        <v>0</v>
      </c>
      <c r="BZ1414">
        <v>0</v>
      </c>
      <c r="CB1414">
        <v>0</v>
      </c>
      <c r="CD1414">
        <v>0</v>
      </c>
      <c r="CH1414">
        <v>0</v>
      </c>
      <c r="CL1414">
        <v>2573</v>
      </c>
      <c r="CO1414">
        <v>0</v>
      </c>
      <c r="CP1414">
        <v>0</v>
      </c>
    </row>
    <row r="1415" spans="1:94" x14ac:dyDescent="0.3">
      <c r="A1415" s="4">
        <v>44778</v>
      </c>
      <c r="B1415" s="2" t="s">
        <v>80</v>
      </c>
      <c r="C1415" s="11" t="s">
        <v>505</v>
      </c>
      <c r="D1415" s="11" t="s">
        <v>11</v>
      </c>
      <c r="E1415" s="3" t="s">
        <v>1556</v>
      </c>
      <c r="F1415" s="1"/>
      <c r="G1415" s="7"/>
      <c r="H1415" s="7"/>
      <c r="I1415" s="7"/>
      <c r="J1415" s="7">
        <v>250</v>
      </c>
      <c r="K1415" s="7">
        <v>50</v>
      </c>
      <c r="L1415" s="7"/>
      <c r="M1415" s="5">
        <v>50</v>
      </c>
      <c r="N1415" s="7"/>
      <c r="O1415" s="7"/>
      <c r="P1415" s="7"/>
      <c r="Q1415" s="7"/>
      <c r="R1415" s="7"/>
      <c r="S1415" s="7"/>
      <c r="T1415" s="7"/>
      <c r="U1415" s="7"/>
      <c r="V1415" s="6"/>
      <c r="W1415" s="10"/>
      <c r="X1415" s="8"/>
      <c r="Y1415" s="9">
        <v>0</v>
      </c>
      <c r="Z1415" s="9">
        <v>0</v>
      </c>
      <c r="AA1415" s="9">
        <v>0</v>
      </c>
      <c r="AB1415" s="9">
        <v>0</v>
      </c>
      <c r="AC1415" s="9">
        <v>0</v>
      </c>
      <c r="AD1415" s="9">
        <v>0</v>
      </c>
      <c r="AE1415" s="9">
        <v>0</v>
      </c>
      <c r="AF1415" s="9">
        <v>0</v>
      </c>
      <c r="AG1415" s="9">
        <v>0</v>
      </c>
      <c r="AH1415" s="9">
        <v>0</v>
      </c>
      <c r="AI1415" s="9">
        <v>0</v>
      </c>
      <c r="AJ1415">
        <v>0</v>
      </c>
      <c r="AK1415">
        <v>0</v>
      </c>
      <c r="AU1415" t="s">
        <v>3119</v>
      </c>
      <c r="AW1415">
        <v>0</v>
      </c>
      <c r="BA1415">
        <v>0</v>
      </c>
      <c r="BC1415">
        <v>0</v>
      </c>
      <c r="BE1415">
        <v>0</v>
      </c>
      <c r="BG1415">
        <v>0</v>
      </c>
      <c r="BI1415">
        <v>0</v>
      </c>
      <c r="BK1415">
        <v>0</v>
      </c>
      <c r="BM1415">
        <v>0</v>
      </c>
      <c r="BO1415">
        <v>0</v>
      </c>
      <c r="BQ1415">
        <v>0</v>
      </c>
      <c r="BS1415">
        <v>0</v>
      </c>
      <c r="BT1415">
        <v>0</v>
      </c>
      <c r="BV1415">
        <v>0</v>
      </c>
      <c r="BX1415">
        <v>0</v>
      </c>
      <c r="BZ1415">
        <v>0</v>
      </c>
      <c r="CB1415">
        <v>0</v>
      </c>
      <c r="CD1415">
        <v>0</v>
      </c>
      <c r="CH1415">
        <v>0</v>
      </c>
      <c r="CL1415">
        <v>2574</v>
      </c>
      <c r="CO1415">
        <v>0</v>
      </c>
      <c r="CP1415">
        <v>0</v>
      </c>
    </row>
    <row r="1416" spans="1:94" x14ac:dyDescent="0.3">
      <c r="A1416" s="4">
        <v>44777</v>
      </c>
      <c r="B1416" s="2" t="s">
        <v>57</v>
      </c>
      <c r="C1416" s="11" t="s">
        <v>338</v>
      </c>
      <c r="D1416" s="11" t="s">
        <v>512</v>
      </c>
      <c r="E1416" s="3" t="s">
        <v>1339</v>
      </c>
      <c r="F1416" s="1"/>
      <c r="G1416" s="7"/>
      <c r="H1416" s="7"/>
      <c r="I1416" s="7"/>
      <c r="J1416" s="7">
        <v>60</v>
      </c>
      <c r="K1416" s="7">
        <v>15</v>
      </c>
      <c r="L1416" s="7"/>
      <c r="M1416" s="5">
        <v>15</v>
      </c>
      <c r="N1416" s="7"/>
      <c r="O1416" s="7"/>
      <c r="P1416" s="7"/>
      <c r="Q1416" s="7"/>
      <c r="R1416" s="7"/>
      <c r="S1416" s="7"/>
      <c r="T1416" s="7"/>
      <c r="U1416" s="7"/>
      <c r="V1416" s="6"/>
      <c r="W1416" s="10" t="s">
        <v>331</v>
      </c>
      <c r="X1416" s="8"/>
      <c r="Y1416" s="9">
        <v>0</v>
      </c>
      <c r="Z1416" s="9">
        <v>0</v>
      </c>
      <c r="AA1416" s="9">
        <v>0</v>
      </c>
      <c r="AB1416" s="9">
        <v>0</v>
      </c>
      <c r="AC1416" s="9">
        <v>0</v>
      </c>
      <c r="AD1416" s="9">
        <v>0</v>
      </c>
      <c r="AE1416" s="9">
        <v>0</v>
      </c>
      <c r="AF1416" s="9">
        <v>0</v>
      </c>
      <c r="AG1416" s="9">
        <v>0</v>
      </c>
      <c r="AH1416" s="9">
        <v>0</v>
      </c>
      <c r="AI1416" s="9">
        <v>0</v>
      </c>
      <c r="AJ1416">
        <v>0</v>
      </c>
      <c r="AK1416">
        <v>0</v>
      </c>
      <c r="AU1416" t="s">
        <v>3120</v>
      </c>
      <c r="AW1416">
        <v>0</v>
      </c>
      <c r="BA1416">
        <v>0</v>
      </c>
      <c r="BC1416">
        <v>0</v>
      </c>
      <c r="BE1416">
        <v>0</v>
      </c>
      <c r="BG1416">
        <v>0</v>
      </c>
      <c r="BI1416">
        <v>0</v>
      </c>
      <c r="BK1416">
        <v>0</v>
      </c>
      <c r="BM1416">
        <v>0</v>
      </c>
      <c r="BO1416">
        <v>0</v>
      </c>
      <c r="BQ1416">
        <v>0</v>
      </c>
      <c r="BS1416">
        <v>0</v>
      </c>
      <c r="BT1416">
        <v>0</v>
      </c>
      <c r="BV1416">
        <v>0</v>
      </c>
      <c r="BX1416">
        <v>0</v>
      </c>
      <c r="BZ1416">
        <v>0</v>
      </c>
      <c r="CB1416">
        <v>0</v>
      </c>
      <c r="CD1416">
        <v>0</v>
      </c>
      <c r="CH1416">
        <v>0</v>
      </c>
      <c r="CL1416">
        <v>2575</v>
      </c>
      <c r="CO1416">
        <v>0</v>
      </c>
      <c r="CP1416">
        <v>0</v>
      </c>
    </row>
    <row r="1417" spans="1:94" x14ac:dyDescent="0.3">
      <c r="A1417" s="4">
        <v>44779</v>
      </c>
      <c r="B1417" s="2" t="s">
        <v>26</v>
      </c>
      <c r="C1417" s="11" t="s">
        <v>579</v>
      </c>
      <c r="D1417" s="11" t="s">
        <v>1690</v>
      </c>
      <c r="E1417" s="3" t="s">
        <v>1293</v>
      </c>
      <c r="F1417" s="1"/>
      <c r="G1417" s="7"/>
      <c r="H1417" s="7"/>
      <c r="I1417" s="7"/>
      <c r="J1417" s="7">
        <v>16</v>
      </c>
      <c r="K1417" s="7">
        <v>4</v>
      </c>
      <c r="L1417" s="7"/>
      <c r="M1417" s="5">
        <v>4</v>
      </c>
      <c r="N1417" s="7"/>
      <c r="O1417" s="7"/>
      <c r="P1417" s="7"/>
      <c r="Q1417" s="7"/>
      <c r="R1417" s="7"/>
      <c r="S1417" s="7"/>
      <c r="T1417" s="7"/>
      <c r="U1417" s="7"/>
      <c r="V1417" s="6"/>
      <c r="W1417" s="10"/>
      <c r="X1417" s="8"/>
      <c r="Y1417" s="9">
        <v>0</v>
      </c>
      <c r="Z1417" s="9">
        <v>0</v>
      </c>
      <c r="AA1417" s="9">
        <v>0</v>
      </c>
      <c r="AB1417" s="9">
        <v>0</v>
      </c>
      <c r="AC1417" s="9">
        <v>0</v>
      </c>
      <c r="AD1417" s="9">
        <v>0</v>
      </c>
      <c r="AE1417" s="9">
        <v>0</v>
      </c>
      <c r="AF1417" s="9">
        <v>0</v>
      </c>
      <c r="AG1417" s="9">
        <v>0</v>
      </c>
      <c r="AH1417" s="9">
        <v>0</v>
      </c>
      <c r="AI1417" s="9">
        <v>0</v>
      </c>
      <c r="AJ1417">
        <v>0</v>
      </c>
      <c r="AK1417">
        <v>0</v>
      </c>
      <c r="AU1417" t="s">
        <v>3121</v>
      </c>
      <c r="AW1417">
        <v>0</v>
      </c>
      <c r="BA1417">
        <v>0</v>
      </c>
      <c r="BC1417">
        <v>0</v>
      </c>
      <c r="BE1417">
        <v>0</v>
      </c>
      <c r="BG1417">
        <v>0</v>
      </c>
      <c r="BI1417">
        <v>0</v>
      </c>
      <c r="BK1417">
        <v>0</v>
      </c>
      <c r="BM1417">
        <v>0</v>
      </c>
      <c r="BO1417">
        <v>0</v>
      </c>
      <c r="BQ1417">
        <v>0</v>
      </c>
      <c r="BS1417">
        <v>0</v>
      </c>
      <c r="BT1417">
        <v>0</v>
      </c>
      <c r="BV1417">
        <v>0</v>
      </c>
      <c r="BX1417">
        <v>0</v>
      </c>
      <c r="BZ1417">
        <v>0</v>
      </c>
      <c r="CB1417">
        <v>0</v>
      </c>
      <c r="CD1417">
        <v>0</v>
      </c>
      <c r="CH1417">
        <v>0</v>
      </c>
      <c r="CL1417">
        <v>2576</v>
      </c>
      <c r="CO1417">
        <v>0</v>
      </c>
      <c r="CP1417">
        <v>0</v>
      </c>
    </row>
    <row r="1418" spans="1:94" x14ac:dyDescent="0.3">
      <c r="A1418" s="4">
        <v>44779</v>
      </c>
      <c r="B1418" s="2" t="s">
        <v>26</v>
      </c>
      <c r="C1418" s="11" t="s">
        <v>232</v>
      </c>
      <c r="D1418" s="11" t="s">
        <v>11</v>
      </c>
      <c r="E1418" s="3" t="s">
        <v>819</v>
      </c>
      <c r="F1418" s="1"/>
      <c r="G1418" s="7"/>
      <c r="H1418" s="7">
        <v>2</v>
      </c>
      <c r="I1418" s="7"/>
      <c r="J1418" s="7">
        <v>840</v>
      </c>
      <c r="K1418" s="7">
        <v>280</v>
      </c>
      <c r="L1418" s="7">
        <v>70</v>
      </c>
      <c r="M1418" s="5"/>
      <c r="N1418" s="7">
        <v>2</v>
      </c>
      <c r="O1418" s="7"/>
      <c r="P1418" s="7"/>
      <c r="Q1418" s="7">
        <v>1</v>
      </c>
      <c r="R1418" s="7"/>
      <c r="S1418" s="7"/>
      <c r="T1418" s="7"/>
      <c r="U1418" s="7"/>
      <c r="V1418" s="6"/>
      <c r="W1418" s="10"/>
      <c r="X1418" s="8"/>
      <c r="Y1418" s="9">
        <v>0</v>
      </c>
      <c r="Z1418" s="9">
        <v>0</v>
      </c>
      <c r="AA1418" s="9">
        <v>0</v>
      </c>
      <c r="AB1418" s="9">
        <v>0</v>
      </c>
      <c r="AC1418" s="9">
        <v>0</v>
      </c>
      <c r="AD1418" s="9">
        <v>0</v>
      </c>
      <c r="AE1418" s="9">
        <v>0</v>
      </c>
      <c r="AF1418" s="9">
        <v>0</v>
      </c>
      <c r="AG1418" s="9">
        <v>0</v>
      </c>
      <c r="AH1418" s="9">
        <v>0</v>
      </c>
      <c r="AI1418" s="9">
        <v>0</v>
      </c>
      <c r="AJ1418">
        <v>0</v>
      </c>
      <c r="AK1418">
        <v>0</v>
      </c>
      <c r="AU1418" t="s">
        <v>3122</v>
      </c>
      <c r="AW1418">
        <v>0</v>
      </c>
      <c r="BA1418">
        <v>0</v>
      </c>
      <c r="BC1418">
        <v>0</v>
      </c>
      <c r="BE1418">
        <v>0</v>
      </c>
      <c r="BG1418">
        <v>0</v>
      </c>
      <c r="BI1418">
        <v>0</v>
      </c>
      <c r="BK1418">
        <v>0</v>
      </c>
      <c r="BM1418">
        <v>0</v>
      </c>
      <c r="BO1418">
        <v>0</v>
      </c>
      <c r="BQ1418">
        <v>0</v>
      </c>
      <c r="BS1418">
        <v>0</v>
      </c>
      <c r="BT1418">
        <v>0</v>
      </c>
      <c r="BV1418">
        <v>0</v>
      </c>
      <c r="BX1418">
        <v>0</v>
      </c>
      <c r="BZ1418">
        <v>0</v>
      </c>
      <c r="CB1418">
        <v>0</v>
      </c>
      <c r="CD1418">
        <v>0</v>
      </c>
      <c r="CH1418">
        <v>0</v>
      </c>
      <c r="CL1418">
        <v>2577</v>
      </c>
      <c r="CO1418">
        <v>0</v>
      </c>
      <c r="CP1418">
        <v>0</v>
      </c>
    </row>
    <row r="1419" spans="1:94" x14ac:dyDescent="0.3">
      <c r="A1419" s="4">
        <v>44779</v>
      </c>
      <c r="B1419" s="2" t="s">
        <v>12</v>
      </c>
      <c r="C1419" s="11" t="s">
        <v>616</v>
      </c>
      <c r="D1419" s="11" t="s">
        <v>11</v>
      </c>
      <c r="E1419" s="3" t="s">
        <v>1163</v>
      </c>
      <c r="F1419" s="1"/>
      <c r="G1419" s="7"/>
      <c r="H1419" s="7"/>
      <c r="I1419" s="7"/>
      <c r="J1419" s="7">
        <v>70</v>
      </c>
      <c r="K1419" s="7">
        <v>15</v>
      </c>
      <c r="L1419" s="7"/>
      <c r="M1419" s="5"/>
      <c r="N1419" s="7">
        <v>1</v>
      </c>
      <c r="O1419" s="7"/>
      <c r="P1419" s="7"/>
      <c r="Q1419" s="7"/>
      <c r="R1419" s="7"/>
      <c r="S1419" s="7"/>
      <c r="T1419" s="7"/>
      <c r="U1419" s="7"/>
      <c r="V1419" s="6"/>
      <c r="W1419" s="10"/>
      <c r="X1419" s="8"/>
      <c r="Y1419" s="9">
        <v>0</v>
      </c>
      <c r="Z1419" s="9">
        <v>0</v>
      </c>
      <c r="AA1419" s="9">
        <v>0</v>
      </c>
      <c r="AB1419" s="9">
        <v>0</v>
      </c>
      <c r="AC1419" s="9">
        <v>0</v>
      </c>
      <c r="AD1419" s="9">
        <v>0</v>
      </c>
      <c r="AE1419" s="9">
        <v>0</v>
      </c>
      <c r="AF1419" s="9">
        <v>0</v>
      </c>
      <c r="AG1419" s="9">
        <v>0</v>
      </c>
      <c r="AH1419" s="9">
        <v>0</v>
      </c>
      <c r="AI1419" s="9">
        <v>0</v>
      </c>
      <c r="AJ1419">
        <v>0</v>
      </c>
      <c r="AK1419">
        <v>0</v>
      </c>
      <c r="AU1419" t="s">
        <v>3123</v>
      </c>
      <c r="AW1419">
        <v>0</v>
      </c>
      <c r="BA1419">
        <v>0</v>
      </c>
      <c r="BC1419">
        <v>0</v>
      </c>
      <c r="BE1419">
        <v>0</v>
      </c>
      <c r="BG1419">
        <v>0</v>
      </c>
      <c r="BI1419">
        <v>0</v>
      </c>
      <c r="BK1419">
        <v>0</v>
      </c>
      <c r="BM1419">
        <v>0</v>
      </c>
      <c r="BO1419">
        <v>0</v>
      </c>
      <c r="BQ1419">
        <v>0</v>
      </c>
      <c r="BS1419">
        <v>0</v>
      </c>
      <c r="BT1419">
        <v>0</v>
      </c>
      <c r="BV1419">
        <v>0</v>
      </c>
      <c r="BX1419">
        <v>0</v>
      </c>
      <c r="BZ1419">
        <v>0</v>
      </c>
      <c r="CB1419">
        <v>0</v>
      </c>
      <c r="CD1419">
        <v>0</v>
      </c>
      <c r="CH1419">
        <v>0</v>
      </c>
      <c r="CL1419">
        <v>2578</v>
      </c>
      <c r="CO1419">
        <v>0</v>
      </c>
      <c r="CP1419">
        <v>0</v>
      </c>
    </row>
    <row r="1420" spans="1:94" x14ac:dyDescent="0.3">
      <c r="A1420" s="4">
        <v>44778</v>
      </c>
      <c r="B1420" s="2" t="s">
        <v>26</v>
      </c>
      <c r="C1420" s="11" t="s">
        <v>517</v>
      </c>
      <c r="D1420" s="11" t="s">
        <v>1690</v>
      </c>
      <c r="E1420" s="3" t="s">
        <v>1058</v>
      </c>
      <c r="F1420" s="1"/>
      <c r="G1420" s="7"/>
      <c r="H1420" s="7"/>
      <c r="I1420" s="7"/>
      <c r="J1420" s="7">
        <v>5</v>
      </c>
      <c r="K1420" s="7">
        <v>3</v>
      </c>
      <c r="L1420" s="7"/>
      <c r="M1420" s="5">
        <v>3</v>
      </c>
      <c r="N1420" s="7"/>
      <c r="O1420" s="7"/>
      <c r="P1420" s="7"/>
      <c r="Q1420" s="7"/>
      <c r="R1420" s="7"/>
      <c r="S1420" s="7"/>
      <c r="T1420" s="7"/>
      <c r="U1420" s="7"/>
      <c r="V1420" s="6"/>
      <c r="W1420" s="10"/>
      <c r="X1420" s="8"/>
      <c r="Y1420" s="9">
        <v>0</v>
      </c>
      <c r="Z1420" s="9">
        <v>0</v>
      </c>
      <c r="AA1420" s="9">
        <v>0</v>
      </c>
      <c r="AB1420" s="9">
        <v>0</v>
      </c>
      <c r="AC1420" s="9">
        <v>0</v>
      </c>
      <c r="AD1420" s="9">
        <v>0</v>
      </c>
      <c r="AE1420" s="9">
        <v>0</v>
      </c>
      <c r="AF1420" s="9">
        <v>0</v>
      </c>
      <c r="AG1420" s="9">
        <v>0</v>
      </c>
      <c r="AH1420" s="9">
        <v>0</v>
      </c>
      <c r="AI1420" s="9">
        <v>0</v>
      </c>
      <c r="AJ1420">
        <v>0</v>
      </c>
      <c r="AK1420">
        <v>0</v>
      </c>
      <c r="AU1420" t="s">
        <v>3124</v>
      </c>
      <c r="AW1420">
        <v>0</v>
      </c>
      <c r="BA1420">
        <v>0</v>
      </c>
      <c r="BC1420">
        <v>0</v>
      </c>
      <c r="BE1420">
        <v>0</v>
      </c>
      <c r="BG1420">
        <v>0</v>
      </c>
      <c r="BI1420">
        <v>0</v>
      </c>
      <c r="BK1420">
        <v>0</v>
      </c>
      <c r="BM1420">
        <v>0</v>
      </c>
      <c r="BO1420">
        <v>0</v>
      </c>
      <c r="BQ1420">
        <v>0</v>
      </c>
      <c r="BS1420">
        <v>0</v>
      </c>
      <c r="BT1420">
        <v>0</v>
      </c>
      <c r="BV1420">
        <v>0</v>
      </c>
      <c r="BX1420">
        <v>0</v>
      </c>
      <c r="BZ1420">
        <v>0</v>
      </c>
      <c r="CB1420">
        <v>0</v>
      </c>
      <c r="CD1420">
        <v>0</v>
      </c>
      <c r="CH1420">
        <v>0</v>
      </c>
      <c r="CL1420">
        <v>2579</v>
      </c>
      <c r="CO1420">
        <v>0</v>
      </c>
      <c r="CP1420">
        <v>0</v>
      </c>
    </row>
    <row r="1421" spans="1:94" x14ac:dyDescent="0.3">
      <c r="A1421" s="4">
        <v>44778</v>
      </c>
      <c r="B1421" s="2" t="s">
        <v>172</v>
      </c>
      <c r="C1421" s="11" t="s">
        <v>249</v>
      </c>
      <c r="D1421" s="11" t="s">
        <v>1473</v>
      </c>
      <c r="E1421" s="3" t="s">
        <v>1255</v>
      </c>
      <c r="F1421" s="1"/>
      <c r="G1421" s="7"/>
      <c r="H1421" s="7"/>
      <c r="I1421" s="7"/>
      <c r="J1421" s="7"/>
      <c r="K1421" s="7"/>
      <c r="L1421" s="7"/>
      <c r="M1421" s="5">
        <v>1</v>
      </c>
      <c r="N1421" s="7"/>
      <c r="O1421" s="7"/>
      <c r="P1421" s="7"/>
      <c r="Q1421" s="7"/>
      <c r="R1421" s="7"/>
      <c r="S1421" s="7"/>
      <c r="T1421" s="7"/>
      <c r="U1421" s="7"/>
      <c r="V1421" s="6"/>
      <c r="W1421" s="10"/>
      <c r="X1421" s="8"/>
      <c r="Y1421" s="9">
        <v>0</v>
      </c>
      <c r="Z1421" s="9">
        <v>0</v>
      </c>
      <c r="AA1421" s="9">
        <v>0</v>
      </c>
      <c r="AB1421" s="9">
        <v>0</v>
      </c>
      <c r="AC1421" s="9">
        <v>0</v>
      </c>
      <c r="AD1421" s="9">
        <v>0</v>
      </c>
      <c r="AE1421" s="9">
        <v>0</v>
      </c>
      <c r="AF1421" s="9">
        <v>0</v>
      </c>
      <c r="AG1421" s="9">
        <v>0</v>
      </c>
      <c r="AH1421" s="9">
        <v>0</v>
      </c>
      <c r="AI1421" s="9">
        <v>0</v>
      </c>
      <c r="AJ1421">
        <v>0</v>
      </c>
      <c r="AK1421">
        <v>0</v>
      </c>
      <c r="AU1421" t="s">
        <v>3125</v>
      </c>
      <c r="AW1421">
        <v>0</v>
      </c>
      <c r="BA1421">
        <v>0</v>
      </c>
      <c r="BC1421">
        <v>0</v>
      </c>
      <c r="BE1421">
        <v>0</v>
      </c>
      <c r="BG1421">
        <v>0</v>
      </c>
      <c r="BI1421">
        <v>0</v>
      </c>
      <c r="BK1421">
        <v>0</v>
      </c>
      <c r="BM1421">
        <v>0</v>
      </c>
      <c r="BO1421">
        <v>0</v>
      </c>
      <c r="BQ1421">
        <v>0</v>
      </c>
      <c r="BS1421">
        <v>0</v>
      </c>
      <c r="BT1421">
        <v>0</v>
      </c>
      <c r="BV1421">
        <v>0</v>
      </c>
      <c r="BX1421">
        <v>0</v>
      </c>
      <c r="BZ1421">
        <v>0</v>
      </c>
      <c r="CB1421">
        <v>0</v>
      </c>
      <c r="CD1421">
        <v>0</v>
      </c>
      <c r="CH1421">
        <v>0</v>
      </c>
      <c r="CL1421">
        <v>2580</v>
      </c>
      <c r="CO1421">
        <v>0</v>
      </c>
      <c r="CP1421">
        <v>0</v>
      </c>
    </row>
    <row r="1422" spans="1:94" x14ac:dyDescent="0.3">
      <c r="A1422" s="4">
        <v>44778</v>
      </c>
      <c r="B1422" s="2" t="s">
        <v>12</v>
      </c>
      <c r="C1422" s="11" t="s">
        <v>647</v>
      </c>
      <c r="D1422" s="11" t="s">
        <v>1690</v>
      </c>
      <c r="E1422" s="3" t="s">
        <v>1162</v>
      </c>
      <c r="F1422" s="1"/>
      <c r="G1422" s="7"/>
      <c r="H1422" s="7"/>
      <c r="I1422" s="7"/>
      <c r="J1422" s="7"/>
      <c r="K1422" s="7"/>
      <c r="L1422" s="7"/>
      <c r="M1422" s="5"/>
      <c r="N1422" s="7">
        <v>1</v>
      </c>
      <c r="O1422" s="7"/>
      <c r="P1422" s="7"/>
      <c r="Q1422" s="7"/>
      <c r="R1422" s="7"/>
      <c r="S1422" s="7"/>
      <c r="T1422" s="7"/>
      <c r="U1422" s="7"/>
      <c r="V1422" s="6"/>
      <c r="W1422" s="10"/>
      <c r="X1422" s="8"/>
      <c r="Y1422" s="9">
        <v>0</v>
      </c>
      <c r="Z1422" s="9">
        <v>0</v>
      </c>
      <c r="AA1422" s="9">
        <v>0</v>
      </c>
      <c r="AB1422" s="9">
        <v>0</v>
      </c>
      <c r="AC1422" s="9">
        <v>0</v>
      </c>
      <c r="AD1422" s="9">
        <v>0</v>
      </c>
      <c r="AE1422" s="9">
        <v>0</v>
      </c>
      <c r="AF1422" s="9">
        <v>0</v>
      </c>
      <c r="AG1422" s="9">
        <v>0</v>
      </c>
      <c r="AH1422" s="9">
        <v>0</v>
      </c>
      <c r="AI1422" s="9">
        <v>0</v>
      </c>
      <c r="AJ1422">
        <v>0</v>
      </c>
      <c r="AK1422">
        <v>0</v>
      </c>
      <c r="AU1422" t="s">
        <v>3126</v>
      </c>
      <c r="AW1422">
        <v>0</v>
      </c>
      <c r="BA1422">
        <v>0</v>
      </c>
      <c r="BC1422">
        <v>0</v>
      </c>
      <c r="BE1422">
        <v>0</v>
      </c>
      <c r="BG1422">
        <v>0</v>
      </c>
      <c r="BI1422">
        <v>0</v>
      </c>
      <c r="BK1422">
        <v>0</v>
      </c>
      <c r="BM1422">
        <v>0</v>
      </c>
      <c r="BO1422">
        <v>0</v>
      </c>
      <c r="BQ1422">
        <v>0</v>
      </c>
      <c r="BS1422">
        <v>0</v>
      </c>
      <c r="BT1422">
        <v>0</v>
      </c>
      <c r="BV1422">
        <v>0</v>
      </c>
      <c r="BX1422">
        <v>0</v>
      </c>
      <c r="BZ1422">
        <v>0</v>
      </c>
      <c r="CB1422">
        <v>0</v>
      </c>
      <c r="CD1422">
        <v>0</v>
      </c>
      <c r="CH1422">
        <v>0</v>
      </c>
      <c r="CL1422">
        <v>2581</v>
      </c>
      <c r="CO1422">
        <v>0</v>
      </c>
      <c r="CP1422">
        <v>0</v>
      </c>
    </row>
    <row r="1423" spans="1:94" x14ac:dyDescent="0.3">
      <c r="A1423" s="4">
        <v>44779</v>
      </c>
      <c r="B1423" s="2" t="s">
        <v>23</v>
      </c>
      <c r="C1423" s="11" t="s">
        <v>663</v>
      </c>
      <c r="D1423" s="11" t="s">
        <v>11</v>
      </c>
      <c r="E1423" s="3" t="s">
        <v>1154</v>
      </c>
      <c r="F1423" s="1"/>
      <c r="G1423" s="7"/>
      <c r="H1423" s="7"/>
      <c r="I1423" s="7"/>
      <c r="J1423" s="7">
        <v>25</v>
      </c>
      <c r="K1423" s="7">
        <v>5</v>
      </c>
      <c r="L1423" s="7"/>
      <c r="M1423" s="5">
        <v>5</v>
      </c>
      <c r="N1423" s="7"/>
      <c r="O1423" s="7"/>
      <c r="P1423" s="7"/>
      <c r="Q1423" s="7"/>
      <c r="R1423" s="7"/>
      <c r="S1423" s="7"/>
      <c r="T1423" s="7"/>
      <c r="U1423" s="7"/>
      <c r="V1423" s="6"/>
      <c r="W1423" s="10"/>
      <c r="X1423" s="8"/>
      <c r="Y1423" s="9">
        <v>0</v>
      </c>
      <c r="Z1423" s="9">
        <v>0</v>
      </c>
      <c r="AA1423" s="9">
        <v>0</v>
      </c>
      <c r="AB1423" s="9">
        <v>0</v>
      </c>
      <c r="AC1423" s="9">
        <v>0</v>
      </c>
      <c r="AD1423" s="9">
        <v>0</v>
      </c>
      <c r="AE1423" s="9">
        <v>0</v>
      </c>
      <c r="AF1423" s="9">
        <v>0</v>
      </c>
      <c r="AG1423" s="9">
        <v>0</v>
      </c>
      <c r="AH1423" s="9">
        <v>0</v>
      </c>
      <c r="AI1423" s="9">
        <v>0</v>
      </c>
      <c r="AJ1423">
        <v>0</v>
      </c>
      <c r="AK1423">
        <v>0</v>
      </c>
      <c r="AU1423" t="s">
        <v>3127</v>
      </c>
      <c r="AW1423">
        <v>0</v>
      </c>
      <c r="BA1423">
        <v>0</v>
      </c>
      <c r="BC1423">
        <v>0</v>
      </c>
      <c r="BE1423">
        <v>0</v>
      </c>
      <c r="BG1423">
        <v>0</v>
      </c>
      <c r="BI1423">
        <v>0</v>
      </c>
      <c r="BK1423">
        <v>0</v>
      </c>
      <c r="BM1423">
        <v>0</v>
      </c>
      <c r="BO1423">
        <v>0</v>
      </c>
      <c r="BQ1423">
        <v>0</v>
      </c>
      <c r="BS1423">
        <v>0</v>
      </c>
      <c r="BT1423">
        <v>0</v>
      </c>
      <c r="BV1423">
        <v>0</v>
      </c>
      <c r="BX1423">
        <v>0</v>
      </c>
      <c r="BZ1423">
        <v>0</v>
      </c>
      <c r="CB1423">
        <v>0</v>
      </c>
      <c r="CD1423">
        <v>0</v>
      </c>
      <c r="CH1423">
        <v>0</v>
      </c>
      <c r="CL1423">
        <v>2582</v>
      </c>
      <c r="CO1423">
        <v>0</v>
      </c>
      <c r="CP1423">
        <v>0</v>
      </c>
    </row>
    <row r="1424" spans="1:94" x14ac:dyDescent="0.3">
      <c r="A1424" s="4">
        <v>44778</v>
      </c>
      <c r="B1424" s="2" t="s">
        <v>26</v>
      </c>
      <c r="C1424" s="11" t="s">
        <v>215</v>
      </c>
      <c r="D1424" s="11" t="s">
        <v>1627</v>
      </c>
      <c r="E1424" s="3" t="s">
        <v>1485</v>
      </c>
      <c r="F1424" s="1"/>
      <c r="G1424" s="7"/>
      <c r="H1424" s="7"/>
      <c r="I1424" s="7"/>
      <c r="J1424" s="7">
        <v>1500</v>
      </c>
      <c r="K1424" s="7">
        <v>100</v>
      </c>
      <c r="L1424" s="7"/>
      <c r="M1424" s="5">
        <v>5</v>
      </c>
      <c r="N1424" s="7"/>
      <c r="O1424" s="7">
        <v>1</v>
      </c>
      <c r="P1424" s="7">
        <v>1</v>
      </c>
      <c r="Q1424" s="7"/>
      <c r="R1424" s="7"/>
      <c r="S1424" s="7"/>
      <c r="T1424" s="7"/>
      <c r="U1424" s="7"/>
      <c r="V1424" s="6"/>
      <c r="W1424" s="10"/>
      <c r="X1424" s="8"/>
      <c r="Y1424" s="9">
        <v>0</v>
      </c>
      <c r="Z1424" s="9">
        <v>0</v>
      </c>
      <c r="AA1424" s="9">
        <v>0</v>
      </c>
      <c r="AB1424" s="9">
        <v>0</v>
      </c>
      <c r="AC1424" s="9">
        <v>0</v>
      </c>
      <c r="AD1424" s="9">
        <v>0</v>
      </c>
      <c r="AE1424" s="9">
        <v>0</v>
      </c>
      <c r="AF1424" s="9">
        <v>0</v>
      </c>
      <c r="AG1424" s="9">
        <v>0</v>
      </c>
      <c r="AH1424" s="9">
        <v>0</v>
      </c>
      <c r="AI1424" s="9">
        <v>0</v>
      </c>
      <c r="AJ1424">
        <v>0</v>
      </c>
      <c r="AK1424">
        <v>0</v>
      </c>
      <c r="AU1424" t="s">
        <v>3128</v>
      </c>
      <c r="AW1424">
        <v>0</v>
      </c>
      <c r="BA1424">
        <v>0</v>
      </c>
      <c r="BC1424">
        <v>0</v>
      </c>
      <c r="BE1424">
        <v>0</v>
      </c>
      <c r="BG1424">
        <v>0</v>
      </c>
      <c r="BI1424">
        <v>0</v>
      </c>
      <c r="BK1424">
        <v>0</v>
      </c>
      <c r="BM1424">
        <v>0</v>
      </c>
      <c r="BO1424">
        <v>0</v>
      </c>
      <c r="BQ1424">
        <v>0</v>
      </c>
      <c r="BS1424">
        <v>0</v>
      </c>
      <c r="BT1424">
        <v>0</v>
      </c>
      <c r="BV1424">
        <v>0</v>
      </c>
      <c r="BX1424">
        <v>0</v>
      </c>
      <c r="BZ1424">
        <v>0</v>
      </c>
      <c r="CB1424">
        <v>0</v>
      </c>
      <c r="CD1424">
        <v>0</v>
      </c>
      <c r="CH1424">
        <v>0</v>
      </c>
      <c r="CL1424">
        <v>2583</v>
      </c>
      <c r="CO1424">
        <v>0</v>
      </c>
      <c r="CP1424">
        <v>0</v>
      </c>
    </row>
    <row r="1425" spans="1:94" x14ac:dyDescent="0.3">
      <c r="A1425" s="4">
        <v>44779</v>
      </c>
      <c r="B1425" s="2" t="s">
        <v>26</v>
      </c>
      <c r="C1425" s="11" t="s">
        <v>429</v>
      </c>
      <c r="D1425" s="11" t="s">
        <v>1690</v>
      </c>
      <c r="E1425" s="3" t="s">
        <v>1061</v>
      </c>
      <c r="F1425" s="1"/>
      <c r="G1425" s="7"/>
      <c r="H1425" s="7"/>
      <c r="I1425" s="7"/>
      <c r="J1425" s="7">
        <v>4</v>
      </c>
      <c r="K1425" s="7">
        <v>1</v>
      </c>
      <c r="L1425" s="7">
        <v>1</v>
      </c>
      <c r="M1425" s="5"/>
      <c r="N1425" s="7">
        <v>1</v>
      </c>
      <c r="O1425" s="7"/>
      <c r="P1425" s="7"/>
      <c r="Q1425" s="7"/>
      <c r="R1425" s="7"/>
      <c r="S1425" s="7"/>
      <c r="T1425" s="7"/>
      <c r="U1425" s="7"/>
      <c r="V1425" s="6"/>
      <c r="W1425" s="10" t="s">
        <v>3129</v>
      </c>
      <c r="X1425" s="8"/>
      <c r="Y1425" s="9">
        <v>0</v>
      </c>
      <c r="Z1425" s="9">
        <v>0</v>
      </c>
      <c r="AA1425" s="9">
        <v>0</v>
      </c>
      <c r="AB1425" s="9">
        <v>0</v>
      </c>
      <c r="AC1425" s="9">
        <v>0</v>
      </c>
      <c r="AD1425" s="9">
        <v>0</v>
      </c>
      <c r="AE1425" s="9">
        <v>0</v>
      </c>
      <c r="AF1425" s="9">
        <v>0</v>
      </c>
      <c r="AG1425" s="9">
        <v>0</v>
      </c>
      <c r="AH1425" s="9">
        <v>0</v>
      </c>
      <c r="AI1425" s="9">
        <v>0</v>
      </c>
      <c r="AJ1425">
        <v>0</v>
      </c>
      <c r="AK1425">
        <v>0</v>
      </c>
      <c r="AU1425" t="s">
        <v>3130</v>
      </c>
      <c r="AW1425">
        <v>0</v>
      </c>
      <c r="BA1425">
        <v>0</v>
      </c>
      <c r="BC1425">
        <v>0</v>
      </c>
      <c r="BE1425">
        <v>0</v>
      </c>
      <c r="BG1425">
        <v>0</v>
      </c>
      <c r="BI1425">
        <v>0</v>
      </c>
      <c r="BK1425">
        <v>0</v>
      </c>
      <c r="BM1425">
        <v>0</v>
      </c>
      <c r="BO1425">
        <v>0</v>
      </c>
      <c r="BQ1425">
        <v>0</v>
      </c>
      <c r="BS1425">
        <v>0</v>
      </c>
      <c r="BT1425">
        <v>0</v>
      </c>
      <c r="BV1425">
        <v>0</v>
      </c>
      <c r="BX1425">
        <v>0</v>
      </c>
      <c r="BZ1425">
        <v>0</v>
      </c>
      <c r="CB1425">
        <v>0</v>
      </c>
      <c r="CD1425">
        <v>0</v>
      </c>
      <c r="CH1425">
        <v>0</v>
      </c>
      <c r="CL1425">
        <v>2584</v>
      </c>
      <c r="CO1425">
        <v>0</v>
      </c>
      <c r="CP1425">
        <v>0</v>
      </c>
    </row>
    <row r="1426" spans="1:94" x14ac:dyDescent="0.3">
      <c r="A1426" s="4">
        <v>44779</v>
      </c>
      <c r="B1426" s="2" t="s">
        <v>26</v>
      </c>
      <c r="C1426" s="11" t="s">
        <v>749</v>
      </c>
      <c r="D1426" s="11" t="s">
        <v>1473</v>
      </c>
      <c r="E1426" s="3" t="s">
        <v>1595</v>
      </c>
      <c r="F1426" s="1"/>
      <c r="G1426" s="7"/>
      <c r="H1426" s="7"/>
      <c r="I1426" s="7"/>
      <c r="J1426" s="7">
        <v>1259</v>
      </c>
      <c r="K1426" s="7">
        <v>85</v>
      </c>
      <c r="L1426" s="7"/>
      <c r="M1426" s="5">
        <v>12</v>
      </c>
      <c r="N1426" s="7">
        <v>6</v>
      </c>
      <c r="O1426" s="7">
        <v>1</v>
      </c>
      <c r="P1426" s="7">
        <v>1</v>
      </c>
      <c r="Q1426" s="7">
        <v>1</v>
      </c>
      <c r="R1426" s="7"/>
      <c r="S1426" s="7">
        <v>1</v>
      </c>
      <c r="T1426" s="7"/>
      <c r="U1426" s="7"/>
      <c r="V1426" s="6"/>
      <c r="W1426" s="10" t="s">
        <v>3131</v>
      </c>
      <c r="X1426" s="8"/>
      <c r="Y1426" s="9">
        <v>0</v>
      </c>
      <c r="Z1426" s="9">
        <v>0</v>
      </c>
      <c r="AA1426" s="9">
        <v>0</v>
      </c>
      <c r="AB1426" s="9">
        <v>0</v>
      </c>
      <c r="AC1426" s="9">
        <v>0</v>
      </c>
      <c r="AD1426" s="9">
        <v>0</v>
      </c>
      <c r="AE1426" s="9">
        <v>0</v>
      </c>
      <c r="AF1426" s="9">
        <v>0</v>
      </c>
      <c r="AG1426" s="9">
        <v>0</v>
      </c>
      <c r="AH1426" s="9">
        <v>0</v>
      </c>
      <c r="AI1426" s="9">
        <v>0</v>
      </c>
      <c r="AJ1426">
        <v>0</v>
      </c>
      <c r="AK1426">
        <v>0</v>
      </c>
      <c r="AU1426" t="s">
        <v>3132</v>
      </c>
      <c r="AW1426">
        <v>0</v>
      </c>
      <c r="BA1426">
        <v>0</v>
      </c>
      <c r="BC1426">
        <v>0</v>
      </c>
      <c r="BE1426">
        <v>0</v>
      </c>
      <c r="BG1426">
        <v>0</v>
      </c>
      <c r="BI1426">
        <v>0</v>
      </c>
      <c r="BK1426">
        <v>0</v>
      </c>
      <c r="BM1426">
        <v>0</v>
      </c>
      <c r="BO1426">
        <v>0</v>
      </c>
      <c r="BQ1426">
        <v>0</v>
      </c>
      <c r="BS1426">
        <v>0</v>
      </c>
      <c r="BT1426">
        <v>0</v>
      </c>
      <c r="BV1426">
        <v>0</v>
      </c>
      <c r="BX1426">
        <v>0</v>
      </c>
      <c r="BZ1426">
        <v>0</v>
      </c>
      <c r="CB1426">
        <v>0</v>
      </c>
      <c r="CD1426">
        <v>0</v>
      </c>
      <c r="CH1426">
        <v>0</v>
      </c>
      <c r="CL1426">
        <v>2585</v>
      </c>
      <c r="CO1426">
        <v>0</v>
      </c>
      <c r="CP1426">
        <v>0</v>
      </c>
    </row>
    <row r="1427" spans="1:94" x14ac:dyDescent="0.3">
      <c r="A1427" s="4">
        <v>44779</v>
      </c>
      <c r="B1427" s="2" t="s">
        <v>26</v>
      </c>
      <c r="C1427" s="11" t="s">
        <v>208</v>
      </c>
      <c r="D1427" s="11" t="s">
        <v>1690</v>
      </c>
      <c r="E1427" s="3" t="s">
        <v>1184</v>
      </c>
      <c r="F1427" s="1"/>
      <c r="G1427" s="7"/>
      <c r="H1427" s="7"/>
      <c r="I1427" s="7"/>
      <c r="J1427" s="7"/>
      <c r="K1427" s="7"/>
      <c r="L1427" s="7"/>
      <c r="M1427" s="5"/>
      <c r="N1427" s="7">
        <v>2</v>
      </c>
      <c r="O1427" s="7"/>
      <c r="P1427" s="7"/>
      <c r="Q1427" s="7">
        <v>1</v>
      </c>
      <c r="R1427" s="7"/>
      <c r="S1427" s="7"/>
      <c r="T1427" s="7"/>
      <c r="U1427" s="7"/>
      <c r="V1427" s="6"/>
      <c r="W1427" s="10" t="s">
        <v>3133</v>
      </c>
      <c r="X1427" s="8"/>
      <c r="Y1427" s="9">
        <v>0</v>
      </c>
      <c r="Z1427" s="9">
        <v>0</v>
      </c>
      <c r="AA1427" s="9">
        <v>0</v>
      </c>
      <c r="AB1427" s="9">
        <v>0</v>
      </c>
      <c r="AC1427" s="9">
        <v>0</v>
      </c>
      <c r="AD1427" s="9">
        <v>0</v>
      </c>
      <c r="AE1427" s="9">
        <v>0</v>
      </c>
      <c r="AF1427" s="9">
        <v>0</v>
      </c>
      <c r="AG1427" s="9">
        <v>0</v>
      </c>
      <c r="AH1427" s="9">
        <v>0</v>
      </c>
      <c r="AI1427" s="9">
        <v>0</v>
      </c>
      <c r="AJ1427">
        <v>0</v>
      </c>
      <c r="AK1427">
        <v>0</v>
      </c>
      <c r="AU1427" t="s">
        <v>3134</v>
      </c>
      <c r="AW1427">
        <v>0</v>
      </c>
      <c r="BA1427">
        <v>0</v>
      </c>
      <c r="BC1427">
        <v>0</v>
      </c>
      <c r="BE1427">
        <v>0</v>
      </c>
      <c r="BG1427">
        <v>0</v>
      </c>
      <c r="BI1427">
        <v>0</v>
      </c>
      <c r="BK1427">
        <v>0</v>
      </c>
      <c r="BM1427">
        <v>0</v>
      </c>
      <c r="BO1427">
        <v>0</v>
      </c>
      <c r="BQ1427">
        <v>0</v>
      </c>
      <c r="BS1427">
        <v>0</v>
      </c>
      <c r="BT1427">
        <v>0</v>
      </c>
      <c r="BV1427">
        <v>0</v>
      </c>
      <c r="BX1427">
        <v>0</v>
      </c>
      <c r="BZ1427">
        <v>0</v>
      </c>
      <c r="CB1427">
        <v>0</v>
      </c>
      <c r="CD1427">
        <v>0</v>
      </c>
      <c r="CH1427">
        <v>0</v>
      </c>
      <c r="CL1427">
        <v>2586</v>
      </c>
      <c r="CO1427">
        <v>0</v>
      </c>
      <c r="CP1427">
        <v>0</v>
      </c>
    </row>
    <row r="1428" spans="1:94" x14ac:dyDescent="0.3">
      <c r="A1428" s="4">
        <v>44779</v>
      </c>
      <c r="B1428" s="2" t="s">
        <v>172</v>
      </c>
      <c r="C1428" s="11" t="s">
        <v>492</v>
      </c>
      <c r="D1428" s="11" t="s">
        <v>11</v>
      </c>
      <c r="E1428" s="3" t="s">
        <v>1167</v>
      </c>
      <c r="F1428" s="1"/>
      <c r="G1428" s="7"/>
      <c r="H1428" s="7"/>
      <c r="I1428" s="7"/>
      <c r="J1428" s="7">
        <v>175</v>
      </c>
      <c r="K1428" s="7">
        <v>35</v>
      </c>
      <c r="L1428" s="7"/>
      <c r="M1428" s="5">
        <v>35</v>
      </c>
      <c r="N1428" s="7"/>
      <c r="O1428" s="7"/>
      <c r="P1428" s="7"/>
      <c r="Q1428" s="7"/>
      <c r="R1428" s="7"/>
      <c r="S1428" s="7"/>
      <c r="T1428" s="7"/>
      <c r="U1428" s="7"/>
      <c r="V1428" s="6"/>
      <c r="W1428" s="10"/>
      <c r="X1428" s="8"/>
      <c r="Y1428" s="9">
        <v>0</v>
      </c>
      <c r="Z1428" s="9">
        <v>0</v>
      </c>
      <c r="AA1428" s="9">
        <v>0</v>
      </c>
      <c r="AB1428" s="9">
        <v>0</v>
      </c>
      <c r="AC1428" s="9">
        <v>0</v>
      </c>
      <c r="AD1428" s="9">
        <v>0</v>
      </c>
      <c r="AE1428" s="9">
        <v>0</v>
      </c>
      <c r="AF1428" s="9">
        <v>0</v>
      </c>
      <c r="AG1428" s="9">
        <v>0</v>
      </c>
      <c r="AH1428" s="9">
        <v>0</v>
      </c>
      <c r="AI1428" s="9">
        <v>0</v>
      </c>
      <c r="AJ1428">
        <v>0</v>
      </c>
      <c r="AK1428">
        <v>0</v>
      </c>
      <c r="AU1428" t="s">
        <v>3135</v>
      </c>
      <c r="AW1428">
        <v>0</v>
      </c>
      <c r="BA1428">
        <v>0</v>
      </c>
      <c r="BC1428">
        <v>0</v>
      </c>
      <c r="BE1428">
        <v>0</v>
      </c>
      <c r="BG1428">
        <v>0</v>
      </c>
      <c r="BI1428">
        <v>0</v>
      </c>
      <c r="BK1428">
        <v>0</v>
      </c>
      <c r="BM1428">
        <v>0</v>
      </c>
      <c r="BO1428">
        <v>0</v>
      </c>
      <c r="BQ1428">
        <v>0</v>
      </c>
      <c r="BS1428">
        <v>0</v>
      </c>
      <c r="BT1428">
        <v>0</v>
      </c>
      <c r="BV1428">
        <v>0</v>
      </c>
      <c r="BX1428">
        <v>0</v>
      </c>
      <c r="BZ1428">
        <v>0</v>
      </c>
      <c r="CB1428">
        <v>0</v>
      </c>
      <c r="CD1428">
        <v>0</v>
      </c>
      <c r="CH1428">
        <v>0</v>
      </c>
      <c r="CL1428">
        <v>2587</v>
      </c>
      <c r="CO1428">
        <v>0</v>
      </c>
      <c r="CP1428">
        <v>0</v>
      </c>
    </row>
    <row r="1429" spans="1:94" x14ac:dyDescent="0.3">
      <c r="A1429" s="4">
        <v>44779</v>
      </c>
      <c r="B1429" s="2" t="s">
        <v>172</v>
      </c>
      <c r="C1429" s="11" t="s">
        <v>473</v>
      </c>
      <c r="D1429" s="11" t="s">
        <v>11</v>
      </c>
      <c r="E1429" s="3" t="s">
        <v>1218</v>
      </c>
      <c r="F1429" s="1"/>
      <c r="G1429" s="7"/>
      <c r="H1429" s="7"/>
      <c r="I1429" s="7"/>
      <c r="J1429" s="7">
        <v>189</v>
      </c>
      <c r="K1429" s="7">
        <v>63</v>
      </c>
      <c r="L1429" s="7"/>
      <c r="M1429" s="5">
        <v>63</v>
      </c>
      <c r="N1429" s="7"/>
      <c r="O1429" s="7"/>
      <c r="P1429" s="7"/>
      <c r="Q1429" s="7"/>
      <c r="R1429" s="7"/>
      <c r="S1429" s="7"/>
      <c r="T1429" s="7"/>
      <c r="U1429" s="7"/>
      <c r="V1429" s="6"/>
      <c r="W1429" s="10"/>
      <c r="X1429" s="8"/>
      <c r="Y1429" s="9">
        <v>0</v>
      </c>
      <c r="Z1429" s="9">
        <v>0</v>
      </c>
      <c r="AA1429" s="9">
        <v>0</v>
      </c>
      <c r="AB1429" s="9">
        <v>0</v>
      </c>
      <c r="AC1429" s="9">
        <v>0</v>
      </c>
      <c r="AD1429" s="9">
        <v>0</v>
      </c>
      <c r="AE1429" s="9">
        <v>0</v>
      </c>
      <c r="AF1429" s="9">
        <v>0</v>
      </c>
      <c r="AG1429" s="9">
        <v>0</v>
      </c>
      <c r="AH1429" s="9">
        <v>0</v>
      </c>
      <c r="AI1429" s="9">
        <v>0</v>
      </c>
      <c r="AJ1429">
        <v>0</v>
      </c>
      <c r="AK1429">
        <v>0</v>
      </c>
      <c r="AU1429" t="s">
        <v>3136</v>
      </c>
      <c r="AW1429">
        <v>0</v>
      </c>
      <c r="BA1429">
        <v>0</v>
      </c>
      <c r="BC1429">
        <v>0</v>
      </c>
      <c r="BE1429">
        <v>0</v>
      </c>
      <c r="BG1429">
        <v>0</v>
      </c>
      <c r="BI1429">
        <v>0</v>
      </c>
      <c r="BK1429">
        <v>0</v>
      </c>
      <c r="BM1429">
        <v>0</v>
      </c>
      <c r="BO1429">
        <v>0</v>
      </c>
      <c r="BQ1429">
        <v>0</v>
      </c>
      <c r="BS1429">
        <v>0</v>
      </c>
      <c r="BT1429">
        <v>0</v>
      </c>
      <c r="BV1429">
        <v>0</v>
      </c>
      <c r="BX1429">
        <v>0</v>
      </c>
      <c r="BZ1429">
        <v>0</v>
      </c>
      <c r="CB1429">
        <v>0</v>
      </c>
      <c r="CD1429">
        <v>0</v>
      </c>
      <c r="CH1429">
        <v>0</v>
      </c>
      <c r="CL1429">
        <v>2588</v>
      </c>
      <c r="CO1429">
        <v>0</v>
      </c>
      <c r="CP1429">
        <v>0</v>
      </c>
    </row>
    <row r="1430" spans="1:94" x14ac:dyDescent="0.3">
      <c r="A1430" s="4">
        <v>44778</v>
      </c>
      <c r="B1430" s="2" t="s">
        <v>172</v>
      </c>
      <c r="C1430" s="11" t="s">
        <v>475</v>
      </c>
      <c r="D1430" s="11" t="s">
        <v>11</v>
      </c>
      <c r="E1430" s="3" t="s">
        <v>1470</v>
      </c>
      <c r="F1430" s="1"/>
      <c r="G1430" s="7"/>
      <c r="H1430" s="7"/>
      <c r="I1430" s="7"/>
      <c r="J1430" s="7">
        <v>1120</v>
      </c>
      <c r="K1430" s="7">
        <v>280</v>
      </c>
      <c r="L1430" s="7"/>
      <c r="M1430" s="5">
        <v>280</v>
      </c>
      <c r="N1430" s="7"/>
      <c r="O1430" s="7"/>
      <c r="P1430" s="7"/>
      <c r="Q1430" s="7"/>
      <c r="R1430" s="7"/>
      <c r="S1430" s="7"/>
      <c r="T1430" s="7"/>
      <c r="U1430" s="7"/>
      <c r="V1430" s="6">
        <v>1196</v>
      </c>
      <c r="W1430" s="10" t="s">
        <v>3137</v>
      </c>
      <c r="X1430" s="8"/>
      <c r="Y1430" s="9">
        <v>0</v>
      </c>
      <c r="Z1430" s="9">
        <v>0</v>
      </c>
      <c r="AA1430" s="9">
        <v>0</v>
      </c>
      <c r="AB1430" s="9">
        <v>0</v>
      </c>
      <c r="AC1430" s="9">
        <v>0</v>
      </c>
      <c r="AD1430" s="9">
        <v>0</v>
      </c>
      <c r="AE1430" s="9">
        <v>0</v>
      </c>
      <c r="AF1430" s="9">
        <v>0</v>
      </c>
      <c r="AG1430" s="9">
        <v>0</v>
      </c>
      <c r="AH1430" s="9">
        <v>0</v>
      </c>
      <c r="AI1430" s="9">
        <v>0</v>
      </c>
      <c r="AJ1430">
        <v>0</v>
      </c>
      <c r="AK1430">
        <v>0</v>
      </c>
      <c r="AU1430" t="s">
        <v>3138</v>
      </c>
      <c r="AW1430">
        <v>0</v>
      </c>
      <c r="BA1430">
        <v>0</v>
      </c>
      <c r="BC1430">
        <v>0</v>
      </c>
      <c r="BE1430">
        <v>0</v>
      </c>
      <c r="BG1430">
        <v>0</v>
      </c>
      <c r="BI1430">
        <v>0</v>
      </c>
      <c r="BK1430">
        <v>0</v>
      </c>
      <c r="BM1430">
        <v>0</v>
      </c>
      <c r="BO1430">
        <v>0</v>
      </c>
      <c r="BQ1430">
        <v>0</v>
      </c>
      <c r="BS1430">
        <v>0</v>
      </c>
      <c r="BT1430">
        <v>0</v>
      </c>
      <c r="BV1430">
        <v>0</v>
      </c>
      <c r="BX1430">
        <v>0</v>
      </c>
      <c r="BZ1430">
        <v>0</v>
      </c>
      <c r="CB1430">
        <v>0</v>
      </c>
      <c r="CD1430">
        <v>0</v>
      </c>
      <c r="CH1430">
        <v>0</v>
      </c>
      <c r="CL1430">
        <v>2589</v>
      </c>
      <c r="CO1430">
        <v>0</v>
      </c>
      <c r="CP1430">
        <v>0</v>
      </c>
    </row>
    <row r="1431" spans="1:94" x14ac:dyDescent="0.3">
      <c r="A1431" s="4">
        <v>44779</v>
      </c>
      <c r="B1431" s="2" t="s">
        <v>57</v>
      </c>
      <c r="C1431" s="11" t="s">
        <v>583</v>
      </c>
      <c r="D1431" s="11" t="s">
        <v>1713</v>
      </c>
      <c r="E1431" s="3" t="s">
        <v>848</v>
      </c>
      <c r="F1431" s="1"/>
      <c r="G1431" s="7"/>
      <c r="H1431" s="7"/>
      <c r="I1431" s="7"/>
      <c r="J1431" s="7">
        <v>100</v>
      </c>
      <c r="K1431" s="7">
        <v>35</v>
      </c>
      <c r="L1431" s="7"/>
      <c r="M1431" s="5">
        <v>35</v>
      </c>
      <c r="N1431" s="7"/>
      <c r="O1431" s="7"/>
      <c r="P1431" s="7"/>
      <c r="Q1431" s="7"/>
      <c r="R1431" s="7"/>
      <c r="S1431" s="7"/>
      <c r="T1431" s="7"/>
      <c r="U1431" s="7"/>
      <c r="V1431" s="6"/>
      <c r="W1431" s="10"/>
      <c r="X1431" s="8"/>
      <c r="Y1431" s="9">
        <v>0</v>
      </c>
      <c r="Z1431" s="9">
        <v>0</v>
      </c>
      <c r="AA1431" s="9">
        <v>0</v>
      </c>
      <c r="AB1431" s="9">
        <v>0</v>
      </c>
      <c r="AC1431" s="9">
        <v>0</v>
      </c>
      <c r="AD1431" s="9">
        <v>0</v>
      </c>
      <c r="AE1431" s="9">
        <v>0</v>
      </c>
      <c r="AF1431" s="9">
        <v>0</v>
      </c>
      <c r="AG1431" s="9">
        <v>0</v>
      </c>
      <c r="AH1431" s="9">
        <v>0</v>
      </c>
      <c r="AI1431" s="9">
        <v>0</v>
      </c>
      <c r="AJ1431">
        <v>0</v>
      </c>
      <c r="AK1431">
        <v>0</v>
      </c>
      <c r="AU1431" t="s">
        <v>3139</v>
      </c>
      <c r="AW1431">
        <v>0</v>
      </c>
      <c r="BA1431">
        <v>0</v>
      </c>
      <c r="BC1431">
        <v>0</v>
      </c>
      <c r="BE1431">
        <v>0</v>
      </c>
      <c r="BG1431">
        <v>0</v>
      </c>
      <c r="BI1431">
        <v>0</v>
      </c>
      <c r="BK1431">
        <v>0</v>
      </c>
      <c r="BM1431">
        <v>0</v>
      </c>
      <c r="BO1431">
        <v>0</v>
      </c>
      <c r="BQ1431">
        <v>0</v>
      </c>
      <c r="BS1431">
        <v>0</v>
      </c>
      <c r="BT1431">
        <v>0</v>
      </c>
      <c r="BV1431">
        <v>0</v>
      </c>
      <c r="BX1431">
        <v>0</v>
      </c>
      <c r="BZ1431">
        <v>0</v>
      </c>
      <c r="CB1431">
        <v>0</v>
      </c>
      <c r="CD1431">
        <v>0</v>
      </c>
      <c r="CH1431">
        <v>0</v>
      </c>
      <c r="CL1431">
        <v>2590</v>
      </c>
      <c r="CO1431">
        <v>0</v>
      </c>
      <c r="CP1431">
        <v>0</v>
      </c>
    </row>
    <row r="1432" spans="1:94" x14ac:dyDescent="0.3">
      <c r="A1432" s="4">
        <v>44779</v>
      </c>
      <c r="B1432" s="2" t="s">
        <v>57</v>
      </c>
      <c r="C1432" s="11" t="s">
        <v>745</v>
      </c>
      <c r="D1432" s="11" t="s">
        <v>1690</v>
      </c>
      <c r="E1432" s="3" t="s">
        <v>1526</v>
      </c>
      <c r="F1432" s="1"/>
      <c r="G1432" s="7"/>
      <c r="H1432" s="7"/>
      <c r="I1432" s="7"/>
      <c r="J1432" s="7"/>
      <c r="K1432" s="7"/>
      <c r="L1432" s="7"/>
      <c r="M1432" s="5"/>
      <c r="N1432" s="7">
        <v>1</v>
      </c>
      <c r="O1432" s="7"/>
      <c r="P1432" s="7"/>
      <c r="Q1432" s="7"/>
      <c r="R1432" s="7"/>
      <c r="S1432" s="7"/>
      <c r="T1432" s="7"/>
      <c r="U1432" s="7"/>
      <c r="V1432" s="6"/>
      <c r="W1432" s="10" t="s">
        <v>3140</v>
      </c>
      <c r="X1432" s="8"/>
      <c r="Y1432" s="9">
        <v>0</v>
      </c>
      <c r="Z1432" s="9">
        <v>0</v>
      </c>
      <c r="AA1432" s="9">
        <v>0</v>
      </c>
      <c r="AB1432" s="9">
        <v>0</v>
      </c>
      <c r="AC1432" s="9">
        <v>0</v>
      </c>
      <c r="AD1432" s="9">
        <v>0</v>
      </c>
      <c r="AE1432" s="9">
        <v>0</v>
      </c>
      <c r="AF1432" s="9">
        <v>0</v>
      </c>
      <c r="AG1432" s="9">
        <v>0</v>
      </c>
      <c r="AH1432" s="9">
        <v>0</v>
      </c>
      <c r="AI1432" s="9">
        <v>0</v>
      </c>
      <c r="AJ1432">
        <v>0</v>
      </c>
      <c r="AK1432">
        <v>0</v>
      </c>
      <c r="AU1432" t="s">
        <v>3141</v>
      </c>
      <c r="AW1432">
        <v>0</v>
      </c>
      <c r="BA1432">
        <v>0</v>
      </c>
      <c r="BC1432">
        <v>0</v>
      </c>
      <c r="BE1432">
        <v>0</v>
      </c>
      <c r="BG1432">
        <v>0</v>
      </c>
      <c r="BI1432">
        <v>0</v>
      </c>
      <c r="BK1432">
        <v>0</v>
      </c>
      <c r="BM1432">
        <v>0</v>
      </c>
      <c r="BO1432">
        <v>0</v>
      </c>
      <c r="BQ1432">
        <v>0</v>
      </c>
      <c r="BS1432">
        <v>0</v>
      </c>
      <c r="BT1432">
        <v>0</v>
      </c>
      <c r="BV1432">
        <v>0</v>
      </c>
      <c r="BX1432">
        <v>0</v>
      </c>
      <c r="BZ1432">
        <v>0</v>
      </c>
      <c r="CB1432">
        <v>0</v>
      </c>
      <c r="CD1432">
        <v>0</v>
      </c>
      <c r="CH1432">
        <v>0</v>
      </c>
      <c r="CL1432">
        <v>2591</v>
      </c>
      <c r="CO1432">
        <v>0</v>
      </c>
      <c r="CP1432">
        <v>0</v>
      </c>
    </row>
    <row r="1433" spans="1:94" x14ac:dyDescent="0.3">
      <c r="A1433" s="4">
        <v>44778</v>
      </c>
      <c r="B1433" s="2" t="s">
        <v>44</v>
      </c>
      <c r="C1433" s="11" t="s">
        <v>141</v>
      </c>
      <c r="D1433" s="11" t="s">
        <v>1713</v>
      </c>
      <c r="E1433" s="3" t="s">
        <v>1362</v>
      </c>
      <c r="F1433" s="1"/>
      <c r="G1433" s="7"/>
      <c r="H1433" s="7"/>
      <c r="I1433" s="7"/>
      <c r="J1433" s="7">
        <v>425</v>
      </c>
      <c r="K1433" s="7">
        <v>85</v>
      </c>
      <c r="L1433" s="7"/>
      <c r="M1433" s="5">
        <v>85</v>
      </c>
      <c r="N1433" s="7"/>
      <c r="O1433" s="7"/>
      <c r="P1433" s="7"/>
      <c r="Q1433" s="7"/>
      <c r="R1433" s="7"/>
      <c r="S1433" s="7"/>
      <c r="T1433" s="7"/>
      <c r="U1433" s="7"/>
      <c r="V1433" s="6"/>
      <c r="W1433" s="10"/>
      <c r="X1433" s="8"/>
      <c r="Y1433" s="9">
        <v>0</v>
      </c>
      <c r="Z1433" s="9">
        <v>0</v>
      </c>
      <c r="AA1433" s="9">
        <v>0</v>
      </c>
      <c r="AB1433" s="9">
        <v>0</v>
      </c>
      <c r="AC1433" s="9">
        <v>0</v>
      </c>
      <c r="AD1433" s="9">
        <v>0</v>
      </c>
      <c r="AE1433" s="9">
        <v>0</v>
      </c>
      <c r="AF1433" s="9">
        <v>0</v>
      </c>
      <c r="AG1433" s="9">
        <v>0</v>
      </c>
      <c r="AH1433" s="9">
        <v>0</v>
      </c>
      <c r="AI1433" s="9">
        <v>0</v>
      </c>
      <c r="AJ1433">
        <v>0</v>
      </c>
      <c r="AK1433">
        <v>0</v>
      </c>
      <c r="AU1433" t="s">
        <v>3142</v>
      </c>
      <c r="AW1433">
        <v>0</v>
      </c>
      <c r="BA1433">
        <v>0</v>
      </c>
      <c r="BC1433">
        <v>0</v>
      </c>
      <c r="BE1433">
        <v>0</v>
      </c>
      <c r="BG1433">
        <v>0</v>
      </c>
      <c r="BI1433">
        <v>0</v>
      </c>
      <c r="BK1433">
        <v>0</v>
      </c>
      <c r="BM1433">
        <v>0</v>
      </c>
      <c r="BO1433">
        <v>0</v>
      </c>
      <c r="BQ1433">
        <v>0</v>
      </c>
      <c r="BS1433">
        <v>0</v>
      </c>
      <c r="BT1433">
        <v>0</v>
      </c>
      <c r="BV1433">
        <v>0</v>
      </c>
      <c r="BX1433">
        <v>0</v>
      </c>
      <c r="BZ1433">
        <v>0</v>
      </c>
      <c r="CB1433">
        <v>0</v>
      </c>
      <c r="CD1433">
        <v>0</v>
      </c>
      <c r="CH1433">
        <v>0</v>
      </c>
      <c r="CL1433">
        <v>2592</v>
      </c>
      <c r="CO1433">
        <v>0</v>
      </c>
      <c r="CP1433">
        <v>0</v>
      </c>
    </row>
    <row r="1434" spans="1:94" x14ac:dyDescent="0.3">
      <c r="A1434" s="4">
        <v>44779</v>
      </c>
      <c r="B1434" s="2" t="s">
        <v>80</v>
      </c>
      <c r="C1434" s="11" t="s">
        <v>190</v>
      </c>
      <c r="D1434" s="11" t="s">
        <v>11</v>
      </c>
      <c r="E1434" s="3" t="s">
        <v>857</v>
      </c>
      <c r="F1434" s="1"/>
      <c r="G1434" s="7"/>
      <c r="H1434" s="7"/>
      <c r="I1434" s="7"/>
      <c r="J1434" s="7">
        <v>8</v>
      </c>
      <c r="K1434" s="7">
        <v>2</v>
      </c>
      <c r="L1434" s="7"/>
      <c r="M1434" s="5">
        <v>2</v>
      </c>
      <c r="N1434" s="7"/>
      <c r="O1434" s="7"/>
      <c r="P1434" s="7"/>
      <c r="Q1434" s="7"/>
      <c r="R1434" s="7"/>
      <c r="S1434" s="7"/>
      <c r="T1434" s="7"/>
      <c r="U1434" s="7"/>
      <c r="V1434" s="6"/>
      <c r="W1434" s="10"/>
      <c r="X1434" s="8"/>
      <c r="Y1434" s="9">
        <v>0</v>
      </c>
      <c r="Z1434" s="9">
        <v>0</v>
      </c>
      <c r="AA1434" s="9">
        <v>0</v>
      </c>
      <c r="AB1434" s="9">
        <v>0</v>
      </c>
      <c r="AC1434" s="9">
        <v>0</v>
      </c>
      <c r="AD1434" s="9">
        <v>0</v>
      </c>
      <c r="AE1434" s="9">
        <v>0</v>
      </c>
      <c r="AF1434" s="9">
        <v>0</v>
      </c>
      <c r="AG1434" s="9">
        <v>0</v>
      </c>
      <c r="AH1434" s="9">
        <v>0</v>
      </c>
      <c r="AI1434" s="9">
        <v>0</v>
      </c>
      <c r="AJ1434">
        <v>0</v>
      </c>
      <c r="AK1434">
        <v>0</v>
      </c>
      <c r="AU1434" t="s">
        <v>3143</v>
      </c>
      <c r="AW1434">
        <v>0</v>
      </c>
      <c r="BA1434">
        <v>0</v>
      </c>
      <c r="BC1434">
        <v>0</v>
      </c>
      <c r="BE1434">
        <v>0</v>
      </c>
      <c r="BG1434">
        <v>0</v>
      </c>
      <c r="BI1434">
        <v>0</v>
      </c>
      <c r="BK1434">
        <v>0</v>
      </c>
      <c r="BM1434">
        <v>0</v>
      </c>
      <c r="BO1434">
        <v>0</v>
      </c>
      <c r="BQ1434">
        <v>0</v>
      </c>
      <c r="BS1434">
        <v>0</v>
      </c>
      <c r="BT1434">
        <v>0</v>
      </c>
      <c r="BV1434">
        <v>0</v>
      </c>
      <c r="BX1434">
        <v>0</v>
      </c>
      <c r="BZ1434">
        <v>0</v>
      </c>
      <c r="CB1434">
        <v>0</v>
      </c>
      <c r="CD1434">
        <v>0</v>
      </c>
      <c r="CH1434">
        <v>0</v>
      </c>
      <c r="CL1434">
        <v>2593</v>
      </c>
      <c r="CO1434">
        <v>0</v>
      </c>
      <c r="CP1434">
        <v>0</v>
      </c>
    </row>
    <row r="1435" spans="1:94" x14ac:dyDescent="0.3">
      <c r="A1435" s="4">
        <v>44779</v>
      </c>
      <c r="B1435" s="2" t="s">
        <v>80</v>
      </c>
      <c r="C1435" s="11" t="s">
        <v>774</v>
      </c>
      <c r="D1435" s="11" t="s">
        <v>11</v>
      </c>
      <c r="E1435" s="3" t="s">
        <v>1490</v>
      </c>
      <c r="F1435" s="1"/>
      <c r="G1435" s="7"/>
      <c r="H1435" s="7"/>
      <c r="I1435" s="7"/>
      <c r="J1435" s="7">
        <v>160</v>
      </c>
      <c r="K1435" s="7">
        <v>45</v>
      </c>
      <c r="L1435" s="7"/>
      <c r="M1435" s="5">
        <v>45</v>
      </c>
      <c r="N1435" s="7"/>
      <c r="O1435" s="7"/>
      <c r="P1435" s="7"/>
      <c r="Q1435" s="7"/>
      <c r="R1435" s="7"/>
      <c r="S1435" s="7"/>
      <c r="T1435" s="7"/>
      <c r="U1435" s="7"/>
      <c r="V1435" s="6"/>
      <c r="W1435" s="10"/>
      <c r="X1435" s="8"/>
      <c r="Y1435" s="9">
        <v>0</v>
      </c>
      <c r="Z1435" s="9">
        <v>0</v>
      </c>
      <c r="AA1435" s="9">
        <v>0</v>
      </c>
      <c r="AB1435" s="9">
        <v>0</v>
      </c>
      <c r="AC1435" s="9">
        <v>0</v>
      </c>
      <c r="AD1435" s="9">
        <v>0</v>
      </c>
      <c r="AE1435" s="9">
        <v>0</v>
      </c>
      <c r="AF1435" s="9">
        <v>0</v>
      </c>
      <c r="AG1435" s="9">
        <v>0</v>
      </c>
      <c r="AH1435" s="9">
        <v>0</v>
      </c>
      <c r="AI1435" s="9">
        <v>0</v>
      </c>
      <c r="AJ1435">
        <v>0</v>
      </c>
      <c r="AK1435">
        <v>0</v>
      </c>
      <c r="AU1435" t="s">
        <v>3144</v>
      </c>
      <c r="AW1435">
        <v>0</v>
      </c>
      <c r="BA1435">
        <v>0</v>
      </c>
      <c r="BC1435">
        <v>0</v>
      </c>
      <c r="BE1435">
        <v>0</v>
      </c>
      <c r="BG1435">
        <v>0</v>
      </c>
      <c r="BI1435">
        <v>0</v>
      </c>
      <c r="BK1435">
        <v>0</v>
      </c>
      <c r="BM1435">
        <v>0</v>
      </c>
      <c r="BO1435">
        <v>0</v>
      </c>
      <c r="BQ1435">
        <v>0</v>
      </c>
      <c r="BS1435">
        <v>0</v>
      </c>
      <c r="BT1435">
        <v>0</v>
      </c>
      <c r="BV1435">
        <v>0</v>
      </c>
      <c r="BX1435">
        <v>0</v>
      </c>
      <c r="BZ1435">
        <v>0</v>
      </c>
      <c r="CB1435">
        <v>0</v>
      </c>
      <c r="CD1435">
        <v>0</v>
      </c>
      <c r="CH1435">
        <v>0</v>
      </c>
      <c r="CL1435">
        <v>2594</v>
      </c>
      <c r="CO1435">
        <v>0</v>
      </c>
      <c r="CP1435">
        <v>0</v>
      </c>
    </row>
    <row r="1436" spans="1:94" x14ac:dyDescent="0.3">
      <c r="A1436" s="4">
        <v>44780</v>
      </c>
      <c r="B1436" s="2" t="s">
        <v>53</v>
      </c>
      <c r="C1436" s="11" t="s">
        <v>67</v>
      </c>
      <c r="D1436" s="11" t="s">
        <v>7</v>
      </c>
      <c r="E1436" s="3" t="s">
        <v>929</v>
      </c>
      <c r="F1436" s="1"/>
      <c r="G1436" s="7"/>
      <c r="H1436" s="7"/>
      <c r="I1436" s="7"/>
      <c r="J1436" s="7">
        <v>4</v>
      </c>
      <c r="K1436" s="7">
        <v>1</v>
      </c>
      <c r="L1436" s="7">
        <v>1</v>
      </c>
      <c r="M1436" s="5"/>
      <c r="N1436" s="7"/>
      <c r="O1436" s="7"/>
      <c r="P1436" s="7"/>
      <c r="Q1436" s="7"/>
      <c r="R1436" s="7"/>
      <c r="S1436" s="7"/>
      <c r="T1436" s="7"/>
      <c r="U1436" s="7"/>
      <c r="V1436" s="6"/>
      <c r="W1436" s="10"/>
      <c r="X1436" s="8"/>
      <c r="Y1436" s="9">
        <v>0</v>
      </c>
      <c r="Z1436" s="9">
        <v>0</v>
      </c>
      <c r="AA1436" s="9">
        <v>0</v>
      </c>
      <c r="AB1436" s="9">
        <v>0</v>
      </c>
      <c r="AC1436" s="9">
        <v>0</v>
      </c>
      <c r="AD1436" s="9">
        <v>0</v>
      </c>
      <c r="AE1436" s="9">
        <v>0</v>
      </c>
      <c r="AF1436" s="9">
        <v>0</v>
      </c>
      <c r="AG1436" s="9">
        <v>0</v>
      </c>
      <c r="AH1436" s="9">
        <v>0</v>
      </c>
      <c r="AI1436" s="9">
        <v>0</v>
      </c>
      <c r="AJ1436">
        <v>0</v>
      </c>
      <c r="AK1436">
        <v>0</v>
      </c>
      <c r="AU1436" t="s">
        <v>3145</v>
      </c>
      <c r="AW1436">
        <v>0</v>
      </c>
      <c r="BA1436">
        <v>0</v>
      </c>
      <c r="BC1436">
        <v>0</v>
      </c>
      <c r="BE1436">
        <v>0</v>
      </c>
      <c r="BG1436">
        <v>0</v>
      </c>
      <c r="BI1436">
        <v>0</v>
      </c>
      <c r="BK1436">
        <v>0</v>
      </c>
      <c r="BM1436">
        <v>0</v>
      </c>
      <c r="BO1436">
        <v>0</v>
      </c>
      <c r="BQ1436">
        <v>0</v>
      </c>
      <c r="BS1436">
        <v>0</v>
      </c>
      <c r="BT1436">
        <v>0</v>
      </c>
      <c r="BV1436">
        <v>0</v>
      </c>
      <c r="BX1436">
        <v>0</v>
      </c>
      <c r="BZ1436">
        <v>0</v>
      </c>
      <c r="CB1436">
        <v>0</v>
      </c>
      <c r="CD1436">
        <v>0</v>
      </c>
      <c r="CH1436">
        <v>0</v>
      </c>
      <c r="CL1436">
        <v>2595</v>
      </c>
      <c r="CO1436">
        <v>0</v>
      </c>
      <c r="CP1436">
        <v>0</v>
      </c>
    </row>
    <row r="1437" spans="1:94" x14ac:dyDescent="0.3">
      <c r="A1437" s="4">
        <v>44779</v>
      </c>
      <c r="B1437" s="2" t="s">
        <v>23</v>
      </c>
      <c r="C1437" s="11" t="s">
        <v>62</v>
      </c>
      <c r="D1437" s="11" t="s">
        <v>1627</v>
      </c>
      <c r="E1437" s="3" t="s">
        <v>1578</v>
      </c>
      <c r="F1437" s="1"/>
      <c r="G1437" s="7"/>
      <c r="H1437" s="7"/>
      <c r="I1437" s="7"/>
      <c r="J1437" s="7"/>
      <c r="K1437" s="7"/>
      <c r="L1437" s="7"/>
      <c r="M1437" s="5"/>
      <c r="N1437" s="7">
        <v>2</v>
      </c>
      <c r="O1437" s="7"/>
      <c r="P1437" s="7"/>
      <c r="Q1437" s="7"/>
      <c r="R1437" s="7"/>
      <c r="S1437" s="7"/>
      <c r="T1437" s="7"/>
      <c r="U1437" s="7"/>
      <c r="V1437" s="6"/>
      <c r="W1437" s="10"/>
      <c r="X1437" s="8"/>
      <c r="Y1437" s="9">
        <v>0</v>
      </c>
      <c r="Z1437" s="9">
        <v>0</v>
      </c>
      <c r="AA1437" s="9">
        <v>0</v>
      </c>
      <c r="AB1437" s="9">
        <v>0</v>
      </c>
      <c r="AC1437" s="9">
        <v>0</v>
      </c>
      <c r="AD1437" s="9">
        <v>0</v>
      </c>
      <c r="AE1437" s="9">
        <v>0</v>
      </c>
      <c r="AF1437" s="9">
        <v>0</v>
      </c>
      <c r="AG1437" s="9">
        <v>0</v>
      </c>
      <c r="AH1437" s="9">
        <v>0</v>
      </c>
      <c r="AI1437" s="9">
        <v>0</v>
      </c>
      <c r="AJ1437">
        <v>0</v>
      </c>
      <c r="AK1437">
        <v>0</v>
      </c>
      <c r="AU1437" t="s">
        <v>3146</v>
      </c>
      <c r="AW1437">
        <v>0</v>
      </c>
      <c r="BA1437">
        <v>0</v>
      </c>
      <c r="BC1437">
        <v>0</v>
      </c>
      <c r="BE1437">
        <v>0</v>
      </c>
      <c r="BG1437">
        <v>0</v>
      </c>
      <c r="BI1437">
        <v>0</v>
      </c>
      <c r="BK1437">
        <v>0</v>
      </c>
      <c r="BM1437">
        <v>0</v>
      </c>
      <c r="BO1437">
        <v>0</v>
      </c>
      <c r="BQ1437">
        <v>0</v>
      </c>
      <c r="BS1437">
        <v>0</v>
      </c>
      <c r="BT1437">
        <v>0</v>
      </c>
      <c r="BV1437">
        <v>0</v>
      </c>
      <c r="BX1437">
        <v>0</v>
      </c>
      <c r="BZ1437">
        <v>0</v>
      </c>
      <c r="CB1437">
        <v>0</v>
      </c>
      <c r="CD1437">
        <v>0</v>
      </c>
      <c r="CH1437">
        <v>0</v>
      </c>
      <c r="CL1437">
        <v>2596</v>
      </c>
      <c r="CO1437">
        <v>0</v>
      </c>
      <c r="CP1437">
        <v>0</v>
      </c>
    </row>
    <row r="1438" spans="1:94" x14ac:dyDescent="0.3">
      <c r="A1438" s="4">
        <v>44781</v>
      </c>
      <c r="B1438" s="2" t="s">
        <v>80</v>
      </c>
      <c r="C1438" s="11" t="s">
        <v>190</v>
      </c>
      <c r="D1438" s="11" t="s">
        <v>7</v>
      </c>
      <c r="E1438" s="3" t="s">
        <v>857</v>
      </c>
      <c r="F1438" s="1"/>
      <c r="G1438" s="7"/>
      <c r="H1438" s="7"/>
      <c r="I1438" s="7"/>
      <c r="J1438" s="7">
        <v>40</v>
      </c>
      <c r="K1438" s="7">
        <v>10</v>
      </c>
      <c r="L1438" s="7">
        <v>10</v>
      </c>
      <c r="M1438" s="5"/>
      <c r="N1438" s="7"/>
      <c r="O1438" s="7"/>
      <c r="P1438" s="7"/>
      <c r="Q1438" s="7"/>
      <c r="R1438" s="7"/>
      <c r="S1438" s="7"/>
      <c r="T1438" s="7"/>
      <c r="U1438" s="7"/>
      <c r="V1438" s="6"/>
      <c r="W1438" s="10"/>
      <c r="X1438" s="8"/>
      <c r="Y1438" s="9">
        <v>0</v>
      </c>
      <c r="Z1438" s="9">
        <v>0</v>
      </c>
      <c r="AA1438" s="9">
        <v>0</v>
      </c>
      <c r="AB1438" s="9">
        <v>0</v>
      </c>
      <c r="AC1438" s="9">
        <v>0</v>
      </c>
      <c r="AD1438" s="9">
        <v>0</v>
      </c>
      <c r="AE1438" s="9">
        <v>0</v>
      </c>
      <c r="AF1438" s="9">
        <v>0</v>
      </c>
      <c r="AG1438" s="9">
        <v>0</v>
      </c>
      <c r="AH1438" s="9">
        <v>0</v>
      </c>
      <c r="AI1438" s="9">
        <v>0</v>
      </c>
      <c r="AJ1438">
        <v>0</v>
      </c>
      <c r="AK1438">
        <v>0</v>
      </c>
      <c r="AU1438" t="s">
        <v>3147</v>
      </c>
      <c r="AW1438">
        <v>0</v>
      </c>
      <c r="BA1438">
        <v>0</v>
      </c>
      <c r="BC1438">
        <v>0</v>
      </c>
      <c r="BE1438">
        <v>0</v>
      </c>
      <c r="BG1438">
        <v>0</v>
      </c>
      <c r="BI1438">
        <v>0</v>
      </c>
      <c r="BK1438">
        <v>0</v>
      </c>
      <c r="BM1438">
        <v>0</v>
      </c>
      <c r="BO1438">
        <v>0</v>
      </c>
      <c r="BQ1438">
        <v>0</v>
      </c>
      <c r="BS1438">
        <v>0</v>
      </c>
      <c r="BT1438">
        <v>0</v>
      </c>
      <c r="BV1438">
        <v>0</v>
      </c>
      <c r="BX1438">
        <v>0</v>
      </c>
      <c r="BZ1438">
        <v>0</v>
      </c>
      <c r="CB1438">
        <v>0</v>
      </c>
      <c r="CD1438">
        <v>0</v>
      </c>
      <c r="CH1438">
        <v>0</v>
      </c>
      <c r="CL1438">
        <v>2597</v>
      </c>
      <c r="CO1438">
        <v>0</v>
      </c>
      <c r="CP1438">
        <v>0</v>
      </c>
    </row>
    <row r="1439" spans="1:94" x14ac:dyDescent="0.3">
      <c r="A1439" s="4">
        <v>44779</v>
      </c>
      <c r="B1439" s="2" t="s">
        <v>8</v>
      </c>
      <c r="C1439" s="11" t="s">
        <v>461</v>
      </c>
      <c r="D1439" s="11" t="s">
        <v>1690</v>
      </c>
      <c r="E1439" s="3" t="s">
        <v>994</v>
      </c>
      <c r="F1439" s="1"/>
      <c r="G1439" s="7"/>
      <c r="H1439" s="7"/>
      <c r="I1439" s="7"/>
      <c r="J1439" s="7"/>
      <c r="K1439" s="7"/>
      <c r="L1439" s="7"/>
      <c r="M1439" s="5"/>
      <c r="N1439" s="7">
        <v>1</v>
      </c>
      <c r="O1439" s="7"/>
      <c r="P1439" s="7"/>
      <c r="Q1439" s="7"/>
      <c r="R1439" s="7"/>
      <c r="S1439" s="7"/>
      <c r="T1439" s="7"/>
      <c r="U1439" s="7"/>
      <c r="V1439" s="6"/>
      <c r="W1439" s="10"/>
      <c r="X1439" s="8"/>
      <c r="Y1439" s="9">
        <v>0</v>
      </c>
      <c r="Z1439" s="9">
        <v>0</v>
      </c>
      <c r="AA1439" s="9">
        <v>0</v>
      </c>
      <c r="AB1439" s="9">
        <v>0</v>
      </c>
      <c r="AC1439" s="9">
        <v>0</v>
      </c>
      <c r="AD1439" s="9">
        <v>0</v>
      </c>
      <c r="AE1439" s="9">
        <v>0</v>
      </c>
      <c r="AF1439" s="9">
        <v>0</v>
      </c>
      <c r="AG1439" s="9">
        <v>0</v>
      </c>
      <c r="AH1439" s="9">
        <v>0</v>
      </c>
      <c r="AI1439" s="9">
        <v>0</v>
      </c>
      <c r="AJ1439">
        <v>0</v>
      </c>
      <c r="AK1439">
        <v>0</v>
      </c>
      <c r="AU1439" t="s">
        <v>3148</v>
      </c>
      <c r="AW1439">
        <v>0</v>
      </c>
      <c r="BA1439">
        <v>0</v>
      </c>
      <c r="BC1439">
        <v>0</v>
      </c>
      <c r="BE1439">
        <v>0</v>
      </c>
      <c r="BG1439">
        <v>0</v>
      </c>
      <c r="BI1439">
        <v>0</v>
      </c>
      <c r="BK1439">
        <v>0</v>
      </c>
      <c r="BM1439">
        <v>0</v>
      </c>
      <c r="BO1439">
        <v>0</v>
      </c>
      <c r="BQ1439">
        <v>0</v>
      </c>
      <c r="BS1439">
        <v>0</v>
      </c>
      <c r="BT1439">
        <v>0</v>
      </c>
      <c r="BV1439">
        <v>0</v>
      </c>
      <c r="BX1439">
        <v>0</v>
      </c>
      <c r="BZ1439">
        <v>0</v>
      </c>
      <c r="CB1439">
        <v>0</v>
      </c>
      <c r="CD1439">
        <v>0</v>
      </c>
      <c r="CH1439">
        <v>0</v>
      </c>
      <c r="CL1439">
        <v>2598</v>
      </c>
      <c r="CO1439">
        <v>0</v>
      </c>
      <c r="CP1439">
        <v>0</v>
      </c>
    </row>
    <row r="1440" spans="1:94" x14ac:dyDescent="0.3">
      <c r="A1440" s="4">
        <v>44779</v>
      </c>
      <c r="B1440" s="2" t="s">
        <v>8</v>
      </c>
      <c r="C1440" s="11" t="s">
        <v>655</v>
      </c>
      <c r="D1440" s="11" t="s">
        <v>1690</v>
      </c>
      <c r="E1440" s="3" t="s">
        <v>1516</v>
      </c>
      <c r="F1440" s="1"/>
      <c r="G1440" s="7"/>
      <c r="H1440" s="7"/>
      <c r="I1440" s="7"/>
      <c r="J1440" s="7"/>
      <c r="K1440" s="7"/>
      <c r="L1440" s="7"/>
      <c r="M1440" s="5"/>
      <c r="N1440" s="7">
        <v>1</v>
      </c>
      <c r="O1440" s="7"/>
      <c r="P1440" s="7"/>
      <c r="Q1440" s="7"/>
      <c r="R1440" s="7"/>
      <c r="S1440" s="7"/>
      <c r="T1440" s="7"/>
      <c r="U1440" s="7"/>
      <c r="V1440" s="6"/>
      <c r="W1440" s="10"/>
      <c r="X1440" s="8"/>
      <c r="Y1440" s="9">
        <v>0</v>
      </c>
      <c r="Z1440" s="9">
        <v>0</v>
      </c>
      <c r="AA1440" s="9">
        <v>0</v>
      </c>
      <c r="AB1440" s="9">
        <v>0</v>
      </c>
      <c r="AC1440" s="9">
        <v>0</v>
      </c>
      <c r="AD1440" s="9">
        <v>0</v>
      </c>
      <c r="AE1440" s="9">
        <v>0</v>
      </c>
      <c r="AF1440" s="9">
        <v>0</v>
      </c>
      <c r="AG1440" s="9">
        <v>0</v>
      </c>
      <c r="AH1440" s="9">
        <v>0</v>
      </c>
      <c r="AI1440" s="9">
        <v>0</v>
      </c>
      <c r="AJ1440">
        <v>0</v>
      </c>
      <c r="AK1440">
        <v>0</v>
      </c>
      <c r="AU1440" t="s">
        <v>3149</v>
      </c>
      <c r="AW1440">
        <v>0</v>
      </c>
      <c r="BA1440">
        <v>0</v>
      </c>
      <c r="BC1440">
        <v>0</v>
      </c>
      <c r="BE1440">
        <v>0</v>
      </c>
      <c r="BG1440">
        <v>0</v>
      </c>
      <c r="BI1440">
        <v>0</v>
      </c>
      <c r="BK1440">
        <v>0</v>
      </c>
      <c r="BM1440">
        <v>0</v>
      </c>
      <c r="BO1440">
        <v>0</v>
      </c>
      <c r="BQ1440">
        <v>0</v>
      </c>
      <c r="BS1440">
        <v>0</v>
      </c>
      <c r="BT1440">
        <v>0</v>
      </c>
      <c r="BV1440">
        <v>0</v>
      </c>
      <c r="BX1440">
        <v>0</v>
      </c>
      <c r="BZ1440">
        <v>0</v>
      </c>
      <c r="CB1440">
        <v>0</v>
      </c>
      <c r="CD1440">
        <v>0</v>
      </c>
      <c r="CH1440">
        <v>0</v>
      </c>
      <c r="CL1440">
        <v>2599</v>
      </c>
      <c r="CO1440">
        <v>0</v>
      </c>
      <c r="CP1440">
        <v>0</v>
      </c>
    </row>
    <row r="1441" spans="1:94" x14ac:dyDescent="0.3">
      <c r="A1441" s="4">
        <v>44779</v>
      </c>
      <c r="B1441" s="2" t="s">
        <v>8</v>
      </c>
      <c r="C1441" s="11" t="s">
        <v>474</v>
      </c>
      <c r="D1441" s="11" t="s">
        <v>1690</v>
      </c>
      <c r="E1441" s="3" t="s">
        <v>1310</v>
      </c>
      <c r="F1441" s="1"/>
      <c r="G1441" s="7"/>
      <c r="H1441" s="7"/>
      <c r="I1441" s="7"/>
      <c r="J1441" s="7"/>
      <c r="K1441" s="7"/>
      <c r="L1441" s="7"/>
      <c r="M1441" s="5"/>
      <c r="N1441" s="7">
        <v>3</v>
      </c>
      <c r="O1441" s="7"/>
      <c r="P1441" s="7"/>
      <c r="Q1441" s="7"/>
      <c r="R1441" s="7"/>
      <c r="S1441" s="7"/>
      <c r="T1441" s="7"/>
      <c r="U1441" s="7"/>
      <c r="V1441" s="6"/>
      <c r="W1441" s="10"/>
      <c r="X1441" s="8"/>
      <c r="Y1441" s="9">
        <v>0</v>
      </c>
      <c r="Z1441" s="9">
        <v>0</v>
      </c>
      <c r="AA1441" s="9">
        <v>0</v>
      </c>
      <c r="AB1441" s="9">
        <v>0</v>
      </c>
      <c r="AC1441" s="9">
        <v>0</v>
      </c>
      <c r="AD1441" s="9">
        <v>0</v>
      </c>
      <c r="AE1441" s="9">
        <v>0</v>
      </c>
      <c r="AF1441" s="9">
        <v>0</v>
      </c>
      <c r="AG1441" s="9">
        <v>0</v>
      </c>
      <c r="AH1441" s="9">
        <v>0</v>
      </c>
      <c r="AI1441" s="9">
        <v>0</v>
      </c>
      <c r="AJ1441">
        <v>0</v>
      </c>
      <c r="AK1441">
        <v>0</v>
      </c>
      <c r="AU1441" t="s">
        <v>3150</v>
      </c>
      <c r="AW1441">
        <v>0</v>
      </c>
      <c r="BA1441">
        <v>0</v>
      </c>
      <c r="BC1441">
        <v>0</v>
      </c>
      <c r="BE1441">
        <v>0</v>
      </c>
      <c r="BG1441">
        <v>0</v>
      </c>
      <c r="BI1441">
        <v>0</v>
      </c>
      <c r="BK1441">
        <v>0</v>
      </c>
      <c r="BM1441">
        <v>0</v>
      </c>
      <c r="BO1441">
        <v>0</v>
      </c>
      <c r="BQ1441">
        <v>0</v>
      </c>
      <c r="BS1441">
        <v>0</v>
      </c>
      <c r="BT1441">
        <v>0</v>
      </c>
      <c r="BV1441">
        <v>0</v>
      </c>
      <c r="BX1441">
        <v>0</v>
      </c>
      <c r="BZ1441">
        <v>0</v>
      </c>
      <c r="CB1441">
        <v>0</v>
      </c>
      <c r="CD1441">
        <v>0</v>
      </c>
      <c r="CH1441">
        <v>0</v>
      </c>
      <c r="CL1441">
        <v>2600</v>
      </c>
      <c r="CO1441">
        <v>0</v>
      </c>
      <c r="CP1441">
        <v>0</v>
      </c>
    </row>
    <row r="1442" spans="1:94" x14ac:dyDescent="0.3">
      <c r="A1442" s="4">
        <v>44779</v>
      </c>
      <c r="B1442" s="2" t="s">
        <v>8</v>
      </c>
      <c r="C1442" s="11" t="s">
        <v>461</v>
      </c>
      <c r="D1442" s="11" t="s">
        <v>11</v>
      </c>
      <c r="E1442" s="3" t="s">
        <v>994</v>
      </c>
      <c r="F1442" s="1"/>
      <c r="G1442" s="7"/>
      <c r="H1442" s="7"/>
      <c r="I1442" s="7"/>
      <c r="J1442" s="7"/>
      <c r="K1442" s="7"/>
      <c r="L1442" s="7"/>
      <c r="M1442" s="5"/>
      <c r="N1442" s="7"/>
      <c r="O1442" s="7"/>
      <c r="P1442" s="7"/>
      <c r="Q1442" s="7"/>
      <c r="R1442" s="7"/>
      <c r="S1442" s="7"/>
      <c r="T1442" s="7"/>
      <c r="U1442" s="7"/>
      <c r="V1442" s="6"/>
      <c r="W1442" s="10"/>
      <c r="X1442" s="8"/>
      <c r="Y1442" s="9">
        <v>0</v>
      </c>
      <c r="Z1442" s="9">
        <v>0</v>
      </c>
      <c r="AA1442" s="9">
        <v>0</v>
      </c>
      <c r="AB1442" s="9">
        <v>0</v>
      </c>
      <c r="AC1442" s="9">
        <v>0</v>
      </c>
      <c r="AD1442" s="9">
        <v>0</v>
      </c>
      <c r="AE1442" s="9">
        <v>0</v>
      </c>
      <c r="AF1442" s="9">
        <v>0</v>
      </c>
      <c r="AG1442" s="9">
        <v>0</v>
      </c>
      <c r="AH1442" s="9">
        <v>0</v>
      </c>
      <c r="AI1442" s="9">
        <v>0</v>
      </c>
      <c r="AJ1442">
        <v>0</v>
      </c>
      <c r="AK1442">
        <v>0</v>
      </c>
      <c r="AU1442" t="s">
        <v>3151</v>
      </c>
      <c r="AW1442">
        <v>0</v>
      </c>
      <c r="BA1442">
        <v>0</v>
      </c>
      <c r="BC1442">
        <v>0</v>
      </c>
      <c r="BE1442">
        <v>0</v>
      </c>
      <c r="BG1442">
        <v>0</v>
      </c>
      <c r="BI1442">
        <v>0</v>
      </c>
      <c r="BK1442">
        <v>0</v>
      </c>
      <c r="BM1442">
        <v>0</v>
      </c>
      <c r="BO1442">
        <v>0</v>
      </c>
      <c r="BQ1442">
        <v>0</v>
      </c>
      <c r="BS1442">
        <v>0</v>
      </c>
      <c r="BT1442">
        <v>0</v>
      </c>
      <c r="BV1442">
        <v>0</v>
      </c>
      <c r="BX1442">
        <v>0</v>
      </c>
      <c r="BZ1442">
        <v>0</v>
      </c>
      <c r="CB1442">
        <v>0</v>
      </c>
      <c r="CD1442">
        <v>0</v>
      </c>
      <c r="CH1442">
        <v>0</v>
      </c>
      <c r="CL1442">
        <v>2601</v>
      </c>
      <c r="CO1442">
        <v>0</v>
      </c>
      <c r="CP1442">
        <v>0</v>
      </c>
    </row>
    <row r="1443" spans="1:94" x14ac:dyDescent="0.3">
      <c r="A1443" s="4">
        <v>44779</v>
      </c>
      <c r="B1443" s="2" t="s">
        <v>8</v>
      </c>
      <c r="C1443" s="11" t="s">
        <v>609</v>
      </c>
      <c r="D1443" s="11" t="s">
        <v>1690</v>
      </c>
      <c r="E1443" s="3" t="s">
        <v>948</v>
      </c>
      <c r="F1443" s="1"/>
      <c r="G1443" s="7"/>
      <c r="H1443" s="7"/>
      <c r="I1443" s="7"/>
      <c r="J1443" s="7"/>
      <c r="K1443" s="7"/>
      <c r="L1443" s="7"/>
      <c r="M1443" s="5"/>
      <c r="N1443" s="7">
        <v>3</v>
      </c>
      <c r="O1443" s="7">
        <v>2</v>
      </c>
      <c r="P1443" s="7"/>
      <c r="Q1443" s="7"/>
      <c r="R1443" s="7"/>
      <c r="S1443" s="7"/>
      <c r="T1443" s="7"/>
      <c r="U1443" s="7"/>
      <c r="V1443" s="6"/>
      <c r="W1443" s="10"/>
      <c r="X1443" s="8"/>
      <c r="Y1443" s="9">
        <v>0</v>
      </c>
      <c r="Z1443" s="9">
        <v>0</v>
      </c>
      <c r="AA1443" s="9">
        <v>0</v>
      </c>
      <c r="AB1443" s="9">
        <v>0</v>
      </c>
      <c r="AC1443" s="9">
        <v>0</v>
      </c>
      <c r="AD1443" s="9">
        <v>0</v>
      </c>
      <c r="AE1443" s="9">
        <v>0</v>
      </c>
      <c r="AF1443" s="9">
        <v>0</v>
      </c>
      <c r="AG1443" s="9">
        <v>0</v>
      </c>
      <c r="AH1443" s="9">
        <v>0</v>
      </c>
      <c r="AI1443" s="9">
        <v>0</v>
      </c>
      <c r="AJ1443">
        <v>0</v>
      </c>
      <c r="AK1443">
        <v>0</v>
      </c>
      <c r="AU1443" t="s">
        <v>3152</v>
      </c>
      <c r="AW1443">
        <v>0</v>
      </c>
      <c r="BA1443">
        <v>0</v>
      </c>
      <c r="BC1443">
        <v>0</v>
      </c>
      <c r="BE1443">
        <v>0</v>
      </c>
      <c r="BG1443">
        <v>0</v>
      </c>
      <c r="BI1443">
        <v>0</v>
      </c>
      <c r="BK1443">
        <v>0</v>
      </c>
      <c r="BM1443">
        <v>0</v>
      </c>
      <c r="BO1443">
        <v>0</v>
      </c>
      <c r="BQ1443">
        <v>0</v>
      </c>
      <c r="BS1443">
        <v>0</v>
      </c>
      <c r="BT1443">
        <v>0</v>
      </c>
      <c r="BV1443">
        <v>0</v>
      </c>
      <c r="BX1443">
        <v>0</v>
      </c>
      <c r="BZ1443">
        <v>0</v>
      </c>
      <c r="CB1443">
        <v>0</v>
      </c>
      <c r="CD1443">
        <v>0</v>
      </c>
      <c r="CH1443">
        <v>0</v>
      </c>
      <c r="CL1443">
        <v>2602</v>
      </c>
      <c r="CO1443">
        <v>0</v>
      </c>
      <c r="CP1443">
        <v>0</v>
      </c>
    </row>
    <row r="1444" spans="1:94" x14ac:dyDescent="0.3">
      <c r="A1444" s="4">
        <v>44780</v>
      </c>
      <c r="B1444" s="2" t="s">
        <v>40</v>
      </c>
      <c r="C1444" s="11" t="s">
        <v>424</v>
      </c>
      <c r="D1444" s="11" t="s">
        <v>1699</v>
      </c>
      <c r="E1444" s="3" t="s">
        <v>1104</v>
      </c>
      <c r="F1444" s="1"/>
      <c r="G1444" s="7"/>
      <c r="H1444" s="7"/>
      <c r="I1444" s="7"/>
      <c r="J1444" s="7"/>
      <c r="K1444" s="7"/>
      <c r="L1444" s="7"/>
      <c r="M1444" s="5"/>
      <c r="N1444" s="7"/>
      <c r="O1444" s="7"/>
      <c r="P1444" s="7"/>
      <c r="Q1444" s="7"/>
      <c r="R1444" s="7"/>
      <c r="S1444" s="7"/>
      <c r="T1444" s="7"/>
      <c r="U1444" s="7"/>
      <c r="V1444" s="6">
        <v>1</v>
      </c>
      <c r="W1444" s="10"/>
      <c r="X1444" s="8"/>
      <c r="Y1444" s="9">
        <v>0</v>
      </c>
      <c r="Z1444" s="9">
        <v>0</v>
      </c>
      <c r="AA1444" s="9">
        <v>0</v>
      </c>
      <c r="AB1444" s="9">
        <v>0</v>
      </c>
      <c r="AC1444" s="9">
        <v>0</v>
      </c>
      <c r="AD1444" s="9">
        <v>0</v>
      </c>
      <c r="AE1444" s="9">
        <v>0</v>
      </c>
      <c r="AF1444" s="9">
        <v>0</v>
      </c>
      <c r="AG1444" s="9">
        <v>0</v>
      </c>
      <c r="AH1444" s="9">
        <v>0</v>
      </c>
      <c r="AI1444" s="9">
        <v>0</v>
      </c>
      <c r="AJ1444">
        <v>0</v>
      </c>
      <c r="AK1444">
        <v>0</v>
      </c>
      <c r="AU1444" t="s">
        <v>3153</v>
      </c>
      <c r="AW1444">
        <v>0</v>
      </c>
      <c r="BA1444">
        <v>0</v>
      </c>
      <c r="BC1444">
        <v>0</v>
      </c>
      <c r="BE1444">
        <v>0</v>
      </c>
      <c r="BG1444">
        <v>0</v>
      </c>
      <c r="BI1444">
        <v>0</v>
      </c>
      <c r="BK1444">
        <v>0</v>
      </c>
      <c r="BM1444">
        <v>0</v>
      </c>
      <c r="BO1444">
        <v>0</v>
      </c>
      <c r="BQ1444">
        <v>0</v>
      </c>
      <c r="BS1444">
        <v>0</v>
      </c>
      <c r="BT1444">
        <v>0</v>
      </c>
      <c r="BV1444">
        <v>0</v>
      </c>
      <c r="BX1444">
        <v>0</v>
      </c>
      <c r="BZ1444">
        <v>0</v>
      </c>
      <c r="CB1444">
        <v>0</v>
      </c>
      <c r="CD1444">
        <v>0</v>
      </c>
      <c r="CH1444">
        <v>0</v>
      </c>
      <c r="CL1444">
        <v>2603</v>
      </c>
      <c r="CO1444">
        <v>0</v>
      </c>
      <c r="CP1444">
        <v>0</v>
      </c>
    </row>
    <row r="1445" spans="1:94" x14ac:dyDescent="0.3">
      <c r="A1445" s="4">
        <v>44773</v>
      </c>
      <c r="B1445" s="2" t="s">
        <v>26</v>
      </c>
      <c r="C1445" s="11" t="s">
        <v>382</v>
      </c>
      <c r="D1445" s="11" t="s">
        <v>1473</v>
      </c>
      <c r="E1445" s="3" t="s">
        <v>1410</v>
      </c>
      <c r="F1445" s="1"/>
      <c r="G1445" s="7">
        <v>1</v>
      </c>
      <c r="H1445" s="7"/>
      <c r="I1445" s="7"/>
      <c r="J1445" s="7">
        <v>1</v>
      </c>
      <c r="K1445" s="7"/>
      <c r="L1445" s="7"/>
      <c r="M1445" s="5"/>
      <c r="N1445" s="7"/>
      <c r="O1445" s="7"/>
      <c r="P1445" s="7"/>
      <c r="Q1445" s="7"/>
      <c r="R1445" s="7"/>
      <c r="S1445" s="7"/>
      <c r="T1445" s="7"/>
      <c r="U1445" s="7"/>
      <c r="V1445" s="6"/>
      <c r="W1445" s="10"/>
      <c r="X1445" s="8"/>
      <c r="Y1445" s="9">
        <v>0</v>
      </c>
      <c r="Z1445" s="9">
        <v>0</v>
      </c>
      <c r="AA1445" s="9">
        <v>0</v>
      </c>
      <c r="AB1445" s="9">
        <v>0</v>
      </c>
      <c r="AC1445" s="9">
        <v>0</v>
      </c>
      <c r="AD1445" s="9">
        <v>0</v>
      </c>
      <c r="AE1445" s="9">
        <v>0</v>
      </c>
      <c r="AF1445" s="9">
        <v>0</v>
      </c>
      <c r="AG1445" s="9">
        <v>0</v>
      </c>
      <c r="AH1445" s="9">
        <v>0</v>
      </c>
      <c r="AI1445" s="9">
        <v>0</v>
      </c>
      <c r="AJ1445">
        <v>0</v>
      </c>
      <c r="AK1445">
        <v>0</v>
      </c>
      <c r="AU1445" t="s">
        <v>3154</v>
      </c>
      <c r="AW1445">
        <v>0</v>
      </c>
      <c r="BA1445">
        <v>0</v>
      </c>
      <c r="BC1445">
        <v>0</v>
      </c>
      <c r="BE1445">
        <v>0</v>
      </c>
      <c r="BG1445">
        <v>0</v>
      </c>
      <c r="BI1445">
        <v>0</v>
      </c>
      <c r="BK1445">
        <v>0</v>
      </c>
      <c r="BM1445">
        <v>0</v>
      </c>
      <c r="BO1445">
        <v>0</v>
      </c>
      <c r="BQ1445">
        <v>0</v>
      </c>
      <c r="BS1445">
        <v>0</v>
      </c>
      <c r="BT1445">
        <v>0</v>
      </c>
      <c r="BV1445">
        <v>0</v>
      </c>
      <c r="BX1445">
        <v>0</v>
      </c>
      <c r="BZ1445">
        <v>0</v>
      </c>
      <c r="CB1445">
        <v>0</v>
      </c>
      <c r="CD1445">
        <v>0</v>
      </c>
      <c r="CH1445">
        <v>0</v>
      </c>
      <c r="CL1445">
        <v>2604</v>
      </c>
      <c r="CO1445">
        <v>0</v>
      </c>
      <c r="CP1445">
        <v>0</v>
      </c>
    </row>
    <row r="1446" spans="1:94" x14ac:dyDescent="0.3">
      <c r="A1446" s="4">
        <v>44780</v>
      </c>
      <c r="B1446" s="2" t="s">
        <v>26</v>
      </c>
      <c r="C1446" s="11" t="s">
        <v>542</v>
      </c>
      <c r="D1446" s="11" t="s">
        <v>11</v>
      </c>
      <c r="E1446" s="3" t="s">
        <v>1380</v>
      </c>
      <c r="F1446" s="1"/>
      <c r="G1446" s="7" t="s">
        <v>335</v>
      </c>
      <c r="H1446" s="7"/>
      <c r="I1446" s="7"/>
      <c r="J1446" s="7">
        <v>48</v>
      </c>
      <c r="K1446" s="7">
        <v>12</v>
      </c>
      <c r="L1446" s="7"/>
      <c r="M1446" s="5">
        <v>12</v>
      </c>
      <c r="N1446" s="7"/>
      <c r="O1446" s="7"/>
      <c r="P1446" s="7"/>
      <c r="Q1446" s="7"/>
      <c r="R1446" s="7"/>
      <c r="S1446" s="7"/>
      <c r="T1446" s="7"/>
      <c r="U1446" s="7"/>
      <c r="V1446" s="6"/>
      <c r="W1446" s="10"/>
      <c r="X1446" s="8"/>
      <c r="Y1446" s="9">
        <v>0</v>
      </c>
      <c r="Z1446" s="9">
        <v>0</v>
      </c>
      <c r="AA1446" s="9">
        <v>0</v>
      </c>
      <c r="AB1446" s="9">
        <v>0</v>
      </c>
      <c r="AC1446" s="9">
        <v>0</v>
      </c>
      <c r="AD1446" s="9">
        <v>0</v>
      </c>
      <c r="AE1446" s="9">
        <v>0</v>
      </c>
      <c r="AF1446" s="9">
        <v>0</v>
      </c>
      <c r="AG1446" s="9">
        <v>0</v>
      </c>
      <c r="AH1446" s="9">
        <v>0</v>
      </c>
      <c r="AI1446" s="9">
        <v>0</v>
      </c>
      <c r="AJ1446">
        <v>0</v>
      </c>
      <c r="AK1446">
        <v>0</v>
      </c>
      <c r="AU1446" t="s">
        <v>3155</v>
      </c>
      <c r="AW1446">
        <v>0</v>
      </c>
      <c r="BA1446">
        <v>0</v>
      </c>
      <c r="BC1446">
        <v>0</v>
      </c>
      <c r="BE1446">
        <v>0</v>
      </c>
      <c r="BG1446">
        <v>0</v>
      </c>
      <c r="BI1446">
        <v>0</v>
      </c>
      <c r="BK1446">
        <v>0</v>
      </c>
      <c r="BM1446">
        <v>0</v>
      </c>
      <c r="BO1446">
        <v>0</v>
      </c>
      <c r="BQ1446">
        <v>0</v>
      </c>
      <c r="BS1446">
        <v>0</v>
      </c>
      <c r="BT1446">
        <v>0</v>
      </c>
      <c r="BV1446">
        <v>0</v>
      </c>
      <c r="BX1446">
        <v>0</v>
      </c>
      <c r="BZ1446">
        <v>0</v>
      </c>
      <c r="CB1446">
        <v>0</v>
      </c>
      <c r="CD1446">
        <v>0</v>
      </c>
      <c r="CH1446">
        <v>0</v>
      </c>
      <c r="CL1446">
        <v>2605</v>
      </c>
      <c r="CO1446">
        <v>0</v>
      </c>
      <c r="CP1446">
        <v>0</v>
      </c>
    </row>
    <row r="1447" spans="1:94" x14ac:dyDescent="0.3">
      <c r="A1447" s="4">
        <v>44781</v>
      </c>
      <c r="B1447" s="2" t="s">
        <v>80</v>
      </c>
      <c r="C1447" s="11" t="s">
        <v>190</v>
      </c>
      <c r="D1447" s="11" t="s">
        <v>7</v>
      </c>
      <c r="E1447" s="3" t="s">
        <v>857</v>
      </c>
      <c r="F1447" s="1"/>
      <c r="G1447" s="7"/>
      <c r="H1447" s="7">
        <v>3</v>
      </c>
      <c r="I1447" s="7"/>
      <c r="J1447" s="7">
        <v>20</v>
      </c>
      <c r="K1447" s="7">
        <v>6</v>
      </c>
      <c r="L1447" s="7">
        <v>4</v>
      </c>
      <c r="M1447" s="5"/>
      <c r="N1447" s="7"/>
      <c r="O1447" s="7"/>
      <c r="P1447" s="7"/>
      <c r="Q1447" s="7"/>
      <c r="R1447" s="7"/>
      <c r="S1447" s="7"/>
      <c r="T1447" s="7"/>
      <c r="U1447" s="7"/>
      <c r="V1447" s="6"/>
      <c r="W1447" s="10"/>
      <c r="X1447" s="8"/>
      <c r="Y1447" s="9">
        <v>0</v>
      </c>
      <c r="Z1447" s="9">
        <v>0</v>
      </c>
      <c r="AA1447" s="9">
        <v>0</v>
      </c>
      <c r="AB1447" s="9">
        <v>0</v>
      </c>
      <c r="AC1447" s="9">
        <v>0</v>
      </c>
      <c r="AD1447" s="9">
        <v>0</v>
      </c>
      <c r="AE1447" s="9">
        <v>0</v>
      </c>
      <c r="AF1447" s="9">
        <v>0</v>
      </c>
      <c r="AG1447" s="9">
        <v>0</v>
      </c>
      <c r="AH1447" s="9">
        <v>0</v>
      </c>
      <c r="AI1447" s="9">
        <v>0</v>
      </c>
      <c r="AJ1447">
        <v>0</v>
      </c>
      <c r="AK1447">
        <v>0</v>
      </c>
      <c r="AU1447" t="s">
        <v>3156</v>
      </c>
      <c r="AW1447">
        <v>0</v>
      </c>
      <c r="BA1447">
        <v>0</v>
      </c>
      <c r="BC1447">
        <v>0</v>
      </c>
      <c r="BE1447">
        <v>0</v>
      </c>
      <c r="BG1447">
        <v>0</v>
      </c>
      <c r="BI1447">
        <v>0</v>
      </c>
      <c r="BK1447">
        <v>0</v>
      </c>
      <c r="BM1447">
        <v>0</v>
      </c>
      <c r="BO1447">
        <v>0</v>
      </c>
      <c r="BQ1447">
        <v>0</v>
      </c>
      <c r="BS1447">
        <v>0</v>
      </c>
      <c r="BT1447">
        <v>0</v>
      </c>
      <c r="BV1447">
        <v>0</v>
      </c>
      <c r="BX1447">
        <v>0</v>
      </c>
      <c r="BZ1447">
        <v>0</v>
      </c>
      <c r="CB1447">
        <v>0</v>
      </c>
      <c r="CD1447">
        <v>0</v>
      </c>
      <c r="CH1447">
        <v>0</v>
      </c>
      <c r="CL1447">
        <v>2606</v>
      </c>
      <c r="CO1447">
        <v>0</v>
      </c>
      <c r="CP1447">
        <v>0</v>
      </c>
    </row>
    <row r="1448" spans="1:94" x14ac:dyDescent="0.3">
      <c r="A1448" s="4">
        <v>44779</v>
      </c>
      <c r="B1448" s="2" t="s">
        <v>78</v>
      </c>
      <c r="C1448" s="11" t="s">
        <v>779</v>
      </c>
      <c r="D1448" s="11" t="s">
        <v>1690</v>
      </c>
      <c r="E1448" s="3" t="s">
        <v>1421</v>
      </c>
      <c r="F1448" s="1"/>
      <c r="G1448" s="7"/>
      <c r="H1448" s="7"/>
      <c r="I1448" s="7"/>
      <c r="J1448" s="7">
        <v>40</v>
      </c>
      <c r="K1448" s="7">
        <v>10</v>
      </c>
      <c r="L1448" s="7"/>
      <c r="M1448" s="5">
        <v>3</v>
      </c>
      <c r="N1448" s="7"/>
      <c r="O1448" s="7"/>
      <c r="P1448" s="7"/>
      <c r="Q1448" s="7"/>
      <c r="R1448" s="7"/>
      <c r="S1448" s="7"/>
      <c r="T1448" s="7"/>
      <c r="U1448" s="7"/>
      <c r="V1448" s="6"/>
      <c r="W1448" s="10"/>
      <c r="X1448" s="8"/>
      <c r="Y1448" s="9">
        <v>0</v>
      </c>
      <c r="Z1448" s="9">
        <v>0</v>
      </c>
      <c r="AA1448" s="9">
        <v>0</v>
      </c>
      <c r="AB1448" s="9">
        <v>0</v>
      </c>
      <c r="AC1448" s="9">
        <v>0</v>
      </c>
      <c r="AD1448" s="9">
        <v>0</v>
      </c>
      <c r="AE1448" s="9">
        <v>0</v>
      </c>
      <c r="AF1448" s="9">
        <v>0</v>
      </c>
      <c r="AG1448" s="9">
        <v>0</v>
      </c>
      <c r="AH1448" s="9">
        <v>0</v>
      </c>
      <c r="AI1448" s="9">
        <v>0</v>
      </c>
      <c r="AJ1448">
        <v>0</v>
      </c>
      <c r="AK1448">
        <v>0</v>
      </c>
      <c r="AU1448" t="s">
        <v>3157</v>
      </c>
      <c r="AW1448">
        <v>0</v>
      </c>
      <c r="BA1448">
        <v>0</v>
      </c>
      <c r="BC1448">
        <v>0</v>
      </c>
      <c r="BE1448">
        <v>0</v>
      </c>
      <c r="BG1448">
        <v>0</v>
      </c>
      <c r="BI1448">
        <v>0</v>
      </c>
      <c r="BK1448">
        <v>0</v>
      </c>
      <c r="BM1448">
        <v>0</v>
      </c>
      <c r="BO1448">
        <v>0</v>
      </c>
      <c r="BQ1448">
        <v>0</v>
      </c>
      <c r="BS1448">
        <v>0</v>
      </c>
      <c r="BT1448">
        <v>0</v>
      </c>
      <c r="BV1448">
        <v>0</v>
      </c>
      <c r="BX1448">
        <v>0</v>
      </c>
      <c r="BZ1448">
        <v>0</v>
      </c>
      <c r="CB1448">
        <v>0</v>
      </c>
      <c r="CD1448">
        <v>0</v>
      </c>
      <c r="CH1448">
        <v>0</v>
      </c>
      <c r="CL1448">
        <v>2607</v>
      </c>
      <c r="CO1448">
        <v>0</v>
      </c>
      <c r="CP1448">
        <v>0</v>
      </c>
    </row>
    <row r="1449" spans="1:94" x14ac:dyDescent="0.3">
      <c r="A1449" s="4">
        <v>44782</v>
      </c>
      <c r="B1449" s="2" t="s">
        <v>80</v>
      </c>
      <c r="C1449" s="11" t="s">
        <v>518</v>
      </c>
      <c r="D1449" s="11" t="s">
        <v>31</v>
      </c>
      <c r="E1449" s="3" t="s">
        <v>1438</v>
      </c>
      <c r="F1449" s="1"/>
      <c r="G1449" s="7"/>
      <c r="H1449" s="7"/>
      <c r="I1449" s="7"/>
      <c r="J1449" s="7"/>
      <c r="K1449" s="7">
        <v>6</v>
      </c>
      <c r="L1449" s="7"/>
      <c r="M1449" s="5">
        <v>6</v>
      </c>
      <c r="N1449" s="7">
        <v>1</v>
      </c>
      <c r="O1449" s="7"/>
      <c r="P1449" s="7"/>
      <c r="Q1449" s="7"/>
      <c r="R1449" s="7"/>
      <c r="S1449" s="7"/>
      <c r="T1449" s="7"/>
      <c r="U1449" s="7"/>
      <c r="V1449" s="6"/>
      <c r="W1449" s="10"/>
      <c r="X1449" s="8"/>
      <c r="Y1449" s="9">
        <v>0</v>
      </c>
      <c r="Z1449" s="9">
        <v>0</v>
      </c>
      <c r="AA1449" s="9">
        <v>0</v>
      </c>
      <c r="AB1449" s="9">
        <v>0</v>
      </c>
      <c r="AC1449" s="9">
        <v>0</v>
      </c>
      <c r="AD1449" s="9">
        <v>0</v>
      </c>
      <c r="AE1449" s="9">
        <v>0</v>
      </c>
      <c r="AF1449" s="9">
        <v>0</v>
      </c>
      <c r="AG1449" s="9">
        <v>0</v>
      </c>
      <c r="AH1449" s="9">
        <v>0</v>
      </c>
      <c r="AI1449" s="9">
        <v>0</v>
      </c>
      <c r="AJ1449">
        <v>0</v>
      </c>
      <c r="AK1449">
        <v>0</v>
      </c>
      <c r="AU1449" t="s">
        <v>3158</v>
      </c>
      <c r="AW1449">
        <v>0</v>
      </c>
      <c r="BA1449">
        <v>0</v>
      </c>
      <c r="BC1449">
        <v>0</v>
      </c>
      <c r="BE1449">
        <v>0</v>
      </c>
      <c r="BG1449">
        <v>0</v>
      </c>
      <c r="BI1449">
        <v>0</v>
      </c>
      <c r="BK1449">
        <v>0</v>
      </c>
      <c r="BM1449">
        <v>0</v>
      </c>
      <c r="BO1449">
        <v>0</v>
      </c>
      <c r="BQ1449">
        <v>0</v>
      </c>
      <c r="BS1449">
        <v>0</v>
      </c>
      <c r="BT1449">
        <v>0</v>
      </c>
      <c r="BV1449">
        <v>0</v>
      </c>
      <c r="BX1449">
        <v>0</v>
      </c>
      <c r="BZ1449">
        <v>0</v>
      </c>
      <c r="CB1449">
        <v>0</v>
      </c>
      <c r="CD1449">
        <v>0</v>
      </c>
      <c r="CH1449">
        <v>0</v>
      </c>
      <c r="CL1449">
        <v>2608</v>
      </c>
      <c r="CO1449">
        <v>0</v>
      </c>
      <c r="CP1449">
        <v>0</v>
      </c>
    </row>
    <row r="1450" spans="1:94" x14ac:dyDescent="0.3">
      <c r="A1450" s="4">
        <v>44779</v>
      </c>
      <c r="B1450" s="2" t="s">
        <v>172</v>
      </c>
      <c r="C1450" s="11" t="s">
        <v>1545</v>
      </c>
      <c r="D1450" s="11" t="s">
        <v>31</v>
      </c>
      <c r="E1450" s="3" t="s">
        <v>1546</v>
      </c>
      <c r="F1450" s="1"/>
      <c r="G1450" s="7"/>
      <c r="H1450" s="7"/>
      <c r="I1450" s="7"/>
      <c r="J1450" s="7">
        <v>250</v>
      </c>
      <c r="K1450" s="7">
        <v>50</v>
      </c>
      <c r="L1450" s="7"/>
      <c r="M1450" s="5">
        <v>50</v>
      </c>
      <c r="N1450" s="7"/>
      <c r="O1450" s="7"/>
      <c r="P1450" s="7"/>
      <c r="Q1450" s="7"/>
      <c r="R1450" s="7"/>
      <c r="S1450" s="7"/>
      <c r="T1450" s="7"/>
      <c r="U1450" s="7"/>
      <c r="V1450" s="6"/>
      <c r="W1450" s="10"/>
      <c r="X1450" s="8"/>
      <c r="Y1450" s="9">
        <v>0</v>
      </c>
      <c r="Z1450" s="9">
        <v>0</v>
      </c>
      <c r="AA1450" s="9">
        <v>0</v>
      </c>
      <c r="AB1450" s="9">
        <v>0</v>
      </c>
      <c r="AC1450" s="9">
        <v>0</v>
      </c>
      <c r="AD1450" s="9">
        <v>0</v>
      </c>
      <c r="AE1450" s="9">
        <v>0</v>
      </c>
      <c r="AF1450" s="9">
        <v>0</v>
      </c>
      <c r="AG1450" s="9">
        <v>0</v>
      </c>
      <c r="AH1450" s="9">
        <v>0</v>
      </c>
      <c r="AI1450" s="9">
        <v>0</v>
      </c>
      <c r="AJ1450">
        <v>0</v>
      </c>
      <c r="AK1450">
        <v>0</v>
      </c>
      <c r="AU1450" t="s">
        <v>3159</v>
      </c>
      <c r="AW1450">
        <v>0</v>
      </c>
      <c r="BA1450">
        <v>0</v>
      </c>
      <c r="BC1450">
        <v>0</v>
      </c>
      <c r="BE1450">
        <v>0</v>
      </c>
      <c r="BG1450">
        <v>0</v>
      </c>
      <c r="BI1450">
        <v>0</v>
      </c>
      <c r="BK1450">
        <v>0</v>
      </c>
      <c r="BM1450">
        <v>0</v>
      </c>
      <c r="BO1450">
        <v>0</v>
      </c>
      <c r="BQ1450">
        <v>0</v>
      </c>
      <c r="BS1450">
        <v>0</v>
      </c>
      <c r="BT1450">
        <v>0</v>
      </c>
      <c r="BV1450">
        <v>0</v>
      </c>
      <c r="BX1450">
        <v>0</v>
      </c>
      <c r="BZ1450">
        <v>0</v>
      </c>
      <c r="CB1450">
        <v>0</v>
      </c>
      <c r="CD1450">
        <v>0</v>
      </c>
      <c r="CH1450">
        <v>0</v>
      </c>
      <c r="CL1450">
        <v>2609</v>
      </c>
      <c r="CO1450">
        <v>0</v>
      </c>
      <c r="CP1450">
        <v>0</v>
      </c>
    </row>
    <row r="1451" spans="1:94" x14ac:dyDescent="0.3">
      <c r="A1451" s="4">
        <v>44782</v>
      </c>
      <c r="B1451" s="2" t="s">
        <v>40</v>
      </c>
      <c r="C1451" s="11" t="s">
        <v>371</v>
      </c>
      <c r="D1451" s="11" t="s">
        <v>1699</v>
      </c>
      <c r="E1451" s="3" t="s">
        <v>902</v>
      </c>
      <c r="F1451" s="1"/>
      <c r="G1451" s="7"/>
      <c r="H1451" s="7"/>
      <c r="I1451" s="7"/>
      <c r="J1451" s="7"/>
      <c r="K1451" s="7"/>
      <c r="L1451" s="7"/>
      <c r="M1451" s="5"/>
      <c r="N1451" s="7"/>
      <c r="O1451" s="7"/>
      <c r="P1451" s="7"/>
      <c r="Q1451" s="7"/>
      <c r="R1451" s="7"/>
      <c r="S1451" s="7"/>
      <c r="T1451" s="7"/>
      <c r="U1451" s="7"/>
      <c r="V1451" s="6">
        <v>200</v>
      </c>
      <c r="W1451" s="10"/>
      <c r="X1451" s="8"/>
      <c r="Y1451" s="9">
        <v>0</v>
      </c>
      <c r="Z1451" s="9">
        <v>0</v>
      </c>
      <c r="AA1451" s="9">
        <v>0</v>
      </c>
      <c r="AB1451" s="9">
        <v>0</v>
      </c>
      <c r="AC1451" s="9">
        <v>0</v>
      </c>
      <c r="AD1451" s="9">
        <v>0</v>
      </c>
      <c r="AE1451" s="9">
        <v>0</v>
      </c>
      <c r="AF1451" s="9">
        <v>0</v>
      </c>
      <c r="AG1451" s="9">
        <v>0</v>
      </c>
      <c r="AH1451" s="9">
        <v>0</v>
      </c>
      <c r="AI1451" s="9">
        <v>0</v>
      </c>
      <c r="AJ1451">
        <v>0</v>
      </c>
      <c r="AK1451">
        <v>0</v>
      </c>
      <c r="AU1451" t="s">
        <v>3160</v>
      </c>
      <c r="AW1451">
        <v>0</v>
      </c>
      <c r="BA1451">
        <v>0</v>
      </c>
      <c r="BC1451">
        <v>0</v>
      </c>
      <c r="BE1451">
        <v>0</v>
      </c>
      <c r="BG1451">
        <v>0</v>
      </c>
      <c r="BI1451">
        <v>0</v>
      </c>
      <c r="BK1451">
        <v>0</v>
      </c>
      <c r="BM1451">
        <v>0</v>
      </c>
      <c r="BO1451">
        <v>0</v>
      </c>
      <c r="BQ1451">
        <v>0</v>
      </c>
      <c r="BS1451">
        <v>0</v>
      </c>
      <c r="BT1451">
        <v>0</v>
      </c>
      <c r="BV1451">
        <v>0</v>
      </c>
      <c r="BX1451">
        <v>0</v>
      </c>
      <c r="BZ1451">
        <v>0</v>
      </c>
      <c r="CB1451">
        <v>0</v>
      </c>
      <c r="CD1451">
        <v>0</v>
      </c>
      <c r="CH1451">
        <v>0</v>
      </c>
      <c r="CL1451">
        <v>2610</v>
      </c>
      <c r="CO1451">
        <v>0</v>
      </c>
      <c r="CP1451">
        <v>0</v>
      </c>
    </row>
    <row r="1452" spans="1:94" x14ac:dyDescent="0.3">
      <c r="A1452" s="4">
        <v>44782</v>
      </c>
      <c r="B1452" s="2" t="s">
        <v>57</v>
      </c>
      <c r="C1452" s="11" t="s">
        <v>140</v>
      </c>
      <c r="D1452" s="11" t="s">
        <v>7</v>
      </c>
      <c r="E1452" s="3" t="s">
        <v>944</v>
      </c>
      <c r="F1452" s="1"/>
      <c r="G1452" s="7"/>
      <c r="H1452" s="7"/>
      <c r="I1452" s="7"/>
      <c r="J1452" s="7">
        <v>4</v>
      </c>
      <c r="K1452" s="7">
        <v>1</v>
      </c>
      <c r="L1452" s="7"/>
      <c r="M1452" s="5">
        <v>1</v>
      </c>
      <c r="N1452" s="7"/>
      <c r="O1452" s="7"/>
      <c r="P1452" s="7"/>
      <c r="Q1452" s="7"/>
      <c r="R1452" s="7"/>
      <c r="S1452" s="7"/>
      <c r="T1452" s="7"/>
      <c r="U1452" s="7"/>
      <c r="V1452" s="6"/>
      <c r="W1452" s="10"/>
      <c r="X1452" s="8"/>
      <c r="Y1452" s="9">
        <v>0</v>
      </c>
      <c r="Z1452" s="9">
        <v>0</v>
      </c>
      <c r="AA1452" s="9">
        <v>0</v>
      </c>
      <c r="AB1452" s="9">
        <v>0</v>
      </c>
      <c r="AC1452" s="9">
        <v>0</v>
      </c>
      <c r="AD1452" s="9">
        <v>0</v>
      </c>
      <c r="AE1452" s="9">
        <v>0</v>
      </c>
      <c r="AF1452" s="9">
        <v>0</v>
      </c>
      <c r="AG1452" s="9">
        <v>0</v>
      </c>
      <c r="AH1452" s="9">
        <v>0</v>
      </c>
      <c r="AI1452" s="9">
        <v>0</v>
      </c>
      <c r="AJ1452">
        <v>0</v>
      </c>
      <c r="AK1452">
        <v>0</v>
      </c>
      <c r="AU1452" t="s">
        <v>3161</v>
      </c>
      <c r="AW1452">
        <v>0</v>
      </c>
      <c r="BA1452">
        <v>0</v>
      </c>
      <c r="BC1452">
        <v>0</v>
      </c>
      <c r="BE1452">
        <v>0</v>
      </c>
      <c r="BG1452">
        <v>0</v>
      </c>
      <c r="BI1452">
        <v>0</v>
      </c>
      <c r="BK1452">
        <v>0</v>
      </c>
      <c r="BM1452">
        <v>0</v>
      </c>
      <c r="BO1452">
        <v>0</v>
      </c>
      <c r="BQ1452">
        <v>0</v>
      </c>
      <c r="BS1452">
        <v>0</v>
      </c>
      <c r="BT1452">
        <v>0</v>
      </c>
      <c r="BV1452">
        <v>0</v>
      </c>
      <c r="BX1452">
        <v>0</v>
      </c>
      <c r="BZ1452">
        <v>0</v>
      </c>
      <c r="CB1452">
        <v>0</v>
      </c>
      <c r="CD1452">
        <v>0</v>
      </c>
      <c r="CH1452">
        <v>0</v>
      </c>
      <c r="CL1452">
        <v>2611</v>
      </c>
      <c r="CO1452">
        <v>0</v>
      </c>
      <c r="CP1452">
        <v>0</v>
      </c>
    </row>
    <row r="1453" spans="1:94" x14ac:dyDescent="0.3">
      <c r="A1453" s="4">
        <v>44781</v>
      </c>
      <c r="B1453" s="2" t="s">
        <v>5</v>
      </c>
      <c r="C1453" s="11" t="s">
        <v>125</v>
      </c>
      <c r="D1453" s="11" t="s">
        <v>1699</v>
      </c>
      <c r="E1453" s="3" t="s">
        <v>961</v>
      </c>
      <c r="F1453" s="1"/>
      <c r="G1453" s="7"/>
      <c r="H1453" s="7"/>
      <c r="I1453" s="7"/>
      <c r="J1453" s="7"/>
      <c r="K1453" s="7"/>
      <c r="L1453" s="7"/>
      <c r="M1453" s="5"/>
      <c r="N1453" s="7"/>
      <c r="O1453" s="7"/>
      <c r="P1453" s="7"/>
      <c r="Q1453" s="7"/>
      <c r="R1453" s="7"/>
      <c r="S1453" s="7"/>
      <c r="T1453" s="7"/>
      <c r="U1453" s="7"/>
      <c r="V1453" s="6">
        <v>2</v>
      </c>
      <c r="W1453" s="10"/>
      <c r="X1453" s="8"/>
      <c r="Y1453" s="9">
        <v>0</v>
      </c>
      <c r="Z1453" s="9">
        <v>0</v>
      </c>
      <c r="AA1453" s="9">
        <v>0</v>
      </c>
      <c r="AB1453" s="9">
        <v>0</v>
      </c>
      <c r="AC1453" s="9">
        <v>0</v>
      </c>
      <c r="AD1453" s="9">
        <v>0</v>
      </c>
      <c r="AE1453" s="9">
        <v>0</v>
      </c>
      <c r="AF1453" s="9">
        <v>0</v>
      </c>
      <c r="AG1453" s="9">
        <v>0</v>
      </c>
      <c r="AH1453" s="9">
        <v>0</v>
      </c>
      <c r="AI1453" s="9">
        <v>0</v>
      </c>
      <c r="AJ1453">
        <v>0</v>
      </c>
      <c r="AK1453">
        <v>0</v>
      </c>
      <c r="AU1453" t="s">
        <v>3162</v>
      </c>
      <c r="AW1453">
        <v>0</v>
      </c>
      <c r="BA1453">
        <v>0</v>
      </c>
      <c r="BC1453">
        <v>0</v>
      </c>
      <c r="BE1453">
        <v>0</v>
      </c>
      <c r="BG1453">
        <v>0</v>
      </c>
      <c r="BI1453">
        <v>0</v>
      </c>
      <c r="BK1453">
        <v>0</v>
      </c>
      <c r="BM1453">
        <v>0</v>
      </c>
      <c r="BO1453">
        <v>0</v>
      </c>
      <c r="BQ1453">
        <v>0</v>
      </c>
      <c r="BS1453">
        <v>0</v>
      </c>
      <c r="BT1453">
        <v>0</v>
      </c>
      <c r="BV1453">
        <v>0</v>
      </c>
      <c r="BX1453">
        <v>0</v>
      </c>
      <c r="BZ1453">
        <v>0</v>
      </c>
      <c r="CB1453">
        <v>0</v>
      </c>
      <c r="CD1453">
        <v>0</v>
      </c>
      <c r="CH1453">
        <v>0</v>
      </c>
      <c r="CL1453">
        <v>2612</v>
      </c>
      <c r="CO1453">
        <v>0</v>
      </c>
      <c r="CP1453">
        <v>0</v>
      </c>
    </row>
    <row r="1454" spans="1:94" x14ac:dyDescent="0.3">
      <c r="A1454" s="4">
        <v>44779</v>
      </c>
      <c r="B1454" s="2" t="s">
        <v>23</v>
      </c>
      <c r="C1454" s="11" t="s">
        <v>230</v>
      </c>
      <c r="D1454" s="11" t="s">
        <v>1627</v>
      </c>
      <c r="E1454" s="3" t="s">
        <v>1431</v>
      </c>
      <c r="F1454" s="1"/>
      <c r="G1454" s="7"/>
      <c r="H1454" s="7"/>
      <c r="I1454" s="7"/>
      <c r="J1454" s="7"/>
      <c r="K1454" s="7">
        <v>1</v>
      </c>
      <c r="L1454" s="7"/>
      <c r="M1454" s="5">
        <v>1</v>
      </c>
      <c r="N1454" s="7">
        <v>1</v>
      </c>
      <c r="O1454" s="7"/>
      <c r="P1454" s="7"/>
      <c r="Q1454" s="7"/>
      <c r="R1454" s="7"/>
      <c r="S1454" s="7"/>
      <c r="T1454" s="7"/>
      <c r="U1454" s="7"/>
      <c r="V1454" s="6"/>
      <c r="W1454" s="10"/>
      <c r="X1454" s="8"/>
      <c r="Y1454" s="9">
        <v>0</v>
      </c>
      <c r="Z1454" s="9">
        <v>0</v>
      </c>
      <c r="AA1454" s="9">
        <v>0</v>
      </c>
      <c r="AB1454" s="9">
        <v>0</v>
      </c>
      <c r="AC1454" s="9">
        <v>0</v>
      </c>
      <c r="AD1454" s="9">
        <v>0</v>
      </c>
      <c r="AE1454" s="9">
        <v>0</v>
      </c>
      <c r="AF1454" s="9">
        <v>0</v>
      </c>
      <c r="AG1454" s="9">
        <v>0</v>
      </c>
      <c r="AH1454" s="9">
        <v>0</v>
      </c>
      <c r="AI1454" s="9">
        <v>0</v>
      </c>
      <c r="AJ1454">
        <v>0</v>
      </c>
      <c r="AK1454">
        <v>0</v>
      </c>
      <c r="AU1454" t="s">
        <v>3163</v>
      </c>
      <c r="AW1454">
        <v>0</v>
      </c>
      <c r="BA1454">
        <v>0</v>
      </c>
      <c r="BC1454">
        <v>0</v>
      </c>
      <c r="BE1454">
        <v>0</v>
      </c>
      <c r="BG1454">
        <v>0</v>
      </c>
      <c r="BI1454">
        <v>0</v>
      </c>
      <c r="BK1454">
        <v>0</v>
      </c>
      <c r="BM1454">
        <v>0</v>
      </c>
      <c r="BO1454">
        <v>0</v>
      </c>
      <c r="BQ1454">
        <v>0</v>
      </c>
      <c r="BS1454">
        <v>0</v>
      </c>
      <c r="BT1454">
        <v>0</v>
      </c>
      <c r="BV1454">
        <v>0</v>
      </c>
      <c r="BX1454">
        <v>0</v>
      </c>
      <c r="BZ1454">
        <v>0</v>
      </c>
      <c r="CB1454">
        <v>0</v>
      </c>
      <c r="CD1454">
        <v>0</v>
      </c>
      <c r="CH1454">
        <v>0</v>
      </c>
      <c r="CL1454">
        <v>2613</v>
      </c>
      <c r="CO1454">
        <v>0</v>
      </c>
      <c r="CP1454">
        <v>0</v>
      </c>
    </row>
    <row r="1455" spans="1:94" x14ac:dyDescent="0.3">
      <c r="A1455" s="4">
        <v>44779</v>
      </c>
      <c r="B1455" s="2" t="s">
        <v>172</v>
      </c>
      <c r="C1455" s="11" t="s">
        <v>1545</v>
      </c>
      <c r="D1455" s="11" t="s">
        <v>1690</v>
      </c>
      <c r="E1455" s="3" t="s">
        <v>1546</v>
      </c>
      <c r="F1455" s="1"/>
      <c r="G1455" s="7"/>
      <c r="H1455" s="7"/>
      <c r="I1455" s="7"/>
      <c r="J1455" s="7"/>
      <c r="K1455" s="7"/>
      <c r="L1455" s="7"/>
      <c r="M1455" s="5"/>
      <c r="N1455" s="7">
        <v>2</v>
      </c>
      <c r="O1455" s="7"/>
      <c r="P1455" s="7"/>
      <c r="Q1455" s="7"/>
      <c r="R1455" s="7"/>
      <c r="S1455" s="7"/>
      <c r="T1455" s="7"/>
      <c r="U1455" s="7"/>
      <c r="V1455" s="6"/>
      <c r="W1455" s="10"/>
      <c r="X1455" s="8"/>
      <c r="Y1455" s="9">
        <v>0</v>
      </c>
      <c r="Z1455" s="9">
        <v>0</v>
      </c>
      <c r="AA1455" s="9">
        <v>0</v>
      </c>
      <c r="AB1455" s="9">
        <v>0</v>
      </c>
      <c r="AC1455" s="9">
        <v>0</v>
      </c>
      <c r="AD1455" s="9">
        <v>0</v>
      </c>
      <c r="AE1455" s="9">
        <v>0</v>
      </c>
      <c r="AF1455" s="9">
        <v>0</v>
      </c>
      <c r="AG1455" s="9">
        <v>0</v>
      </c>
      <c r="AH1455" s="9">
        <v>0</v>
      </c>
      <c r="AI1455" s="9">
        <v>0</v>
      </c>
      <c r="AJ1455">
        <v>0</v>
      </c>
      <c r="AK1455">
        <v>0</v>
      </c>
      <c r="AU1455" t="s">
        <v>3164</v>
      </c>
      <c r="AW1455">
        <v>0</v>
      </c>
      <c r="BA1455">
        <v>0</v>
      </c>
      <c r="BC1455">
        <v>0</v>
      </c>
      <c r="BE1455">
        <v>0</v>
      </c>
      <c r="BG1455">
        <v>0</v>
      </c>
      <c r="BI1455">
        <v>0</v>
      </c>
      <c r="BK1455">
        <v>0</v>
      </c>
      <c r="BM1455">
        <v>0</v>
      </c>
      <c r="BO1455">
        <v>0</v>
      </c>
      <c r="BQ1455">
        <v>0</v>
      </c>
      <c r="BS1455">
        <v>0</v>
      </c>
      <c r="BT1455">
        <v>0</v>
      </c>
      <c r="BV1455">
        <v>0</v>
      </c>
      <c r="BX1455">
        <v>0</v>
      </c>
      <c r="BZ1455">
        <v>0</v>
      </c>
      <c r="CB1455">
        <v>0</v>
      </c>
      <c r="CD1455">
        <v>0</v>
      </c>
      <c r="CH1455">
        <v>0</v>
      </c>
      <c r="CL1455">
        <v>2614</v>
      </c>
      <c r="CO1455">
        <v>0</v>
      </c>
      <c r="CP1455">
        <v>0</v>
      </c>
    </row>
    <row r="1456" spans="1:94" x14ac:dyDescent="0.3">
      <c r="A1456" s="4">
        <v>44782</v>
      </c>
      <c r="B1456" s="2" t="s">
        <v>32</v>
      </c>
      <c r="C1456" s="11" t="s">
        <v>559</v>
      </c>
      <c r="D1456" s="11" t="s">
        <v>1713</v>
      </c>
      <c r="E1456" s="3" t="s">
        <v>1317</v>
      </c>
      <c r="F1456" s="1"/>
      <c r="G1456" s="7"/>
      <c r="H1456" s="7"/>
      <c r="I1456" s="7"/>
      <c r="J1456" s="7"/>
      <c r="K1456" s="7"/>
      <c r="L1456" s="7"/>
      <c r="M1456" s="5"/>
      <c r="N1456" s="7"/>
      <c r="O1456" s="7"/>
      <c r="P1456" s="7"/>
      <c r="Q1456" s="7"/>
      <c r="R1456" s="7"/>
      <c r="S1456" s="7"/>
      <c r="T1456" s="7"/>
      <c r="U1456" s="7"/>
      <c r="V1456" s="6"/>
      <c r="W1456" s="10"/>
      <c r="X1456" s="8"/>
      <c r="Y1456" s="9">
        <v>0</v>
      </c>
      <c r="Z1456" s="9">
        <v>0</v>
      </c>
      <c r="AA1456" s="9">
        <v>0</v>
      </c>
      <c r="AB1456" s="9">
        <v>0</v>
      </c>
      <c r="AC1456" s="9">
        <v>0</v>
      </c>
      <c r="AD1456" s="9">
        <v>0</v>
      </c>
      <c r="AE1456" s="9">
        <v>0</v>
      </c>
      <c r="AF1456" s="9">
        <v>0</v>
      </c>
      <c r="AG1456" s="9">
        <v>0</v>
      </c>
      <c r="AH1456" s="9">
        <v>0</v>
      </c>
      <c r="AI1456" s="9">
        <v>0</v>
      </c>
      <c r="AJ1456">
        <v>0</v>
      </c>
      <c r="AK1456">
        <v>0</v>
      </c>
      <c r="AU1456" t="s">
        <v>3165</v>
      </c>
      <c r="AW1456">
        <v>0</v>
      </c>
      <c r="BA1456">
        <v>0</v>
      </c>
      <c r="BC1456">
        <v>0</v>
      </c>
      <c r="BE1456">
        <v>0</v>
      </c>
      <c r="BG1456">
        <v>0</v>
      </c>
      <c r="BI1456">
        <v>0</v>
      </c>
      <c r="BK1456">
        <v>0</v>
      </c>
      <c r="BM1456">
        <v>0</v>
      </c>
      <c r="BO1456">
        <v>0</v>
      </c>
      <c r="BQ1456">
        <v>0</v>
      </c>
      <c r="BS1456">
        <v>0</v>
      </c>
      <c r="BT1456">
        <v>0</v>
      </c>
      <c r="BV1456">
        <v>0</v>
      </c>
      <c r="BX1456">
        <v>0</v>
      </c>
      <c r="BZ1456">
        <v>0</v>
      </c>
      <c r="CB1456">
        <v>0</v>
      </c>
      <c r="CD1456">
        <v>0</v>
      </c>
      <c r="CH1456">
        <v>0</v>
      </c>
      <c r="CL1456">
        <v>2615</v>
      </c>
      <c r="CO1456">
        <v>0</v>
      </c>
      <c r="CP1456">
        <v>0</v>
      </c>
    </row>
    <row r="1457" spans="1:94" x14ac:dyDescent="0.3">
      <c r="A1457" s="4">
        <v>44782</v>
      </c>
      <c r="B1457" s="2" t="s">
        <v>32</v>
      </c>
      <c r="C1457" s="11" t="s">
        <v>33</v>
      </c>
      <c r="D1457" s="11" t="s">
        <v>1713</v>
      </c>
      <c r="E1457" s="3" t="s">
        <v>982</v>
      </c>
      <c r="F1457" s="1"/>
      <c r="G1457" s="7"/>
      <c r="H1457" s="7"/>
      <c r="I1457" s="7"/>
      <c r="J1457" s="7"/>
      <c r="K1457" s="7"/>
      <c r="L1457" s="7"/>
      <c r="M1457" s="5"/>
      <c r="N1457" s="7">
        <v>1</v>
      </c>
      <c r="O1457" s="7"/>
      <c r="P1457" s="7"/>
      <c r="Q1457" s="7"/>
      <c r="R1457" s="7"/>
      <c r="S1457" s="7"/>
      <c r="T1457" s="7"/>
      <c r="U1457" s="7"/>
      <c r="V1457" s="6"/>
      <c r="W1457" s="10"/>
      <c r="X1457" s="8"/>
      <c r="Y1457" s="9">
        <v>0</v>
      </c>
      <c r="Z1457" s="9">
        <v>0</v>
      </c>
      <c r="AA1457" s="9">
        <v>0</v>
      </c>
      <c r="AB1457" s="9">
        <v>0</v>
      </c>
      <c r="AC1457" s="9">
        <v>0</v>
      </c>
      <c r="AD1457" s="9">
        <v>0</v>
      </c>
      <c r="AE1457" s="9">
        <v>0</v>
      </c>
      <c r="AF1457" s="9">
        <v>0</v>
      </c>
      <c r="AG1457" s="9">
        <v>0</v>
      </c>
      <c r="AH1457" s="9">
        <v>0</v>
      </c>
      <c r="AI1457" s="9">
        <v>0</v>
      </c>
      <c r="AJ1457">
        <v>0</v>
      </c>
      <c r="AK1457">
        <v>0</v>
      </c>
      <c r="AU1457" t="s">
        <v>3166</v>
      </c>
      <c r="AW1457">
        <v>0</v>
      </c>
      <c r="BA1457">
        <v>0</v>
      </c>
      <c r="BC1457">
        <v>0</v>
      </c>
      <c r="BE1457">
        <v>0</v>
      </c>
      <c r="BG1457">
        <v>0</v>
      </c>
      <c r="BI1457">
        <v>0</v>
      </c>
      <c r="BK1457">
        <v>0</v>
      </c>
      <c r="BM1457">
        <v>0</v>
      </c>
      <c r="BO1457">
        <v>0</v>
      </c>
      <c r="BQ1457">
        <v>0</v>
      </c>
      <c r="BS1457">
        <v>0</v>
      </c>
      <c r="BT1457">
        <v>0</v>
      </c>
      <c r="BV1457">
        <v>0</v>
      </c>
      <c r="BX1457">
        <v>0</v>
      </c>
      <c r="BZ1457">
        <v>0</v>
      </c>
      <c r="CB1457">
        <v>0</v>
      </c>
      <c r="CD1457">
        <v>0</v>
      </c>
      <c r="CH1457">
        <v>0</v>
      </c>
      <c r="CL1457">
        <v>2616</v>
      </c>
      <c r="CO1457">
        <v>0</v>
      </c>
      <c r="CP1457">
        <v>0</v>
      </c>
    </row>
    <row r="1458" spans="1:94" x14ac:dyDescent="0.3">
      <c r="A1458" s="4">
        <v>44782</v>
      </c>
      <c r="B1458" s="2" t="s">
        <v>32</v>
      </c>
      <c r="C1458" s="11" t="s">
        <v>552</v>
      </c>
      <c r="D1458" s="11" t="s">
        <v>1713</v>
      </c>
      <c r="E1458" s="3" t="s">
        <v>1042</v>
      </c>
      <c r="F1458" s="1"/>
      <c r="G1458" s="7"/>
      <c r="H1458" s="7"/>
      <c r="I1458" s="7"/>
      <c r="J1458" s="7"/>
      <c r="K1458" s="7"/>
      <c r="L1458" s="7"/>
      <c r="M1458" s="5"/>
      <c r="N1458" s="7"/>
      <c r="O1458" s="7"/>
      <c r="P1458" s="7"/>
      <c r="Q1458" s="7"/>
      <c r="R1458" s="7"/>
      <c r="S1458" s="7"/>
      <c r="T1458" s="7"/>
      <c r="U1458" s="7"/>
      <c r="V1458" s="6"/>
      <c r="W1458" s="10"/>
      <c r="X1458" s="8"/>
      <c r="Y1458" s="9">
        <v>0</v>
      </c>
      <c r="Z1458" s="9">
        <v>0</v>
      </c>
      <c r="AA1458" s="9">
        <v>0</v>
      </c>
      <c r="AB1458" s="9">
        <v>0</v>
      </c>
      <c r="AC1458" s="9">
        <v>0</v>
      </c>
      <c r="AD1458" s="9">
        <v>0</v>
      </c>
      <c r="AE1458" s="9">
        <v>0</v>
      </c>
      <c r="AF1458" s="9">
        <v>0</v>
      </c>
      <c r="AG1458" s="9">
        <v>0</v>
      </c>
      <c r="AH1458" s="9">
        <v>0</v>
      </c>
      <c r="AI1458" s="9">
        <v>0</v>
      </c>
      <c r="AJ1458">
        <v>0</v>
      </c>
      <c r="AK1458">
        <v>0</v>
      </c>
      <c r="AU1458" t="s">
        <v>3167</v>
      </c>
      <c r="AW1458">
        <v>0</v>
      </c>
      <c r="BA1458">
        <v>0</v>
      </c>
      <c r="BC1458">
        <v>0</v>
      </c>
      <c r="BE1458">
        <v>0</v>
      </c>
      <c r="BG1458">
        <v>0</v>
      </c>
      <c r="BI1458">
        <v>0</v>
      </c>
      <c r="BK1458">
        <v>0</v>
      </c>
      <c r="BM1458">
        <v>0</v>
      </c>
      <c r="BO1458">
        <v>0</v>
      </c>
      <c r="BQ1458">
        <v>0</v>
      </c>
      <c r="BS1458">
        <v>0</v>
      </c>
      <c r="BT1458">
        <v>0</v>
      </c>
      <c r="BV1458">
        <v>0</v>
      </c>
      <c r="BX1458">
        <v>0</v>
      </c>
      <c r="BZ1458">
        <v>0</v>
      </c>
      <c r="CB1458">
        <v>0</v>
      </c>
      <c r="CD1458">
        <v>0</v>
      </c>
      <c r="CH1458">
        <v>0</v>
      </c>
      <c r="CL1458">
        <v>2617</v>
      </c>
      <c r="CO1458">
        <v>0</v>
      </c>
      <c r="CP1458">
        <v>0</v>
      </c>
    </row>
    <row r="1459" spans="1:94" x14ac:dyDescent="0.3">
      <c r="A1459" s="4">
        <v>44782</v>
      </c>
      <c r="B1459" s="2" t="s">
        <v>32</v>
      </c>
      <c r="C1459" s="11" t="s">
        <v>68</v>
      </c>
      <c r="D1459" s="11" t="s">
        <v>1713</v>
      </c>
      <c r="E1459" s="3" t="s">
        <v>845</v>
      </c>
      <c r="F1459" s="1"/>
      <c r="G1459" s="7"/>
      <c r="H1459" s="7"/>
      <c r="I1459" s="7"/>
      <c r="J1459" s="7"/>
      <c r="K1459" s="7"/>
      <c r="L1459" s="7"/>
      <c r="M1459" s="5"/>
      <c r="N1459" s="7"/>
      <c r="O1459" s="7"/>
      <c r="P1459" s="7"/>
      <c r="Q1459" s="7"/>
      <c r="R1459" s="7"/>
      <c r="S1459" s="7"/>
      <c r="T1459" s="7"/>
      <c r="U1459" s="7"/>
      <c r="V1459" s="6"/>
      <c r="W1459" s="10" t="s">
        <v>626</v>
      </c>
      <c r="X1459" s="8"/>
      <c r="Y1459" s="9">
        <v>0</v>
      </c>
      <c r="Z1459" s="9">
        <v>0</v>
      </c>
      <c r="AA1459" s="9">
        <v>0</v>
      </c>
      <c r="AB1459" s="9">
        <v>0</v>
      </c>
      <c r="AC1459" s="9">
        <v>0</v>
      </c>
      <c r="AD1459" s="9">
        <v>0</v>
      </c>
      <c r="AE1459" s="9">
        <v>0</v>
      </c>
      <c r="AF1459" s="9">
        <v>0</v>
      </c>
      <c r="AG1459" s="9">
        <v>0</v>
      </c>
      <c r="AH1459" s="9">
        <v>0</v>
      </c>
      <c r="AI1459" s="9">
        <v>0</v>
      </c>
      <c r="AJ1459">
        <v>0</v>
      </c>
      <c r="AK1459">
        <v>0</v>
      </c>
      <c r="AU1459" t="s">
        <v>3168</v>
      </c>
      <c r="AW1459">
        <v>0</v>
      </c>
      <c r="BA1459">
        <v>0</v>
      </c>
      <c r="BC1459">
        <v>0</v>
      </c>
      <c r="BE1459">
        <v>0</v>
      </c>
      <c r="BG1459">
        <v>0</v>
      </c>
      <c r="BI1459">
        <v>0</v>
      </c>
      <c r="BK1459">
        <v>0</v>
      </c>
      <c r="BM1459">
        <v>0</v>
      </c>
      <c r="BO1459">
        <v>0</v>
      </c>
      <c r="BQ1459">
        <v>0</v>
      </c>
      <c r="BS1459">
        <v>0</v>
      </c>
      <c r="BT1459">
        <v>0</v>
      </c>
      <c r="BV1459">
        <v>0</v>
      </c>
      <c r="BX1459">
        <v>0</v>
      </c>
      <c r="BZ1459">
        <v>0</v>
      </c>
      <c r="CB1459">
        <v>0</v>
      </c>
      <c r="CD1459">
        <v>0</v>
      </c>
      <c r="CH1459">
        <v>0</v>
      </c>
      <c r="CL1459">
        <v>2618</v>
      </c>
      <c r="CO1459">
        <v>0</v>
      </c>
      <c r="CP1459">
        <v>0</v>
      </c>
    </row>
    <row r="1460" spans="1:94" x14ac:dyDescent="0.3">
      <c r="A1460" s="4">
        <v>44782</v>
      </c>
      <c r="B1460" s="2" t="s">
        <v>26</v>
      </c>
      <c r="C1460" s="11" t="s">
        <v>1088</v>
      </c>
      <c r="D1460" s="11" t="s">
        <v>1690</v>
      </c>
      <c r="E1460" s="3" t="s">
        <v>1089</v>
      </c>
      <c r="F1460" s="1"/>
      <c r="G1460" s="7"/>
      <c r="H1460" s="7"/>
      <c r="I1460" s="7"/>
      <c r="J1460" s="7">
        <v>8</v>
      </c>
      <c r="K1460" s="7">
        <v>3</v>
      </c>
      <c r="L1460" s="7"/>
      <c r="M1460" s="5">
        <v>2</v>
      </c>
      <c r="N1460" s="7"/>
      <c r="O1460" s="7"/>
      <c r="P1460" s="7"/>
      <c r="Q1460" s="7"/>
      <c r="R1460" s="7"/>
      <c r="S1460" s="7"/>
      <c r="T1460" s="7"/>
      <c r="U1460" s="7"/>
      <c r="V1460" s="6"/>
      <c r="W1460" s="10"/>
      <c r="X1460" s="8"/>
      <c r="Y1460" s="9">
        <v>0</v>
      </c>
      <c r="Z1460" s="9">
        <v>0</v>
      </c>
      <c r="AA1460" s="9">
        <v>0</v>
      </c>
      <c r="AB1460" s="9">
        <v>0</v>
      </c>
      <c r="AC1460" s="9">
        <v>0</v>
      </c>
      <c r="AD1460" s="9">
        <v>0</v>
      </c>
      <c r="AE1460" s="9">
        <v>0</v>
      </c>
      <c r="AF1460" s="9">
        <v>0</v>
      </c>
      <c r="AG1460" s="9">
        <v>0</v>
      </c>
      <c r="AH1460" s="9">
        <v>0</v>
      </c>
      <c r="AI1460" s="9">
        <v>0</v>
      </c>
      <c r="AJ1460">
        <v>0</v>
      </c>
      <c r="AK1460">
        <v>0</v>
      </c>
      <c r="AU1460" t="s">
        <v>3169</v>
      </c>
      <c r="AW1460">
        <v>0</v>
      </c>
      <c r="BA1460">
        <v>0</v>
      </c>
      <c r="BC1460">
        <v>0</v>
      </c>
      <c r="BE1460">
        <v>0</v>
      </c>
      <c r="BG1460">
        <v>0</v>
      </c>
      <c r="BI1460">
        <v>0</v>
      </c>
      <c r="BK1460">
        <v>0</v>
      </c>
      <c r="BM1460">
        <v>0</v>
      </c>
      <c r="BO1460">
        <v>0</v>
      </c>
      <c r="BQ1460">
        <v>0</v>
      </c>
      <c r="BS1460">
        <v>0</v>
      </c>
      <c r="BT1460">
        <v>0</v>
      </c>
      <c r="BV1460">
        <v>0</v>
      </c>
      <c r="BX1460">
        <v>0</v>
      </c>
      <c r="BZ1460">
        <v>0</v>
      </c>
      <c r="CB1460">
        <v>0</v>
      </c>
      <c r="CD1460">
        <v>0</v>
      </c>
      <c r="CH1460">
        <v>0</v>
      </c>
      <c r="CL1460">
        <v>2619</v>
      </c>
      <c r="CO1460">
        <v>0</v>
      </c>
      <c r="CP1460">
        <v>0</v>
      </c>
    </row>
    <row r="1461" spans="1:94" x14ac:dyDescent="0.3">
      <c r="A1461" s="4">
        <v>44782</v>
      </c>
      <c r="B1461" s="2" t="s">
        <v>57</v>
      </c>
      <c r="C1461" s="11" t="s">
        <v>267</v>
      </c>
      <c r="D1461" s="11" t="s">
        <v>1699</v>
      </c>
      <c r="E1461" s="3" t="s">
        <v>1170</v>
      </c>
      <c r="F1461" s="1"/>
      <c r="G1461" s="7"/>
      <c r="H1461" s="7"/>
      <c r="I1461" s="7"/>
      <c r="J1461" s="7"/>
      <c r="K1461" s="7"/>
      <c r="L1461" s="7"/>
      <c r="M1461" s="5"/>
      <c r="N1461" s="7"/>
      <c r="O1461" s="7"/>
      <c r="P1461" s="7"/>
      <c r="Q1461" s="7"/>
      <c r="R1461" s="7"/>
      <c r="S1461" s="7"/>
      <c r="T1461" s="7"/>
      <c r="U1461" s="7"/>
      <c r="V1461" s="6">
        <v>4</v>
      </c>
      <c r="W1461" s="10"/>
      <c r="X1461" s="8"/>
      <c r="Y1461" s="9">
        <v>0</v>
      </c>
      <c r="Z1461" s="9">
        <v>0</v>
      </c>
      <c r="AA1461" s="9">
        <v>0</v>
      </c>
      <c r="AB1461" s="9">
        <v>0</v>
      </c>
      <c r="AC1461" s="9">
        <v>0</v>
      </c>
      <c r="AD1461" s="9">
        <v>0</v>
      </c>
      <c r="AE1461" s="9">
        <v>0</v>
      </c>
      <c r="AF1461" s="9">
        <v>0</v>
      </c>
      <c r="AG1461" s="9">
        <v>0</v>
      </c>
      <c r="AH1461" s="9">
        <v>0</v>
      </c>
      <c r="AI1461" s="9">
        <v>0</v>
      </c>
      <c r="AJ1461">
        <v>0</v>
      </c>
      <c r="AK1461">
        <v>0</v>
      </c>
      <c r="AU1461" t="s">
        <v>3170</v>
      </c>
      <c r="AW1461">
        <v>0</v>
      </c>
      <c r="BA1461">
        <v>0</v>
      </c>
      <c r="BC1461">
        <v>0</v>
      </c>
      <c r="BE1461">
        <v>0</v>
      </c>
      <c r="BG1461">
        <v>0</v>
      </c>
      <c r="BI1461">
        <v>0</v>
      </c>
      <c r="BK1461">
        <v>0</v>
      </c>
      <c r="BM1461">
        <v>0</v>
      </c>
      <c r="BO1461">
        <v>0</v>
      </c>
      <c r="BQ1461">
        <v>0</v>
      </c>
      <c r="BS1461">
        <v>0</v>
      </c>
      <c r="BT1461">
        <v>0</v>
      </c>
      <c r="BV1461">
        <v>0</v>
      </c>
      <c r="BX1461">
        <v>0</v>
      </c>
      <c r="BZ1461">
        <v>0</v>
      </c>
      <c r="CB1461">
        <v>0</v>
      </c>
      <c r="CD1461">
        <v>0</v>
      </c>
      <c r="CH1461">
        <v>0</v>
      </c>
      <c r="CL1461">
        <v>2620</v>
      </c>
      <c r="CO1461">
        <v>0</v>
      </c>
      <c r="CP1461">
        <v>0</v>
      </c>
    </row>
    <row r="1462" spans="1:94" x14ac:dyDescent="0.3">
      <c r="A1462" s="4">
        <v>44779</v>
      </c>
      <c r="B1462" s="2" t="s">
        <v>8</v>
      </c>
      <c r="C1462" s="11" t="s">
        <v>461</v>
      </c>
      <c r="D1462" s="11" t="s">
        <v>1690</v>
      </c>
      <c r="E1462" s="3" t="s">
        <v>994</v>
      </c>
      <c r="F1462" s="1"/>
      <c r="G1462" s="7"/>
      <c r="H1462" s="7"/>
      <c r="I1462" s="7"/>
      <c r="J1462" s="7"/>
      <c r="K1462" s="7"/>
      <c r="L1462" s="7"/>
      <c r="M1462" s="5"/>
      <c r="N1462" s="7">
        <v>1</v>
      </c>
      <c r="O1462" s="7"/>
      <c r="P1462" s="7"/>
      <c r="Q1462" s="7"/>
      <c r="R1462" s="7"/>
      <c r="S1462" s="7"/>
      <c r="T1462" s="7"/>
      <c r="U1462" s="7"/>
      <c r="V1462" s="6"/>
      <c r="W1462" s="10"/>
      <c r="X1462" s="8"/>
      <c r="Y1462" s="9">
        <v>0</v>
      </c>
      <c r="Z1462" s="9">
        <v>0</v>
      </c>
      <c r="AA1462" s="9">
        <v>0</v>
      </c>
      <c r="AB1462" s="9">
        <v>0</v>
      </c>
      <c r="AC1462" s="9">
        <v>0</v>
      </c>
      <c r="AD1462" s="9">
        <v>0</v>
      </c>
      <c r="AE1462" s="9">
        <v>0</v>
      </c>
      <c r="AF1462" s="9">
        <v>0</v>
      </c>
      <c r="AG1462" s="9">
        <v>0</v>
      </c>
      <c r="AH1462" s="9">
        <v>0</v>
      </c>
      <c r="AI1462" s="9">
        <v>0</v>
      </c>
      <c r="AJ1462">
        <v>0</v>
      </c>
      <c r="AK1462">
        <v>0</v>
      </c>
      <c r="AU1462" t="s">
        <v>3171</v>
      </c>
      <c r="AW1462">
        <v>0</v>
      </c>
      <c r="BA1462">
        <v>0</v>
      </c>
      <c r="BC1462">
        <v>0</v>
      </c>
      <c r="BE1462">
        <v>0</v>
      </c>
      <c r="BG1462">
        <v>0</v>
      </c>
      <c r="BI1462">
        <v>0</v>
      </c>
      <c r="BK1462">
        <v>0</v>
      </c>
      <c r="BM1462">
        <v>0</v>
      </c>
      <c r="BO1462">
        <v>0</v>
      </c>
      <c r="BQ1462">
        <v>0</v>
      </c>
      <c r="BS1462">
        <v>0</v>
      </c>
      <c r="BT1462">
        <v>0</v>
      </c>
      <c r="BV1462">
        <v>0</v>
      </c>
      <c r="BX1462">
        <v>0</v>
      </c>
      <c r="BZ1462">
        <v>0</v>
      </c>
      <c r="CB1462">
        <v>0</v>
      </c>
      <c r="CD1462">
        <v>0</v>
      </c>
      <c r="CH1462">
        <v>0</v>
      </c>
      <c r="CL1462">
        <v>2621</v>
      </c>
      <c r="CO1462">
        <v>0</v>
      </c>
      <c r="CP1462">
        <v>0</v>
      </c>
    </row>
    <row r="1463" spans="1:94" x14ac:dyDescent="0.3">
      <c r="A1463" s="4">
        <v>44774</v>
      </c>
      <c r="B1463" s="2" t="s">
        <v>26</v>
      </c>
      <c r="C1463" s="11" t="s">
        <v>778</v>
      </c>
      <c r="D1463" s="11" t="s">
        <v>1690</v>
      </c>
      <c r="E1463" s="3" t="s">
        <v>1564</v>
      </c>
      <c r="F1463" s="1"/>
      <c r="G1463" s="7"/>
      <c r="H1463" s="7"/>
      <c r="I1463" s="7"/>
      <c r="J1463" s="7">
        <v>30</v>
      </c>
      <c r="K1463" s="7">
        <v>10</v>
      </c>
      <c r="L1463" s="7">
        <v>4</v>
      </c>
      <c r="M1463" s="5">
        <v>6</v>
      </c>
      <c r="N1463" s="7">
        <v>1</v>
      </c>
      <c r="O1463" s="7"/>
      <c r="P1463" s="7"/>
      <c r="Q1463" s="7"/>
      <c r="R1463" s="7"/>
      <c r="S1463" s="7"/>
      <c r="T1463" s="7"/>
      <c r="U1463" s="7"/>
      <c r="V1463" s="6"/>
      <c r="W1463" s="10"/>
      <c r="X1463" s="8"/>
      <c r="Y1463" s="9">
        <v>0</v>
      </c>
      <c r="Z1463" s="9">
        <v>0</v>
      </c>
      <c r="AA1463" s="9">
        <v>0</v>
      </c>
      <c r="AB1463" s="9">
        <v>0</v>
      </c>
      <c r="AC1463" s="9">
        <v>0</v>
      </c>
      <c r="AD1463" s="9">
        <v>0</v>
      </c>
      <c r="AE1463" s="9">
        <v>0</v>
      </c>
      <c r="AF1463" s="9">
        <v>0</v>
      </c>
      <c r="AG1463" s="9">
        <v>0</v>
      </c>
      <c r="AH1463" s="9">
        <v>0</v>
      </c>
      <c r="AI1463" s="9">
        <v>0</v>
      </c>
      <c r="AJ1463">
        <v>0</v>
      </c>
      <c r="AK1463">
        <v>0</v>
      </c>
      <c r="AU1463" t="s">
        <v>3172</v>
      </c>
      <c r="AW1463">
        <v>0</v>
      </c>
      <c r="BA1463">
        <v>0</v>
      </c>
      <c r="BC1463">
        <v>0</v>
      </c>
      <c r="BE1463">
        <v>0</v>
      </c>
      <c r="BG1463">
        <v>0</v>
      </c>
      <c r="BI1463">
        <v>0</v>
      </c>
      <c r="BK1463">
        <v>0</v>
      </c>
      <c r="BM1463">
        <v>0</v>
      </c>
      <c r="BO1463">
        <v>0</v>
      </c>
      <c r="BQ1463">
        <v>0</v>
      </c>
      <c r="BS1463">
        <v>0</v>
      </c>
      <c r="BT1463">
        <v>0</v>
      </c>
      <c r="BV1463">
        <v>0</v>
      </c>
      <c r="BX1463">
        <v>0</v>
      </c>
      <c r="BZ1463">
        <v>0</v>
      </c>
      <c r="CB1463">
        <v>0</v>
      </c>
      <c r="CD1463">
        <v>0</v>
      </c>
      <c r="CH1463">
        <v>0</v>
      </c>
      <c r="CL1463">
        <v>2622</v>
      </c>
      <c r="CO1463">
        <v>0</v>
      </c>
      <c r="CP1463">
        <v>0</v>
      </c>
    </row>
    <row r="1464" spans="1:94" x14ac:dyDescent="0.3">
      <c r="A1464" s="4">
        <v>44783</v>
      </c>
      <c r="B1464" s="2" t="s">
        <v>26</v>
      </c>
      <c r="C1464" s="11" t="s">
        <v>817</v>
      </c>
      <c r="D1464" s="11" t="s">
        <v>1690</v>
      </c>
      <c r="E1464" s="3" t="s">
        <v>1491</v>
      </c>
      <c r="F1464" s="1"/>
      <c r="G1464" s="7" t="s">
        <v>335</v>
      </c>
      <c r="H1464" s="7"/>
      <c r="I1464" s="7"/>
      <c r="J1464" s="7">
        <v>102</v>
      </c>
      <c r="K1464" s="7">
        <v>37</v>
      </c>
      <c r="L1464" s="7">
        <v>6</v>
      </c>
      <c r="M1464" s="5">
        <v>31</v>
      </c>
      <c r="N1464" s="7">
        <v>1</v>
      </c>
      <c r="O1464" s="7">
        <v>1</v>
      </c>
      <c r="P1464" s="7"/>
      <c r="Q1464" s="7">
        <v>1</v>
      </c>
      <c r="R1464" s="7"/>
      <c r="S1464" s="7"/>
      <c r="T1464" s="7"/>
      <c r="U1464" s="7"/>
      <c r="V1464" s="6"/>
      <c r="W1464" s="10" t="s">
        <v>3173</v>
      </c>
      <c r="X1464" s="8"/>
      <c r="Y1464" s="9">
        <v>0</v>
      </c>
      <c r="Z1464" s="9">
        <v>0</v>
      </c>
      <c r="AA1464" s="9">
        <v>0</v>
      </c>
      <c r="AB1464" s="9">
        <v>0</v>
      </c>
      <c r="AC1464" s="9">
        <v>0</v>
      </c>
      <c r="AD1464" s="9">
        <v>0</v>
      </c>
      <c r="AE1464" s="9">
        <v>0</v>
      </c>
      <c r="AF1464" s="9">
        <v>0</v>
      </c>
      <c r="AG1464" s="9">
        <v>0</v>
      </c>
      <c r="AH1464" s="9">
        <v>0</v>
      </c>
      <c r="AI1464" s="9">
        <v>0</v>
      </c>
      <c r="AJ1464">
        <v>0</v>
      </c>
      <c r="AK1464">
        <v>0</v>
      </c>
      <c r="AU1464" t="s">
        <v>3174</v>
      </c>
      <c r="AW1464">
        <v>0</v>
      </c>
      <c r="BA1464">
        <v>0</v>
      </c>
      <c r="BC1464">
        <v>0</v>
      </c>
      <c r="BE1464">
        <v>0</v>
      </c>
      <c r="BG1464">
        <v>0</v>
      </c>
      <c r="BI1464">
        <v>0</v>
      </c>
      <c r="BK1464">
        <v>0</v>
      </c>
      <c r="BM1464">
        <v>0</v>
      </c>
      <c r="BO1464">
        <v>0</v>
      </c>
      <c r="BQ1464">
        <v>0</v>
      </c>
      <c r="BS1464">
        <v>0</v>
      </c>
      <c r="BT1464">
        <v>0</v>
      </c>
      <c r="BV1464">
        <v>0</v>
      </c>
      <c r="BX1464">
        <v>0</v>
      </c>
      <c r="BZ1464">
        <v>0</v>
      </c>
      <c r="CB1464">
        <v>0</v>
      </c>
      <c r="CD1464">
        <v>0</v>
      </c>
      <c r="CH1464">
        <v>0</v>
      </c>
      <c r="CL1464">
        <v>2623</v>
      </c>
      <c r="CO1464">
        <v>0</v>
      </c>
      <c r="CP1464">
        <v>0</v>
      </c>
    </row>
    <row r="1465" spans="1:94" x14ac:dyDescent="0.3">
      <c r="A1465" s="4">
        <v>44784</v>
      </c>
      <c r="B1465" s="2" t="s">
        <v>134</v>
      </c>
      <c r="C1465" s="11" t="s">
        <v>135</v>
      </c>
      <c r="D1465" s="11" t="s">
        <v>11</v>
      </c>
      <c r="E1465" s="3" t="s">
        <v>893</v>
      </c>
      <c r="F1465" s="1"/>
      <c r="G1465" s="7"/>
      <c r="H1465" s="7"/>
      <c r="I1465" s="7"/>
      <c r="J1465" s="7">
        <v>148</v>
      </c>
      <c r="K1465" s="7">
        <v>37</v>
      </c>
      <c r="L1465" s="7"/>
      <c r="M1465" s="5">
        <v>37</v>
      </c>
      <c r="N1465" s="7"/>
      <c r="O1465" s="7"/>
      <c r="P1465" s="7"/>
      <c r="Q1465" s="7"/>
      <c r="R1465" s="7"/>
      <c r="S1465" s="7"/>
      <c r="T1465" s="7"/>
      <c r="U1465" s="7"/>
      <c r="V1465" s="6"/>
      <c r="W1465" s="10"/>
      <c r="X1465" s="8"/>
      <c r="Y1465" s="9">
        <v>0</v>
      </c>
      <c r="Z1465" s="9">
        <v>0</v>
      </c>
      <c r="AA1465" s="9">
        <v>0</v>
      </c>
      <c r="AB1465" s="9">
        <v>0</v>
      </c>
      <c r="AC1465" s="9">
        <v>0</v>
      </c>
      <c r="AD1465" s="9">
        <v>0</v>
      </c>
      <c r="AE1465" s="9">
        <v>0</v>
      </c>
      <c r="AF1465" s="9">
        <v>0</v>
      </c>
      <c r="AG1465" s="9">
        <v>0</v>
      </c>
      <c r="AH1465" s="9">
        <v>0</v>
      </c>
      <c r="AI1465" s="9">
        <v>0</v>
      </c>
      <c r="AJ1465">
        <v>0</v>
      </c>
      <c r="AK1465">
        <v>0</v>
      </c>
      <c r="AU1465" t="s">
        <v>3175</v>
      </c>
      <c r="AW1465">
        <v>0</v>
      </c>
      <c r="BA1465">
        <v>0</v>
      </c>
      <c r="BC1465">
        <v>0</v>
      </c>
      <c r="BE1465">
        <v>0</v>
      </c>
      <c r="BG1465">
        <v>0</v>
      </c>
      <c r="BI1465">
        <v>0</v>
      </c>
      <c r="BK1465">
        <v>0</v>
      </c>
      <c r="BM1465">
        <v>0</v>
      </c>
      <c r="BO1465">
        <v>0</v>
      </c>
      <c r="BQ1465">
        <v>0</v>
      </c>
      <c r="BS1465">
        <v>0</v>
      </c>
      <c r="BT1465">
        <v>0</v>
      </c>
      <c r="BV1465">
        <v>0</v>
      </c>
      <c r="BX1465">
        <v>0</v>
      </c>
      <c r="BZ1465">
        <v>0</v>
      </c>
      <c r="CB1465">
        <v>0</v>
      </c>
      <c r="CD1465">
        <v>0</v>
      </c>
      <c r="CH1465">
        <v>0</v>
      </c>
      <c r="CL1465">
        <v>2624</v>
      </c>
      <c r="CO1465">
        <v>0</v>
      </c>
      <c r="CP1465">
        <v>0</v>
      </c>
    </row>
    <row r="1466" spans="1:94" x14ac:dyDescent="0.3">
      <c r="A1466" s="4">
        <v>44774</v>
      </c>
      <c r="B1466" s="2" t="s">
        <v>26</v>
      </c>
      <c r="C1466" s="11" t="s">
        <v>781</v>
      </c>
      <c r="D1466" s="11" t="s">
        <v>1690</v>
      </c>
      <c r="E1466" s="3" t="s">
        <v>1584</v>
      </c>
      <c r="F1466" s="1"/>
      <c r="G1466" s="7"/>
      <c r="H1466" s="7"/>
      <c r="I1466" s="7"/>
      <c r="J1466" s="7">
        <v>80</v>
      </c>
      <c r="K1466" s="7">
        <v>20</v>
      </c>
      <c r="L1466" s="7"/>
      <c r="M1466" s="5">
        <v>20</v>
      </c>
      <c r="N1466" s="7"/>
      <c r="O1466" s="7"/>
      <c r="P1466" s="7"/>
      <c r="Q1466" s="7"/>
      <c r="R1466" s="7"/>
      <c r="S1466" s="7"/>
      <c r="T1466" s="7">
        <v>1</v>
      </c>
      <c r="U1466" s="7"/>
      <c r="V1466" s="6"/>
      <c r="W1466" s="10"/>
      <c r="X1466" s="8"/>
      <c r="Y1466" s="9">
        <v>0</v>
      </c>
      <c r="Z1466" s="9">
        <v>0</v>
      </c>
      <c r="AA1466" s="9">
        <v>0</v>
      </c>
      <c r="AB1466" s="9">
        <v>0</v>
      </c>
      <c r="AC1466" s="9">
        <v>0</v>
      </c>
      <c r="AD1466" s="9">
        <v>0</v>
      </c>
      <c r="AE1466" s="9">
        <v>0</v>
      </c>
      <c r="AF1466" s="9">
        <v>0</v>
      </c>
      <c r="AG1466" s="9">
        <v>0</v>
      </c>
      <c r="AH1466" s="9">
        <v>0</v>
      </c>
      <c r="AI1466" s="9">
        <v>0</v>
      </c>
      <c r="AJ1466">
        <v>0</v>
      </c>
      <c r="AK1466">
        <v>0</v>
      </c>
      <c r="AU1466" t="s">
        <v>3176</v>
      </c>
      <c r="AW1466">
        <v>0</v>
      </c>
      <c r="BA1466">
        <v>0</v>
      </c>
      <c r="BC1466">
        <v>0</v>
      </c>
      <c r="BE1466">
        <v>0</v>
      </c>
      <c r="BG1466">
        <v>0</v>
      </c>
      <c r="BI1466">
        <v>0</v>
      </c>
      <c r="BK1466">
        <v>0</v>
      </c>
      <c r="BM1466">
        <v>0</v>
      </c>
      <c r="BO1466">
        <v>0</v>
      </c>
      <c r="BQ1466">
        <v>0</v>
      </c>
      <c r="BS1466">
        <v>0</v>
      </c>
      <c r="BT1466">
        <v>0</v>
      </c>
      <c r="BV1466">
        <v>0</v>
      </c>
      <c r="BX1466">
        <v>0</v>
      </c>
      <c r="BZ1466">
        <v>0</v>
      </c>
      <c r="CB1466">
        <v>0</v>
      </c>
      <c r="CD1466">
        <v>0</v>
      </c>
      <c r="CH1466">
        <v>0</v>
      </c>
      <c r="CL1466">
        <v>2625</v>
      </c>
      <c r="CO1466">
        <v>0</v>
      </c>
      <c r="CP1466">
        <v>0</v>
      </c>
    </row>
    <row r="1467" spans="1:94" x14ac:dyDescent="0.3">
      <c r="A1467" s="4">
        <v>44783</v>
      </c>
      <c r="B1467" s="2" t="s">
        <v>57</v>
      </c>
      <c r="C1467" s="11" t="s">
        <v>708</v>
      </c>
      <c r="D1467" s="11" t="s">
        <v>1690</v>
      </c>
      <c r="E1467" s="3" t="s">
        <v>974</v>
      </c>
      <c r="F1467" s="1"/>
      <c r="G1467" s="7"/>
      <c r="H1467" s="7"/>
      <c r="I1467" s="7"/>
      <c r="J1467" s="7">
        <v>8</v>
      </c>
      <c r="K1467" s="7">
        <v>2</v>
      </c>
      <c r="L1467" s="7"/>
      <c r="M1467" s="5">
        <v>2</v>
      </c>
      <c r="N1467" s="7"/>
      <c r="O1467" s="7"/>
      <c r="P1467" s="7"/>
      <c r="Q1467" s="7"/>
      <c r="R1467" s="7"/>
      <c r="S1467" s="7"/>
      <c r="T1467" s="7"/>
      <c r="U1467" s="7"/>
      <c r="V1467" s="6"/>
      <c r="W1467" s="10"/>
      <c r="X1467" s="8"/>
      <c r="Y1467" s="9">
        <v>0</v>
      </c>
      <c r="Z1467" s="9">
        <v>0</v>
      </c>
      <c r="AA1467" s="9">
        <v>0</v>
      </c>
      <c r="AB1467" s="9">
        <v>0</v>
      </c>
      <c r="AC1467" s="9">
        <v>0</v>
      </c>
      <c r="AD1467" s="9">
        <v>0</v>
      </c>
      <c r="AE1467" s="9">
        <v>0</v>
      </c>
      <c r="AF1467" s="9">
        <v>0</v>
      </c>
      <c r="AG1467" s="9">
        <v>0</v>
      </c>
      <c r="AH1467" s="9">
        <v>0</v>
      </c>
      <c r="AI1467" s="9">
        <v>0</v>
      </c>
      <c r="AJ1467">
        <v>0</v>
      </c>
      <c r="AK1467">
        <v>0</v>
      </c>
      <c r="AU1467" t="s">
        <v>3177</v>
      </c>
      <c r="AW1467">
        <v>0</v>
      </c>
      <c r="BA1467">
        <v>0</v>
      </c>
      <c r="BC1467">
        <v>0</v>
      </c>
      <c r="BE1467">
        <v>0</v>
      </c>
      <c r="BG1467">
        <v>0</v>
      </c>
      <c r="BI1467">
        <v>0</v>
      </c>
      <c r="BK1467">
        <v>0</v>
      </c>
      <c r="BM1467">
        <v>0</v>
      </c>
      <c r="BO1467">
        <v>0</v>
      </c>
      <c r="BQ1467">
        <v>0</v>
      </c>
      <c r="BS1467">
        <v>0</v>
      </c>
      <c r="BT1467">
        <v>0</v>
      </c>
      <c r="BV1467">
        <v>0</v>
      </c>
      <c r="BX1467">
        <v>0</v>
      </c>
      <c r="BZ1467">
        <v>0</v>
      </c>
      <c r="CB1467">
        <v>0</v>
      </c>
      <c r="CD1467">
        <v>0</v>
      </c>
      <c r="CH1467">
        <v>0</v>
      </c>
      <c r="CL1467">
        <v>2626</v>
      </c>
      <c r="CO1467">
        <v>0</v>
      </c>
      <c r="CP1467">
        <v>0</v>
      </c>
    </row>
    <row r="1468" spans="1:94" x14ac:dyDescent="0.3">
      <c r="A1468" s="4">
        <v>44784</v>
      </c>
      <c r="B1468" s="2" t="s">
        <v>80</v>
      </c>
      <c r="C1468" s="11" t="s">
        <v>190</v>
      </c>
      <c r="D1468" s="11" t="s">
        <v>31</v>
      </c>
      <c r="E1468" s="3" t="s">
        <v>857</v>
      </c>
      <c r="F1468" s="1"/>
      <c r="G1468" s="7"/>
      <c r="H1468" s="7"/>
      <c r="I1468" s="7"/>
      <c r="J1468" s="7">
        <v>32</v>
      </c>
      <c r="K1468" s="7">
        <v>8</v>
      </c>
      <c r="L1468" s="7"/>
      <c r="M1468" s="5">
        <v>8</v>
      </c>
      <c r="N1468" s="7"/>
      <c r="O1468" s="7"/>
      <c r="P1468" s="7"/>
      <c r="Q1468" s="7"/>
      <c r="R1468" s="7"/>
      <c r="S1468" s="7"/>
      <c r="T1468" s="7"/>
      <c r="U1468" s="7"/>
      <c r="V1468" s="6"/>
      <c r="W1468" s="10"/>
      <c r="X1468" s="8"/>
      <c r="Y1468" s="9">
        <v>0</v>
      </c>
      <c r="Z1468" s="9">
        <v>0</v>
      </c>
      <c r="AA1468" s="9">
        <v>0</v>
      </c>
      <c r="AB1468" s="9">
        <v>0</v>
      </c>
      <c r="AC1468" s="9">
        <v>0</v>
      </c>
      <c r="AD1468" s="9">
        <v>0</v>
      </c>
      <c r="AE1468" s="9">
        <v>0</v>
      </c>
      <c r="AF1468" s="9">
        <v>0</v>
      </c>
      <c r="AG1468" s="9">
        <v>0</v>
      </c>
      <c r="AH1468" s="9">
        <v>0</v>
      </c>
      <c r="AI1468" s="9">
        <v>0</v>
      </c>
      <c r="AJ1468">
        <v>0</v>
      </c>
      <c r="AK1468">
        <v>0</v>
      </c>
      <c r="AU1468" t="s">
        <v>3178</v>
      </c>
      <c r="AW1468">
        <v>0</v>
      </c>
      <c r="BA1468">
        <v>0</v>
      </c>
      <c r="BC1468">
        <v>0</v>
      </c>
      <c r="BE1468">
        <v>0</v>
      </c>
      <c r="BG1468">
        <v>0</v>
      </c>
      <c r="BI1468">
        <v>0</v>
      </c>
      <c r="BK1468">
        <v>0</v>
      </c>
      <c r="BM1468">
        <v>0</v>
      </c>
      <c r="BO1468">
        <v>0</v>
      </c>
      <c r="BQ1468">
        <v>0</v>
      </c>
      <c r="BS1468">
        <v>0</v>
      </c>
      <c r="BT1468">
        <v>0</v>
      </c>
      <c r="BV1468">
        <v>0</v>
      </c>
      <c r="BX1468">
        <v>0</v>
      </c>
      <c r="BZ1468">
        <v>0</v>
      </c>
      <c r="CB1468">
        <v>0</v>
      </c>
      <c r="CD1468">
        <v>0</v>
      </c>
      <c r="CH1468">
        <v>0</v>
      </c>
      <c r="CL1468">
        <v>2627</v>
      </c>
      <c r="CO1468">
        <v>0</v>
      </c>
      <c r="CP1468">
        <v>0</v>
      </c>
    </row>
    <row r="1469" spans="1:94" x14ac:dyDescent="0.3">
      <c r="A1469" s="4">
        <v>44784</v>
      </c>
      <c r="B1469" s="2" t="s">
        <v>29</v>
      </c>
      <c r="C1469" s="11" t="s">
        <v>633</v>
      </c>
      <c r="D1469" s="11" t="s">
        <v>1699</v>
      </c>
      <c r="E1469" s="3" t="s">
        <v>877</v>
      </c>
      <c r="F1469" s="1"/>
      <c r="G1469" s="7"/>
      <c r="H1469" s="7"/>
      <c r="I1469" s="7"/>
      <c r="J1469" s="7"/>
      <c r="K1469" s="7"/>
      <c r="L1469" s="7"/>
      <c r="M1469" s="5"/>
      <c r="N1469" s="7"/>
      <c r="O1469" s="7"/>
      <c r="P1469" s="7"/>
      <c r="Q1469" s="7"/>
      <c r="R1469" s="7"/>
      <c r="S1469" s="7"/>
      <c r="T1469" s="7"/>
      <c r="U1469" s="7"/>
      <c r="V1469" s="6">
        <v>10</v>
      </c>
      <c r="W1469" s="10"/>
      <c r="X1469" s="8"/>
      <c r="Y1469" s="9">
        <v>0</v>
      </c>
      <c r="Z1469" s="9">
        <v>0</v>
      </c>
      <c r="AA1469" s="9">
        <v>0</v>
      </c>
      <c r="AB1469" s="9">
        <v>0</v>
      </c>
      <c r="AC1469" s="9">
        <v>0</v>
      </c>
      <c r="AD1469" s="9">
        <v>0</v>
      </c>
      <c r="AE1469" s="9">
        <v>0</v>
      </c>
      <c r="AF1469" s="9">
        <v>0</v>
      </c>
      <c r="AG1469" s="9">
        <v>0</v>
      </c>
      <c r="AH1469" s="9">
        <v>0</v>
      </c>
      <c r="AI1469" s="9">
        <v>0</v>
      </c>
      <c r="AJ1469">
        <v>0</v>
      </c>
      <c r="AK1469">
        <v>0</v>
      </c>
      <c r="AU1469" t="s">
        <v>3179</v>
      </c>
      <c r="AW1469">
        <v>0</v>
      </c>
      <c r="BA1469">
        <v>0</v>
      </c>
      <c r="BC1469">
        <v>0</v>
      </c>
      <c r="BE1469">
        <v>0</v>
      </c>
      <c r="BG1469">
        <v>0</v>
      </c>
      <c r="BI1469">
        <v>0</v>
      </c>
      <c r="BK1469">
        <v>0</v>
      </c>
      <c r="BM1469">
        <v>0</v>
      </c>
      <c r="BO1469">
        <v>0</v>
      </c>
      <c r="BQ1469">
        <v>0</v>
      </c>
      <c r="BS1469">
        <v>0</v>
      </c>
      <c r="BT1469">
        <v>0</v>
      </c>
      <c r="BV1469">
        <v>0</v>
      </c>
      <c r="BX1469">
        <v>0</v>
      </c>
      <c r="BZ1469">
        <v>0</v>
      </c>
      <c r="CB1469">
        <v>0</v>
      </c>
      <c r="CD1469">
        <v>0</v>
      </c>
      <c r="CH1469">
        <v>0</v>
      </c>
      <c r="CL1469">
        <v>2628</v>
      </c>
      <c r="CO1469">
        <v>0</v>
      </c>
      <c r="CP1469">
        <v>0</v>
      </c>
    </row>
    <row r="1470" spans="1:94" x14ac:dyDescent="0.3">
      <c r="A1470" s="4">
        <v>44785</v>
      </c>
      <c r="B1470" s="2" t="s">
        <v>78</v>
      </c>
      <c r="C1470" s="11" t="s">
        <v>245</v>
      </c>
      <c r="D1470" s="11" t="s">
        <v>7</v>
      </c>
      <c r="E1470" s="3" t="s">
        <v>835</v>
      </c>
      <c r="F1470" s="1"/>
      <c r="G1470" s="7"/>
      <c r="H1470" s="7"/>
      <c r="I1470" s="7"/>
      <c r="J1470" s="7">
        <v>22</v>
      </c>
      <c r="K1470" s="7"/>
      <c r="L1470" s="7"/>
      <c r="M1470" s="5"/>
      <c r="N1470" s="7"/>
      <c r="O1470" s="7"/>
      <c r="P1470" s="7"/>
      <c r="Q1470" s="7"/>
      <c r="R1470" s="7"/>
      <c r="S1470" s="7"/>
      <c r="T1470" s="7"/>
      <c r="U1470" s="7"/>
      <c r="V1470" s="6"/>
      <c r="W1470" s="10" t="s">
        <v>3180</v>
      </c>
      <c r="X1470" s="8"/>
      <c r="Y1470" s="9">
        <v>0</v>
      </c>
      <c r="Z1470" s="9">
        <v>0</v>
      </c>
      <c r="AA1470" s="9">
        <v>0</v>
      </c>
      <c r="AB1470" s="9">
        <v>0</v>
      </c>
      <c r="AC1470" s="9">
        <v>0</v>
      </c>
      <c r="AD1470" s="9">
        <v>0</v>
      </c>
      <c r="AE1470" s="9">
        <v>0</v>
      </c>
      <c r="AF1470" s="9">
        <v>0</v>
      </c>
      <c r="AG1470" s="9">
        <v>0</v>
      </c>
      <c r="AH1470" s="9">
        <v>0</v>
      </c>
      <c r="AI1470" s="9">
        <v>0</v>
      </c>
      <c r="AJ1470">
        <v>0</v>
      </c>
      <c r="AK1470">
        <v>0</v>
      </c>
      <c r="AU1470" t="s">
        <v>3181</v>
      </c>
      <c r="AW1470">
        <v>0</v>
      </c>
      <c r="BA1470">
        <v>0</v>
      </c>
      <c r="BC1470">
        <v>0</v>
      </c>
      <c r="BE1470">
        <v>0</v>
      </c>
      <c r="BG1470">
        <v>0</v>
      </c>
      <c r="BI1470">
        <v>0</v>
      </c>
      <c r="BK1470">
        <v>0</v>
      </c>
      <c r="BM1470">
        <v>0</v>
      </c>
      <c r="BO1470">
        <v>0</v>
      </c>
      <c r="BQ1470">
        <v>0</v>
      </c>
      <c r="BS1470">
        <v>0</v>
      </c>
      <c r="BT1470">
        <v>0</v>
      </c>
      <c r="BV1470">
        <v>0</v>
      </c>
      <c r="BX1470">
        <v>0</v>
      </c>
      <c r="BZ1470">
        <v>0</v>
      </c>
      <c r="CB1470">
        <v>0</v>
      </c>
      <c r="CD1470">
        <v>0</v>
      </c>
      <c r="CH1470">
        <v>0</v>
      </c>
      <c r="CL1470">
        <v>2629</v>
      </c>
      <c r="CO1470">
        <v>0</v>
      </c>
      <c r="CP1470">
        <v>0</v>
      </c>
    </row>
    <row r="1471" spans="1:94" x14ac:dyDescent="0.3">
      <c r="A1471" s="4">
        <v>44785</v>
      </c>
      <c r="B1471" s="2" t="s">
        <v>40</v>
      </c>
      <c r="C1471" s="11" t="s">
        <v>58</v>
      </c>
      <c r="D1471" s="11" t="s">
        <v>7</v>
      </c>
      <c r="E1471" s="3" t="s">
        <v>896</v>
      </c>
      <c r="F1471" s="1"/>
      <c r="G1471" s="7"/>
      <c r="H1471" s="7"/>
      <c r="I1471" s="7"/>
      <c r="J1471" s="7">
        <v>4</v>
      </c>
      <c r="K1471" s="7">
        <v>1</v>
      </c>
      <c r="L1471" s="7"/>
      <c r="M1471" s="5">
        <v>1</v>
      </c>
      <c r="N1471" s="7"/>
      <c r="O1471" s="7"/>
      <c r="P1471" s="7"/>
      <c r="Q1471" s="7"/>
      <c r="R1471" s="7"/>
      <c r="S1471" s="7"/>
      <c r="T1471" s="7"/>
      <c r="U1471" s="7"/>
      <c r="V1471" s="6"/>
      <c r="W1471" s="10"/>
      <c r="X1471" s="8"/>
      <c r="Y1471" s="9">
        <v>0</v>
      </c>
      <c r="Z1471" s="9">
        <v>0</v>
      </c>
      <c r="AA1471" s="9">
        <v>0</v>
      </c>
      <c r="AB1471" s="9">
        <v>0</v>
      </c>
      <c r="AC1471" s="9">
        <v>0</v>
      </c>
      <c r="AD1471" s="9">
        <v>0</v>
      </c>
      <c r="AE1471" s="9">
        <v>0</v>
      </c>
      <c r="AF1471" s="9">
        <v>0</v>
      </c>
      <c r="AG1471" s="9">
        <v>0</v>
      </c>
      <c r="AH1471" s="9">
        <v>0</v>
      </c>
      <c r="AI1471" s="9">
        <v>0</v>
      </c>
      <c r="AJ1471">
        <v>0</v>
      </c>
      <c r="AK1471">
        <v>0</v>
      </c>
      <c r="AU1471" t="s">
        <v>3182</v>
      </c>
      <c r="AW1471">
        <v>0</v>
      </c>
      <c r="BA1471">
        <v>0</v>
      </c>
      <c r="BC1471">
        <v>0</v>
      </c>
      <c r="BE1471">
        <v>0</v>
      </c>
      <c r="BG1471">
        <v>0</v>
      </c>
      <c r="BI1471">
        <v>0</v>
      </c>
      <c r="BK1471">
        <v>0</v>
      </c>
      <c r="BM1471">
        <v>0</v>
      </c>
      <c r="BO1471">
        <v>0</v>
      </c>
      <c r="BQ1471">
        <v>0</v>
      </c>
      <c r="BS1471">
        <v>0</v>
      </c>
      <c r="BT1471">
        <v>0</v>
      </c>
      <c r="BV1471">
        <v>0</v>
      </c>
      <c r="BX1471">
        <v>0</v>
      </c>
      <c r="BZ1471">
        <v>0</v>
      </c>
      <c r="CB1471">
        <v>0</v>
      </c>
      <c r="CD1471">
        <v>0</v>
      </c>
      <c r="CH1471">
        <v>0</v>
      </c>
      <c r="CL1471">
        <v>2630</v>
      </c>
      <c r="CO1471">
        <v>0</v>
      </c>
      <c r="CP1471">
        <v>0</v>
      </c>
    </row>
    <row r="1472" spans="1:94" x14ac:dyDescent="0.3">
      <c r="A1472" s="4">
        <v>44785</v>
      </c>
      <c r="B1472" s="2" t="s">
        <v>825</v>
      </c>
      <c r="C1472" s="11" t="s">
        <v>825</v>
      </c>
      <c r="D1472" s="11" t="s">
        <v>7</v>
      </c>
      <c r="E1472" s="3" t="s">
        <v>826</v>
      </c>
      <c r="F1472" s="1"/>
      <c r="G1472" s="7"/>
      <c r="H1472" s="7">
        <v>4</v>
      </c>
      <c r="I1472" s="7"/>
      <c r="J1472" s="7">
        <v>4</v>
      </c>
      <c r="K1472" s="7"/>
      <c r="L1472" s="7"/>
      <c r="M1472" s="5"/>
      <c r="N1472" s="7"/>
      <c r="O1472" s="7"/>
      <c r="P1472" s="7"/>
      <c r="Q1472" s="7"/>
      <c r="R1472" s="7"/>
      <c r="S1472" s="7"/>
      <c r="T1472" s="7"/>
      <c r="U1472" s="7"/>
      <c r="V1472" s="6"/>
      <c r="W1472" s="10" t="s">
        <v>3183</v>
      </c>
      <c r="X1472" s="8"/>
      <c r="Y1472" s="9">
        <v>0</v>
      </c>
      <c r="Z1472" s="9">
        <v>0</v>
      </c>
      <c r="AA1472" s="9">
        <v>0</v>
      </c>
      <c r="AB1472" s="9">
        <v>0</v>
      </c>
      <c r="AC1472" s="9">
        <v>0</v>
      </c>
      <c r="AD1472" s="9">
        <v>0</v>
      </c>
      <c r="AE1472" s="9">
        <v>0</v>
      </c>
      <c r="AF1472" s="9">
        <v>0</v>
      </c>
      <c r="AG1472" s="9">
        <v>0</v>
      </c>
      <c r="AH1472" s="9">
        <v>0</v>
      </c>
      <c r="AI1472" s="9">
        <v>0</v>
      </c>
      <c r="AJ1472">
        <v>0</v>
      </c>
      <c r="AK1472">
        <v>0</v>
      </c>
      <c r="AU1472" t="s">
        <v>3184</v>
      </c>
      <c r="AW1472">
        <v>0</v>
      </c>
      <c r="BA1472">
        <v>0</v>
      </c>
      <c r="BC1472">
        <v>0</v>
      </c>
      <c r="BE1472">
        <v>0</v>
      </c>
      <c r="BG1472">
        <v>0</v>
      </c>
      <c r="BI1472">
        <v>0</v>
      </c>
      <c r="BK1472">
        <v>0</v>
      </c>
      <c r="BM1472">
        <v>0</v>
      </c>
      <c r="BO1472">
        <v>0</v>
      </c>
      <c r="BQ1472">
        <v>0</v>
      </c>
      <c r="BS1472">
        <v>0</v>
      </c>
      <c r="BT1472">
        <v>0</v>
      </c>
      <c r="BV1472">
        <v>0</v>
      </c>
      <c r="BX1472">
        <v>0</v>
      </c>
      <c r="BZ1472">
        <v>0</v>
      </c>
      <c r="CB1472">
        <v>0</v>
      </c>
      <c r="CD1472">
        <v>0</v>
      </c>
      <c r="CH1472">
        <v>0</v>
      </c>
      <c r="CL1472">
        <v>2631</v>
      </c>
      <c r="CO1472">
        <v>0</v>
      </c>
      <c r="CP1472">
        <v>0</v>
      </c>
    </row>
    <row r="1473" spans="1:94" x14ac:dyDescent="0.3">
      <c r="A1473" s="4">
        <v>44785</v>
      </c>
      <c r="B1473" s="2" t="s">
        <v>57</v>
      </c>
      <c r="C1473" s="11" t="s">
        <v>700</v>
      </c>
      <c r="D1473" s="11" t="s">
        <v>7</v>
      </c>
      <c r="E1473" s="3" t="s">
        <v>1338</v>
      </c>
      <c r="F1473" s="1"/>
      <c r="G1473" s="7"/>
      <c r="H1473" s="7"/>
      <c r="I1473" s="7"/>
      <c r="J1473" s="7">
        <v>4</v>
      </c>
      <c r="K1473" s="7">
        <v>1</v>
      </c>
      <c r="L1473" s="7"/>
      <c r="M1473" s="5">
        <v>1</v>
      </c>
      <c r="N1473" s="7"/>
      <c r="O1473" s="7"/>
      <c r="P1473" s="7"/>
      <c r="Q1473" s="7"/>
      <c r="R1473" s="7"/>
      <c r="S1473" s="7"/>
      <c r="T1473" s="7"/>
      <c r="U1473" s="7"/>
      <c r="V1473" s="6"/>
      <c r="W1473" s="10"/>
      <c r="X1473" s="8"/>
      <c r="Y1473" s="9">
        <v>0</v>
      </c>
      <c r="Z1473" s="9">
        <v>0</v>
      </c>
      <c r="AA1473" s="9">
        <v>0</v>
      </c>
      <c r="AB1473" s="9">
        <v>0</v>
      </c>
      <c r="AC1473" s="9">
        <v>0</v>
      </c>
      <c r="AD1473" s="9">
        <v>0</v>
      </c>
      <c r="AE1473" s="9">
        <v>0</v>
      </c>
      <c r="AF1473" s="9">
        <v>0</v>
      </c>
      <c r="AG1473" s="9">
        <v>0</v>
      </c>
      <c r="AH1473" s="9">
        <v>0</v>
      </c>
      <c r="AI1473" s="9">
        <v>0</v>
      </c>
      <c r="AJ1473">
        <v>0</v>
      </c>
      <c r="AK1473">
        <v>0</v>
      </c>
      <c r="AU1473" t="s">
        <v>3185</v>
      </c>
      <c r="AW1473">
        <v>0</v>
      </c>
      <c r="BA1473">
        <v>0</v>
      </c>
      <c r="BC1473">
        <v>0</v>
      </c>
      <c r="BE1473">
        <v>0</v>
      </c>
      <c r="BG1473">
        <v>0</v>
      </c>
      <c r="BI1473">
        <v>0</v>
      </c>
      <c r="BK1473">
        <v>0</v>
      </c>
      <c r="BM1473">
        <v>0</v>
      </c>
      <c r="BO1473">
        <v>0</v>
      </c>
      <c r="BQ1473">
        <v>0</v>
      </c>
      <c r="BS1473">
        <v>0</v>
      </c>
      <c r="BT1473">
        <v>0</v>
      </c>
      <c r="BV1473">
        <v>0</v>
      </c>
      <c r="BX1473">
        <v>0</v>
      </c>
      <c r="BZ1473">
        <v>0</v>
      </c>
      <c r="CB1473">
        <v>0</v>
      </c>
      <c r="CD1473">
        <v>0</v>
      </c>
      <c r="CH1473">
        <v>0</v>
      </c>
      <c r="CL1473">
        <v>2632</v>
      </c>
      <c r="CO1473">
        <v>0</v>
      </c>
      <c r="CP1473">
        <v>0</v>
      </c>
    </row>
    <row r="1474" spans="1:94" x14ac:dyDescent="0.3">
      <c r="A1474" s="4">
        <v>44784</v>
      </c>
      <c r="B1474" s="2" t="s">
        <v>9</v>
      </c>
      <c r="C1474" s="11" t="s">
        <v>416</v>
      </c>
      <c r="D1474" s="11" t="s">
        <v>1699</v>
      </c>
      <c r="E1474" s="3" t="s">
        <v>969</v>
      </c>
      <c r="F1474" s="1"/>
      <c r="G1474" s="7"/>
      <c r="H1474" s="7"/>
      <c r="I1474" s="7"/>
      <c r="J1474" s="7"/>
      <c r="K1474" s="7"/>
      <c r="L1474" s="7"/>
      <c r="M1474" s="5"/>
      <c r="N1474" s="7"/>
      <c r="O1474" s="7"/>
      <c r="P1474" s="7"/>
      <c r="Q1474" s="7"/>
      <c r="R1474" s="7"/>
      <c r="S1474" s="7"/>
      <c r="T1474" s="7"/>
      <c r="U1474" s="7"/>
      <c r="V1474" s="6">
        <v>3</v>
      </c>
      <c r="W1474" s="10"/>
      <c r="X1474" s="8"/>
      <c r="Y1474" s="9">
        <v>0</v>
      </c>
      <c r="Z1474" s="9">
        <v>0</v>
      </c>
      <c r="AA1474" s="9">
        <v>0</v>
      </c>
      <c r="AB1474" s="9">
        <v>0</v>
      </c>
      <c r="AC1474" s="9">
        <v>0</v>
      </c>
      <c r="AD1474" s="9">
        <v>0</v>
      </c>
      <c r="AE1474" s="9">
        <v>0</v>
      </c>
      <c r="AF1474" s="9">
        <v>0</v>
      </c>
      <c r="AG1474" s="9">
        <v>0</v>
      </c>
      <c r="AH1474" s="9">
        <v>0</v>
      </c>
      <c r="AI1474" s="9">
        <v>0</v>
      </c>
      <c r="AJ1474">
        <v>0</v>
      </c>
      <c r="AK1474">
        <v>0</v>
      </c>
      <c r="AU1474" t="s">
        <v>3186</v>
      </c>
      <c r="AW1474">
        <v>0</v>
      </c>
      <c r="BA1474">
        <v>0</v>
      </c>
      <c r="BC1474">
        <v>0</v>
      </c>
      <c r="BE1474">
        <v>0</v>
      </c>
      <c r="BG1474">
        <v>0</v>
      </c>
      <c r="BI1474">
        <v>0</v>
      </c>
      <c r="BK1474">
        <v>0</v>
      </c>
      <c r="BM1474">
        <v>0</v>
      </c>
      <c r="BO1474">
        <v>0</v>
      </c>
      <c r="BQ1474">
        <v>0</v>
      </c>
      <c r="BS1474">
        <v>0</v>
      </c>
      <c r="BT1474">
        <v>0</v>
      </c>
      <c r="BV1474">
        <v>0</v>
      </c>
      <c r="BX1474">
        <v>0</v>
      </c>
      <c r="BZ1474">
        <v>0</v>
      </c>
      <c r="CB1474">
        <v>0</v>
      </c>
      <c r="CD1474">
        <v>0</v>
      </c>
      <c r="CH1474">
        <v>0</v>
      </c>
      <c r="CL1474">
        <v>2633</v>
      </c>
      <c r="CO1474">
        <v>0</v>
      </c>
      <c r="CP1474">
        <v>0</v>
      </c>
    </row>
    <row r="1475" spans="1:94" x14ac:dyDescent="0.3">
      <c r="A1475" s="4">
        <v>44785</v>
      </c>
      <c r="B1475" s="2" t="s">
        <v>9</v>
      </c>
      <c r="C1475" s="11" t="s">
        <v>250</v>
      </c>
      <c r="D1475" s="11" t="s">
        <v>11</v>
      </c>
      <c r="E1475" s="3" t="s">
        <v>822</v>
      </c>
      <c r="F1475" s="1"/>
      <c r="G1475" s="7"/>
      <c r="H1475" s="7"/>
      <c r="I1475" s="7"/>
      <c r="J1475" s="7">
        <v>276</v>
      </c>
      <c r="K1475" s="7">
        <v>62</v>
      </c>
      <c r="L1475" s="7"/>
      <c r="M1475" s="5">
        <v>19</v>
      </c>
      <c r="N1475" s="7"/>
      <c r="O1475" s="7"/>
      <c r="P1475" s="7"/>
      <c r="Q1475" s="7"/>
      <c r="R1475" s="7"/>
      <c r="S1475" s="7"/>
      <c r="T1475" s="7"/>
      <c r="U1475" s="7"/>
      <c r="V1475" s="6"/>
      <c r="W1475" s="10"/>
      <c r="X1475" s="8"/>
      <c r="Y1475" s="9">
        <v>0</v>
      </c>
      <c r="Z1475" s="9">
        <v>0</v>
      </c>
      <c r="AA1475" s="9">
        <v>0</v>
      </c>
      <c r="AB1475" s="9">
        <v>0</v>
      </c>
      <c r="AC1475" s="9">
        <v>0</v>
      </c>
      <c r="AD1475" s="9">
        <v>0</v>
      </c>
      <c r="AE1475" s="9">
        <v>0</v>
      </c>
      <c r="AF1475" s="9">
        <v>0</v>
      </c>
      <c r="AG1475" s="9">
        <v>0</v>
      </c>
      <c r="AH1475" s="9">
        <v>0</v>
      </c>
      <c r="AI1475" s="9">
        <v>0</v>
      </c>
      <c r="AJ1475">
        <v>0</v>
      </c>
      <c r="AK1475">
        <v>0</v>
      </c>
      <c r="AU1475" t="s">
        <v>3187</v>
      </c>
      <c r="AW1475">
        <v>0</v>
      </c>
      <c r="BA1475">
        <v>0</v>
      </c>
      <c r="BC1475">
        <v>0</v>
      </c>
      <c r="BE1475">
        <v>0</v>
      </c>
      <c r="BG1475">
        <v>0</v>
      </c>
      <c r="BI1475">
        <v>0</v>
      </c>
      <c r="BK1475">
        <v>0</v>
      </c>
      <c r="BM1475">
        <v>0</v>
      </c>
      <c r="BO1475">
        <v>0</v>
      </c>
      <c r="BQ1475">
        <v>0</v>
      </c>
      <c r="BS1475">
        <v>0</v>
      </c>
      <c r="BT1475">
        <v>0</v>
      </c>
      <c r="BV1475">
        <v>0</v>
      </c>
      <c r="BX1475">
        <v>0</v>
      </c>
      <c r="BZ1475">
        <v>0</v>
      </c>
      <c r="CB1475">
        <v>0</v>
      </c>
      <c r="CD1475">
        <v>0</v>
      </c>
      <c r="CH1475">
        <v>0</v>
      </c>
      <c r="CL1475">
        <v>2634</v>
      </c>
      <c r="CO1475">
        <v>0</v>
      </c>
      <c r="CP1475">
        <v>0</v>
      </c>
    </row>
    <row r="1476" spans="1:94" x14ac:dyDescent="0.3">
      <c r="A1476" s="4">
        <v>44785</v>
      </c>
      <c r="B1476" s="2" t="s">
        <v>825</v>
      </c>
      <c r="C1476" s="11" t="s">
        <v>825</v>
      </c>
      <c r="D1476" s="11" t="s">
        <v>7</v>
      </c>
      <c r="E1476" s="3" t="s">
        <v>826</v>
      </c>
      <c r="F1476" s="1"/>
      <c r="G1476" s="7"/>
      <c r="H1476" s="7">
        <v>9</v>
      </c>
      <c r="I1476" s="7"/>
      <c r="J1476" s="7">
        <v>9</v>
      </c>
      <c r="K1476" s="7"/>
      <c r="L1476" s="7"/>
      <c r="M1476" s="5"/>
      <c r="N1476" s="7"/>
      <c r="O1476" s="7"/>
      <c r="P1476" s="7"/>
      <c r="Q1476" s="7"/>
      <c r="R1476" s="7"/>
      <c r="S1476" s="7"/>
      <c r="T1476" s="7"/>
      <c r="U1476" s="7"/>
      <c r="V1476" s="6"/>
      <c r="W1476" s="10" t="s">
        <v>3183</v>
      </c>
      <c r="X1476" s="8"/>
      <c r="Y1476" s="9">
        <v>0</v>
      </c>
      <c r="Z1476" s="9">
        <v>0</v>
      </c>
      <c r="AA1476" s="9">
        <v>0</v>
      </c>
      <c r="AB1476" s="9">
        <v>0</v>
      </c>
      <c r="AC1476" s="9">
        <v>0</v>
      </c>
      <c r="AD1476" s="9">
        <v>0</v>
      </c>
      <c r="AE1476" s="9">
        <v>0</v>
      </c>
      <c r="AF1476" s="9">
        <v>0</v>
      </c>
      <c r="AG1476" s="9">
        <v>0</v>
      </c>
      <c r="AH1476" s="9">
        <v>0</v>
      </c>
      <c r="AI1476" s="9">
        <v>0</v>
      </c>
      <c r="AJ1476">
        <v>0</v>
      </c>
      <c r="AK1476">
        <v>0</v>
      </c>
      <c r="AU1476" t="s">
        <v>3188</v>
      </c>
      <c r="AW1476">
        <v>0</v>
      </c>
      <c r="BA1476">
        <v>0</v>
      </c>
      <c r="BC1476">
        <v>0</v>
      </c>
      <c r="BE1476">
        <v>0</v>
      </c>
      <c r="BG1476">
        <v>0</v>
      </c>
      <c r="BI1476">
        <v>0</v>
      </c>
      <c r="BK1476">
        <v>0</v>
      </c>
      <c r="BM1476">
        <v>0</v>
      </c>
      <c r="BO1476">
        <v>0</v>
      </c>
      <c r="BQ1476">
        <v>0</v>
      </c>
      <c r="BS1476">
        <v>0</v>
      </c>
      <c r="BT1476">
        <v>0</v>
      </c>
      <c r="BV1476">
        <v>0</v>
      </c>
      <c r="BX1476">
        <v>0</v>
      </c>
      <c r="BZ1476">
        <v>0</v>
      </c>
      <c r="CB1476">
        <v>0</v>
      </c>
      <c r="CD1476">
        <v>0</v>
      </c>
      <c r="CH1476">
        <v>0</v>
      </c>
      <c r="CL1476">
        <v>2635</v>
      </c>
      <c r="CO1476">
        <v>0</v>
      </c>
      <c r="CP1476">
        <v>0</v>
      </c>
    </row>
    <row r="1477" spans="1:94" x14ac:dyDescent="0.3">
      <c r="A1477" s="4">
        <v>44786</v>
      </c>
      <c r="B1477" s="2" t="s">
        <v>80</v>
      </c>
      <c r="C1477" s="11" t="s">
        <v>190</v>
      </c>
      <c r="D1477" s="11" t="s">
        <v>1473</v>
      </c>
      <c r="E1477" s="3" t="s">
        <v>857</v>
      </c>
      <c r="F1477" s="1"/>
      <c r="G1477" s="7"/>
      <c r="H1477" s="7"/>
      <c r="I1477" s="7"/>
      <c r="J1477" s="7">
        <v>132</v>
      </c>
      <c r="K1477" s="7">
        <v>66</v>
      </c>
      <c r="L1477" s="7"/>
      <c r="M1477" s="5"/>
      <c r="N1477" s="7"/>
      <c r="O1477" s="7"/>
      <c r="P1477" s="7"/>
      <c r="Q1477" s="7"/>
      <c r="R1477" s="7"/>
      <c r="S1477" s="7"/>
      <c r="T1477" s="7"/>
      <c r="U1477" s="7"/>
      <c r="V1477" s="6"/>
      <c r="W1477" s="10" t="s">
        <v>3189</v>
      </c>
      <c r="X1477" s="8"/>
      <c r="Y1477" s="9">
        <v>0</v>
      </c>
      <c r="Z1477" s="9">
        <v>0</v>
      </c>
      <c r="AA1477" s="9">
        <v>0</v>
      </c>
      <c r="AB1477" s="9">
        <v>0</v>
      </c>
      <c r="AC1477" s="9">
        <v>0</v>
      </c>
      <c r="AD1477" s="9">
        <v>0</v>
      </c>
      <c r="AE1477" s="9">
        <v>0</v>
      </c>
      <c r="AF1477" s="9">
        <v>0</v>
      </c>
      <c r="AG1477" s="9">
        <v>0</v>
      </c>
      <c r="AH1477" s="9">
        <v>0</v>
      </c>
      <c r="AI1477" s="9">
        <v>0</v>
      </c>
      <c r="AJ1477">
        <v>0</v>
      </c>
      <c r="AK1477">
        <v>0</v>
      </c>
      <c r="AU1477" t="s">
        <v>3190</v>
      </c>
      <c r="AW1477">
        <v>0</v>
      </c>
      <c r="BA1477">
        <v>0</v>
      </c>
      <c r="BC1477">
        <v>0</v>
      </c>
      <c r="BE1477">
        <v>0</v>
      </c>
      <c r="BG1477">
        <v>0</v>
      </c>
      <c r="BI1477">
        <v>0</v>
      </c>
      <c r="BK1477">
        <v>0</v>
      </c>
      <c r="BM1477">
        <v>0</v>
      </c>
      <c r="BO1477">
        <v>0</v>
      </c>
      <c r="BQ1477">
        <v>0</v>
      </c>
      <c r="BS1477">
        <v>0</v>
      </c>
      <c r="BT1477">
        <v>0</v>
      </c>
      <c r="BV1477">
        <v>0</v>
      </c>
      <c r="BX1477">
        <v>0</v>
      </c>
      <c r="BZ1477">
        <v>0</v>
      </c>
      <c r="CB1477">
        <v>0</v>
      </c>
      <c r="CD1477">
        <v>0</v>
      </c>
      <c r="CH1477">
        <v>0</v>
      </c>
      <c r="CL1477">
        <v>2636</v>
      </c>
      <c r="CO1477">
        <v>0</v>
      </c>
      <c r="CP1477">
        <v>0</v>
      </c>
    </row>
    <row r="1478" spans="1:94" x14ac:dyDescent="0.3">
      <c r="A1478" s="4">
        <v>44787</v>
      </c>
      <c r="B1478" s="2" t="s">
        <v>148</v>
      </c>
      <c r="C1478" s="11" t="s">
        <v>401</v>
      </c>
      <c r="D1478" s="11" t="s">
        <v>11</v>
      </c>
      <c r="E1478" s="3" t="s">
        <v>1394</v>
      </c>
      <c r="F1478" s="1"/>
      <c r="G1478" s="7"/>
      <c r="H1478" s="7"/>
      <c r="I1478" s="7"/>
      <c r="J1478" s="7">
        <v>250</v>
      </c>
      <c r="K1478" s="7">
        <v>50</v>
      </c>
      <c r="L1478" s="7"/>
      <c r="M1478" s="5">
        <v>50</v>
      </c>
      <c r="N1478" s="7"/>
      <c r="O1478" s="7"/>
      <c r="P1478" s="7"/>
      <c r="Q1478" s="7"/>
      <c r="R1478" s="7"/>
      <c r="S1478" s="7"/>
      <c r="T1478" s="7"/>
      <c r="U1478" s="7"/>
      <c r="V1478" s="6"/>
      <c r="W1478" s="10"/>
      <c r="X1478" s="8"/>
      <c r="Y1478" s="9">
        <v>0</v>
      </c>
      <c r="Z1478" s="9">
        <v>175800000</v>
      </c>
      <c r="AA1478" s="9">
        <v>81900000</v>
      </c>
      <c r="AB1478" s="9">
        <v>157250000</v>
      </c>
      <c r="AC1478" s="9">
        <v>0</v>
      </c>
      <c r="AD1478" s="9">
        <v>0</v>
      </c>
      <c r="AE1478" s="9">
        <v>0</v>
      </c>
      <c r="AF1478" s="9">
        <v>0</v>
      </c>
      <c r="AG1478" s="9">
        <v>0</v>
      </c>
      <c r="AH1478" s="9">
        <v>0</v>
      </c>
      <c r="AI1478" s="9">
        <v>0</v>
      </c>
      <c r="AJ1478">
        <v>414950000</v>
      </c>
      <c r="AK1478">
        <v>0</v>
      </c>
      <c r="AL1478">
        <v>439</v>
      </c>
      <c r="AM1478">
        <v>44691</v>
      </c>
      <c r="AN1478">
        <v>44843</v>
      </c>
      <c r="AU1478" t="s">
        <v>3191</v>
      </c>
      <c r="AV1478">
        <v>700</v>
      </c>
      <c r="AW1478">
        <v>81900000</v>
      </c>
      <c r="BA1478">
        <v>0</v>
      </c>
      <c r="BC1478">
        <v>0</v>
      </c>
      <c r="BE1478">
        <v>0</v>
      </c>
      <c r="BG1478">
        <v>0</v>
      </c>
      <c r="BH1478">
        <v>400</v>
      </c>
      <c r="BI1478">
        <v>11440000</v>
      </c>
      <c r="BK1478">
        <v>0</v>
      </c>
      <c r="BL1478">
        <v>400</v>
      </c>
      <c r="BM1478">
        <v>29000000</v>
      </c>
      <c r="BN1478">
        <v>400</v>
      </c>
      <c r="BO1478">
        <v>10560000</v>
      </c>
      <c r="BP1478">
        <v>200</v>
      </c>
      <c r="BQ1478">
        <v>124800000</v>
      </c>
      <c r="BS1478">
        <v>0</v>
      </c>
      <c r="BT1478">
        <v>175800000</v>
      </c>
      <c r="BV1478">
        <v>0</v>
      </c>
      <c r="BX1478">
        <v>0</v>
      </c>
      <c r="BZ1478">
        <v>0</v>
      </c>
      <c r="CB1478">
        <v>0</v>
      </c>
      <c r="CC1478">
        <v>2500</v>
      </c>
      <c r="CD1478">
        <v>157250000</v>
      </c>
      <c r="CH1478">
        <v>0</v>
      </c>
      <c r="CL1478">
        <v>2637</v>
      </c>
      <c r="CO1478">
        <v>0</v>
      </c>
      <c r="CP1478">
        <v>414950000</v>
      </c>
    </row>
    <row r="1479" spans="1:94" x14ac:dyDescent="0.3">
      <c r="A1479" s="4">
        <v>44786</v>
      </c>
      <c r="B1479" s="2" t="s">
        <v>19</v>
      </c>
      <c r="C1479" s="11" t="s">
        <v>258</v>
      </c>
      <c r="D1479" s="11" t="s">
        <v>11</v>
      </c>
      <c r="E1479" s="3" t="s">
        <v>1389</v>
      </c>
      <c r="F1479" s="1"/>
      <c r="G1479" s="7"/>
      <c r="H1479" s="7"/>
      <c r="I1479" s="7"/>
      <c r="J1479" s="7">
        <v>600</v>
      </c>
      <c r="K1479" s="7">
        <v>150</v>
      </c>
      <c r="L1479" s="7"/>
      <c r="M1479" s="5">
        <v>150</v>
      </c>
      <c r="N1479" s="7"/>
      <c r="O1479" s="7"/>
      <c r="P1479" s="7"/>
      <c r="Q1479" s="7"/>
      <c r="R1479" s="7"/>
      <c r="S1479" s="7"/>
      <c r="T1479" s="7"/>
      <c r="U1479" s="7"/>
      <c r="V1479" s="6"/>
      <c r="W1479" s="10"/>
      <c r="X1479" s="8"/>
      <c r="Y1479" s="9">
        <v>0</v>
      </c>
      <c r="Z1479" s="9">
        <v>0</v>
      </c>
      <c r="AA1479" s="9">
        <v>0</v>
      </c>
      <c r="AB1479" s="9">
        <v>0</v>
      </c>
      <c r="AC1479" s="9">
        <v>0</v>
      </c>
      <c r="AD1479" s="9">
        <v>0</v>
      </c>
      <c r="AE1479" s="9">
        <v>0</v>
      </c>
      <c r="AF1479" s="9">
        <v>0</v>
      </c>
      <c r="AG1479" s="9">
        <v>0</v>
      </c>
      <c r="AH1479" s="9">
        <v>0</v>
      </c>
      <c r="AI1479" s="9">
        <v>0</v>
      </c>
      <c r="AJ1479">
        <v>0</v>
      </c>
      <c r="AK1479">
        <v>0</v>
      </c>
      <c r="AU1479" t="s">
        <v>3192</v>
      </c>
      <c r="AW1479">
        <v>0</v>
      </c>
      <c r="BA1479">
        <v>0</v>
      </c>
      <c r="BC1479">
        <v>0</v>
      </c>
      <c r="BE1479">
        <v>0</v>
      </c>
      <c r="BG1479">
        <v>0</v>
      </c>
      <c r="BI1479">
        <v>0</v>
      </c>
      <c r="BK1479">
        <v>0</v>
      </c>
      <c r="BM1479">
        <v>0</v>
      </c>
      <c r="BO1479">
        <v>0</v>
      </c>
      <c r="BQ1479">
        <v>0</v>
      </c>
      <c r="BS1479">
        <v>0</v>
      </c>
      <c r="BT1479">
        <v>0</v>
      </c>
      <c r="BV1479">
        <v>0</v>
      </c>
      <c r="BX1479">
        <v>0</v>
      </c>
      <c r="BZ1479">
        <v>0</v>
      </c>
      <c r="CB1479">
        <v>0</v>
      </c>
      <c r="CD1479">
        <v>0</v>
      </c>
      <c r="CH1479">
        <v>0</v>
      </c>
      <c r="CL1479">
        <v>2638</v>
      </c>
      <c r="CO1479">
        <v>0</v>
      </c>
      <c r="CP1479">
        <v>0</v>
      </c>
    </row>
    <row r="1480" spans="1:94" x14ac:dyDescent="0.3">
      <c r="A1480" s="4">
        <v>44786</v>
      </c>
      <c r="B1480" s="2" t="s">
        <v>23</v>
      </c>
      <c r="C1480" s="11" t="s">
        <v>936</v>
      </c>
      <c r="D1480" s="11" t="s">
        <v>11</v>
      </c>
      <c r="E1480" s="3" t="s">
        <v>937</v>
      </c>
      <c r="F1480" s="1"/>
      <c r="G1480" s="7"/>
      <c r="H1480" s="7"/>
      <c r="I1480" s="7"/>
      <c r="J1480" s="7">
        <v>20</v>
      </c>
      <c r="K1480" s="7">
        <v>20</v>
      </c>
      <c r="L1480" s="7"/>
      <c r="M1480" s="5">
        <v>5</v>
      </c>
      <c r="N1480" s="7"/>
      <c r="O1480" s="7"/>
      <c r="P1480" s="7"/>
      <c r="Q1480" s="7"/>
      <c r="R1480" s="7"/>
      <c r="S1480" s="7"/>
      <c r="T1480" s="7"/>
      <c r="U1480" s="7"/>
      <c r="V1480" s="6"/>
      <c r="W1480" s="10"/>
      <c r="X1480" s="8"/>
      <c r="Y1480" s="9">
        <v>0</v>
      </c>
      <c r="Z1480" s="9">
        <v>0</v>
      </c>
      <c r="AA1480" s="9">
        <v>0</v>
      </c>
      <c r="AB1480" s="9">
        <v>0</v>
      </c>
      <c r="AC1480" s="9">
        <v>0</v>
      </c>
      <c r="AD1480" s="9">
        <v>0</v>
      </c>
      <c r="AE1480" s="9">
        <v>0</v>
      </c>
      <c r="AF1480" s="9">
        <v>0</v>
      </c>
      <c r="AG1480" s="9">
        <v>0</v>
      </c>
      <c r="AH1480" s="9">
        <v>0</v>
      </c>
      <c r="AI1480" s="9">
        <v>0</v>
      </c>
      <c r="AJ1480">
        <v>0</v>
      </c>
      <c r="AK1480">
        <v>0</v>
      </c>
      <c r="AU1480" t="s">
        <v>3193</v>
      </c>
      <c r="AW1480">
        <v>0</v>
      </c>
      <c r="BA1480">
        <v>0</v>
      </c>
      <c r="BC1480">
        <v>0</v>
      </c>
      <c r="BE1480">
        <v>0</v>
      </c>
      <c r="BG1480">
        <v>0</v>
      </c>
      <c r="BI1480">
        <v>0</v>
      </c>
      <c r="BK1480">
        <v>0</v>
      </c>
      <c r="BM1480">
        <v>0</v>
      </c>
      <c r="BO1480">
        <v>0</v>
      </c>
      <c r="BQ1480">
        <v>0</v>
      </c>
      <c r="BS1480">
        <v>0</v>
      </c>
      <c r="BT1480">
        <v>0</v>
      </c>
      <c r="BV1480">
        <v>0</v>
      </c>
      <c r="BX1480">
        <v>0</v>
      </c>
      <c r="BZ1480">
        <v>0</v>
      </c>
      <c r="CB1480">
        <v>0</v>
      </c>
      <c r="CD1480">
        <v>0</v>
      </c>
      <c r="CH1480">
        <v>0</v>
      </c>
      <c r="CL1480">
        <v>2639</v>
      </c>
      <c r="CO1480">
        <v>0</v>
      </c>
      <c r="CP1480">
        <v>0</v>
      </c>
    </row>
    <row r="1481" spans="1:94" x14ac:dyDescent="0.3">
      <c r="A1481" s="4">
        <v>44786</v>
      </c>
      <c r="B1481" s="2" t="s">
        <v>57</v>
      </c>
      <c r="C1481" s="11" t="s">
        <v>621</v>
      </c>
      <c r="D1481" s="11" t="s">
        <v>11</v>
      </c>
      <c r="E1481" s="3" t="s">
        <v>1135</v>
      </c>
      <c r="F1481" s="1"/>
      <c r="G1481" s="7"/>
      <c r="H1481" s="7"/>
      <c r="I1481" s="7"/>
      <c r="J1481" s="7"/>
      <c r="K1481" s="7"/>
      <c r="L1481" s="7"/>
      <c r="M1481" s="5"/>
      <c r="N1481" s="7"/>
      <c r="O1481" s="7"/>
      <c r="P1481" s="7"/>
      <c r="Q1481" s="7"/>
      <c r="R1481" s="7"/>
      <c r="S1481" s="7"/>
      <c r="T1481" s="7">
        <v>1</v>
      </c>
      <c r="U1481" s="7"/>
      <c r="V1481" s="6"/>
      <c r="W1481" s="10"/>
      <c r="X1481" s="8"/>
      <c r="Y1481" s="9">
        <v>0</v>
      </c>
      <c r="Z1481" s="9">
        <v>0</v>
      </c>
      <c r="AA1481" s="9">
        <v>0</v>
      </c>
      <c r="AB1481" s="9">
        <v>0</v>
      </c>
      <c r="AC1481" s="9">
        <v>0</v>
      </c>
      <c r="AD1481" s="9">
        <v>0</v>
      </c>
      <c r="AE1481" s="9">
        <v>0</v>
      </c>
      <c r="AF1481" s="9">
        <v>0</v>
      </c>
      <c r="AG1481" s="9">
        <v>0</v>
      </c>
      <c r="AH1481" s="9">
        <v>0</v>
      </c>
      <c r="AI1481" s="9">
        <v>0</v>
      </c>
      <c r="AJ1481">
        <v>0</v>
      </c>
      <c r="AK1481">
        <v>0</v>
      </c>
      <c r="AU1481" t="s">
        <v>3194</v>
      </c>
      <c r="AW1481">
        <v>0</v>
      </c>
      <c r="BA1481">
        <v>0</v>
      </c>
      <c r="BC1481">
        <v>0</v>
      </c>
      <c r="BE1481">
        <v>0</v>
      </c>
      <c r="BG1481">
        <v>0</v>
      </c>
      <c r="BI1481">
        <v>0</v>
      </c>
      <c r="BK1481">
        <v>0</v>
      </c>
      <c r="BM1481">
        <v>0</v>
      </c>
      <c r="BO1481">
        <v>0</v>
      </c>
      <c r="BQ1481">
        <v>0</v>
      </c>
      <c r="BS1481">
        <v>0</v>
      </c>
      <c r="BT1481">
        <v>0</v>
      </c>
      <c r="BV1481">
        <v>0</v>
      </c>
      <c r="BX1481">
        <v>0</v>
      </c>
      <c r="BZ1481">
        <v>0</v>
      </c>
      <c r="CB1481">
        <v>0</v>
      </c>
      <c r="CD1481">
        <v>0</v>
      </c>
      <c r="CH1481">
        <v>0</v>
      </c>
      <c r="CL1481">
        <v>2640</v>
      </c>
      <c r="CO1481">
        <v>0</v>
      </c>
      <c r="CP1481">
        <v>0</v>
      </c>
    </row>
    <row r="1482" spans="1:94" x14ac:dyDescent="0.3">
      <c r="A1482" s="4">
        <v>44785</v>
      </c>
      <c r="B1482" s="2" t="s">
        <v>53</v>
      </c>
      <c r="C1482" s="11" t="s">
        <v>578</v>
      </c>
      <c r="D1482" s="11" t="s">
        <v>7</v>
      </c>
      <c r="E1482" s="3" t="s">
        <v>967</v>
      </c>
      <c r="F1482" s="1"/>
      <c r="G1482" s="7"/>
      <c r="H1482" s="7"/>
      <c r="I1482" s="7"/>
      <c r="J1482" s="7">
        <v>12</v>
      </c>
      <c r="K1482" s="7">
        <v>3</v>
      </c>
      <c r="L1482" s="7">
        <v>3</v>
      </c>
      <c r="M1482" s="5"/>
      <c r="N1482" s="7"/>
      <c r="O1482" s="7"/>
      <c r="P1482" s="7"/>
      <c r="Q1482" s="7"/>
      <c r="R1482" s="7"/>
      <c r="S1482" s="7"/>
      <c r="T1482" s="7"/>
      <c r="U1482" s="7"/>
      <c r="V1482" s="6"/>
      <c r="W1482" s="10"/>
      <c r="X1482" s="8"/>
      <c r="Y1482" s="9">
        <v>0</v>
      </c>
      <c r="Z1482" s="9">
        <v>0</v>
      </c>
      <c r="AA1482" s="9">
        <v>0</v>
      </c>
      <c r="AB1482" s="9">
        <v>0</v>
      </c>
      <c r="AC1482" s="9">
        <v>0</v>
      </c>
      <c r="AD1482" s="9">
        <v>0</v>
      </c>
      <c r="AE1482" s="9">
        <v>0</v>
      </c>
      <c r="AF1482" s="9">
        <v>0</v>
      </c>
      <c r="AG1482" s="9">
        <v>0</v>
      </c>
      <c r="AH1482" s="9">
        <v>0</v>
      </c>
      <c r="AI1482" s="9">
        <v>0</v>
      </c>
      <c r="AJ1482">
        <v>0</v>
      </c>
      <c r="AK1482">
        <v>0</v>
      </c>
      <c r="AU1482" t="s">
        <v>3195</v>
      </c>
      <c r="AW1482">
        <v>0</v>
      </c>
      <c r="BA1482">
        <v>0</v>
      </c>
      <c r="BC1482">
        <v>0</v>
      </c>
      <c r="BE1482">
        <v>0</v>
      </c>
      <c r="BG1482">
        <v>0</v>
      </c>
      <c r="BI1482">
        <v>0</v>
      </c>
      <c r="BK1482">
        <v>0</v>
      </c>
      <c r="BM1482">
        <v>0</v>
      </c>
      <c r="BO1482">
        <v>0</v>
      </c>
      <c r="BQ1482">
        <v>0</v>
      </c>
      <c r="BS1482">
        <v>0</v>
      </c>
      <c r="BT1482">
        <v>0</v>
      </c>
      <c r="BV1482">
        <v>0</v>
      </c>
      <c r="BX1482">
        <v>0</v>
      </c>
      <c r="BZ1482">
        <v>0</v>
      </c>
      <c r="CB1482">
        <v>0</v>
      </c>
      <c r="CD1482">
        <v>0</v>
      </c>
      <c r="CH1482">
        <v>0</v>
      </c>
      <c r="CL1482">
        <v>2641</v>
      </c>
      <c r="CO1482">
        <v>0</v>
      </c>
      <c r="CP1482">
        <v>0</v>
      </c>
    </row>
    <row r="1483" spans="1:94" x14ac:dyDescent="0.3">
      <c r="A1483" s="4">
        <v>44786</v>
      </c>
      <c r="B1483" s="2" t="s">
        <v>9</v>
      </c>
      <c r="C1483" s="11" t="s">
        <v>567</v>
      </c>
      <c r="D1483" s="11" t="s">
        <v>568</v>
      </c>
      <c r="E1483" s="3" t="s">
        <v>1331</v>
      </c>
      <c r="F1483" s="1"/>
      <c r="G1483" s="7"/>
      <c r="H1483" s="7"/>
      <c r="I1483" s="7"/>
      <c r="J1483" s="7"/>
      <c r="K1483" s="7"/>
      <c r="L1483" s="7"/>
      <c r="M1483" s="5"/>
      <c r="N1483" s="7"/>
      <c r="O1483" s="7"/>
      <c r="P1483" s="7"/>
      <c r="Q1483" s="7"/>
      <c r="R1483" s="7"/>
      <c r="S1483" s="7"/>
      <c r="T1483" s="7"/>
      <c r="U1483" s="7"/>
      <c r="V1483" s="6">
        <v>13</v>
      </c>
      <c r="W1483" s="10"/>
      <c r="X1483" s="8"/>
      <c r="Y1483" s="9">
        <v>0</v>
      </c>
      <c r="Z1483" s="9">
        <v>0</v>
      </c>
      <c r="AA1483" s="9">
        <v>0</v>
      </c>
      <c r="AB1483" s="9">
        <v>0</v>
      </c>
      <c r="AC1483" s="9">
        <v>0</v>
      </c>
      <c r="AD1483" s="9">
        <v>0</v>
      </c>
      <c r="AE1483" s="9">
        <v>0</v>
      </c>
      <c r="AF1483" s="9">
        <v>0</v>
      </c>
      <c r="AG1483" s="9">
        <v>0</v>
      </c>
      <c r="AH1483" s="9">
        <v>0</v>
      </c>
      <c r="AI1483" s="9">
        <v>0</v>
      </c>
      <c r="AJ1483">
        <v>0</v>
      </c>
      <c r="AK1483">
        <v>0</v>
      </c>
      <c r="AU1483" t="s">
        <v>3196</v>
      </c>
      <c r="AW1483">
        <v>0</v>
      </c>
      <c r="BA1483">
        <v>0</v>
      </c>
      <c r="BC1483">
        <v>0</v>
      </c>
      <c r="BE1483">
        <v>0</v>
      </c>
      <c r="BG1483">
        <v>0</v>
      </c>
      <c r="BI1483">
        <v>0</v>
      </c>
      <c r="BK1483">
        <v>0</v>
      </c>
      <c r="BM1483">
        <v>0</v>
      </c>
      <c r="BO1483">
        <v>0</v>
      </c>
      <c r="BQ1483">
        <v>0</v>
      </c>
      <c r="BS1483">
        <v>0</v>
      </c>
      <c r="BT1483">
        <v>0</v>
      </c>
      <c r="BV1483">
        <v>0</v>
      </c>
      <c r="BX1483">
        <v>0</v>
      </c>
      <c r="BZ1483">
        <v>0</v>
      </c>
      <c r="CB1483">
        <v>0</v>
      </c>
      <c r="CD1483">
        <v>0</v>
      </c>
      <c r="CH1483">
        <v>0</v>
      </c>
      <c r="CL1483">
        <v>2642</v>
      </c>
      <c r="CO1483">
        <v>0</v>
      </c>
      <c r="CP1483">
        <v>0</v>
      </c>
    </row>
    <row r="1484" spans="1:94" x14ac:dyDescent="0.3">
      <c r="A1484" s="4">
        <v>44764</v>
      </c>
      <c r="B1484" s="2" t="s">
        <v>148</v>
      </c>
      <c r="C1484" s="11" t="s">
        <v>548</v>
      </c>
      <c r="D1484" s="11" t="s">
        <v>11</v>
      </c>
      <c r="E1484" s="3" t="s">
        <v>1219</v>
      </c>
      <c r="F1484" s="1"/>
      <c r="G1484" s="7"/>
      <c r="H1484" s="7"/>
      <c r="I1484" s="7"/>
      <c r="J1484" s="7">
        <v>1780</v>
      </c>
      <c r="K1484" s="7">
        <v>356</v>
      </c>
      <c r="L1484" s="7"/>
      <c r="M1484" s="5">
        <v>356</v>
      </c>
      <c r="N1484" s="7"/>
      <c r="O1484" s="7"/>
      <c r="P1484" s="7"/>
      <c r="Q1484" s="7"/>
      <c r="R1484" s="7"/>
      <c r="S1484" s="7"/>
      <c r="T1484" s="7"/>
      <c r="U1484" s="7"/>
      <c r="V1484" s="6"/>
      <c r="W1484" s="10"/>
      <c r="X1484" s="8"/>
      <c r="Y1484" s="9">
        <v>0</v>
      </c>
      <c r="Z1484" s="9">
        <v>127500000</v>
      </c>
      <c r="AA1484" s="9">
        <v>0</v>
      </c>
      <c r="AB1484" s="9">
        <v>18870000</v>
      </c>
      <c r="AC1484" s="9">
        <v>51000000</v>
      </c>
      <c r="AD1484" s="9">
        <v>0</v>
      </c>
      <c r="AE1484" s="9">
        <v>0</v>
      </c>
      <c r="AF1484" s="9">
        <v>0</v>
      </c>
      <c r="AG1484" s="9">
        <v>0</v>
      </c>
      <c r="AH1484" s="9">
        <v>0</v>
      </c>
      <c r="AI1484" s="9">
        <v>0</v>
      </c>
      <c r="AJ1484">
        <v>197370000</v>
      </c>
      <c r="AK1484">
        <v>0</v>
      </c>
      <c r="AU1484" t="s">
        <v>3197</v>
      </c>
      <c r="BA1484">
        <v>0</v>
      </c>
      <c r="BC1484">
        <v>0</v>
      </c>
      <c r="BE1484">
        <v>0</v>
      </c>
      <c r="BG1484">
        <v>0</v>
      </c>
      <c r="BH1484">
        <v>1000</v>
      </c>
      <c r="BI1484">
        <v>28600000</v>
      </c>
      <c r="BK1484">
        <v>0</v>
      </c>
      <c r="BL1484">
        <v>1000</v>
      </c>
      <c r="BM1484">
        <v>72500000</v>
      </c>
      <c r="BN1484">
        <v>1000</v>
      </c>
      <c r="BO1484">
        <v>26400000</v>
      </c>
      <c r="BQ1484">
        <v>0</v>
      </c>
      <c r="BS1484">
        <v>0</v>
      </c>
      <c r="BT1484">
        <v>127500000</v>
      </c>
      <c r="BV1484">
        <v>0</v>
      </c>
      <c r="BW1484">
        <v>30000</v>
      </c>
      <c r="BX1484">
        <v>51000000</v>
      </c>
      <c r="BZ1484">
        <v>0</v>
      </c>
      <c r="CB1484">
        <v>0</v>
      </c>
      <c r="CC1484">
        <v>300</v>
      </c>
      <c r="CD1484">
        <v>18870000</v>
      </c>
      <c r="CH1484">
        <v>0</v>
      </c>
      <c r="CL1484">
        <v>2643</v>
      </c>
      <c r="CO1484">
        <v>0</v>
      </c>
      <c r="CP1484">
        <v>197370000</v>
      </c>
    </row>
    <row r="1485" spans="1:94" x14ac:dyDescent="0.3">
      <c r="A1485" s="4">
        <v>44786</v>
      </c>
      <c r="B1485" s="2" t="s">
        <v>9</v>
      </c>
      <c r="C1485" s="11" t="s">
        <v>113</v>
      </c>
      <c r="D1485" s="11" t="s">
        <v>31</v>
      </c>
      <c r="E1485" s="3" t="s">
        <v>1249</v>
      </c>
      <c r="F1485" s="1"/>
      <c r="G1485" s="7"/>
      <c r="H1485" s="7"/>
      <c r="I1485" s="7"/>
      <c r="J1485" s="7">
        <v>52</v>
      </c>
      <c r="K1485" s="7">
        <v>13</v>
      </c>
      <c r="L1485" s="7"/>
      <c r="M1485" s="5">
        <v>13</v>
      </c>
      <c r="N1485" s="7"/>
      <c r="O1485" s="7"/>
      <c r="P1485" s="7"/>
      <c r="Q1485" s="7"/>
      <c r="R1485" s="7"/>
      <c r="S1485" s="7"/>
      <c r="T1485" s="7"/>
      <c r="U1485" s="7"/>
      <c r="V1485" s="6"/>
      <c r="W1485" s="10"/>
      <c r="X1485" s="8"/>
      <c r="Y1485" s="9">
        <v>0</v>
      </c>
      <c r="Z1485" s="9">
        <v>0</v>
      </c>
      <c r="AA1485" s="9">
        <v>0</v>
      </c>
      <c r="AB1485" s="9">
        <v>0</v>
      </c>
      <c r="AC1485" s="9">
        <v>0</v>
      </c>
      <c r="AD1485" s="9">
        <v>0</v>
      </c>
      <c r="AE1485" s="9">
        <v>0</v>
      </c>
      <c r="AF1485" s="9">
        <v>0</v>
      </c>
      <c r="AG1485" s="9">
        <v>0</v>
      </c>
      <c r="AH1485" s="9">
        <v>0</v>
      </c>
      <c r="AI1485" s="9">
        <v>0</v>
      </c>
      <c r="AJ1485">
        <v>0</v>
      </c>
      <c r="AK1485">
        <v>0</v>
      </c>
      <c r="AU1485" t="s">
        <v>3198</v>
      </c>
      <c r="AW1485">
        <v>0</v>
      </c>
      <c r="BA1485">
        <v>0</v>
      </c>
      <c r="BC1485">
        <v>0</v>
      </c>
      <c r="BE1485">
        <v>0</v>
      </c>
      <c r="BG1485">
        <v>0</v>
      </c>
      <c r="BI1485">
        <v>0</v>
      </c>
      <c r="BK1485">
        <v>0</v>
      </c>
      <c r="BM1485">
        <v>0</v>
      </c>
      <c r="BO1485">
        <v>0</v>
      </c>
      <c r="BQ1485">
        <v>0</v>
      </c>
      <c r="BS1485">
        <v>0</v>
      </c>
      <c r="BT1485">
        <v>0</v>
      </c>
      <c r="BV1485">
        <v>0</v>
      </c>
      <c r="BX1485">
        <v>0</v>
      </c>
      <c r="BZ1485">
        <v>0</v>
      </c>
      <c r="CB1485">
        <v>0</v>
      </c>
      <c r="CD1485">
        <v>0</v>
      </c>
      <c r="CH1485">
        <v>0</v>
      </c>
      <c r="CL1485">
        <v>2644</v>
      </c>
      <c r="CO1485">
        <v>0</v>
      </c>
      <c r="CP1485">
        <v>0</v>
      </c>
    </row>
    <row r="1486" spans="1:94" x14ac:dyDescent="0.3">
      <c r="A1486" s="4">
        <v>44785</v>
      </c>
      <c r="B1486" s="2" t="s">
        <v>26</v>
      </c>
      <c r="C1486" s="11" t="s">
        <v>5</v>
      </c>
      <c r="D1486" s="11" t="s">
        <v>1627</v>
      </c>
      <c r="E1486" s="3" t="s">
        <v>1558</v>
      </c>
      <c r="F1486" s="1"/>
      <c r="G1486" s="7"/>
      <c r="H1486" s="7"/>
      <c r="I1486" s="7"/>
      <c r="J1486" s="7">
        <v>80</v>
      </c>
      <c r="K1486" s="7">
        <v>20</v>
      </c>
      <c r="L1486" s="7"/>
      <c r="M1486" s="5">
        <v>20</v>
      </c>
      <c r="N1486" s="7"/>
      <c r="O1486" s="7"/>
      <c r="P1486" s="7"/>
      <c r="Q1486" s="7"/>
      <c r="R1486" s="7"/>
      <c r="S1486" s="7"/>
      <c r="T1486" s="7"/>
      <c r="U1486" s="7"/>
      <c r="V1486" s="6"/>
      <c r="W1486" s="10"/>
      <c r="X1486" s="8"/>
      <c r="Y1486" s="9">
        <v>0</v>
      </c>
      <c r="Z1486" s="9">
        <v>0</v>
      </c>
      <c r="AA1486" s="9">
        <v>0</v>
      </c>
      <c r="AB1486" s="9">
        <v>0</v>
      </c>
      <c r="AC1486" s="9">
        <v>0</v>
      </c>
      <c r="AD1486" s="9">
        <v>0</v>
      </c>
      <c r="AE1486" s="9">
        <v>0</v>
      </c>
      <c r="AF1486" s="9">
        <v>0</v>
      </c>
      <c r="AG1486" s="9">
        <v>0</v>
      </c>
      <c r="AH1486" s="9">
        <v>0</v>
      </c>
      <c r="AI1486" s="9">
        <v>0</v>
      </c>
      <c r="AJ1486">
        <v>0</v>
      </c>
      <c r="AK1486">
        <v>0</v>
      </c>
      <c r="AU1486" t="s">
        <v>3199</v>
      </c>
      <c r="AW1486">
        <v>0</v>
      </c>
      <c r="BA1486">
        <v>0</v>
      </c>
      <c r="BC1486">
        <v>0</v>
      </c>
      <c r="BE1486">
        <v>0</v>
      </c>
      <c r="BG1486">
        <v>0</v>
      </c>
      <c r="BI1486">
        <v>0</v>
      </c>
      <c r="BK1486">
        <v>0</v>
      </c>
      <c r="BM1486">
        <v>0</v>
      </c>
      <c r="BO1486">
        <v>0</v>
      </c>
      <c r="BQ1486">
        <v>0</v>
      </c>
      <c r="BS1486">
        <v>0</v>
      </c>
      <c r="BT1486">
        <v>0</v>
      </c>
      <c r="BV1486">
        <v>0</v>
      </c>
      <c r="BX1486">
        <v>0</v>
      </c>
      <c r="BZ1486">
        <v>0</v>
      </c>
      <c r="CB1486">
        <v>0</v>
      </c>
      <c r="CD1486">
        <v>0</v>
      </c>
      <c r="CH1486">
        <v>0</v>
      </c>
      <c r="CL1486">
        <v>2645</v>
      </c>
      <c r="CO1486">
        <v>0</v>
      </c>
      <c r="CP1486">
        <v>0</v>
      </c>
    </row>
    <row r="1487" spans="1:94" x14ac:dyDescent="0.3">
      <c r="A1487" s="4">
        <v>44787</v>
      </c>
      <c r="B1487" s="2" t="s">
        <v>40</v>
      </c>
      <c r="C1487" s="11" t="s">
        <v>58</v>
      </c>
      <c r="D1487" s="11" t="s">
        <v>404</v>
      </c>
      <c r="E1487" s="3" t="s">
        <v>896</v>
      </c>
      <c r="F1487" s="1"/>
      <c r="G1487" s="7"/>
      <c r="H1487" s="7">
        <v>3</v>
      </c>
      <c r="I1487" s="7"/>
      <c r="J1487" s="7">
        <v>3</v>
      </c>
      <c r="K1487" s="7">
        <v>1</v>
      </c>
      <c r="L1487" s="7"/>
      <c r="M1487" s="5">
        <v>1</v>
      </c>
      <c r="N1487" s="7"/>
      <c r="O1487" s="7"/>
      <c r="P1487" s="7"/>
      <c r="Q1487" s="7"/>
      <c r="R1487" s="7"/>
      <c r="S1487" s="7"/>
      <c r="T1487" s="7"/>
      <c r="U1487" s="7"/>
      <c r="V1487" s="6"/>
      <c r="W1487" s="10"/>
      <c r="X1487" s="8"/>
      <c r="Y1487" s="9">
        <v>0</v>
      </c>
      <c r="Z1487" s="9">
        <v>0</v>
      </c>
      <c r="AA1487" s="9">
        <v>0</v>
      </c>
      <c r="AB1487" s="9">
        <v>0</v>
      </c>
      <c r="AC1487" s="9">
        <v>0</v>
      </c>
      <c r="AD1487" s="9">
        <v>0</v>
      </c>
      <c r="AE1487" s="9">
        <v>0</v>
      </c>
      <c r="AF1487" s="9">
        <v>0</v>
      </c>
      <c r="AG1487" s="9">
        <v>0</v>
      </c>
      <c r="AH1487" s="9">
        <v>0</v>
      </c>
      <c r="AI1487" s="9">
        <v>0</v>
      </c>
      <c r="AJ1487">
        <v>0</v>
      </c>
      <c r="AK1487">
        <v>0</v>
      </c>
      <c r="AU1487" t="s">
        <v>3200</v>
      </c>
      <c r="AW1487">
        <v>0</v>
      </c>
      <c r="BA1487">
        <v>0</v>
      </c>
      <c r="BC1487">
        <v>0</v>
      </c>
      <c r="BE1487">
        <v>0</v>
      </c>
      <c r="BG1487">
        <v>0</v>
      </c>
      <c r="BI1487">
        <v>0</v>
      </c>
      <c r="BK1487">
        <v>0</v>
      </c>
      <c r="BM1487">
        <v>0</v>
      </c>
      <c r="BO1487">
        <v>0</v>
      </c>
      <c r="BQ1487">
        <v>0</v>
      </c>
      <c r="BS1487">
        <v>0</v>
      </c>
      <c r="BT1487">
        <v>0</v>
      </c>
      <c r="BV1487">
        <v>0</v>
      </c>
      <c r="BX1487">
        <v>0</v>
      </c>
      <c r="BZ1487">
        <v>0</v>
      </c>
      <c r="CB1487">
        <v>0</v>
      </c>
      <c r="CD1487">
        <v>0</v>
      </c>
      <c r="CH1487">
        <v>0</v>
      </c>
      <c r="CL1487">
        <v>2646</v>
      </c>
      <c r="CO1487">
        <v>0</v>
      </c>
      <c r="CP1487">
        <v>0</v>
      </c>
    </row>
    <row r="1488" spans="1:94" x14ac:dyDescent="0.3">
      <c r="A1488" s="4">
        <v>44785</v>
      </c>
      <c r="B1488" s="2" t="s">
        <v>499</v>
      </c>
      <c r="C1488" s="11" t="s">
        <v>500</v>
      </c>
      <c r="D1488" s="11" t="s">
        <v>1697</v>
      </c>
      <c r="E1488" s="3" t="s">
        <v>1553</v>
      </c>
      <c r="F1488" s="1"/>
      <c r="G1488" s="7">
        <v>2</v>
      </c>
      <c r="H1488" s="7"/>
      <c r="I1488" s="7"/>
      <c r="J1488" s="7"/>
      <c r="K1488" s="7"/>
      <c r="L1488" s="7"/>
      <c r="M1488" s="5"/>
      <c r="N1488" s="7"/>
      <c r="O1488" s="7"/>
      <c r="P1488" s="7"/>
      <c r="Q1488" s="7"/>
      <c r="R1488" s="7"/>
      <c r="S1488" s="7"/>
      <c r="T1488" s="7"/>
      <c r="U1488" s="7"/>
      <c r="V1488" s="6"/>
      <c r="W1488" s="10"/>
      <c r="X1488" s="8"/>
      <c r="Y1488" s="9">
        <v>0</v>
      </c>
      <c r="Z1488" s="9">
        <v>0</v>
      </c>
      <c r="AA1488" s="9">
        <v>0</v>
      </c>
      <c r="AB1488" s="9">
        <v>0</v>
      </c>
      <c r="AC1488" s="9">
        <v>0</v>
      </c>
      <c r="AD1488" s="9">
        <v>0</v>
      </c>
      <c r="AE1488" s="9">
        <v>0</v>
      </c>
      <c r="AF1488" s="9">
        <v>0</v>
      </c>
      <c r="AG1488" s="9">
        <v>0</v>
      </c>
      <c r="AH1488" s="9">
        <v>0</v>
      </c>
      <c r="AI1488" s="9">
        <v>0</v>
      </c>
      <c r="AJ1488">
        <v>0</v>
      </c>
      <c r="AK1488">
        <v>0</v>
      </c>
      <c r="AU1488" t="s">
        <v>3201</v>
      </c>
      <c r="AW1488">
        <v>0</v>
      </c>
      <c r="BA1488">
        <v>0</v>
      </c>
      <c r="BC1488">
        <v>0</v>
      </c>
      <c r="BE1488">
        <v>0</v>
      </c>
      <c r="BG1488">
        <v>0</v>
      </c>
      <c r="BI1488">
        <v>0</v>
      </c>
      <c r="BK1488">
        <v>0</v>
      </c>
      <c r="BM1488">
        <v>0</v>
      </c>
      <c r="BO1488">
        <v>0</v>
      </c>
      <c r="BQ1488">
        <v>0</v>
      </c>
      <c r="BS1488">
        <v>0</v>
      </c>
      <c r="BT1488">
        <v>0</v>
      </c>
      <c r="BV1488">
        <v>0</v>
      </c>
      <c r="BX1488">
        <v>0</v>
      </c>
      <c r="BZ1488">
        <v>0</v>
      </c>
      <c r="CB1488">
        <v>0</v>
      </c>
      <c r="CD1488">
        <v>0</v>
      </c>
      <c r="CH1488">
        <v>0</v>
      </c>
      <c r="CL1488">
        <v>2647</v>
      </c>
      <c r="CO1488">
        <v>0</v>
      </c>
      <c r="CP1488">
        <v>0</v>
      </c>
    </row>
    <row r="1489" spans="1:94" x14ac:dyDescent="0.3">
      <c r="A1489" s="4">
        <v>44787</v>
      </c>
      <c r="B1489" s="2" t="s">
        <v>57</v>
      </c>
      <c r="C1489" s="11" t="s">
        <v>549</v>
      </c>
      <c r="D1489" s="11" t="s">
        <v>7</v>
      </c>
      <c r="E1489" s="3" t="s">
        <v>1113</v>
      </c>
      <c r="F1489" s="1"/>
      <c r="G1489" s="7"/>
      <c r="H1489" s="7"/>
      <c r="I1489" s="7"/>
      <c r="J1489" s="7">
        <v>4</v>
      </c>
      <c r="K1489" s="7">
        <v>1</v>
      </c>
      <c r="L1489" s="7"/>
      <c r="M1489" s="5">
        <v>1</v>
      </c>
      <c r="N1489" s="7"/>
      <c r="O1489" s="7"/>
      <c r="P1489" s="7"/>
      <c r="Q1489" s="7"/>
      <c r="R1489" s="7"/>
      <c r="S1489" s="7"/>
      <c r="T1489" s="7"/>
      <c r="U1489" s="7"/>
      <c r="V1489" s="6"/>
      <c r="W1489" s="10"/>
      <c r="X1489" s="8"/>
      <c r="Y1489" s="9">
        <v>0</v>
      </c>
      <c r="Z1489" s="9">
        <v>0</v>
      </c>
      <c r="AA1489" s="9">
        <v>0</v>
      </c>
      <c r="AB1489" s="9">
        <v>0</v>
      </c>
      <c r="AC1489" s="9">
        <v>0</v>
      </c>
      <c r="AD1489" s="9">
        <v>0</v>
      </c>
      <c r="AE1489" s="9">
        <v>0</v>
      </c>
      <c r="AF1489" s="9">
        <v>0</v>
      </c>
      <c r="AG1489" s="9">
        <v>0</v>
      </c>
      <c r="AH1489" s="9">
        <v>0</v>
      </c>
      <c r="AI1489" s="9">
        <v>0</v>
      </c>
      <c r="AJ1489">
        <v>0</v>
      </c>
      <c r="AK1489">
        <v>0</v>
      </c>
      <c r="AU1489" t="s">
        <v>3202</v>
      </c>
      <c r="AW1489">
        <v>0</v>
      </c>
      <c r="BA1489">
        <v>0</v>
      </c>
      <c r="BC1489">
        <v>0</v>
      </c>
      <c r="BE1489">
        <v>0</v>
      </c>
      <c r="BG1489">
        <v>0</v>
      </c>
      <c r="BI1489">
        <v>0</v>
      </c>
      <c r="BK1489">
        <v>0</v>
      </c>
      <c r="BM1489">
        <v>0</v>
      </c>
      <c r="BO1489">
        <v>0</v>
      </c>
      <c r="BQ1489">
        <v>0</v>
      </c>
      <c r="BS1489">
        <v>0</v>
      </c>
      <c r="BT1489">
        <v>0</v>
      </c>
      <c r="BV1489">
        <v>0</v>
      </c>
      <c r="BX1489">
        <v>0</v>
      </c>
      <c r="BZ1489">
        <v>0</v>
      </c>
      <c r="CB1489">
        <v>0</v>
      </c>
      <c r="CD1489">
        <v>0</v>
      </c>
      <c r="CH1489">
        <v>0</v>
      </c>
      <c r="CL1489">
        <v>2648</v>
      </c>
      <c r="CO1489">
        <v>0</v>
      </c>
      <c r="CP1489">
        <v>0</v>
      </c>
    </row>
    <row r="1490" spans="1:94" x14ac:dyDescent="0.3">
      <c r="A1490" s="4">
        <v>44787</v>
      </c>
      <c r="B1490" s="2" t="s">
        <v>26</v>
      </c>
      <c r="C1490" s="11" t="s">
        <v>232</v>
      </c>
      <c r="D1490" s="11" t="s">
        <v>11</v>
      </c>
      <c r="E1490" s="3" t="s">
        <v>819</v>
      </c>
      <c r="F1490" s="1"/>
      <c r="G1490" s="7"/>
      <c r="H1490" s="7"/>
      <c r="I1490" s="7"/>
      <c r="J1490" s="7">
        <v>80</v>
      </c>
      <c r="K1490" s="7">
        <v>20</v>
      </c>
      <c r="L1490" s="7"/>
      <c r="M1490" s="5">
        <v>20</v>
      </c>
      <c r="N1490" s="7"/>
      <c r="O1490" s="7"/>
      <c r="P1490" s="7"/>
      <c r="Q1490" s="7"/>
      <c r="R1490" s="7"/>
      <c r="S1490" s="7"/>
      <c r="T1490" s="7"/>
      <c r="U1490" s="7"/>
      <c r="V1490" s="6"/>
      <c r="W1490" s="10"/>
      <c r="X1490" s="8"/>
      <c r="Y1490" s="9">
        <v>0</v>
      </c>
      <c r="Z1490" s="9">
        <v>0</v>
      </c>
      <c r="AA1490" s="9">
        <v>0</v>
      </c>
      <c r="AB1490" s="9">
        <v>0</v>
      </c>
      <c r="AC1490" s="9">
        <v>0</v>
      </c>
      <c r="AD1490" s="9">
        <v>0</v>
      </c>
      <c r="AE1490" s="9">
        <v>0</v>
      </c>
      <c r="AF1490" s="9">
        <v>0</v>
      </c>
      <c r="AG1490" s="9">
        <v>0</v>
      </c>
      <c r="AH1490" s="9">
        <v>0</v>
      </c>
      <c r="AI1490" s="9">
        <v>0</v>
      </c>
      <c r="AJ1490">
        <v>0</v>
      </c>
      <c r="AK1490">
        <v>0</v>
      </c>
      <c r="AU1490" t="s">
        <v>3203</v>
      </c>
      <c r="AW1490">
        <v>0</v>
      </c>
      <c r="BA1490">
        <v>0</v>
      </c>
      <c r="BC1490">
        <v>0</v>
      </c>
      <c r="BE1490">
        <v>0</v>
      </c>
      <c r="BG1490">
        <v>0</v>
      </c>
      <c r="BI1490">
        <v>0</v>
      </c>
      <c r="BK1490">
        <v>0</v>
      </c>
      <c r="BM1490">
        <v>0</v>
      </c>
      <c r="BO1490">
        <v>0</v>
      </c>
      <c r="BQ1490">
        <v>0</v>
      </c>
      <c r="BS1490">
        <v>0</v>
      </c>
      <c r="BT1490">
        <v>0</v>
      </c>
      <c r="BV1490">
        <v>0</v>
      </c>
      <c r="BX1490">
        <v>0</v>
      </c>
      <c r="BZ1490">
        <v>0</v>
      </c>
      <c r="CB1490">
        <v>0</v>
      </c>
      <c r="CD1490">
        <v>0</v>
      </c>
      <c r="CH1490">
        <v>0</v>
      </c>
      <c r="CL1490">
        <v>2649</v>
      </c>
      <c r="CO1490">
        <v>0</v>
      </c>
      <c r="CP1490">
        <v>0</v>
      </c>
    </row>
    <row r="1491" spans="1:94" x14ac:dyDescent="0.3">
      <c r="A1491" s="4">
        <v>44787</v>
      </c>
      <c r="B1491" s="2" t="s">
        <v>23</v>
      </c>
      <c r="C1491" s="11" t="s">
        <v>599</v>
      </c>
      <c r="D1491" s="11" t="s">
        <v>1690</v>
      </c>
      <c r="E1491" s="3" t="s">
        <v>1306</v>
      </c>
      <c r="F1491" s="1"/>
      <c r="G1491" s="7"/>
      <c r="H1491" s="7"/>
      <c r="I1491" s="7"/>
      <c r="J1491" s="7"/>
      <c r="K1491" s="7"/>
      <c r="L1491" s="7"/>
      <c r="M1491" s="5"/>
      <c r="N1491" s="7">
        <v>1</v>
      </c>
      <c r="O1491" s="7"/>
      <c r="P1491" s="7"/>
      <c r="Q1491" s="7"/>
      <c r="R1491" s="7"/>
      <c r="S1491" s="7"/>
      <c r="T1491" s="7"/>
      <c r="U1491" s="7"/>
      <c r="V1491" s="6"/>
      <c r="W1491" s="10"/>
      <c r="X1491" s="8"/>
      <c r="Y1491" s="9">
        <v>0</v>
      </c>
      <c r="Z1491" s="9">
        <v>0</v>
      </c>
      <c r="AA1491" s="9">
        <v>0</v>
      </c>
      <c r="AB1491" s="9">
        <v>0</v>
      </c>
      <c r="AC1491" s="9">
        <v>0</v>
      </c>
      <c r="AD1491" s="9">
        <v>0</v>
      </c>
      <c r="AE1491" s="9">
        <v>0</v>
      </c>
      <c r="AF1491" s="9">
        <v>0</v>
      </c>
      <c r="AG1491" s="9">
        <v>0</v>
      </c>
      <c r="AH1491" s="9">
        <v>0</v>
      </c>
      <c r="AI1491" s="9">
        <v>0</v>
      </c>
      <c r="AJ1491">
        <v>0</v>
      </c>
      <c r="AK1491">
        <v>0</v>
      </c>
      <c r="AU1491" t="s">
        <v>3204</v>
      </c>
      <c r="AW1491">
        <v>0</v>
      </c>
      <c r="BA1491">
        <v>0</v>
      </c>
      <c r="BC1491">
        <v>0</v>
      </c>
      <c r="BE1491">
        <v>0</v>
      </c>
      <c r="BG1491">
        <v>0</v>
      </c>
      <c r="BI1491">
        <v>0</v>
      </c>
      <c r="BK1491">
        <v>0</v>
      </c>
      <c r="BM1491">
        <v>0</v>
      </c>
      <c r="BO1491">
        <v>0</v>
      </c>
      <c r="BQ1491">
        <v>0</v>
      </c>
      <c r="BS1491">
        <v>0</v>
      </c>
      <c r="BT1491">
        <v>0</v>
      </c>
      <c r="BV1491">
        <v>0</v>
      </c>
      <c r="BX1491">
        <v>0</v>
      </c>
      <c r="BZ1491">
        <v>0</v>
      </c>
      <c r="CB1491">
        <v>0</v>
      </c>
      <c r="CD1491">
        <v>0</v>
      </c>
      <c r="CH1491">
        <v>0</v>
      </c>
      <c r="CL1491">
        <v>2650</v>
      </c>
      <c r="CO1491">
        <v>0</v>
      </c>
      <c r="CP1491">
        <v>0</v>
      </c>
    </row>
    <row r="1492" spans="1:94" x14ac:dyDescent="0.3">
      <c r="A1492" s="4">
        <v>44788</v>
      </c>
      <c r="B1492" s="2" t="s">
        <v>23</v>
      </c>
      <c r="C1492" s="11" t="s">
        <v>62</v>
      </c>
      <c r="D1492" s="11" t="s">
        <v>1627</v>
      </c>
      <c r="E1492" s="3" t="s">
        <v>1578</v>
      </c>
      <c r="F1492" s="1"/>
      <c r="G1492" s="7"/>
      <c r="H1492" s="7"/>
      <c r="I1492" s="7"/>
      <c r="J1492" s="7"/>
      <c r="K1492" s="7"/>
      <c r="L1492" s="7"/>
      <c r="M1492" s="5"/>
      <c r="N1492" s="7">
        <v>1</v>
      </c>
      <c r="O1492" s="7"/>
      <c r="P1492" s="7"/>
      <c r="Q1492" s="7"/>
      <c r="R1492" s="7"/>
      <c r="S1492" s="7"/>
      <c r="T1492" s="7"/>
      <c r="U1492" s="7"/>
      <c r="V1492" s="6"/>
      <c r="W1492" s="10"/>
      <c r="X1492" s="8"/>
      <c r="Y1492" s="9">
        <v>0</v>
      </c>
      <c r="Z1492" s="9">
        <v>0</v>
      </c>
      <c r="AA1492" s="9">
        <v>0</v>
      </c>
      <c r="AB1492" s="9">
        <v>0</v>
      </c>
      <c r="AC1492" s="9">
        <v>0</v>
      </c>
      <c r="AD1492" s="9">
        <v>0</v>
      </c>
      <c r="AE1492" s="9">
        <v>0</v>
      </c>
      <c r="AF1492" s="9">
        <v>0</v>
      </c>
      <c r="AG1492" s="9">
        <v>0</v>
      </c>
      <c r="AH1492" s="9">
        <v>0</v>
      </c>
      <c r="AI1492" s="9">
        <v>0</v>
      </c>
      <c r="AJ1492">
        <v>0</v>
      </c>
      <c r="AK1492">
        <v>0</v>
      </c>
      <c r="AU1492" t="s">
        <v>3205</v>
      </c>
      <c r="AW1492">
        <v>0</v>
      </c>
      <c r="BA1492">
        <v>0</v>
      </c>
      <c r="BC1492">
        <v>0</v>
      </c>
      <c r="BE1492">
        <v>0</v>
      </c>
      <c r="BG1492">
        <v>0</v>
      </c>
      <c r="BI1492">
        <v>0</v>
      </c>
      <c r="BK1492">
        <v>0</v>
      </c>
      <c r="BM1492">
        <v>0</v>
      </c>
      <c r="BO1492">
        <v>0</v>
      </c>
      <c r="BQ1492">
        <v>0</v>
      </c>
      <c r="BS1492">
        <v>0</v>
      </c>
      <c r="BT1492">
        <v>0</v>
      </c>
      <c r="BV1492">
        <v>0</v>
      </c>
      <c r="BX1492">
        <v>0</v>
      </c>
      <c r="BZ1492">
        <v>0</v>
      </c>
      <c r="CB1492">
        <v>0</v>
      </c>
      <c r="CD1492">
        <v>0</v>
      </c>
      <c r="CH1492">
        <v>0</v>
      </c>
      <c r="CL1492">
        <v>2651</v>
      </c>
      <c r="CO1492">
        <v>0</v>
      </c>
      <c r="CP1492">
        <v>0</v>
      </c>
    </row>
    <row r="1493" spans="1:94" x14ac:dyDescent="0.3">
      <c r="A1493" s="4">
        <v>44788</v>
      </c>
      <c r="B1493" s="2" t="s">
        <v>57</v>
      </c>
      <c r="C1493" s="11" t="s">
        <v>337</v>
      </c>
      <c r="D1493" s="11" t="s">
        <v>1690</v>
      </c>
      <c r="E1493" s="3" t="s">
        <v>1122</v>
      </c>
      <c r="F1493" s="1"/>
      <c r="G1493" s="7"/>
      <c r="H1493" s="7"/>
      <c r="I1493" s="7"/>
      <c r="J1493" s="7"/>
      <c r="K1493" s="7"/>
      <c r="L1493" s="7"/>
      <c r="M1493" s="5"/>
      <c r="N1493" s="7">
        <v>1</v>
      </c>
      <c r="O1493" s="7"/>
      <c r="P1493" s="7"/>
      <c r="Q1493" s="7"/>
      <c r="R1493" s="7"/>
      <c r="S1493" s="7"/>
      <c r="T1493" s="7"/>
      <c r="U1493" s="7"/>
      <c r="V1493" s="6"/>
      <c r="W1493" s="10"/>
      <c r="X1493" s="8"/>
      <c r="Y1493" s="9">
        <v>0</v>
      </c>
      <c r="Z1493" s="9">
        <v>0</v>
      </c>
      <c r="AA1493" s="9">
        <v>0</v>
      </c>
      <c r="AB1493" s="9">
        <v>0</v>
      </c>
      <c r="AC1493" s="9">
        <v>0</v>
      </c>
      <c r="AD1493" s="9">
        <v>0</v>
      </c>
      <c r="AE1493" s="9">
        <v>0</v>
      </c>
      <c r="AF1493" s="9">
        <v>0</v>
      </c>
      <c r="AG1493" s="9">
        <v>0</v>
      </c>
      <c r="AH1493" s="9">
        <v>0</v>
      </c>
      <c r="AI1493" s="9">
        <v>0</v>
      </c>
      <c r="AJ1493">
        <v>0</v>
      </c>
      <c r="AK1493">
        <v>0</v>
      </c>
      <c r="AU1493" t="s">
        <v>3206</v>
      </c>
      <c r="AW1493">
        <v>0</v>
      </c>
      <c r="BA1493">
        <v>0</v>
      </c>
      <c r="BC1493">
        <v>0</v>
      </c>
      <c r="BE1493">
        <v>0</v>
      </c>
      <c r="BG1493">
        <v>0</v>
      </c>
      <c r="BI1493">
        <v>0</v>
      </c>
      <c r="BK1493">
        <v>0</v>
      </c>
      <c r="BM1493">
        <v>0</v>
      </c>
      <c r="BO1493">
        <v>0</v>
      </c>
      <c r="BQ1493">
        <v>0</v>
      </c>
      <c r="BS1493">
        <v>0</v>
      </c>
      <c r="BT1493">
        <v>0</v>
      </c>
      <c r="BV1493">
        <v>0</v>
      </c>
      <c r="BX1493">
        <v>0</v>
      </c>
      <c r="BZ1493">
        <v>0</v>
      </c>
      <c r="CB1493">
        <v>0</v>
      </c>
      <c r="CD1493">
        <v>0</v>
      </c>
      <c r="CH1493">
        <v>0</v>
      </c>
      <c r="CL1493">
        <v>2652</v>
      </c>
      <c r="CO1493">
        <v>0</v>
      </c>
      <c r="CP1493">
        <v>0</v>
      </c>
    </row>
    <row r="1494" spans="1:94" x14ac:dyDescent="0.3">
      <c r="A1494" s="4">
        <v>44789</v>
      </c>
      <c r="B1494" s="2" t="s">
        <v>134</v>
      </c>
      <c r="C1494" s="11" t="s">
        <v>606</v>
      </c>
      <c r="D1494" s="11" t="s">
        <v>7</v>
      </c>
      <c r="E1494" s="3" t="s">
        <v>1467</v>
      </c>
      <c r="F1494" s="1"/>
      <c r="G1494" s="7"/>
      <c r="H1494" s="7"/>
      <c r="I1494" s="7"/>
      <c r="J1494" s="7"/>
      <c r="K1494" s="7"/>
      <c r="L1494" s="7"/>
      <c r="M1494" s="5"/>
      <c r="N1494" s="7"/>
      <c r="O1494" s="7"/>
      <c r="P1494" s="7"/>
      <c r="Q1494" s="7"/>
      <c r="R1494" s="7"/>
      <c r="S1494" s="7"/>
      <c r="T1494" s="7"/>
      <c r="U1494" s="7"/>
      <c r="V1494" s="6"/>
      <c r="W1494" s="10" t="s">
        <v>2004</v>
      </c>
      <c r="X1494" s="8"/>
      <c r="Y1494" s="9">
        <v>0</v>
      </c>
      <c r="Z1494" s="9">
        <v>0</v>
      </c>
      <c r="AA1494" s="9">
        <v>0</v>
      </c>
      <c r="AB1494" s="9">
        <v>0</v>
      </c>
      <c r="AC1494" s="9">
        <v>0</v>
      </c>
      <c r="AD1494" s="9">
        <v>0</v>
      </c>
      <c r="AE1494" s="9">
        <v>0</v>
      </c>
      <c r="AF1494" s="9">
        <v>0</v>
      </c>
      <c r="AG1494" s="9">
        <v>0</v>
      </c>
      <c r="AH1494" s="9">
        <v>0</v>
      </c>
      <c r="AI1494" s="9">
        <v>0</v>
      </c>
      <c r="AJ1494">
        <v>0</v>
      </c>
      <c r="AK1494">
        <v>0</v>
      </c>
      <c r="AU1494" t="s">
        <v>3207</v>
      </c>
      <c r="AW1494">
        <v>0</v>
      </c>
      <c r="BA1494">
        <v>0</v>
      </c>
      <c r="BC1494">
        <v>0</v>
      </c>
      <c r="BE1494">
        <v>0</v>
      </c>
      <c r="BG1494">
        <v>0</v>
      </c>
      <c r="BI1494">
        <v>0</v>
      </c>
      <c r="BK1494">
        <v>0</v>
      </c>
      <c r="BM1494">
        <v>0</v>
      </c>
      <c r="BO1494">
        <v>0</v>
      </c>
      <c r="BQ1494">
        <v>0</v>
      </c>
      <c r="BS1494">
        <v>0</v>
      </c>
      <c r="BT1494">
        <v>0</v>
      </c>
      <c r="BV1494">
        <v>0</v>
      </c>
      <c r="BX1494">
        <v>0</v>
      </c>
      <c r="BZ1494">
        <v>0</v>
      </c>
      <c r="CB1494">
        <v>0</v>
      </c>
      <c r="CD1494">
        <v>0</v>
      </c>
      <c r="CH1494">
        <v>0</v>
      </c>
      <c r="CL1494">
        <v>2653</v>
      </c>
      <c r="CO1494">
        <v>0</v>
      </c>
      <c r="CP1494">
        <v>0</v>
      </c>
    </row>
    <row r="1495" spans="1:94" x14ac:dyDescent="0.3">
      <c r="A1495" s="4">
        <v>44788</v>
      </c>
      <c r="B1495" s="2" t="s">
        <v>80</v>
      </c>
      <c r="C1495" s="11" t="s">
        <v>187</v>
      </c>
      <c r="D1495" s="11" t="s">
        <v>11</v>
      </c>
      <c r="E1495" s="3" t="s">
        <v>1010</v>
      </c>
      <c r="F1495" s="1"/>
      <c r="G1495" s="7"/>
      <c r="H1495" s="7"/>
      <c r="I1495" s="7"/>
      <c r="J1495" s="7"/>
      <c r="K1495" s="7"/>
      <c r="L1495" s="7"/>
      <c r="M1495" s="5"/>
      <c r="N1495" s="7">
        <v>1</v>
      </c>
      <c r="O1495" s="7"/>
      <c r="P1495" s="7"/>
      <c r="Q1495" s="7"/>
      <c r="R1495" s="7"/>
      <c r="S1495" s="7"/>
      <c r="T1495" s="7"/>
      <c r="U1495" s="7"/>
      <c r="V1495" s="6"/>
      <c r="W1495" s="10"/>
      <c r="X1495" s="8"/>
      <c r="Y1495" s="9">
        <v>0</v>
      </c>
      <c r="Z1495" s="9">
        <v>0</v>
      </c>
      <c r="AA1495" s="9">
        <v>0</v>
      </c>
      <c r="AB1495" s="9">
        <v>0</v>
      </c>
      <c r="AC1495" s="9">
        <v>0</v>
      </c>
      <c r="AD1495" s="9">
        <v>0</v>
      </c>
      <c r="AE1495" s="9">
        <v>0</v>
      </c>
      <c r="AF1495" s="9">
        <v>0</v>
      </c>
      <c r="AG1495" s="9">
        <v>0</v>
      </c>
      <c r="AH1495" s="9">
        <v>0</v>
      </c>
      <c r="AI1495" s="9">
        <v>0</v>
      </c>
      <c r="AJ1495">
        <v>0</v>
      </c>
      <c r="AK1495">
        <v>0</v>
      </c>
      <c r="AU1495" t="s">
        <v>3208</v>
      </c>
      <c r="AW1495">
        <v>0</v>
      </c>
      <c r="BA1495">
        <v>0</v>
      </c>
      <c r="BC1495">
        <v>0</v>
      </c>
      <c r="BE1495">
        <v>0</v>
      </c>
      <c r="BG1495">
        <v>0</v>
      </c>
      <c r="BI1495">
        <v>0</v>
      </c>
      <c r="BK1495">
        <v>0</v>
      </c>
      <c r="BM1495">
        <v>0</v>
      </c>
      <c r="BO1495">
        <v>0</v>
      </c>
      <c r="BQ1495">
        <v>0</v>
      </c>
      <c r="BS1495">
        <v>0</v>
      </c>
      <c r="BT1495">
        <v>0</v>
      </c>
      <c r="BV1495">
        <v>0</v>
      </c>
      <c r="BX1495">
        <v>0</v>
      </c>
      <c r="BZ1495">
        <v>0</v>
      </c>
      <c r="CB1495">
        <v>0</v>
      </c>
      <c r="CD1495">
        <v>0</v>
      </c>
      <c r="CH1495">
        <v>0</v>
      </c>
      <c r="CL1495">
        <v>2654</v>
      </c>
      <c r="CO1495">
        <v>0</v>
      </c>
      <c r="CP1495">
        <v>0</v>
      </c>
    </row>
    <row r="1496" spans="1:94" x14ac:dyDescent="0.3">
      <c r="A1496" s="4">
        <v>44699</v>
      </c>
      <c r="B1496" s="2" t="s">
        <v>134</v>
      </c>
      <c r="C1496" s="11" t="s">
        <v>135</v>
      </c>
      <c r="D1496" s="11" t="s">
        <v>11</v>
      </c>
      <c r="E1496" s="3" t="s">
        <v>893</v>
      </c>
      <c r="F1496" s="1"/>
      <c r="G1496" s="7"/>
      <c r="H1496" s="7"/>
      <c r="I1496" s="7"/>
      <c r="J1496" s="7">
        <v>4444</v>
      </c>
      <c r="K1496" s="7">
        <v>2589</v>
      </c>
      <c r="L1496" s="7"/>
      <c r="M1496" s="5"/>
      <c r="N1496" s="7"/>
      <c r="O1496" s="7"/>
      <c r="P1496" s="7"/>
      <c r="Q1496" s="7"/>
      <c r="R1496" s="7"/>
      <c r="S1496" s="7"/>
      <c r="T1496" s="7"/>
      <c r="U1496" s="7"/>
      <c r="V1496" s="6"/>
      <c r="W1496" s="10"/>
      <c r="X1496" s="8"/>
      <c r="Y1496" s="9">
        <v>0</v>
      </c>
      <c r="Z1496" s="9">
        <v>140250000</v>
      </c>
      <c r="AA1496" s="9">
        <v>0</v>
      </c>
      <c r="AB1496" s="9">
        <v>0</v>
      </c>
      <c r="AC1496" s="9">
        <v>0</v>
      </c>
      <c r="AD1496" s="9">
        <v>0</v>
      </c>
      <c r="AE1496" s="9">
        <v>0</v>
      </c>
      <c r="AF1496" s="9">
        <v>0</v>
      </c>
      <c r="AG1496" s="9">
        <v>0</v>
      </c>
      <c r="AH1496" s="9">
        <v>0</v>
      </c>
      <c r="AI1496" s="9">
        <v>0</v>
      </c>
      <c r="AJ1496">
        <v>140250000</v>
      </c>
      <c r="AK1496">
        <v>0</v>
      </c>
      <c r="AU1496" t="s">
        <v>3209</v>
      </c>
      <c r="AW1496">
        <v>0</v>
      </c>
      <c r="BA1496">
        <v>0</v>
      </c>
      <c r="BC1496">
        <v>0</v>
      </c>
      <c r="BE1496">
        <v>0</v>
      </c>
      <c r="BG1496">
        <v>0</v>
      </c>
      <c r="BH1496">
        <v>1100</v>
      </c>
      <c r="BI1496">
        <v>31460000</v>
      </c>
      <c r="BK1496">
        <v>0</v>
      </c>
      <c r="BL1496">
        <v>1100</v>
      </c>
      <c r="BM1496">
        <v>79750000</v>
      </c>
      <c r="BN1496">
        <v>1100</v>
      </c>
      <c r="BO1496">
        <v>29040000</v>
      </c>
      <c r="BQ1496">
        <v>0</v>
      </c>
      <c r="BS1496">
        <v>0</v>
      </c>
      <c r="BT1496">
        <v>140250000</v>
      </c>
      <c r="BV1496">
        <v>0</v>
      </c>
      <c r="BX1496">
        <v>0</v>
      </c>
      <c r="BZ1496">
        <v>0</v>
      </c>
      <c r="CB1496">
        <v>0</v>
      </c>
      <c r="CD1496">
        <v>0</v>
      </c>
      <c r="CH1496">
        <v>0</v>
      </c>
      <c r="CL1496">
        <v>2655</v>
      </c>
      <c r="CO1496">
        <v>0</v>
      </c>
      <c r="CP1496">
        <v>140250000</v>
      </c>
    </row>
    <row r="1497" spans="1:94" x14ac:dyDescent="0.3">
      <c r="A1497" s="4">
        <v>44788</v>
      </c>
      <c r="B1497" s="2" t="s">
        <v>8</v>
      </c>
      <c r="C1497" s="11" t="s">
        <v>777</v>
      </c>
      <c r="D1497" s="11" t="s">
        <v>1699</v>
      </c>
      <c r="E1497" s="3" t="s">
        <v>1371</v>
      </c>
      <c r="F1497" s="1"/>
      <c r="G1497" s="7"/>
      <c r="H1497" s="7"/>
      <c r="I1497" s="7"/>
      <c r="J1497" s="7"/>
      <c r="K1497" s="7"/>
      <c r="L1497" s="7"/>
      <c r="M1497" s="5"/>
      <c r="N1497" s="7"/>
      <c r="O1497" s="7"/>
      <c r="P1497" s="7"/>
      <c r="Q1497" s="7"/>
      <c r="R1497" s="7"/>
      <c r="S1497" s="7"/>
      <c r="T1497" s="7"/>
      <c r="U1497" s="7"/>
      <c r="V1497" s="6">
        <v>3</v>
      </c>
      <c r="W1497" s="10"/>
      <c r="X1497" s="8"/>
      <c r="Y1497" s="9">
        <v>0</v>
      </c>
      <c r="Z1497" s="9">
        <v>0</v>
      </c>
      <c r="AA1497" s="9">
        <v>0</v>
      </c>
      <c r="AB1497" s="9">
        <v>0</v>
      </c>
      <c r="AC1497" s="9">
        <v>0</v>
      </c>
      <c r="AD1497" s="9">
        <v>0</v>
      </c>
      <c r="AE1497" s="9">
        <v>0</v>
      </c>
      <c r="AF1497" s="9">
        <v>0</v>
      </c>
      <c r="AG1497" s="9">
        <v>0</v>
      </c>
      <c r="AH1497" s="9">
        <v>0</v>
      </c>
      <c r="AI1497" s="9">
        <v>0</v>
      </c>
      <c r="AJ1497">
        <v>0</v>
      </c>
      <c r="AK1497">
        <v>0</v>
      </c>
      <c r="AU1497" t="s">
        <v>3210</v>
      </c>
      <c r="AW1497">
        <v>0</v>
      </c>
      <c r="BA1497">
        <v>0</v>
      </c>
      <c r="BC1497">
        <v>0</v>
      </c>
      <c r="BE1497">
        <v>0</v>
      </c>
      <c r="BG1497">
        <v>0</v>
      </c>
      <c r="BI1497">
        <v>0</v>
      </c>
      <c r="BK1497">
        <v>0</v>
      </c>
      <c r="BM1497">
        <v>0</v>
      </c>
      <c r="BO1497">
        <v>0</v>
      </c>
      <c r="BQ1497">
        <v>0</v>
      </c>
      <c r="BS1497">
        <v>0</v>
      </c>
      <c r="BT1497">
        <v>0</v>
      </c>
      <c r="BV1497">
        <v>0</v>
      </c>
      <c r="BX1497">
        <v>0</v>
      </c>
      <c r="BZ1497">
        <v>0</v>
      </c>
      <c r="CB1497">
        <v>0</v>
      </c>
      <c r="CD1497">
        <v>0</v>
      </c>
      <c r="CH1497">
        <v>0</v>
      </c>
      <c r="CL1497">
        <v>2656</v>
      </c>
      <c r="CO1497">
        <v>0</v>
      </c>
      <c r="CP1497">
        <v>0</v>
      </c>
    </row>
    <row r="1498" spans="1:94" x14ac:dyDescent="0.3">
      <c r="A1498" s="4">
        <v>44788</v>
      </c>
      <c r="B1498" s="2" t="s">
        <v>26</v>
      </c>
      <c r="C1498" s="11" t="s">
        <v>233</v>
      </c>
      <c r="D1498" s="11" t="s">
        <v>11</v>
      </c>
      <c r="E1498" s="3" t="s">
        <v>1476</v>
      </c>
      <c r="F1498" s="1"/>
      <c r="G1498" s="7"/>
      <c r="H1498" s="7"/>
      <c r="I1498" s="7"/>
      <c r="J1498" s="7">
        <v>5</v>
      </c>
      <c r="K1498" s="7">
        <v>1</v>
      </c>
      <c r="L1498" s="7">
        <v>1</v>
      </c>
      <c r="M1498" s="5"/>
      <c r="N1498" s="7">
        <v>1</v>
      </c>
      <c r="O1498" s="7"/>
      <c r="P1498" s="7"/>
      <c r="Q1498" s="7"/>
      <c r="R1498" s="7"/>
      <c r="S1498" s="7"/>
      <c r="T1498" s="7"/>
      <c r="U1498" s="7"/>
      <c r="V1498" s="6"/>
      <c r="W1498" s="10"/>
      <c r="X1498" s="8"/>
      <c r="Y1498" s="9">
        <v>0</v>
      </c>
      <c r="Z1498" s="9">
        <v>0</v>
      </c>
      <c r="AA1498" s="9">
        <v>0</v>
      </c>
      <c r="AB1498" s="9">
        <v>0</v>
      </c>
      <c r="AC1498" s="9">
        <v>0</v>
      </c>
      <c r="AD1498" s="9">
        <v>0</v>
      </c>
      <c r="AE1498" s="9">
        <v>0</v>
      </c>
      <c r="AF1498" s="9">
        <v>0</v>
      </c>
      <c r="AG1498" s="9">
        <v>0</v>
      </c>
      <c r="AH1498" s="9">
        <v>0</v>
      </c>
      <c r="AI1498" s="9">
        <v>0</v>
      </c>
      <c r="AJ1498">
        <v>0</v>
      </c>
      <c r="AK1498">
        <v>0</v>
      </c>
      <c r="AU1498" t="s">
        <v>3211</v>
      </c>
      <c r="AW1498">
        <v>0</v>
      </c>
      <c r="BA1498">
        <v>0</v>
      </c>
      <c r="BC1498">
        <v>0</v>
      </c>
      <c r="BE1498">
        <v>0</v>
      </c>
      <c r="BG1498">
        <v>0</v>
      </c>
      <c r="BI1498">
        <v>0</v>
      </c>
      <c r="BK1498">
        <v>0</v>
      </c>
      <c r="BM1498">
        <v>0</v>
      </c>
      <c r="BO1498">
        <v>0</v>
      </c>
      <c r="BQ1498">
        <v>0</v>
      </c>
      <c r="BS1498">
        <v>0</v>
      </c>
      <c r="BT1498">
        <v>0</v>
      </c>
      <c r="BV1498">
        <v>0</v>
      </c>
      <c r="BX1498">
        <v>0</v>
      </c>
      <c r="BZ1498">
        <v>0</v>
      </c>
      <c r="CB1498">
        <v>0</v>
      </c>
      <c r="CD1498">
        <v>0</v>
      </c>
      <c r="CH1498">
        <v>0</v>
      </c>
      <c r="CL1498">
        <v>2657</v>
      </c>
      <c r="CO1498">
        <v>0</v>
      </c>
      <c r="CP1498">
        <v>0</v>
      </c>
    </row>
    <row r="1499" spans="1:94" x14ac:dyDescent="0.3">
      <c r="A1499" s="4">
        <v>44788</v>
      </c>
      <c r="B1499" s="2" t="s">
        <v>26</v>
      </c>
      <c r="C1499" s="11" t="s">
        <v>734</v>
      </c>
      <c r="D1499" s="11" t="s">
        <v>1690</v>
      </c>
      <c r="E1499" s="3" t="s">
        <v>1461</v>
      </c>
      <c r="F1499" s="1"/>
      <c r="G1499" s="7"/>
      <c r="H1499" s="7"/>
      <c r="I1499" s="7"/>
      <c r="J1499" s="7"/>
      <c r="K1499" s="7"/>
      <c r="L1499" s="7"/>
      <c r="M1499" s="5"/>
      <c r="N1499" s="7">
        <v>1</v>
      </c>
      <c r="O1499" s="7"/>
      <c r="P1499" s="7"/>
      <c r="Q1499" s="7"/>
      <c r="R1499" s="7"/>
      <c r="S1499" s="7"/>
      <c r="T1499" s="7"/>
      <c r="U1499" s="7"/>
      <c r="V1499" s="6"/>
      <c r="W1499" s="10"/>
      <c r="X1499" s="8"/>
      <c r="Y1499" s="9">
        <v>0</v>
      </c>
      <c r="Z1499" s="9">
        <v>0</v>
      </c>
      <c r="AA1499" s="9">
        <v>0</v>
      </c>
      <c r="AB1499" s="9">
        <v>0</v>
      </c>
      <c r="AC1499" s="9">
        <v>0</v>
      </c>
      <c r="AD1499" s="9">
        <v>0</v>
      </c>
      <c r="AE1499" s="9">
        <v>0</v>
      </c>
      <c r="AF1499" s="9">
        <v>0</v>
      </c>
      <c r="AG1499" s="9">
        <v>0</v>
      </c>
      <c r="AH1499" s="9">
        <v>0</v>
      </c>
      <c r="AI1499" s="9">
        <v>0</v>
      </c>
      <c r="AJ1499">
        <v>0</v>
      </c>
      <c r="AK1499">
        <v>0</v>
      </c>
      <c r="AU1499" t="s">
        <v>3212</v>
      </c>
      <c r="AW1499">
        <v>0</v>
      </c>
      <c r="BA1499">
        <v>0</v>
      </c>
      <c r="BC1499">
        <v>0</v>
      </c>
      <c r="BE1499">
        <v>0</v>
      </c>
      <c r="BG1499">
        <v>0</v>
      </c>
      <c r="BI1499">
        <v>0</v>
      </c>
      <c r="BK1499">
        <v>0</v>
      </c>
      <c r="BM1499">
        <v>0</v>
      </c>
      <c r="BO1499">
        <v>0</v>
      </c>
      <c r="BQ1499">
        <v>0</v>
      </c>
      <c r="BS1499">
        <v>0</v>
      </c>
      <c r="BT1499">
        <v>0</v>
      </c>
      <c r="BV1499">
        <v>0</v>
      </c>
      <c r="BX1499">
        <v>0</v>
      </c>
      <c r="BZ1499">
        <v>0</v>
      </c>
      <c r="CB1499">
        <v>0</v>
      </c>
      <c r="CD1499">
        <v>0</v>
      </c>
      <c r="CH1499">
        <v>0</v>
      </c>
      <c r="CL1499">
        <v>2658</v>
      </c>
      <c r="CO1499">
        <v>0</v>
      </c>
      <c r="CP1499">
        <v>0</v>
      </c>
    </row>
    <row r="1500" spans="1:94" x14ac:dyDescent="0.3">
      <c r="A1500" s="4">
        <v>44789</v>
      </c>
      <c r="B1500" s="2" t="s">
        <v>57</v>
      </c>
      <c r="C1500" s="11" t="s">
        <v>527</v>
      </c>
      <c r="D1500" s="11" t="s">
        <v>1690</v>
      </c>
      <c r="E1500" s="3" t="s">
        <v>1309</v>
      </c>
      <c r="F1500" s="1"/>
      <c r="G1500" s="7"/>
      <c r="H1500" s="7"/>
      <c r="I1500" s="7"/>
      <c r="J1500" s="7"/>
      <c r="K1500" s="7"/>
      <c r="L1500" s="7"/>
      <c r="M1500" s="5"/>
      <c r="N1500" s="7">
        <v>1</v>
      </c>
      <c r="O1500" s="7"/>
      <c r="P1500" s="7"/>
      <c r="Q1500" s="7"/>
      <c r="R1500" s="7"/>
      <c r="S1500" s="7"/>
      <c r="T1500" s="7"/>
      <c r="U1500" s="7"/>
      <c r="V1500" s="6"/>
      <c r="W1500" s="10"/>
      <c r="X1500" s="8"/>
      <c r="Y1500" s="9">
        <v>0</v>
      </c>
      <c r="Z1500" s="9">
        <v>0</v>
      </c>
      <c r="AA1500" s="9">
        <v>0</v>
      </c>
      <c r="AB1500" s="9">
        <v>0</v>
      </c>
      <c r="AC1500" s="9">
        <v>0</v>
      </c>
      <c r="AD1500" s="9">
        <v>0</v>
      </c>
      <c r="AE1500" s="9">
        <v>0</v>
      </c>
      <c r="AF1500" s="9">
        <v>0</v>
      </c>
      <c r="AG1500" s="9">
        <v>0</v>
      </c>
      <c r="AH1500" s="9">
        <v>0</v>
      </c>
      <c r="AI1500" s="9">
        <v>0</v>
      </c>
      <c r="AJ1500">
        <v>0</v>
      </c>
      <c r="AK1500">
        <v>0</v>
      </c>
      <c r="AU1500" t="s">
        <v>3213</v>
      </c>
      <c r="AW1500">
        <v>0</v>
      </c>
      <c r="BA1500">
        <v>0</v>
      </c>
      <c r="BC1500">
        <v>0</v>
      </c>
      <c r="BE1500">
        <v>0</v>
      </c>
      <c r="BG1500">
        <v>0</v>
      </c>
      <c r="BI1500">
        <v>0</v>
      </c>
      <c r="BK1500">
        <v>0</v>
      </c>
      <c r="BM1500">
        <v>0</v>
      </c>
      <c r="BO1500">
        <v>0</v>
      </c>
      <c r="BQ1500">
        <v>0</v>
      </c>
      <c r="BS1500">
        <v>0</v>
      </c>
      <c r="BT1500">
        <v>0</v>
      </c>
      <c r="BV1500">
        <v>0</v>
      </c>
      <c r="BX1500">
        <v>0</v>
      </c>
      <c r="BZ1500">
        <v>0</v>
      </c>
      <c r="CB1500">
        <v>0</v>
      </c>
      <c r="CD1500">
        <v>0</v>
      </c>
      <c r="CH1500">
        <v>0</v>
      </c>
      <c r="CL1500">
        <v>2659</v>
      </c>
      <c r="CO1500">
        <v>0</v>
      </c>
      <c r="CP1500">
        <v>0</v>
      </c>
    </row>
    <row r="1501" spans="1:94" x14ac:dyDescent="0.3">
      <c r="A1501" s="4">
        <v>44787</v>
      </c>
      <c r="B1501" s="2" t="s">
        <v>39</v>
      </c>
      <c r="C1501" s="11" t="s">
        <v>623</v>
      </c>
      <c r="D1501" s="11" t="s">
        <v>11</v>
      </c>
      <c r="E1501" s="3" t="s">
        <v>1013</v>
      </c>
      <c r="F1501" s="1"/>
      <c r="G1501" s="7"/>
      <c r="H1501" s="7"/>
      <c r="I1501" s="7"/>
      <c r="J1501" s="7">
        <v>420</v>
      </c>
      <c r="K1501" s="7">
        <v>105</v>
      </c>
      <c r="L1501" s="7"/>
      <c r="M1501" s="5">
        <v>105</v>
      </c>
      <c r="N1501" s="7">
        <v>7</v>
      </c>
      <c r="O1501" s="7"/>
      <c r="P1501" s="7"/>
      <c r="Q1501" s="7">
        <v>1</v>
      </c>
      <c r="R1501" s="7"/>
      <c r="S1501" s="7"/>
      <c r="T1501" s="7">
        <v>2</v>
      </c>
      <c r="U1501" s="7"/>
      <c r="V1501" s="6">
        <v>50</v>
      </c>
      <c r="W1501" s="10" t="s">
        <v>3214</v>
      </c>
      <c r="X1501" s="8"/>
      <c r="Y1501" s="9">
        <v>0</v>
      </c>
      <c r="Z1501" s="9">
        <v>0</v>
      </c>
      <c r="AA1501" s="9">
        <v>0</v>
      </c>
      <c r="AB1501" s="9">
        <v>0</v>
      </c>
      <c r="AC1501" s="9">
        <v>0</v>
      </c>
      <c r="AD1501" s="9">
        <v>0</v>
      </c>
      <c r="AE1501" s="9">
        <v>0</v>
      </c>
      <c r="AF1501" s="9">
        <v>0</v>
      </c>
      <c r="AG1501" s="9">
        <v>0</v>
      </c>
      <c r="AH1501" s="9">
        <v>0</v>
      </c>
      <c r="AI1501" s="9">
        <v>0</v>
      </c>
      <c r="AJ1501">
        <v>0</v>
      </c>
      <c r="AK1501">
        <v>0</v>
      </c>
      <c r="AU1501" t="s">
        <v>3215</v>
      </c>
      <c r="AW1501">
        <v>0</v>
      </c>
      <c r="BA1501">
        <v>0</v>
      </c>
      <c r="BC1501">
        <v>0</v>
      </c>
      <c r="BE1501">
        <v>0</v>
      </c>
      <c r="BG1501">
        <v>0</v>
      </c>
      <c r="BI1501">
        <v>0</v>
      </c>
      <c r="BK1501">
        <v>0</v>
      </c>
      <c r="BM1501">
        <v>0</v>
      </c>
      <c r="BO1501">
        <v>0</v>
      </c>
      <c r="BQ1501">
        <v>0</v>
      </c>
      <c r="BS1501">
        <v>0</v>
      </c>
      <c r="BT1501">
        <v>0</v>
      </c>
      <c r="BV1501">
        <v>0</v>
      </c>
      <c r="BX1501">
        <v>0</v>
      </c>
      <c r="BZ1501">
        <v>0</v>
      </c>
      <c r="CB1501">
        <v>0</v>
      </c>
      <c r="CD1501">
        <v>0</v>
      </c>
      <c r="CH1501">
        <v>0</v>
      </c>
      <c r="CL1501">
        <v>2660</v>
      </c>
      <c r="CO1501">
        <v>0</v>
      </c>
      <c r="CP1501">
        <v>0</v>
      </c>
    </row>
    <row r="1502" spans="1:94" x14ac:dyDescent="0.3">
      <c r="A1502" s="4">
        <v>44789</v>
      </c>
      <c r="B1502" s="2" t="s">
        <v>12</v>
      </c>
      <c r="C1502" s="11" t="s">
        <v>616</v>
      </c>
      <c r="D1502" s="11" t="s">
        <v>11</v>
      </c>
      <c r="E1502" s="3" t="s">
        <v>1163</v>
      </c>
      <c r="F1502" s="1"/>
      <c r="G1502" s="7">
        <v>1</v>
      </c>
      <c r="H1502" s="7"/>
      <c r="I1502" s="7"/>
      <c r="J1502" s="7"/>
      <c r="K1502" s="7"/>
      <c r="L1502" s="7"/>
      <c r="M1502" s="5"/>
      <c r="N1502" s="7"/>
      <c r="O1502" s="7"/>
      <c r="P1502" s="7"/>
      <c r="Q1502" s="7"/>
      <c r="R1502" s="7"/>
      <c r="S1502" s="7"/>
      <c r="T1502" s="7"/>
      <c r="U1502" s="7"/>
      <c r="V1502" s="6"/>
      <c r="W1502" s="10"/>
      <c r="X1502" s="8"/>
      <c r="Y1502" s="9">
        <v>0</v>
      </c>
      <c r="Z1502" s="9">
        <v>0</v>
      </c>
      <c r="AA1502" s="9">
        <v>0</v>
      </c>
      <c r="AB1502" s="9">
        <v>0</v>
      </c>
      <c r="AC1502" s="9">
        <v>0</v>
      </c>
      <c r="AD1502" s="9">
        <v>0</v>
      </c>
      <c r="AE1502" s="9">
        <v>0</v>
      </c>
      <c r="AF1502" s="9">
        <v>0</v>
      </c>
      <c r="AG1502" s="9">
        <v>0</v>
      </c>
      <c r="AH1502" s="9">
        <v>0</v>
      </c>
      <c r="AI1502" s="9">
        <v>0</v>
      </c>
      <c r="AJ1502">
        <v>0</v>
      </c>
      <c r="AK1502">
        <v>0</v>
      </c>
      <c r="AU1502" t="s">
        <v>3216</v>
      </c>
      <c r="AW1502">
        <v>0</v>
      </c>
      <c r="BA1502">
        <v>0</v>
      </c>
      <c r="BC1502">
        <v>0</v>
      </c>
      <c r="BE1502">
        <v>0</v>
      </c>
      <c r="BG1502">
        <v>0</v>
      </c>
      <c r="BI1502">
        <v>0</v>
      </c>
      <c r="BK1502">
        <v>0</v>
      </c>
      <c r="BM1502">
        <v>0</v>
      </c>
      <c r="BO1502">
        <v>0</v>
      </c>
      <c r="BQ1502">
        <v>0</v>
      </c>
      <c r="BS1502">
        <v>0</v>
      </c>
      <c r="BT1502">
        <v>0</v>
      </c>
      <c r="BV1502">
        <v>0</v>
      </c>
      <c r="BX1502">
        <v>0</v>
      </c>
      <c r="BZ1502">
        <v>0</v>
      </c>
      <c r="CB1502">
        <v>0</v>
      </c>
      <c r="CD1502">
        <v>0</v>
      </c>
      <c r="CH1502">
        <v>0</v>
      </c>
      <c r="CL1502">
        <v>2661</v>
      </c>
      <c r="CO1502">
        <v>0</v>
      </c>
      <c r="CP1502">
        <v>0</v>
      </c>
    </row>
    <row r="1503" spans="1:94" x14ac:dyDescent="0.3">
      <c r="A1503" s="4">
        <v>44788</v>
      </c>
      <c r="B1503" s="2" t="s">
        <v>26</v>
      </c>
      <c r="C1503" s="11" t="s">
        <v>96</v>
      </c>
      <c r="D1503" s="11" t="s">
        <v>11</v>
      </c>
      <c r="E1503" s="3" t="s">
        <v>1555</v>
      </c>
      <c r="F1503" s="1"/>
      <c r="G1503" s="7"/>
      <c r="H1503" s="7"/>
      <c r="I1503" s="7"/>
      <c r="J1503" s="7">
        <v>40</v>
      </c>
      <c r="K1503" s="7">
        <v>10</v>
      </c>
      <c r="L1503" s="7"/>
      <c r="M1503" s="5">
        <v>10</v>
      </c>
      <c r="N1503" s="7"/>
      <c r="O1503" s="7"/>
      <c r="P1503" s="7"/>
      <c r="Q1503" s="7"/>
      <c r="R1503" s="7"/>
      <c r="S1503" s="7"/>
      <c r="T1503" s="7"/>
      <c r="U1503" s="7"/>
      <c r="V1503" s="6"/>
      <c r="W1503" s="10"/>
      <c r="X1503" s="8"/>
      <c r="Y1503" s="9">
        <v>0</v>
      </c>
      <c r="Z1503" s="9">
        <v>0</v>
      </c>
      <c r="AA1503" s="9">
        <v>0</v>
      </c>
      <c r="AB1503" s="9">
        <v>0</v>
      </c>
      <c r="AC1503" s="9">
        <v>0</v>
      </c>
      <c r="AD1503" s="9">
        <v>0</v>
      </c>
      <c r="AE1503" s="9">
        <v>0</v>
      </c>
      <c r="AF1503" s="9">
        <v>0</v>
      </c>
      <c r="AG1503" s="9">
        <v>0</v>
      </c>
      <c r="AH1503" s="9">
        <v>0</v>
      </c>
      <c r="AI1503" s="9">
        <v>0</v>
      </c>
      <c r="AJ1503">
        <v>0</v>
      </c>
      <c r="AK1503">
        <v>0</v>
      </c>
      <c r="AU1503" t="s">
        <v>3217</v>
      </c>
      <c r="AW1503">
        <v>0</v>
      </c>
      <c r="BA1503">
        <v>0</v>
      </c>
      <c r="BC1503">
        <v>0</v>
      </c>
      <c r="BE1503">
        <v>0</v>
      </c>
      <c r="BG1503">
        <v>0</v>
      </c>
      <c r="BI1503">
        <v>0</v>
      </c>
      <c r="BK1503">
        <v>0</v>
      </c>
      <c r="BM1503">
        <v>0</v>
      </c>
      <c r="BO1503">
        <v>0</v>
      </c>
      <c r="BQ1503">
        <v>0</v>
      </c>
      <c r="BS1503">
        <v>0</v>
      </c>
      <c r="BT1503">
        <v>0</v>
      </c>
      <c r="BV1503">
        <v>0</v>
      </c>
      <c r="BX1503">
        <v>0</v>
      </c>
      <c r="BZ1503">
        <v>0</v>
      </c>
      <c r="CB1503">
        <v>0</v>
      </c>
      <c r="CD1503">
        <v>0</v>
      </c>
      <c r="CH1503">
        <v>0</v>
      </c>
      <c r="CL1503">
        <v>2662</v>
      </c>
      <c r="CO1503">
        <v>0</v>
      </c>
      <c r="CP1503">
        <v>0</v>
      </c>
    </row>
    <row r="1504" spans="1:94" x14ac:dyDescent="0.3">
      <c r="A1504" s="4">
        <v>44788</v>
      </c>
      <c r="B1504" s="2" t="s">
        <v>32</v>
      </c>
      <c r="C1504" s="11" t="s">
        <v>377</v>
      </c>
      <c r="D1504" s="11" t="s">
        <v>1713</v>
      </c>
      <c r="E1504" s="3" t="s">
        <v>1073</v>
      </c>
      <c r="F1504" s="1"/>
      <c r="G1504" s="7"/>
      <c r="H1504" s="7"/>
      <c r="I1504" s="7"/>
      <c r="J1504" s="7"/>
      <c r="K1504" s="7">
        <v>60</v>
      </c>
      <c r="L1504" s="7"/>
      <c r="M1504" s="5">
        <v>60</v>
      </c>
      <c r="N1504" s="7"/>
      <c r="O1504" s="7"/>
      <c r="P1504" s="7"/>
      <c r="Q1504" s="7"/>
      <c r="R1504" s="7"/>
      <c r="S1504" s="7"/>
      <c r="T1504" s="7"/>
      <c r="U1504" s="7"/>
      <c r="V1504" s="6"/>
      <c r="W1504" s="10"/>
      <c r="X1504" s="8"/>
      <c r="Y1504" s="9">
        <v>0</v>
      </c>
      <c r="Z1504" s="9">
        <v>0</v>
      </c>
      <c r="AA1504" s="9">
        <v>0</v>
      </c>
      <c r="AB1504" s="9">
        <v>0</v>
      </c>
      <c r="AC1504" s="9">
        <v>0</v>
      </c>
      <c r="AD1504" s="9">
        <v>0</v>
      </c>
      <c r="AE1504" s="9">
        <v>0</v>
      </c>
      <c r="AF1504" s="9">
        <v>0</v>
      </c>
      <c r="AG1504" s="9">
        <v>0</v>
      </c>
      <c r="AH1504" s="9">
        <v>0</v>
      </c>
      <c r="AI1504" s="9">
        <v>0</v>
      </c>
      <c r="AJ1504">
        <v>0</v>
      </c>
      <c r="AK1504">
        <v>0</v>
      </c>
      <c r="AU1504" t="s">
        <v>3218</v>
      </c>
      <c r="AW1504">
        <v>0</v>
      </c>
      <c r="BA1504">
        <v>0</v>
      </c>
      <c r="BC1504">
        <v>0</v>
      </c>
      <c r="BE1504">
        <v>0</v>
      </c>
      <c r="BG1504">
        <v>0</v>
      </c>
      <c r="BI1504">
        <v>0</v>
      </c>
      <c r="BK1504">
        <v>0</v>
      </c>
      <c r="BM1504">
        <v>0</v>
      </c>
      <c r="BO1504">
        <v>0</v>
      </c>
      <c r="BQ1504">
        <v>0</v>
      </c>
      <c r="BS1504">
        <v>0</v>
      </c>
      <c r="BT1504">
        <v>0</v>
      </c>
      <c r="BV1504">
        <v>0</v>
      </c>
      <c r="BX1504">
        <v>0</v>
      </c>
      <c r="BZ1504">
        <v>0</v>
      </c>
      <c r="CB1504">
        <v>0</v>
      </c>
      <c r="CD1504">
        <v>0</v>
      </c>
      <c r="CH1504">
        <v>0</v>
      </c>
      <c r="CL1504">
        <v>2663</v>
      </c>
      <c r="CO1504">
        <v>0</v>
      </c>
      <c r="CP1504">
        <v>0</v>
      </c>
    </row>
    <row r="1505" spans="1:94" x14ac:dyDescent="0.3">
      <c r="A1505" s="4">
        <v>44789</v>
      </c>
      <c r="B1505" s="2" t="s">
        <v>26</v>
      </c>
      <c r="C1505" s="11" t="s">
        <v>400</v>
      </c>
      <c r="D1505" s="11" t="s">
        <v>11</v>
      </c>
      <c r="E1505" s="3" t="s">
        <v>1471</v>
      </c>
      <c r="F1505" s="1"/>
      <c r="G1505" s="7"/>
      <c r="H1505" s="7"/>
      <c r="I1505" s="7"/>
      <c r="J1505" s="7"/>
      <c r="K1505" s="7"/>
      <c r="L1505" s="7"/>
      <c r="M1505" s="5"/>
      <c r="N1505" s="7"/>
      <c r="O1505" s="7"/>
      <c r="P1505" s="7"/>
      <c r="Q1505" s="7"/>
      <c r="R1505" s="7"/>
      <c r="S1505" s="7"/>
      <c r="T1505" s="7"/>
      <c r="U1505" s="7"/>
      <c r="V1505" s="6"/>
      <c r="W1505" s="10"/>
      <c r="X1505" s="8"/>
      <c r="Y1505" s="9">
        <v>0</v>
      </c>
      <c r="Z1505" s="9">
        <v>0</v>
      </c>
      <c r="AA1505" s="9">
        <v>0</v>
      </c>
      <c r="AB1505" s="9">
        <v>0</v>
      </c>
      <c r="AC1505" s="9">
        <v>0</v>
      </c>
      <c r="AD1505" s="9">
        <v>0</v>
      </c>
      <c r="AE1505" s="9">
        <v>0</v>
      </c>
      <c r="AF1505" s="9">
        <v>0</v>
      </c>
      <c r="AG1505" s="9">
        <v>0</v>
      </c>
      <c r="AH1505" s="9">
        <v>0</v>
      </c>
      <c r="AI1505" s="9">
        <v>0</v>
      </c>
      <c r="AJ1505">
        <v>0</v>
      </c>
      <c r="AK1505">
        <v>0</v>
      </c>
      <c r="AU1505" t="s">
        <v>3219</v>
      </c>
      <c r="AW1505">
        <v>0</v>
      </c>
      <c r="BA1505">
        <v>0</v>
      </c>
      <c r="BC1505">
        <v>0</v>
      </c>
      <c r="BE1505">
        <v>0</v>
      </c>
      <c r="BG1505">
        <v>0</v>
      </c>
      <c r="BI1505">
        <v>0</v>
      </c>
      <c r="BK1505">
        <v>0</v>
      </c>
      <c r="BM1505">
        <v>0</v>
      </c>
      <c r="BO1505">
        <v>0</v>
      </c>
      <c r="BQ1505">
        <v>0</v>
      </c>
      <c r="BS1505">
        <v>0</v>
      </c>
      <c r="BT1505">
        <v>0</v>
      </c>
      <c r="BV1505">
        <v>0</v>
      </c>
      <c r="BX1505">
        <v>0</v>
      </c>
      <c r="BZ1505">
        <v>0</v>
      </c>
      <c r="CB1505">
        <v>0</v>
      </c>
      <c r="CD1505">
        <v>0</v>
      </c>
      <c r="CH1505">
        <v>0</v>
      </c>
      <c r="CL1505">
        <v>2664</v>
      </c>
      <c r="CO1505">
        <v>0</v>
      </c>
      <c r="CP1505">
        <v>0</v>
      </c>
    </row>
    <row r="1506" spans="1:94" x14ac:dyDescent="0.3">
      <c r="A1506" s="4">
        <v>44788</v>
      </c>
      <c r="B1506" s="2" t="s">
        <v>26</v>
      </c>
      <c r="C1506" s="11" t="s">
        <v>400</v>
      </c>
      <c r="D1506" s="11" t="s">
        <v>1473</v>
      </c>
      <c r="E1506" s="3" t="s">
        <v>1471</v>
      </c>
      <c r="F1506" s="1"/>
      <c r="G1506" s="7">
        <v>1</v>
      </c>
      <c r="H1506" s="7"/>
      <c r="I1506" s="7"/>
      <c r="J1506" s="7">
        <v>1</v>
      </c>
      <c r="K1506" s="7"/>
      <c r="L1506" s="7"/>
      <c r="M1506" s="5"/>
      <c r="N1506" s="7"/>
      <c r="O1506" s="7"/>
      <c r="P1506" s="7"/>
      <c r="Q1506" s="7"/>
      <c r="R1506" s="7"/>
      <c r="S1506" s="7"/>
      <c r="T1506" s="7"/>
      <c r="U1506" s="7"/>
      <c r="V1506" s="6"/>
      <c r="W1506" s="10"/>
      <c r="X1506" s="8"/>
      <c r="Y1506" s="9">
        <v>0</v>
      </c>
      <c r="Z1506" s="9">
        <v>0</v>
      </c>
      <c r="AA1506" s="9">
        <v>0</v>
      </c>
      <c r="AB1506" s="9">
        <v>0</v>
      </c>
      <c r="AC1506" s="9">
        <v>0</v>
      </c>
      <c r="AD1506" s="9">
        <v>0</v>
      </c>
      <c r="AE1506" s="9">
        <v>0</v>
      </c>
      <c r="AF1506" s="9">
        <v>0</v>
      </c>
      <c r="AG1506" s="9">
        <v>0</v>
      </c>
      <c r="AH1506" s="9">
        <v>0</v>
      </c>
      <c r="AI1506" s="9">
        <v>0</v>
      </c>
      <c r="AJ1506">
        <v>0</v>
      </c>
      <c r="AK1506">
        <v>0</v>
      </c>
      <c r="AU1506" t="s">
        <v>3220</v>
      </c>
      <c r="AW1506">
        <v>0</v>
      </c>
      <c r="BA1506">
        <v>0</v>
      </c>
      <c r="BC1506">
        <v>0</v>
      </c>
      <c r="BE1506">
        <v>0</v>
      </c>
      <c r="BG1506">
        <v>0</v>
      </c>
      <c r="BI1506">
        <v>0</v>
      </c>
      <c r="BK1506">
        <v>0</v>
      </c>
      <c r="BM1506">
        <v>0</v>
      </c>
      <c r="BO1506">
        <v>0</v>
      </c>
      <c r="BQ1506">
        <v>0</v>
      </c>
      <c r="BS1506">
        <v>0</v>
      </c>
      <c r="BT1506">
        <v>0</v>
      </c>
      <c r="BV1506">
        <v>0</v>
      </c>
      <c r="BX1506">
        <v>0</v>
      </c>
      <c r="BZ1506">
        <v>0</v>
      </c>
      <c r="CB1506">
        <v>0</v>
      </c>
      <c r="CD1506">
        <v>0</v>
      </c>
      <c r="CH1506">
        <v>0</v>
      </c>
      <c r="CL1506">
        <v>2665</v>
      </c>
      <c r="CO1506">
        <v>0</v>
      </c>
      <c r="CP1506">
        <v>0</v>
      </c>
    </row>
    <row r="1507" spans="1:94" x14ac:dyDescent="0.3">
      <c r="A1507" s="4">
        <v>44786</v>
      </c>
      <c r="B1507" s="2" t="s">
        <v>19</v>
      </c>
      <c r="C1507" s="11" t="s">
        <v>675</v>
      </c>
      <c r="D1507" s="11" t="s">
        <v>31</v>
      </c>
      <c r="E1507" s="3" t="s">
        <v>1427</v>
      </c>
      <c r="F1507" s="1"/>
      <c r="G1507" s="7"/>
      <c r="H1507" s="7"/>
      <c r="I1507" s="7"/>
      <c r="J1507" s="7"/>
      <c r="K1507" s="7"/>
      <c r="L1507" s="7"/>
      <c r="M1507" s="5"/>
      <c r="N1507" s="7"/>
      <c r="O1507" s="7"/>
      <c r="P1507" s="7"/>
      <c r="Q1507" s="7"/>
      <c r="R1507" s="7"/>
      <c r="S1507" s="7"/>
      <c r="T1507" s="7"/>
      <c r="U1507" s="7"/>
      <c r="V1507" s="6">
        <v>9</v>
      </c>
      <c r="W1507" s="10" t="s">
        <v>3221</v>
      </c>
      <c r="X1507" s="8"/>
      <c r="Y1507" s="9">
        <v>0</v>
      </c>
      <c r="Z1507" s="9">
        <v>0</v>
      </c>
      <c r="AA1507" s="9">
        <v>0</v>
      </c>
      <c r="AB1507" s="9">
        <v>0</v>
      </c>
      <c r="AC1507" s="9">
        <v>0</v>
      </c>
      <c r="AD1507" s="9">
        <v>0</v>
      </c>
      <c r="AE1507" s="9">
        <v>0</v>
      </c>
      <c r="AF1507" s="9">
        <v>0</v>
      </c>
      <c r="AG1507" s="9">
        <v>0</v>
      </c>
      <c r="AH1507" s="9">
        <v>0</v>
      </c>
      <c r="AI1507" s="9">
        <v>0</v>
      </c>
      <c r="AJ1507">
        <v>0</v>
      </c>
      <c r="AK1507">
        <v>0</v>
      </c>
      <c r="AU1507" t="s">
        <v>3222</v>
      </c>
      <c r="AW1507">
        <v>0</v>
      </c>
      <c r="BA1507">
        <v>0</v>
      </c>
      <c r="BC1507">
        <v>0</v>
      </c>
      <c r="BE1507">
        <v>0</v>
      </c>
      <c r="BG1507">
        <v>0</v>
      </c>
      <c r="BI1507">
        <v>0</v>
      </c>
      <c r="BK1507">
        <v>0</v>
      </c>
      <c r="BM1507">
        <v>0</v>
      </c>
      <c r="BO1507">
        <v>0</v>
      </c>
      <c r="BQ1507">
        <v>0</v>
      </c>
      <c r="BS1507">
        <v>0</v>
      </c>
      <c r="BT1507">
        <v>0</v>
      </c>
      <c r="BV1507">
        <v>0</v>
      </c>
      <c r="BX1507">
        <v>0</v>
      </c>
      <c r="BZ1507">
        <v>0</v>
      </c>
      <c r="CB1507">
        <v>0</v>
      </c>
      <c r="CD1507">
        <v>0</v>
      </c>
      <c r="CH1507">
        <v>0</v>
      </c>
      <c r="CL1507">
        <v>2666</v>
      </c>
      <c r="CO1507">
        <v>0</v>
      </c>
      <c r="CP1507">
        <v>0</v>
      </c>
    </row>
    <row r="1508" spans="1:94" x14ac:dyDescent="0.3">
      <c r="A1508" s="4">
        <v>44789</v>
      </c>
      <c r="B1508" s="2" t="s">
        <v>134</v>
      </c>
      <c r="C1508" s="11" t="s">
        <v>135</v>
      </c>
      <c r="D1508" s="11" t="s">
        <v>7</v>
      </c>
      <c r="E1508" s="3" t="s">
        <v>893</v>
      </c>
      <c r="F1508" s="1"/>
      <c r="G1508" s="7"/>
      <c r="H1508" s="7"/>
      <c r="I1508" s="7"/>
      <c r="J1508" s="7">
        <v>32</v>
      </c>
      <c r="K1508" s="7">
        <v>12</v>
      </c>
      <c r="L1508" s="7"/>
      <c r="M1508" s="5">
        <v>6</v>
      </c>
      <c r="N1508" s="7"/>
      <c r="O1508" s="7"/>
      <c r="P1508" s="7"/>
      <c r="Q1508" s="7"/>
      <c r="R1508" s="7"/>
      <c r="S1508" s="7"/>
      <c r="T1508" s="7"/>
      <c r="U1508" s="7"/>
      <c r="V1508" s="6"/>
      <c r="W1508" s="10"/>
      <c r="X1508" s="8"/>
      <c r="Y1508" s="9">
        <v>0</v>
      </c>
      <c r="Z1508" s="9">
        <v>0</v>
      </c>
      <c r="AA1508" s="9">
        <v>0</v>
      </c>
      <c r="AB1508" s="9">
        <v>0</v>
      </c>
      <c r="AC1508" s="9">
        <v>0</v>
      </c>
      <c r="AD1508" s="9">
        <v>0</v>
      </c>
      <c r="AE1508" s="9">
        <v>0</v>
      </c>
      <c r="AF1508" s="9">
        <v>0</v>
      </c>
      <c r="AG1508" s="9">
        <v>0</v>
      </c>
      <c r="AH1508" s="9">
        <v>0</v>
      </c>
      <c r="AI1508" s="9">
        <v>0</v>
      </c>
      <c r="AJ1508">
        <v>0</v>
      </c>
      <c r="AK1508">
        <v>0</v>
      </c>
      <c r="AU1508" t="s">
        <v>3223</v>
      </c>
      <c r="AW1508">
        <v>0</v>
      </c>
      <c r="BA1508">
        <v>0</v>
      </c>
      <c r="BC1508">
        <v>0</v>
      </c>
      <c r="BE1508">
        <v>0</v>
      </c>
      <c r="BG1508">
        <v>0</v>
      </c>
      <c r="BI1508">
        <v>0</v>
      </c>
      <c r="BK1508">
        <v>0</v>
      </c>
      <c r="BM1508">
        <v>0</v>
      </c>
      <c r="BO1508">
        <v>0</v>
      </c>
      <c r="BQ1508">
        <v>0</v>
      </c>
      <c r="BS1508">
        <v>0</v>
      </c>
      <c r="BT1508">
        <v>0</v>
      </c>
      <c r="BV1508">
        <v>0</v>
      </c>
      <c r="BX1508">
        <v>0</v>
      </c>
      <c r="BZ1508">
        <v>0</v>
      </c>
      <c r="CB1508">
        <v>0</v>
      </c>
      <c r="CD1508">
        <v>0</v>
      </c>
      <c r="CH1508">
        <v>0</v>
      </c>
      <c r="CL1508">
        <v>2667</v>
      </c>
      <c r="CO1508">
        <v>0</v>
      </c>
      <c r="CP1508">
        <v>0</v>
      </c>
    </row>
    <row r="1509" spans="1:94" x14ac:dyDescent="0.3">
      <c r="A1509" s="4">
        <v>44790</v>
      </c>
      <c r="B1509" s="2" t="s">
        <v>57</v>
      </c>
      <c r="C1509" s="11" t="s">
        <v>351</v>
      </c>
      <c r="D1509" s="11" t="s">
        <v>1566</v>
      </c>
      <c r="E1509" s="3" t="s">
        <v>1099</v>
      </c>
      <c r="F1509" s="1"/>
      <c r="G1509" s="7"/>
      <c r="H1509" s="7"/>
      <c r="I1509" s="7"/>
      <c r="J1509" s="7">
        <v>9</v>
      </c>
      <c r="K1509" s="7"/>
      <c r="L1509" s="7"/>
      <c r="M1509" s="5"/>
      <c r="N1509" s="7"/>
      <c r="O1509" s="7"/>
      <c r="P1509" s="7"/>
      <c r="Q1509" s="7"/>
      <c r="R1509" s="7"/>
      <c r="S1509" s="7"/>
      <c r="T1509" s="7"/>
      <c r="U1509" s="7"/>
      <c r="V1509" s="6"/>
      <c r="W1509" s="10"/>
      <c r="X1509" s="8"/>
      <c r="Y1509" s="9">
        <v>0</v>
      </c>
      <c r="Z1509" s="9">
        <v>0</v>
      </c>
      <c r="AA1509" s="9">
        <v>0</v>
      </c>
      <c r="AB1509" s="9">
        <v>0</v>
      </c>
      <c r="AC1509" s="9">
        <v>0</v>
      </c>
      <c r="AD1509" s="9">
        <v>0</v>
      </c>
      <c r="AE1509" s="9">
        <v>0</v>
      </c>
      <c r="AF1509" s="9">
        <v>0</v>
      </c>
      <c r="AG1509" s="9">
        <v>0</v>
      </c>
      <c r="AH1509" s="9">
        <v>0</v>
      </c>
      <c r="AI1509" s="9">
        <v>0</v>
      </c>
      <c r="AJ1509">
        <v>0</v>
      </c>
      <c r="AK1509">
        <v>0</v>
      </c>
      <c r="AU1509" t="s">
        <v>3224</v>
      </c>
      <c r="AW1509">
        <v>0</v>
      </c>
      <c r="BA1509">
        <v>0</v>
      </c>
      <c r="BC1509">
        <v>0</v>
      </c>
      <c r="BE1509">
        <v>0</v>
      </c>
      <c r="BG1509">
        <v>0</v>
      </c>
      <c r="BI1509">
        <v>0</v>
      </c>
      <c r="BK1509">
        <v>0</v>
      </c>
      <c r="BM1509">
        <v>0</v>
      </c>
      <c r="BO1509">
        <v>0</v>
      </c>
      <c r="BQ1509">
        <v>0</v>
      </c>
      <c r="BS1509">
        <v>0</v>
      </c>
      <c r="BT1509">
        <v>0</v>
      </c>
      <c r="BV1509">
        <v>0</v>
      </c>
      <c r="BX1509">
        <v>0</v>
      </c>
      <c r="BZ1509">
        <v>0</v>
      </c>
      <c r="CB1509">
        <v>0</v>
      </c>
      <c r="CD1509">
        <v>0</v>
      </c>
      <c r="CH1509">
        <v>0</v>
      </c>
      <c r="CL1509">
        <v>2668</v>
      </c>
      <c r="CO1509">
        <v>0</v>
      </c>
      <c r="CP1509">
        <v>0</v>
      </c>
    </row>
    <row r="1510" spans="1:94" x14ac:dyDescent="0.3">
      <c r="A1510" s="4">
        <v>44789</v>
      </c>
      <c r="B1510" s="2" t="s">
        <v>57</v>
      </c>
      <c r="C1510" s="11" t="s">
        <v>338</v>
      </c>
      <c r="D1510" s="11" t="s">
        <v>31</v>
      </c>
      <c r="E1510" s="3" t="s">
        <v>1339</v>
      </c>
      <c r="F1510" s="1"/>
      <c r="G1510" s="7"/>
      <c r="H1510" s="7"/>
      <c r="I1510" s="7"/>
      <c r="J1510" s="7">
        <v>200</v>
      </c>
      <c r="K1510" s="7">
        <v>41</v>
      </c>
      <c r="L1510" s="7"/>
      <c r="M1510" s="5">
        <v>41</v>
      </c>
      <c r="N1510" s="7"/>
      <c r="O1510" s="7"/>
      <c r="P1510" s="7"/>
      <c r="Q1510" s="7"/>
      <c r="R1510" s="7"/>
      <c r="S1510" s="7"/>
      <c r="T1510" s="7"/>
      <c r="U1510" s="7"/>
      <c r="V1510" s="6">
        <v>1</v>
      </c>
      <c r="W1510" s="10" t="s">
        <v>3225</v>
      </c>
      <c r="X1510" s="8"/>
      <c r="Y1510" s="9">
        <v>0</v>
      </c>
      <c r="Z1510" s="9">
        <v>0</v>
      </c>
      <c r="AA1510" s="9">
        <v>0</v>
      </c>
      <c r="AB1510" s="9">
        <v>0</v>
      </c>
      <c r="AC1510" s="9">
        <v>0</v>
      </c>
      <c r="AD1510" s="9">
        <v>0</v>
      </c>
      <c r="AE1510" s="9">
        <v>0</v>
      </c>
      <c r="AF1510" s="9">
        <v>0</v>
      </c>
      <c r="AG1510" s="9">
        <v>0</v>
      </c>
      <c r="AH1510" s="9">
        <v>0</v>
      </c>
      <c r="AI1510" s="9">
        <v>0</v>
      </c>
      <c r="AJ1510">
        <v>0</v>
      </c>
      <c r="AK1510">
        <v>0</v>
      </c>
      <c r="AU1510" t="s">
        <v>3226</v>
      </c>
      <c r="AW1510">
        <v>0</v>
      </c>
      <c r="BA1510">
        <v>0</v>
      </c>
      <c r="BC1510">
        <v>0</v>
      </c>
      <c r="BE1510">
        <v>0</v>
      </c>
      <c r="BG1510">
        <v>0</v>
      </c>
      <c r="BI1510">
        <v>0</v>
      </c>
      <c r="BK1510">
        <v>0</v>
      </c>
      <c r="BM1510">
        <v>0</v>
      </c>
      <c r="BO1510">
        <v>0</v>
      </c>
      <c r="BQ1510">
        <v>0</v>
      </c>
      <c r="BS1510">
        <v>0</v>
      </c>
      <c r="BT1510">
        <v>0</v>
      </c>
      <c r="BV1510">
        <v>0</v>
      </c>
      <c r="BX1510">
        <v>0</v>
      </c>
      <c r="BZ1510">
        <v>0</v>
      </c>
      <c r="CB1510">
        <v>0</v>
      </c>
      <c r="CD1510">
        <v>0</v>
      </c>
      <c r="CH1510">
        <v>0</v>
      </c>
      <c r="CL1510">
        <v>2669</v>
      </c>
      <c r="CO1510">
        <v>0</v>
      </c>
      <c r="CP1510">
        <v>0</v>
      </c>
    </row>
    <row r="1511" spans="1:94" x14ac:dyDescent="0.3">
      <c r="A1511" s="4">
        <v>44790</v>
      </c>
      <c r="B1511" s="2" t="s">
        <v>172</v>
      </c>
      <c r="C1511" s="11" t="s">
        <v>537</v>
      </c>
      <c r="D1511" s="11" t="s">
        <v>31</v>
      </c>
      <c r="E1511" s="3" t="s">
        <v>1202</v>
      </c>
      <c r="F1511" s="1"/>
      <c r="G1511" s="7"/>
      <c r="H1511" s="7"/>
      <c r="I1511" s="7"/>
      <c r="J1511" s="7"/>
      <c r="K1511" s="7"/>
      <c r="L1511" s="7"/>
      <c r="M1511" s="5"/>
      <c r="N1511" s="7"/>
      <c r="O1511" s="7"/>
      <c r="P1511" s="7"/>
      <c r="Q1511" s="7"/>
      <c r="R1511" s="7"/>
      <c r="S1511" s="7"/>
      <c r="T1511" s="7">
        <v>1</v>
      </c>
      <c r="U1511" s="7"/>
      <c r="V1511" s="6"/>
      <c r="W1511" s="10"/>
      <c r="X1511" s="8"/>
      <c r="Y1511" s="9">
        <v>0</v>
      </c>
      <c r="Z1511" s="9">
        <v>0</v>
      </c>
      <c r="AA1511" s="9">
        <v>0</v>
      </c>
      <c r="AB1511" s="9">
        <v>0</v>
      </c>
      <c r="AC1511" s="9">
        <v>0</v>
      </c>
      <c r="AD1511" s="9">
        <v>0</v>
      </c>
      <c r="AE1511" s="9">
        <v>0</v>
      </c>
      <c r="AF1511" s="9">
        <v>0</v>
      </c>
      <c r="AG1511" s="9">
        <v>0</v>
      </c>
      <c r="AH1511" s="9">
        <v>0</v>
      </c>
      <c r="AI1511" s="9">
        <v>0</v>
      </c>
      <c r="AJ1511">
        <v>0</v>
      </c>
      <c r="AK1511">
        <v>0</v>
      </c>
      <c r="AU1511" t="s">
        <v>3227</v>
      </c>
      <c r="AW1511">
        <v>0</v>
      </c>
      <c r="BA1511">
        <v>0</v>
      </c>
      <c r="BC1511">
        <v>0</v>
      </c>
      <c r="BE1511">
        <v>0</v>
      </c>
      <c r="BG1511">
        <v>0</v>
      </c>
      <c r="BI1511">
        <v>0</v>
      </c>
      <c r="BK1511">
        <v>0</v>
      </c>
      <c r="BM1511">
        <v>0</v>
      </c>
      <c r="BO1511">
        <v>0</v>
      </c>
      <c r="BQ1511">
        <v>0</v>
      </c>
      <c r="BS1511">
        <v>0</v>
      </c>
      <c r="BT1511">
        <v>0</v>
      </c>
      <c r="BV1511">
        <v>0</v>
      </c>
      <c r="BX1511">
        <v>0</v>
      </c>
      <c r="BZ1511">
        <v>0</v>
      </c>
      <c r="CB1511">
        <v>0</v>
      </c>
      <c r="CD1511">
        <v>0</v>
      </c>
      <c r="CH1511">
        <v>0</v>
      </c>
      <c r="CL1511">
        <v>2670</v>
      </c>
      <c r="CO1511">
        <v>0</v>
      </c>
      <c r="CP1511">
        <v>0</v>
      </c>
    </row>
    <row r="1512" spans="1:94" x14ac:dyDescent="0.3">
      <c r="A1512" s="4">
        <v>44790</v>
      </c>
      <c r="B1512" s="2" t="s">
        <v>199</v>
      </c>
      <c r="C1512" s="11" t="s">
        <v>200</v>
      </c>
      <c r="D1512" s="11" t="s">
        <v>1690</v>
      </c>
      <c r="E1512" s="3" t="s">
        <v>919</v>
      </c>
      <c r="F1512" s="1"/>
      <c r="G1512" s="7"/>
      <c r="H1512" s="7"/>
      <c r="I1512" s="7"/>
      <c r="J1512" s="7"/>
      <c r="K1512" s="7"/>
      <c r="L1512" s="7"/>
      <c r="M1512" s="5"/>
      <c r="N1512" s="7"/>
      <c r="O1512" s="7"/>
      <c r="P1512" s="7"/>
      <c r="Q1512" s="7"/>
      <c r="R1512" s="7"/>
      <c r="S1512" s="7"/>
      <c r="T1512" s="7"/>
      <c r="U1512" s="7"/>
      <c r="V1512" s="6"/>
      <c r="W1512" s="10"/>
      <c r="X1512" s="8"/>
      <c r="Y1512" s="9">
        <v>0</v>
      </c>
      <c r="Z1512" s="9">
        <v>0</v>
      </c>
      <c r="AA1512" s="9">
        <v>0</v>
      </c>
      <c r="AB1512" s="9">
        <v>0</v>
      </c>
      <c r="AC1512" s="9">
        <v>0</v>
      </c>
      <c r="AD1512" s="9">
        <v>0</v>
      </c>
      <c r="AE1512" s="9">
        <v>0</v>
      </c>
      <c r="AF1512" s="9">
        <v>0</v>
      </c>
      <c r="AG1512" s="9">
        <v>0</v>
      </c>
      <c r="AH1512" s="9">
        <v>0</v>
      </c>
      <c r="AI1512" s="9">
        <v>0</v>
      </c>
      <c r="AJ1512">
        <v>0</v>
      </c>
      <c r="AK1512">
        <v>0</v>
      </c>
      <c r="AU1512" t="s">
        <v>3228</v>
      </c>
      <c r="AW1512">
        <v>0</v>
      </c>
      <c r="BA1512">
        <v>0</v>
      </c>
      <c r="BC1512">
        <v>0</v>
      </c>
      <c r="BE1512">
        <v>0</v>
      </c>
      <c r="BG1512">
        <v>0</v>
      </c>
      <c r="BI1512">
        <v>0</v>
      </c>
      <c r="BK1512">
        <v>0</v>
      </c>
      <c r="BM1512">
        <v>0</v>
      </c>
      <c r="BO1512">
        <v>0</v>
      </c>
      <c r="BQ1512">
        <v>0</v>
      </c>
      <c r="BS1512">
        <v>0</v>
      </c>
      <c r="BT1512">
        <v>0</v>
      </c>
      <c r="BV1512">
        <v>0</v>
      </c>
      <c r="BX1512">
        <v>0</v>
      </c>
      <c r="BZ1512">
        <v>0</v>
      </c>
      <c r="CB1512">
        <v>0</v>
      </c>
      <c r="CD1512">
        <v>0</v>
      </c>
      <c r="CH1512">
        <v>0</v>
      </c>
      <c r="CL1512">
        <v>2671</v>
      </c>
      <c r="CO1512">
        <v>0</v>
      </c>
      <c r="CP1512">
        <v>0</v>
      </c>
    </row>
    <row r="1513" spans="1:94" x14ac:dyDescent="0.3">
      <c r="A1513" s="4">
        <v>44790</v>
      </c>
      <c r="B1513" s="2" t="s">
        <v>5</v>
      </c>
      <c r="C1513" s="11" t="s">
        <v>123</v>
      </c>
      <c r="D1513" s="11" t="s">
        <v>11</v>
      </c>
      <c r="E1513" s="3" t="s">
        <v>926</v>
      </c>
      <c r="F1513" s="1"/>
      <c r="G1513" s="7"/>
      <c r="H1513" s="7"/>
      <c r="I1513" s="7"/>
      <c r="J1513" s="7">
        <v>5</v>
      </c>
      <c r="K1513" s="7">
        <v>1</v>
      </c>
      <c r="L1513" s="7"/>
      <c r="M1513" s="5">
        <v>1</v>
      </c>
      <c r="N1513" s="7"/>
      <c r="O1513" s="7"/>
      <c r="P1513" s="7"/>
      <c r="Q1513" s="7"/>
      <c r="R1513" s="7"/>
      <c r="S1513" s="7"/>
      <c r="T1513" s="7"/>
      <c r="U1513" s="7"/>
      <c r="V1513" s="6"/>
      <c r="W1513" s="10"/>
      <c r="X1513" s="8"/>
      <c r="Y1513" s="9">
        <v>0</v>
      </c>
      <c r="Z1513" s="9">
        <v>0</v>
      </c>
      <c r="AA1513" s="9">
        <v>0</v>
      </c>
      <c r="AB1513" s="9">
        <v>0</v>
      </c>
      <c r="AC1513" s="9">
        <v>0</v>
      </c>
      <c r="AD1513" s="9">
        <v>0</v>
      </c>
      <c r="AE1513" s="9">
        <v>0</v>
      </c>
      <c r="AF1513" s="9">
        <v>0</v>
      </c>
      <c r="AG1513" s="9">
        <v>0</v>
      </c>
      <c r="AH1513" s="9">
        <v>0</v>
      </c>
      <c r="AI1513" s="9">
        <v>0</v>
      </c>
      <c r="AJ1513">
        <v>0</v>
      </c>
      <c r="AK1513">
        <v>0</v>
      </c>
      <c r="AU1513" t="s">
        <v>3229</v>
      </c>
      <c r="AW1513">
        <v>0</v>
      </c>
      <c r="BA1513">
        <v>0</v>
      </c>
      <c r="BC1513">
        <v>0</v>
      </c>
      <c r="BE1513">
        <v>0</v>
      </c>
      <c r="BG1513">
        <v>0</v>
      </c>
      <c r="BI1513">
        <v>0</v>
      </c>
      <c r="BK1513">
        <v>0</v>
      </c>
      <c r="BM1513">
        <v>0</v>
      </c>
      <c r="BO1513">
        <v>0</v>
      </c>
      <c r="BQ1513">
        <v>0</v>
      </c>
      <c r="BS1513">
        <v>0</v>
      </c>
      <c r="BT1513">
        <v>0</v>
      </c>
      <c r="BV1513">
        <v>0</v>
      </c>
      <c r="BX1513">
        <v>0</v>
      </c>
      <c r="BZ1513">
        <v>0</v>
      </c>
      <c r="CB1513">
        <v>0</v>
      </c>
      <c r="CD1513">
        <v>0</v>
      </c>
      <c r="CH1513">
        <v>0</v>
      </c>
      <c r="CL1513">
        <v>2672</v>
      </c>
      <c r="CO1513">
        <v>0</v>
      </c>
      <c r="CP1513">
        <v>0</v>
      </c>
    </row>
    <row r="1514" spans="1:94" x14ac:dyDescent="0.3">
      <c r="A1514" s="4">
        <v>44790</v>
      </c>
      <c r="B1514" s="2" t="s">
        <v>29</v>
      </c>
      <c r="C1514" s="11" t="s">
        <v>101</v>
      </c>
      <c r="D1514" s="11" t="s">
        <v>1699</v>
      </c>
      <c r="E1514" s="3" t="s">
        <v>977</v>
      </c>
      <c r="F1514" s="1"/>
      <c r="G1514" s="7"/>
      <c r="H1514" s="7"/>
      <c r="I1514" s="7"/>
      <c r="J1514" s="7"/>
      <c r="K1514" s="7"/>
      <c r="L1514" s="7"/>
      <c r="M1514" s="5"/>
      <c r="N1514" s="7"/>
      <c r="O1514" s="7"/>
      <c r="P1514" s="7"/>
      <c r="Q1514" s="7"/>
      <c r="R1514" s="7"/>
      <c r="S1514" s="7"/>
      <c r="T1514" s="7"/>
      <c r="U1514" s="7"/>
      <c r="V1514" s="6">
        <v>8</v>
      </c>
      <c r="W1514" s="10"/>
      <c r="X1514" s="8"/>
      <c r="Y1514" s="9">
        <v>0</v>
      </c>
      <c r="Z1514" s="9">
        <v>0</v>
      </c>
      <c r="AA1514" s="9">
        <v>0</v>
      </c>
      <c r="AB1514" s="9">
        <v>0</v>
      </c>
      <c r="AC1514" s="9">
        <v>0</v>
      </c>
      <c r="AD1514" s="9">
        <v>0</v>
      </c>
      <c r="AE1514" s="9">
        <v>0</v>
      </c>
      <c r="AF1514" s="9">
        <v>0</v>
      </c>
      <c r="AG1514" s="9">
        <v>0</v>
      </c>
      <c r="AH1514" s="9">
        <v>0</v>
      </c>
      <c r="AI1514" s="9">
        <v>0</v>
      </c>
      <c r="AJ1514">
        <v>0</v>
      </c>
      <c r="AK1514">
        <v>0</v>
      </c>
      <c r="AU1514" t="s">
        <v>3230</v>
      </c>
      <c r="AW1514">
        <v>0</v>
      </c>
      <c r="BA1514">
        <v>0</v>
      </c>
      <c r="BC1514">
        <v>0</v>
      </c>
      <c r="BE1514">
        <v>0</v>
      </c>
      <c r="BG1514">
        <v>0</v>
      </c>
      <c r="BI1514">
        <v>0</v>
      </c>
      <c r="BK1514">
        <v>0</v>
      </c>
      <c r="BM1514">
        <v>0</v>
      </c>
      <c r="BO1514">
        <v>0</v>
      </c>
      <c r="BQ1514">
        <v>0</v>
      </c>
      <c r="BS1514">
        <v>0</v>
      </c>
      <c r="BT1514">
        <v>0</v>
      </c>
      <c r="BV1514">
        <v>0</v>
      </c>
      <c r="BX1514">
        <v>0</v>
      </c>
      <c r="BZ1514">
        <v>0</v>
      </c>
      <c r="CB1514">
        <v>0</v>
      </c>
      <c r="CD1514">
        <v>0</v>
      </c>
      <c r="CH1514">
        <v>0</v>
      </c>
      <c r="CL1514">
        <v>2673</v>
      </c>
      <c r="CO1514">
        <v>0</v>
      </c>
      <c r="CP1514">
        <v>0</v>
      </c>
    </row>
    <row r="1515" spans="1:94" x14ac:dyDescent="0.3">
      <c r="A1515" s="4">
        <v>44790</v>
      </c>
      <c r="B1515" s="2" t="s">
        <v>53</v>
      </c>
      <c r="C1515" s="11" t="s">
        <v>241</v>
      </c>
      <c r="D1515" s="11" t="s">
        <v>1690</v>
      </c>
      <c r="E1515" s="3" t="s">
        <v>941</v>
      </c>
      <c r="F1515" s="1"/>
      <c r="G1515" s="7"/>
      <c r="H1515" s="7"/>
      <c r="I1515" s="7"/>
      <c r="J1515" s="7"/>
      <c r="K1515" s="7"/>
      <c r="L1515" s="7"/>
      <c r="M1515" s="5"/>
      <c r="N1515" s="7"/>
      <c r="O1515" s="7"/>
      <c r="P1515" s="7"/>
      <c r="Q1515" s="7">
        <v>1</v>
      </c>
      <c r="R1515" s="7"/>
      <c r="S1515" s="7"/>
      <c r="T1515" s="7"/>
      <c r="U1515" s="7"/>
      <c r="V1515" s="6"/>
      <c r="W1515" s="10"/>
      <c r="X1515" s="8"/>
      <c r="Y1515" s="9">
        <v>0</v>
      </c>
      <c r="Z1515" s="9">
        <v>0</v>
      </c>
      <c r="AA1515" s="9">
        <v>0</v>
      </c>
      <c r="AB1515" s="9">
        <v>0</v>
      </c>
      <c r="AC1515" s="9">
        <v>0</v>
      </c>
      <c r="AD1515" s="9">
        <v>0</v>
      </c>
      <c r="AE1515" s="9">
        <v>0</v>
      </c>
      <c r="AF1515" s="9">
        <v>0</v>
      </c>
      <c r="AG1515" s="9">
        <v>0</v>
      </c>
      <c r="AH1515" s="9">
        <v>0</v>
      </c>
      <c r="AI1515" s="9">
        <v>0</v>
      </c>
      <c r="AJ1515">
        <v>0</v>
      </c>
      <c r="AK1515">
        <v>0</v>
      </c>
      <c r="AU1515" t="s">
        <v>3231</v>
      </c>
      <c r="AW1515">
        <v>0</v>
      </c>
      <c r="BA1515">
        <v>0</v>
      </c>
      <c r="BC1515">
        <v>0</v>
      </c>
      <c r="BE1515">
        <v>0</v>
      </c>
      <c r="BG1515">
        <v>0</v>
      </c>
      <c r="BI1515">
        <v>0</v>
      </c>
      <c r="BK1515">
        <v>0</v>
      </c>
      <c r="BM1515">
        <v>0</v>
      </c>
      <c r="BO1515">
        <v>0</v>
      </c>
      <c r="BQ1515">
        <v>0</v>
      </c>
      <c r="BS1515">
        <v>0</v>
      </c>
      <c r="BT1515">
        <v>0</v>
      </c>
      <c r="BV1515">
        <v>0</v>
      </c>
      <c r="BX1515">
        <v>0</v>
      </c>
      <c r="BZ1515">
        <v>0</v>
      </c>
      <c r="CB1515">
        <v>0</v>
      </c>
      <c r="CD1515">
        <v>0</v>
      </c>
      <c r="CH1515">
        <v>0</v>
      </c>
      <c r="CL1515">
        <v>2674</v>
      </c>
      <c r="CO1515">
        <v>0</v>
      </c>
      <c r="CP1515">
        <v>0</v>
      </c>
    </row>
    <row r="1516" spans="1:94" x14ac:dyDescent="0.3">
      <c r="A1516" s="4">
        <v>44790</v>
      </c>
      <c r="B1516" s="2" t="s">
        <v>9</v>
      </c>
      <c r="C1516" s="11" t="s">
        <v>386</v>
      </c>
      <c r="D1516" s="11" t="s">
        <v>11</v>
      </c>
      <c r="E1516" s="3" t="s">
        <v>1064</v>
      </c>
      <c r="F1516" s="1"/>
      <c r="G1516" s="7"/>
      <c r="H1516" s="7"/>
      <c r="I1516" s="7"/>
      <c r="J1516" s="7"/>
      <c r="K1516" s="7"/>
      <c r="L1516" s="7"/>
      <c r="M1516" s="5"/>
      <c r="N1516" s="7"/>
      <c r="O1516" s="7"/>
      <c r="P1516" s="7"/>
      <c r="Q1516" s="7">
        <v>1</v>
      </c>
      <c r="R1516" s="7">
        <v>1</v>
      </c>
      <c r="S1516" s="7"/>
      <c r="T1516" s="7"/>
      <c r="U1516" s="7"/>
      <c r="V1516" s="6"/>
      <c r="W1516" s="10"/>
      <c r="X1516" s="8"/>
      <c r="Y1516" s="9">
        <v>0</v>
      </c>
      <c r="Z1516" s="9">
        <v>0</v>
      </c>
      <c r="AA1516" s="9">
        <v>0</v>
      </c>
      <c r="AB1516" s="9">
        <v>0</v>
      </c>
      <c r="AC1516" s="9">
        <v>0</v>
      </c>
      <c r="AD1516" s="9">
        <v>0</v>
      </c>
      <c r="AE1516" s="9">
        <v>0</v>
      </c>
      <c r="AF1516" s="9">
        <v>0</v>
      </c>
      <c r="AG1516" s="9">
        <v>0</v>
      </c>
      <c r="AH1516" s="9">
        <v>0</v>
      </c>
      <c r="AI1516" s="9">
        <v>0</v>
      </c>
      <c r="AJ1516">
        <v>0</v>
      </c>
      <c r="AK1516">
        <v>0</v>
      </c>
      <c r="AU1516" t="s">
        <v>3232</v>
      </c>
      <c r="AW1516">
        <v>0</v>
      </c>
      <c r="BA1516">
        <v>0</v>
      </c>
      <c r="BC1516">
        <v>0</v>
      </c>
      <c r="BE1516">
        <v>0</v>
      </c>
      <c r="BG1516">
        <v>0</v>
      </c>
      <c r="BI1516">
        <v>0</v>
      </c>
      <c r="BK1516">
        <v>0</v>
      </c>
      <c r="BM1516">
        <v>0</v>
      </c>
      <c r="BO1516">
        <v>0</v>
      </c>
      <c r="BQ1516">
        <v>0</v>
      </c>
      <c r="BS1516">
        <v>0</v>
      </c>
      <c r="BT1516">
        <v>0</v>
      </c>
      <c r="BV1516">
        <v>0</v>
      </c>
      <c r="BX1516">
        <v>0</v>
      </c>
      <c r="BZ1516">
        <v>0</v>
      </c>
      <c r="CB1516">
        <v>0</v>
      </c>
      <c r="CD1516">
        <v>0</v>
      </c>
      <c r="CH1516">
        <v>0</v>
      </c>
      <c r="CL1516">
        <v>2675</v>
      </c>
      <c r="CO1516">
        <v>0</v>
      </c>
      <c r="CP1516">
        <v>0</v>
      </c>
    </row>
    <row r="1517" spans="1:94" x14ac:dyDescent="0.3">
      <c r="A1517" s="4">
        <v>44789</v>
      </c>
      <c r="B1517" s="2" t="s">
        <v>26</v>
      </c>
      <c r="C1517" s="11" t="s">
        <v>615</v>
      </c>
      <c r="D1517" s="11" t="s">
        <v>1627</v>
      </c>
      <c r="E1517" s="3" t="s">
        <v>1413</v>
      </c>
      <c r="F1517" s="1"/>
      <c r="G1517" s="7"/>
      <c r="H1517" s="7"/>
      <c r="I1517" s="7"/>
      <c r="J1517" s="7">
        <v>12</v>
      </c>
      <c r="K1517" s="7">
        <v>3</v>
      </c>
      <c r="L1517" s="7"/>
      <c r="M1517" s="5">
        <v>3</v>
      </c>
      <c r="N1517" s="7"/>
      <c r="O1517" s="7"/>
      <c r="P1517" s="7"/>
      <c r="Q1517" s="7"/>
      <c r="R1517" s="7"/>
      <c r="S1517" s="7"/>
      <c r="T1517" s="7"/>
      <c r="U1517" s="7"/>
      <c r="V1517" s="6"/>
      <c r="W1517" s="10"/>
      <c r="X1517" s="8"/>
      <c r="Y1517" s="9">
        <v>0</v>
      </c>
      <c r="Z1517" s="9">
        <v>0</v>
      </c>
      <c r="AA1517" s="9">
        <v>0</v>
      </c>
      <c r="AB1517" s="9">
        <v>0</v>
      </c>
      <c r="AC1517" s="9">
        <v>0</v>
      </c>
      <c r="AD1517" s="9">
        <v>0</v>
      </c>
      <c r="AE1517" s="9">
        <v>0</v>
      </c>
      <c r="AF1517" s="9">
        <v>0</v>
      </c>
      <c r="AG1517" s="9">
        <v>0</v>
      </c>
      <c r="AH1517" s="9">
        <v>0</v>
      </c>
      <c r="AI1517" s="9">
        <v>0</v>
      </c>
      <c r="AJ1517">
        <v>0</v>
      </c>
      <c r="AK1517">
        <v>0</v>
      </c>
      <c r="AU1517" t="s">
        <v>3233</v>
      </c>
      <c r="AW1517">
        <v>0</v>
      </c>
      <c r="BA1517">
        <v>0</v>
      </c>
      <c r="BC1517">
        <v>0</v>
      </c>
      <c r="BE1517">
        <v>0</v>
      </c>
      <c r="BG1517">
        <v>0</v>
      </c>
      <c r="BI1517">
        <v>0</v>
      </c>
      <c r="BK1517">
        <v>0</v>
      </c>
      <c r="BM1517">
        <v>0</v>
      </c>
      <c r="BO1517">
        <v>0</v>
      </c>
      <c r="BQ1517">
        <v>0</v>
      </c>
      <c r="BS1517">
        <v>0</v>
      </c>
      <c r="BT1517">
        <v>0</v>
      </c>
      <c r="BV1517">
        <v>0</v>
      </c>
      <c r="BX1517">
        <v>0</v>
      </c>
      <c r="BZ1517">
        <v>0</v>
      </c>
      <c r="CB1517">
        <v>0</v>
      </c>
      <c r="CD1517">
        <v>0</v>
      </c>
      <c r="CH1517">
        <v>0</v>
      </c>
      <c r="CL1517">
        <v>2676</v>
      </c>
      <c r="CO1517">
        <v>0</v>
      </c>
      <c r="CP1517">
        <v>0</v>
      </c>
    </row>
    <row r="1518" spans="1:94" x14ac:dyDescent="0.3">
      <c r="A1518" s="4">
        <v>44790</v>
      </c>
      <c r="B1518" s="2" t="s">
        <v>9</v>
      </c>
      <c r="C1518" s="11" t="s">
        <v>99</v>
      </c>
      <c r="D1518" s="11" t="s">
        <v>31</v>
      </c>
      <c r="E1518" s="3" t="s">
        <v>984</v>
      </c>
      <c r="F1518" s="1"/>
      <c r="G1518" s="7"/>
      <c r="H1518" s="7"/>
      <c r="I1518" s="7"/>
      <c r="J1518" s="7">
        <v>40</v>
      </c>
      <c r="K1518" s="7">
        <v>10</v>
      </c>
      <c r="L1518" s="7"/>
      <c r="M1518" s="5">
        <v>10</v>
      </c>
      <c r="N1518" s="7"/>
      <c r="O1518" s="7"/>
      <c r="P1518" s="7"/>
      <c r="Q1518" s="7"/>
      <c r="R1518" s="7"/>
      <c r="S1518" s="7"/>
      <c r="T1518" s="7"/>
      <c r="U1518" s="7"/>
      <c r="V1518" s="6"/>
      <c r="W1518" s="10"/>
      <c r="X1518" s="8"/>
      <c r="Y1518" s="9">
        <v>0</v>
      </c>
      <c r="Z1518" s="9">
        <v>0</v>
      </c>
      <c r="AA1518" s="9">
        <v>0</v>
      </c>
      <c r="AB1518" s="9">
        <v>0</v>
      </c>
      <c r="AC1518" s="9">
        <v>0</v>
      </c>
      <c r="AD1518" s="9">
        <v>0</v>
      </c>
      <c r="AE1518" s="9">
        <v>0</v>
      </c>
      <c r="AF1518" s="9">
        <v>0</v>
      </c>
      <c r="AG1518" s="9">
        <v>0</v>
      </c>
      <c r="AH1518" s="9">
        <v>0</v>
      </c>
      <c r="AI1518" s="9">
        <v>0</v>
      </c>
      <c r="AJ1518">
        <v>0</v>
      </c>
      <c r="AK1518">
        <v>0</v>
      </c>
      <c r="AU1518" t="s">
        <v>3234</v>
      </c>
      <c r="AW1518">
        <v>0</v>
      </c>
      <c r="BA1518">
        <v>0</v>
      </c>
      <c r="BC1518">
        <v>0</v>
      </c>
      <c r="BE1518">
        <v>0</v>
      </c>
      <c r="BG1518">
        <v>0</v>
      </c>
      <c r="BI1518">
        <v>0</v>
      </c>
      <c r="BK1518">
        <v>0</v>
      </c>
      <c r="BM1518">
        <v>0</v>
      </c>
      <c r="BO1518">
        <v>0</v>
      </c>
      <c r="BQ1518">
        <v>0</v>
      </c>
      <c r="BS1518">
        <v>0</v>
      </c>
      <c r="BT1518">
        <v>0</v>
      </c>
      <c r="BV1518">
        <v>0</v>
      </c>
      <c r="BX1518">
        <v>0</v>
      </c>
      <c r="BZ1518">
        <v>0</v>
      </c>
      <c r="CB1518">
        <v>0</v>
      </c>
      <c r="CD1518">
        <v>0</v>
      </c>
      <c r="CH1518">
        <v>0</v>
      </c>
      <c r="CL1518">
        <v>2677</v>
      </c>
      <c r="CO1518">
        <v>0</v>
      </c>
      <c r="CP1518">
        <v>0</v>
      </c>
    </row>
    <row r="1519" spans="1:94" x14ac:dyDescent="0.3">
      <c r="A1519" s="4">
        <v>44791</v>
      </c>
      <c r="B1519" s="2" t="s">
        <v>40</v>
      </c>
      <c r="C1519" s="11" t="s">
        <v>424</v>
      </c>
      <c r="D1519" s="11" t="s">
        <v>1699</v>
      </c>
      <c r="E1519" s="3" t="s">
        <v>1104</v>
      </c>
      <c r="F1519" s="1"/>
      <c r="G1519" s="7"/>
      <c r="H1519" s="7"/>
      <c r="I1519" s="7"/>
      <c r="J1519" s="7"/>
      <c r="K1519" s="7"/>
      <c r="L1519" s="7"/>
      <c r="M1519" s="5"/>
      <c r="N1519" s="7"/>
      <c r="O1519" s="7"/>
      <c r="P1519" s="7"/>
      <c r="Q1519" s="7"/>
      <c r="R1519" s="7"/>
      <c r="S1519" s="7"/>
      <c r="T1519" s="7"/>
      <c r="U1519" s="7"/>
      <c r="V1519" s="6">
        <v>10</v>
      </c>
      <c r="W1519" s="10"/>
      <c r="X1519" s="8"/>
      <c r="Y1519" s="9">
        <v>0</v>
      </c>
      <c r="Z1519" s="9">
        <v>0</v>
      </c>
      <c r="AA1519" s="9">
        <v>0</v>
      </c>
      <c r="AB1519" s="9">
        <v>0</v>
      </c>
      <c r="AC1519" s="9">
        <v>0</v>
      </c>
      <c r="AD1519" s="9">
        <v>0</v>
      </c>
      <c r="AE1519" s="9">
        <v>0</v>
      </c>
      <c r="AF1519" s="9">
        <v>0</v>
      </c>
      <c r="AG1519" s="9">
        <v>0</v>
      </c>
      <c r="AH1519" s="9">
        <v>0</v>
      </c>
      <c r="AI1519" s="9">
        <v>0</v>
      </c>
      <c r="AJ1519">
        <v>0</v>
      </c>
      <c r="AK1519">
        <v>0</v>
      </c>
      <c r="AU1519" t="s">
        <v>3235</v>
      </c>
      <c r="AW1519">
        <v>0</v>
      </c>
      <c r="BA1519">
        <v>0</v>
      </c>
      <c r="BC1519">
        <v>0</v>
      </c>
      <c r="BE1519">
        <v>0</v>
      </c>
      <c r="BG1519">
        <v>0</v>
      </c>
      <c r="BI1519">
        <v>0</v>
      </c>
      <c r="BK1519">
        <v>0</v>
      </c>
      <c r="BM1519">
        <v>0</v>
      </c>
      <c r="BO1519">
        <v>0</v>
      </c>
      <c r="BQ1519">
        <v>0</v>
      </c>
      <c r="BS1519">
        <v>0</v>
      </c>
      <c r="BT1519">
        <v>0</v>
      </c>
      <c r="BV1519">
        <v>0</v>
      </c>
      <c r="BX1519">
        <v>0</v>
      </c>
      <c r="BZ1519">
        <v>0</v>
      </c>
      <c r="CB1519">
        <v>0</v>
      </c>
      <c r="CD1519">
        <v>0</v>
      </c>
      <c r="CH1519">
        <v>0</v>
      </c>
      <c r="CL1519">
        <v>2678</v>
      </c>
      <c r="CO1519">
        <v>0</v>
      </c>
      <c r="CP1519">
        <v>0</v>
      </c>
    </row>
    <row r="1520" spans="1:94" x14ac:dyDescent="0.3">
      <c r="A1520" s="4">
        <v>44791</v>
      </c>
      <c r="B1520" s="2" t="s">
        <v>9</v>
      </c>
      <c r="C1520" s="11" t="s">
        <v>653</v>
      </c>
      <c r="D1520" s="11" t="s">
        <v>1699</v>
      </c>
      <c r="E1520" s="3" t="s">
        <v>985</v>
      </c>
      <c r="F1520" s="1"/>
      <c r="G1520" s="7"/>
      <c r="H1520" s="7"/>
      <c r="I1520" s="7"/>
      <c r="J1520" s="7"/>
      <c r="K1520" s="7"/>
      <c r="L1520" s="7"/>
      <c r="M1520" s="5"/>
      <c r="N1520" s="7"/>
      <c r="O1520" s="7"/>
      <c r="P1520" s="7"/>
      <c r="Q1520" s="7"/>
      <c r="R1520" s="7"/>
      <c r="S1520" s="7"/>
      <c r="T1520" s="7"/>
      <c r="U1520" s="7"/>
      <c r="V1520" s="6"/>
      <c r="W1520" s="10"/>
      <c r="X1520" s="8"/>
      <c r="Y1520" s="9">
        <v>0</v>
      </c>
      <c r="Z1520" s="9">
        <v>0</v>
      </c>
      <c r="AA1520" s="9">
        <v>0</v>
      </c>
      <c r="AB1520" s="9">
        <v>0</v>
      </c>
      <c r="AC1520" s="9">
        <v>0</v>
      </c>
      <c r="AD1520" s="9">
        <v>0</v>
      </c>
      <c r="AE1520" s="9">
        <v>0</v>
      </c>
      <c r="AF1520" s="9">
        <v>0</v>
      </c>
      <c r="AG1520" s="9">
        <v>0</v>
      </c>
      <c r="AH1520" s="9">
        <v>0</v>
      </c>
      <c r="AI1520" s="9">
        <v>0</v>
      </c>
      <c r="AJ1520">
        <v>0</v>
      </c>
      <c r="AK1520">
        <v>0</v>
      </c>
      <c r="AU1520" t="s">
        <v>3236</v>
      </c>
      <c r="AW1520">
        <v>0</v>
      </c>
      <c r="BA1520">
        <v>0</v>
      </c>
      <c r="BC1520">
        <v>0</v>
      </c>
      <c r="BE1520">
        <v>0</v>
      </c>
      <c r="BG1520">
        <v>0</v>
      </c>
      <c r="BI1520">
        <v>0</v>
      </c>
      <c r="BK1520">
        <v>0</v>
      </c>
      <c r="BM1520">
        <v>0</v>
      </c>
      <c r="BO1520">
        <v>0</v>
      </c>
      <c r="BQ1520">
        <v>0</v>
      </c>
      <c r="BS1520">
        <v>0</v>
      </c>
      <c r="BT1520">
        <v>0</v>
      </c>
      <c r="BV1520">
        <v>0</v>
      </c>
      <c r="BX1520">
        <v>0</v>
      </c>
      <c r="BZ1520">
        <v>0</v>
      </c>
      <c r="CB1520">
        <v>0</v>
      </c>
      <c r="CD1520">
        <v>0</v>
      </c>
      <c r="CH1520">
        <v>0</v>
      </c>
      <c r="CL1520">
        <v>2679</v>
      </c>
      <c r="CO1520">
        <v>0</v>
      </c>
      <c r="CP1520">
        <v>0</v>
      </c>
    </row>
    <row r="1521" spans="1:94" x14ac:dyDescent="0.3">
      <c r="A1521" s="4">
        <v>44791</v>
      </c>
      <c r="B1521" s="2" t="s">
        <v>9</v>
      </c>
      <c r="C1521" s="11" t="s">
        <v>99</v>
      </c>
      <c r="D1521" s="11" t="s">
        <v>1473</v>
      </c>
      <c r="E1521" s="3" t="s">
        <v>984</v>
      </c>
      <c r="F1521" s="1"/>
      <c r="G1521" s="7"/>
      <c r="H1521" s="7"/>
      <c r="I1521" s="7"/>
      <c r="J1521" s="7">
        <v>3</v>
      </c>
      <c r="K1521" s="7">
        <v>1</v>
      </c>
      <c r="L1521" s="7"/>
      <c r="M1521" s="5">
        <v>1</v>
      </c>
      <c r="N1521" s="7"/>
      <c r="O1521" s="7">
        <v>1</v>
      </c>
      <c r="P1521" s="7"/>
      <c r="Q1521" s="7"/>
      <c r="R1521" s="7"/>
      <c r="S1521" s="7"/>
      <c r="T1521" s="7"/>
      <c r="U1521" s="7"/>
      <c r="V1521" s="6"/>
      <c r="W1521" s="10"/>
      <c r="X1521" s="8"/>
      <c r="Y1521" s="9">
        <v>0</v>
      </c>
      <c r="Z1521" s="9">
        <v>0</v>
      </c>
      <c r="AA1521" s="9">
        <v>0</v>
      </c>
      <c r="AB1521" s="9">
        <v>0</v>
      </c>
      <c r="AC1521" s="9">
        <v>0</v>
      </c>
      <c r="AD1521" s="9">
        <v>0</v>
      </c>
      <c r="AE1521" s="9">
        <v>0</v>
      </c>
      <c r="AF1521" s="9">
        <v>0</v>
      </c>
      <c r="AG1521" s="9">
        <v>0</v>
      </c>
      <c r="AH1521" s="9">
        <v>0</v>
      </c>
      <c r="AI1521" s="9">
        <v>0</v>
      </c>
      <c r="AJ1521">
        <v>0</v>
      </c>
      <c r="AK1521">
        <v>0</v>
      </c>
      <c r="AU1521" t="s">
        <v>3237</v>
      </c>
      <c r="AW1521">
        <v>0</v>
      </c>
      <c r="BA1521">
        <v>0</v>
      </c>
      <c r="BC1521">
        <v>0</v>
      </c>
      <c r="BE1521">
        <v>0</v>
      </c>
      <c r="BG1521">
        <v>0</v>
      </c>
      <c r="BI1521">
        <v>0</v>
      </c>
      <c r="BK1521">
        <v>0</v>
      </c>
      <c r="BM1521">
        <v>0</v>
      </c>
      <c r="BO1521">
        <v>0</v>
      </c>
      <c r="BQ1521">
        <v>0</v>
      </c>
      <c r="BS1521">
        <v>0</v>
      </c>
      <c r="BT1521">
        <v>0</v>
      </c>
      <c r="BV1521">
        <v>0</v>
      </c>
      <c r="BX1521">
        <v>0</v>
      </c>
      <c r="BZ1521">
        <v>0</v>
      </c>
      <c r="CB1521">
        <v>0</v>
      </c>
      <c r="CD1521">
        <v>0</v>
      </c>
      <c r="CH1521">
        <v>0</v>
      </c>
      <c r="CL1521">
        <v>2680</v>
      </c>
      <c r="CO1521">
        <v>0</v>
      </c>
      <c r="CP1521">
        <v>0</v>
      </c>
    </row>
    <row r="1522" spans="1:94" x14ac:dyDescent="0.3">
      <c r="A1522" s="4">
        <v>44790</v>
      </c>
      <c r="B1522" s="2" t="s">
        <v>9</v>
      </c>
      <c r="C1522" s="11" t="s">
        <v>113</v>
      </c>
      <c r="D1522" s="11" t="s">
        <v>31</v>
      </c>
      <c r="E1522" s="3" t="s">
        <v>1249</v>
      </c>
      <c r="F1522" s="1"/>
      <c r="G1522" s="7"/>
      <c r="H1522" s="7"/>
      <c r="I1522" s="7"/>
      <c r="J1522" s="7">
        <v>4</v>
      </c>
      <c r="K1522" s="7">
        <v>1</v>
      </c>
      <c r="L1522" s="7"/>
      <c r="M1522" s="5">
        <v>1</v>
      </c>
      <c r="N1522" s="7"/>
      <c r="O1522" s="7"/>
      <c r="P1522" s="7"/>
      <c r="Q1522" s="7"/>
      <c r="R1522" s="7"/>
      <c r="S1522" s="7"/>
      <c r="T1522" s="7"/>
      <c r="U1522" s="7"/>
      <c r="V1522" s="6"/>
      <c r="W1522" s="10"/>
      <c r="X1522" s="8"/>
      <c r="Y1522" s="9">
        <v>0</v>
      </c>
      <c r="Z1522" s="9">
        <v>0</v>
      </c>
      <c r="AA1522" s="9">
        <v>0</v>
      </c>
      <c r="AB1522" s="9">
        <v>0</v>
      </c>
      <c r="AC1522" s="9">
        <v>0</v>
      </c>
      <c r="AD1522" s="9">
        <v>0</v>
      </c>
      <c r="AE1522" s="9">
        <v>0</v>
      </c>
      <c r="AF1522" s="9">
        <v>0</v>
      </c>
      <c r="AG1522" s="9">
        <v>0</v>
      </c>
      <c r="AH1522" s="9">
        <v>0</v>
      </c>
      <c r="AI1522" s="9">
        <v>0</v>
      </c>
      <c r="AJ1522">
        <v>0</v>
      </c>
      <c r="AK1522">
        <v>0</v>
      </c>
      <c r="AU1522" t="s">
        <v>3238</v>
      </c>
      <c r="AW1522">
        <v>0</v>
      </c>
      <c r="BA1522">
        <v>0</v>
      </c>
      <c r="BC1522">
        <v>0</v>
      </c>
      <c r="BE1522">
        <v>0</v>
      </c>
      <c r="BG1522">
        <v>0</v>
      </c>
      <c r="BI1522">
        <v>0</v>
      </c>
      <c r="BK1522">
        <v>0</v>
      </c>
      <c r="BM1522">
        <v>0</v>
      </c>
      <c r="BO1522">
        <v>0</v>
      </c>
      <c r="BQ1522">
        <v>0</v>
      </c>
      <c r="BS1522">
        <v>0</v>
      </c>
      <c r="BT1522">
        <v>0</v>
      </c>
      <c r="BV1522">
        <v>0</v>
      </c>
      <c r="BX1522">
        <v>0</v>
      </c>
      <c r="BZ1522">
        <v>0</v>
      </c>
      <c r="CB1522">
        <v>0</v>
      </c>
      <c r="CD1522">
        <v>0</v>
      </c>
      <c r="CH1522">
        <v>0</v>
      </c>
      <c r="CL1522">
        <v>2681</v>
      </c>
      <c r="CO1522">
        <v>0</v>
      </c>
      <c r="CP1522">
        <v>0</v>
      </c>
    </row>
    <row r="1523" spans="1:94" x14ac:dyDescent="0.3">
      <c r="A1523" s="4">
        <v>44791</v>
      </c>
      <c r="B1523" s="2" t="s">
        <v>9</v>
      </c>
      <c r="C1523" s="11" t="s">
        <v>113</v>
      </c>
      <c r="D1523" s="11" t="s">
        <v>31</v>
      </c>
      <c r="E1523" s="3" t="s">
        <v>1249</v>
      </c>
      <c r="F1523" s="1"/>
      <c r="G1523" s="7"/>
      <c r="H1523" s="7"/>
      <c r="I1523" s="7"/>
      <c r="J1523" s="7">
        <v>50</v>
      </c>
      <c r="K1523" s="7">
        <v>10</v>
      </c>
      <c r="L1523" s="7"/>
      <c r="M1523" s="5">
        <v>10</v>
      </c>
      <c r="N1523" s="7"/>
      <c r="O1523" s="7"/>
      <c r="P1523" s="7"/>
      <c r="Q1523" s="7"/>
      <c r="R1523" s="7"/>
      <c r="S1523" s="7"/>
      <c r="T1523" s="7"/>
      <c r="U1523" s="7"/>
      <c r="V1523" s="6"/>
      <c r="W1523" s="10"/>
      <c r="X1523" s="8"/>
      <c r="Y1523" s="9">
        <v>0</v>
      </c>
      <c r="Z1523" s="9">
        <v>0</v>
      </c>
      <c r="AA1523" s="9">
        <v>0</v>
      </c>
      <c r="AB1523" s="9">
        <v>0</v>
      </c>
      <c r="AC1523" s="9">
        <v>0</v>
      </c>
      <c r="AD1523" s="9">
        <v>0</v>
      </c>
      <c r="AE1523" s="9">
        <v>0</v>
      </c>
      <c r="AF1523" s="9">
        <v>0</v>
      </c>
      <c r="AG1523" s="9">
        <v>0</v>
      </c>
      <c r="AH1523" s="9">
        <v>0</v>
      </c>
      <c r="AI1523" s="9">
        <v>0</v>
      </c>
      <c r="AJ1523">
        <v>0</v>
      </c>
      <c r="AK1523">
        <v>0</v>
      </c>
      <c r="AU1523" t="s">
        <v>3239</v>
      </c>
      <c r="AW1523">
        <v>0</v>
      </c>
      <c r="BA1523">
        <v>0</v>
      </c>
      <c r="BC1523">
        <v>0</v>
      </c>
      <c r="BE1523">
        <v>0</v>
      </c>
      <c r="BG1523">
        <v>0</v>
      </c>
      <c r="BI1523">
        <v>0</v>
      </c>
      <c r="BK1523">
        <v>0</v>
      </c>
      <c r="BM1523">
        <v>0</v>
      </c>
      <c r="BO1523">
        <v>0</v>
      </c>
      <c r="BQ1523">
        <v>0</v>
      </c>
      <c r="BS1523">
        <v>0</v>
      </c>
      <c r="BT1523">
        <v>0</v>
      </c>
      <c r="BV1523">
        <v>0</v>
      </c>
      <c r="BX1523">
        <v>0</v>
      </c>
      <c r="BZ1523">
        <v>0</v>
      </c>
      <c r="CB1523">
        <v>0</v>
      </c>
      <c r="CD1523">
        <v>0</v>
      </c>
      <c r="CH1523">
        <v>0</v>
      </c>
      <c r="CL1523">
        <v>2682</v>
      </c>
      <c r="CO1523">
        <v>0</v>
      </c>
      <c r="CP1523">
        <v>0</v>
      </c>
    </row>
    <row r="1524" spans="1:94" x14ac:dyDescent="0.3">
      <c r="A1524" s="4">
        <v>44791</v>
      </c>
      <c r="B1524" s="2" t="s">
        <v>9</v>
      </c>
      <c r="C1524" s="11" t="s">
        <v>113</v>
      </c>
      <c r="D1524" s="11" t="s">
        <v>31</v>
      </c>
      <c r="E1524" s="3" t="s">
        <v>1249</v>
      </c>
      <c r="F1524" s="1"/>
      <c r="G1524" s="7"/>
      <c r="H1524" s="7"/>
      <c r="I1524" s="7"/>
      <c r="J1524" s="7">
        <v>40</v>
      </c>
      <c r="K1524" s="7">
        <v>8</v>
      </c>
      <c r="L1524" s="7"/>
      <c r="M1524" s="5">
        <v>8</v>
      </c>
      <c r="N1524" s="7"/>
      <c r="O1524" s="7"/>
      <c r="P1524" s="7"/>
      <c r="Q1524" s="7"/>
      <c r="R1524" s="7"/>
      <c r="S1524" s="7"/>
      <c r="T1524" s="7"/>
      <c r="U1524" s="7"/>
      <c r="V1524" s="6"/>
      <c r="W1524" s="10"/>
      <c r="X1524" s="8"/>
      <c r="Y1524" s="9">
        <v>0</v>
      </c>
      <c r="Z1524" s="9">
        <v>0</v>
      </c>
      <c r="AA1524" s="9">
        <v>0</v>
      </c>
      <c r="AB1524" s="9">
        <v>0</v>
      </c>
      <c r="AC1524" s="9">
        <v>0</v>
      </c>
      <c r="AD1524" s="9">
        <v>0</v>
      </c>
      <c r="AE1524" s="9">
        <v>0</v>
      </c>
      <c r="AF1524" s="9">
        <v>0</v>
      </c>
      <c r="AG1524" s="9">
        <v>0</v>
      </c>
      <c r="AH1524" s="9">
        <v>0</v>
      </c>
      <c r="AI1524" s="9">
        <v>0</v>
      </c>
      <c r="AJ1524">
        <v>0</v>
      </c>
      <c r="AK1524">
        <v>0</v>
      </c>
      <c r="AU1524" t="s">
        <v>3240</v>
      </c>
      <c r="AW1524">
        <v>0</v>
      </c>
      <c r="BA1524">
        <v>0</v>
      </c>
      <c r="BC1524">
        <v>0</v>
      </c>
      <c r="BE1524">
        <v>0</v>
      </c>
      <c r="BG1524">
        <v>0</v>
      </c>
      <c r="BI1524">
        <v>0</v>
      </c>
      <c r="BK1524">
        <v>0</v>
      </c>
      <c r="BM1524">
        <v>0</v>
      </c>
      <c r="BO1524">
        <v>0</v>
      </c>
      <c r="BQ1524">
        <v>0</v>
      </c>
      <c r="BS1524">
        <v>0</v>
      </c>
      <c r="BT1524">
        <v>0</v>
      </c>
      <c r="BV1524">
        <v>0</v>
      </c>
      <c r="BX1524">
        <v>0</v>
      </c>
      <c r="BZ1524">
        <v>0</v>
      </c>
      <c r="CB1524">
        <v>0</v>
      </c>
      <c r="CD1524">
        <v>0</v>
      </c>
      <c r="CH1524">
        <v>0</v>
      </c>
      <c r="CL1524">
        <v>2683</v>
      </c>
      <c r="CO1524">
        <v>0</v>
      </c>
      <c r="CP1524">
        <v>0</v>
      </c>
    </row>
    <row r="1525" spans="1:94" x14ac:dyDescent="0.3">
      <c r="A1525" s="4">
        <v>44792</v>
      </c>
      <c r="B1525" s="2" t="s">
        <v>9</v>
      </c>
      <c r="C1525" s="11" t="s">
        <v>10</v>
      </c>
      <c r="D1525" s="11" t="s">
        <v>1690</v>
      </c>
      <c r="E1525" s="3" t="s">
        <v>1111</v>
      </c>
      <c r="F1525" s="1"/>
      <c r="G1525" s="7"/>
      <c r="H1525" s="7"/>
      <c r="I1525" s="7"/>
      <c r="J1525" s="7"/>
      <c r="K1525" s="7"/>
      <c r="L1525" s="7"/>
      <c r="M1525" s="5"/>
      <c r="N1525" s="7">
        <v>4</v>
      </c>
      <c r="O1525" s="7"/>
      <c r="P1525" s="7"/>
      <c r="Q1525" s="7"/>
      <c r="R1525" s="7"/>
      <c r="S1525" s="7"/>
      <c r="T1525" s="7"/>
      <c r="U1525" s="7"/>
      <c r="V1525" s="6"/>
      <c r="W1525" s="10"/>
      <c r="X1525" s="8"/>
      <c r="Y1525" s="9">
        <v>0</v>
      </c>
      <c r="Z1525" s="9">
        <v>0</v>
      </c>
      <c r="AA1525" s="9">
        <v>0</v>
      </c>
      <c r="AB1525" s="9">
        <v>0</v>
      </c>
      <c r="AC1525" s="9">
        <v>0</v>
      </c>
      <c r="AD1525" s="9">
        <v>0</v>
      </c>
      <c r="AE1525" s="9">
        <v>0</v>
      </c>
      <c r="AF1525" s="9">
        <v>0</v>
      </c>
      <c r="AG1525" s="9">
        <v>0</v>
      </c>
      <c r="AH1525" s="9">
        <v>0</v>
      </c>
      <c r="AI1525" s="9">
        <v>0</v>
      </c>
      <c r="AJ1525">
        <v>0</v>
      </c>
      <c r="AK1525">
        <v>0</v>
      </c>
      <c r="AU1525" t="s">
        <v>3241</v>
      </c>
      <c r="AW1525">
        <v>0</v>
      </c>
      <c r="BA1525">
        <v>0</v>
      </c>
      <c r="BC1525">
        <v>0</v>
      </c>
      <c r="BE1525">
        <v>0</v>
      </c>
      <c r="BG1525">
        <v>0</v>
      </c>
      <c r="BI1525">
        <v>0</v>
      </c>
      <c r="BK1525">
        <v>0</v>
      </c>
      <c r="BM1525">
        <v>0</v>
      </c>
      <c r="BO1525">
        <v>0</v>
      </c>
      <c r="BQ1525">
        <v>0</v>
      </c>
      <c r="BS1525">
        <v>0</v>
      </c>
      <c r="BT1525">
        <v>0</v>
      </c>
      <c r="BV1525">
        <v>0</v>
      </c>
      <c r="BX1525">
        <v>0</v>
      </c>
      <c r="BZ1525">
        <v>0</v>
      </c>
      <c r="CB1525">
        <v>0</v>
      </c>
      <c r="CD1525">
        <v>0</v>
      </c>
      <c r="CH1525">
        <v>0</v>
      </c>
      <c r="CL1525">
        <v>2684</v>
      </c>
      <c r="CO1525">
        <v>0</v>
      </c>
      <c r="CP1525">
        <v>0</v>
      </c>
    </row>
    <row r="1526" spans="1:94" x14ac:dyDescent="0.3">
      <c r="A1526" s="4">
        <v>44792</v>
      </c>
      <c r="B1526" s="2" t="s">
        <v>209</v>
      </c>
      <c r="C1526" s="11" t="s">
        <v>210</v>
      </c>
      <c r="D1526" s="11" t="s">
        <v>31</v>
      </c>
      <c r="E1526" s="3" t="s">
        <v>1235</v>
      </c>
      <c r="F1526" s="1"/>
      <c r="G1526" s="7"/>
      <c r="H1526" s="7"/>
      <c r="I1526" s="7"/>
      <c r="J1526" s="7">
        <v>70</v>
      </c>
      <c r="K1526" s="7">
        <v>14</v>
      </c>
      <c r="L1526" s="7"/>
      <c r="M1526" s="5">
        <v>14</v>
      </c>
      <c r="N1526" s="7"/>
      <c r="O1526" s="7"/>
      <c r="P1526" s="7"/>
      <c r="Q1526" s="7"/>
      <c r="R1526" s="7"/>
      <c r="S1526" s="7"/>
      <c r="T1526" s="7"/>
      <c r="U1526" s="7"/>
      <c r="V1526" s="6"/>
      <c r="W1526" s="10" t="s">
        <v>3242</v>
      </c>
      <c r="X1526" s="8"/>
      <c r="Y1526" s="9">
        <v>0</v>
      </c>
      <c r="Z1526" s="9">
        <v>0</v>
      </c>
      <c r="AA1526" s="9">
        <v>0</v>
      </c>
      <c r="AB1526" s="9">
        <v>0</v>
      </c>
      <c r="AC1526" s="9">
        <v>0</v>
      </c>
      <c r="AD1526" s="9">
        <v>0</v>
      </c>
      <c r="AE1526" s="9">
        <v>0</v>
      </c>
      <c r="AF1526" s="9">
        <v>0</v>
      </c>
      <c r="AG1526" s="9">
        <v>0</v>
      </c>
      <c r="AH1526" s="9">
        <v>0</v>
      </c>
      <c r="AI1526" s="9">
        <v>0</v>
      </c>
      <c r="AJ1526">
        <v>0</v>
      </c>
      <c r="AK1526">
        <v>0</v>
      </c>
      <c r="AU1526" t="s">
        <v>3243</v>
      </c>
      <c r="AW1526">
        <v>0</v>
      </c>
      <c r="BA1526">
        <v>0</v>
      </c>
      <c r="BC1526">
        <v>0</v>
      </c>
      <c r="BE1526">
        <v>0</v>
      </c>
      <c r="BG1526">
        <v>0</v>
      </c>
      <c r="BI1526">
        <v>0</v>
      </c>
      <c r="BK1526">
        <v>0</v>
      </c>
      <c r="BM1526">
        <v>0</v>
      </c>
      <c r="BO1526">
        <v>0</v>
      </c>
      <c r="BQ1526">
        <v>0</v>
      </c>
      <c r="BS1526">
        <v>0</v>
      </c>
      <c r="BT1526">
        <v>0</v>
      </c>
      <c r="BV1526">
        <v>0</v>
      </c>
      <c r="BX1526">
        <v>0</v>
      </c>
      <c r="BZ1526">
        <v>0</v>
      </c>
      <c r="CB1526">
        <v>0</v>
      </c>
      <c r="CD1526">
        <v>0</v>
      </c>
      <c r="CH1526">
        <v>0</v>
      </c>
      <c r="CL1526">
        <v>2685</v>
      </c>
      <c r="CO1526">
        <v>0</v>
      </c>
      <c r="CP1526">
        <v>0</v>
      </c>
    </row>
    <row r="1527" spans="1:94" x14ac:dyDescent="0.3">
      <c r="A1527" s="4">
        <v>44792</v>
      </c>
      <c r="B1527" s="2" t="s">
        <v>8</v>
      </c>
      <c r="C1527" s="11" t="s">
        <v>426</v>
      </c>
      <c r="D1527" s="11" t="s">
        <v>1699</v>
      </c>
      <c r="E1527" s="3" t="s">
        <v>1120</v>
      </c>
      <c r="F1527" s="1"/>
      <c r="G1527" s="7"/>
      <c r="H1527" s="7"/>
      <c r="I1527" s="7"/>
      <c r="J1527" s="7"/>
      <c r="K1527" s="7"/>
      <c r="L1527" s="7"/>
      <c r="M1527" s="5"/>
      <c r="N1527" s="7"/>
      <c r="O1527" s="7"/>
      <c r="P1527" s="7"/>
      <c r="Q1527" s="7"/>
      <c r="R1527" s="7"/>
      <c r="S1527" s="7"/>
      <c r="T1527" s="7"/>
      <c r="U1527" s="7"/>
      <c r="V1527" s="6">
        <v>1</v>
      </c>
      <c r="W1527" s="10"/>
      <c r="X1527" s="8"/>
      <c r="Y1527" s="9">
        <v>0</v>
      </c>
      <c r="Z1527" s="9">
        <v>0</v>
      </c>
      <c r="AA1527" s="9">
        <v>0</v>
      </c>
      <c r="AB1527" s="9">
        <v>0</v>
      </c>
      <c r="AC1527" s="9">
        <v>0</v>
      </c>
      <c r="AD1527" s="9">
        <v>0</v>
      </c>
      <c r="AE1527" s="9">
        <v>0</v>
      </c>
      <c r="AF1527" s="9">
        <v>0</v>
      </c>
      <c r="AG1527" s="9">
        <v>0</v>
      </c>
      <c r="AH1527" s="9">
        <v>0</v>
      </c>
      <c r="AI1527" s="9">
        <v>0</v>
      </c>
      <c r="AJ1527">
        <v>0</v>
      </c>
      <c r="AK1527">
        <v>0</v>
      </c>
      <c r="AU1527" t="s">
        <v>3244</v>
      </c>
      <c r="AW1527">
        <v>0</v>
      </c>
      <c r="BA1527">
        <v>0</v>
      </c>
      <c r="BC1527">
        <v>0</v>
      </c>
      <c r="BE1527">
        <v>0</v>
      </c>
      <c r="BG1527">
        <v>0</v>
      </c>
      <c r="BI1527">
        <v>0</v>
      </c>
      <c r="BK1527">
        <v>0</v>
      </c>
      <c r="BM1527">
        <v>0</v>
      </c>
      <c r="BO1527">
        <v>0</v>
      </c>
      <c r="BQ1527">
        <v>0</v>
      </c>
      <c r="BS1527">
        <v>0</v>
      </c>
      <c r="BT1527">
        <v>0</v>
      </c>
      <c r="BV1527">
        <v>0</v>
      </c>
      <c r="BX1527">
        <v>0</v>
      </c>
      <c r="BZ1527">
        <v>0</v>
      </c>
      <c r="CB1527">
        <v>0</v>
      </c>
      <c r="CD1527">
        <v>0</v>
      </c>
      <c r="CH1527">
        <v>0</v>
      </c>
      <c r="CL1527">
        <v>2686</v>
      </c>
      <c r="CO1527">
        <v>0</v>
      </c>
      <c r="CP1527">
        <v>0</v>
      </c>
    </row>
    <row r="1528" spans="1:94" x14ac:dyDescent="0.3">
      <c r="A1528" s="4">
        <v>44790</v>
      </c>
      <c r="B1528" s="2" t="s">
        <v>57</v>
      </c>
      <c r="C1528" s="11" t="s">
        <v>624</v>
      </c>
      <c r="D1528" s="11" t="s">
        <v>31</v>
      </c>
      <c r="E1528" s="3" t="s">
        <v>903</v>
      </c>
      <c r="F1528" s="1"/>
      <c r="G1528" s="7"/>
      <c r="H1528" s="7"/>
      <c r="I1528" s="7"/>
      <c r="J1528" s="7">
        <v>205</v>
      </c>
      <c r="K1528" s="7">
        <v>41</v>
      </c>
      <c r="L1528" s="7"/>
      <c r="M1528" s="5">
        <v>41</v>
      </c>
      <c r="N1528" s="7"/>
      <c r="O1528" s="7"/>
      <c r="P1528" s="7"/>
      <c r="Q1528" s="7"/>
      <c r="R1528" s="7"/>
      <c r="S1528" s="7"/>
      <c r="T1528" s="7"/>
      <c r="U1528" s="7"/>
      <c r="V1528" s="6"/>
      <c r="W1528" s="10"/>
      <c r="X1528" s="8"/>
      <c r="Y1528" s="9">
        <v>0</v>
      </c>
      <c r="Z1528" s="9">
        <v>0</v>
      </c>
      <c r="AA1528" s="9">
        <v>0</v>
      </c>
      <c r="AB1528" s="9">
        <v>0</v>
      </c>
      <c r="AC1528" s="9">
        <v>0</v>
      </c>
      <c r="AD1528" s="9">
        <v>0</v>
      </c>
      <c r="AE1528" s="9">
        <v>0</v>
      </c>
      <c r="AF1528" s="9">
        <v>0</v>
      </c>
      <c r="AG1528" s="9">
        <v>0</v>
      </c>
      <c r="AH1528" s="9">
        <v>0</v>
      </c>
      <c r="AI1528" s="9">
        <v>0</v>
      </c>
      <c r="AJ1528">
        <v>0</v>
      </c>
      <c r="AK1528">
        <v>0</v>
      </c>
      <c r="AU1528" t="s">
        <v>3245</v>
      </c>
      <c r="AW1528">
        <v>0</v>
      </c>
      <c r="BA1528">
        <v>0</v>
      </c>
      <c r="BC1528">
        <v>0</v>
      </c>
      <c r="BE1528">
        <v>0</v>
      </c>
      <c r="BG1528">
        <v>0</v>
      </c>
      <c r="BI1528">
        <v>0</v>
      </c>
      <c r="BK1528">
        <v>0</v>
      </c>
      <c r="BM1528">
        <v>0</v>
      </c>
      <c r="BO1528">
        <v>0</v>
      </c>
      <c r="BQ1528">
        <v>0</v>
      </c>
      <c r="BS1528">
        <v>0</v>
      </c>
      <c r="BT1528">
        <v>0</v>
      </c>
      <c r="BV1528">
        <v>0</v>
      </c>
      <c r="BX1528">
        <v>0</v>
      </c>
      <c r="BZ1528">
        <v>0</v>
      </c>
      <c r="CB1528">
        <v>0</v>
      </c>
      <c r="CD1528">
        <v>0</v>
      </c>
      <c r="CH1528">
        <v>0</v>
      </c>
      <c r="CL1528">
        <v>2687</v>
      </c>
      <c r="CO1528">
        <v>0</v>
      </c>
      <c r="CP1528">
        <v>0</v>
      </c>
    </row>
    <row r="1529" spans="1:94" x14ac:dyDescent="0.3">
      <c r="A1529" s="4">
        <v>44791</v>
      </c>
      <c r="B1529" s="2" t="s">
        <v>57</v>
      </c>
      <c r="C1529" s="11" t="s">
        <v>360</v>
      </c>
      <c r="D1529" s="11" t="s">
        <v>1699</v>
      </c>
      <c r="E1529" s="3" t="s">
        <v>1138</v>
      </c>
      <c r="F1529" s="1"/>
      <c r="G1529" s="7"/>
      <c r="H1529" s="7"/>
      <c r="I1529" s="7"/>
      <c r="J1529" s="7"/>
      <c r="K1529" s="7"/>
      <c r="L1529" s="7"/>
      <c r="M1529" s="5"/>
      <c r="N1529" s="7"/>
      <c r="O1529" s="7"/>
      <c r="P1529" s="7"/>
      <c r="Q1529" s="7"/>
      <c r="R1529" s="7"/>
      <c r="S1529" s="7"/>
      <c r="T1529" s="7"/>
      <c r="U1529" s="7"/>
      <c r="V1529" s="6">
        <v>1</v>
      </c>
      <c r="W1529" s="10"/>
      <c r="X1529" s="8"/>
      <c r="Y1529" s="9">
        <v>0</v>
      </c>
      <c r="Z1529" s="9">
        <v>0</v>
      </c>
      <c r="AA1529" s="9">
        <v>0</v>
      </c>
      <c r="AB1529" s="9">
        <v>0</v>
      </c>
      <c r="AC1529" s="9">
        <v>0</v>
      </c>
      <c r="AD1529" s="9">
        <v>0</v>
      </c>
      <c r="AE1529" s="9">
        <v>0</v>
      </c>
      <c r="AF1529" s="9">
        <v>0</v>
      </c>
      <c r="AG1529" s="9">
        <v>0</v>
      </c>
      <c r="AH1529" s="9">
        <v>0</v>
      </c>
      <c r="AI1529" s="9">
        <v>0</v>
      </c>
      <c r="AJ1529">
        <v>0</v>
      </c>
      <c r="AK1529">
        <v>0</v>
      </c>
      <c r="AU1529" t="s">
        <v>3246</v>
      </c>
      <c r="AW1529">
        <v>0</v>
      </c>
      <c r="BA1529">
        <v>0</v>
      </c>
      <c r="BC1529">
        <v>0</v>
      </c>
      <c r="BE1529">
        <v>0</v>
      </c>
      <c r="BG1529">
        <v>0</v>
      </c>
      <c r="BI1529">
        <v>0</v>
      </c>
      <c r="BK1529">
        <v>0</v>
      </c>
      <c r="BM1529">
        <v>0</v>
      </c>
      <c r="BO1529">
        <v>0</v>
      </c>
      <c r="BQ1529">
        <v>0</v>
      </c>
      <c r="BS1529">
        <v>0</v>
      </c>
      <c r="BT1529">
        <v>0</v>
      </c>
      <c r="BV1529">
        <v>0</v>
      </c>
      <c r="BX1529">
        <v>0</v>
      </c>
      <c r="BZ1529">
        <v>0</v>
      </c>
      <c r="CB1529">
        <v>0</v>
      </c>
      <c r="CD1529">
        <v>0</v>
      </c>
      <c r="CH1529">
        <v>0</v>
      </c>
      <c r="CL1529">
        <v>2688</v>
      </c>
      <c r="CO1529">
        <v>0</v>
      </c>
      <c r="CP1529">
        <v>0</v>
      </c>
    </row>
    <row r="1530" spans="1:94" x14ac:dyDescent="0.3">
      <c r="A1530" s="4">
        <v>44789</v>
      </c>
      <c r="B1530" s="2" t="s">
        <v>78</v>
      </c>
      <c r="C1530" s="11" t="s">
        <v>238</v>
      </c>
      <c r="D1530" s="11" t="s">
        <v>11</v>
      </c>
      <c r="E1530" s="3" t="s">
        <v>1425</v>
      </c>
      <c r="F1530" s="1"/>
      <c r="G1530" s="7"/>
      <c r="H1530" s="7"/>
      <c r="I1530" s="7"/>
      <c r="J1530" s="7">
        <v>156</v>
      </c>
      <c r="K1530" s="7">
        <v>66</v>
      </c>
      <c r="L1530" s="7"/>
      <c r="M1530" s="5">
        <v>10</v>
      </c>
      <c r="N1530" s="7"/>
      <c r="O1530" s="7"/>
      <c r="P1530" s="7"/>
      <c r="Q1530" s="7"/>
      <c r="R1530" s="7"/>
      <c r="S1530" s="7"/>
      <c r="T1530" s="7"/>
      <c r="U1530" s="7"/>
      <c r="V1530" s="6"/>
      <c r="W1530" s="10"/>
      <c r="X1530" s="8"/>
      <c r="Y1530" s="9">
        <v>0</v>
      </c>
      <c r="Z1530" s="9">
        <v>0</v>
      </c>
      <c r="AA1530" s="9">
        <v>0</v>
      </c>
      <c r="AB1530" s="9">
        <v>0</v>
      </c>
      <c r="AC1530" s="9">
        <v>0</v>
      </c>
      <c r="AD1530" s="9">
        <v>0</v>
      </c>
      <c r="AE1530" s="9">
        <v>0</v>
      </c>
      <c r="AF1530" s="9">
        <v>0</v>
      </c>
      <c r="AG1530" s="9">
        <v>0</v>
      </c>
      <c r="AH1530" s="9">
        <v>0</v>
      </c>
      <c r="AI1530" s="9">
        <v>0</v>
      </c>
      <c r="AJ1530">
        <v>0</v>
      </c>
      <c r="AK1530">
        <v>0</v>
      </c>
      <c r="AU1530" t="s">
        <v>3247</v>
      </c>
      <c r="AW1530">
        <v>0</v>
      </c>
      <c r="BA1530">
        <v>0</v>
      </c>
      <c r="BC1530">
        <v>0</v>
      </c>
      <c r="BE1530">
        <v>0</v>
      </c>
      <c r="BG1530">
        <v>0</v>
      </c>
      <c r="BI1530">
        <v>0</v>
      </c>
      <c r="BK1530">
        <v>0</v>
      </c>
      <c r="BM1530">
        <v>0</v>
      </c>
      <c r="BO1530">
        <v>0</v>
      </c>
      <c r="BQ1530">
        <v>0</v>
      </c>
      <c r="BS1530">
        <v>0</v>
      </c>
      <c r="BT1530">
        <v>0</v>
      </c>
      <c r="BV1530">
        <v>0</v>
      </c>
      <c r="BX1530">
        <v>0</v>
      </c>
      <c r="BZ1530">
        <v>0</v>
      </c>
      <c r="CB1530">
        <v>0</v>
      </c>
      <c r="CD1530">
        <v>0</v>
      </c>
      <c r="CH1530">
        <v>0</v>
      </c>
      <c r="CL1530">
        <v>2689</v>
      </c>
      <c r="CO1530">
        <v>0</v>
      </c>
      <c r="CP1530">
        <v>0</v>
      </c>
    </row>
    <row r="1531" spans="1:94" x14ac:dyDescent="0.3">
      <c r="A1531" s="4">
        <v>44793</v>
      </c>
      <c r="B1531" s="2" t="s">
        <v>23</v>
      </c>
      <c r="C1531" s="11" t="s">
        <v>515</v>
      </c>
      <c r="D1531" s="11" t="s">
        <v>31</v>
      </c>
      <c r="E1531" s="3" t="s">
        <v>995</v>
      </c>
      <c r="F1531" s="1"/>
      <c r="G1531" s="7"/>
      <c r="H1531" s="7"/>
      <c r="I1531" s="7"/>
      <c r="J1531" s="7">
        <v>20</v>
      </c>
      <c r="K1531" s="7">
        <v>5</v>
      </c>
      <c r="L1531" s="7"/>
      <c r="M1531" s="5">
        <v>5</v>
      </c>
      <c r="N1531" s="7"/>
      <c r="O1531" s="7"/>
      <c r="P1531" s="7"/>
      <c r="Q1531" s="7"/>
      <c r="R1531" s="7"/>
      <c r="S1531" s="7"/>
      <c r="T1531" s="7"/>
      <c r="U1531" s="7"/>
      <c r="V1531" s="6"/>
      <c r="W1531" s="10"/>
      <c r="X1531" s="8"/>
      <c r="Y1531" s="9">
        <v>0</v>
      </c>
      <c r="Z1531" s="9">
        <v>0</v>
      </c>
      <c r="AA1531" s="9">
        <v>0</v>
      </c>
      <c r="AB1531" s="9">
        <v>0</v>
      </c>
      <c r="AC1531" s="9">
        <v>0</v>
      </c>
      <c r="AD1531" s="9">
        <v>0</v>
      </c>
      <c r="AE1531" s="9">
        <v>0</v>
      </c>
      <c r="AF1531" s="9">
        <v>0</v>
      </c>
      <c r="AG1531" s="9">
        <v>0</v>
      </c>
      <c r="AH1531" s="9">
        <v>0</v>
      </c>
      <c r="AI1531" s="9">
        <v>0</v>
      </c>
      <c r="AJ1531">
        <v>0</v>
      </c>
      <c r="AK1531">
        <v>0</v>
      </c>
      <c r="AU1531" t="s">
        <v>3248</v>
      </c>
      <c r="AW1531">
        <v>0</v>
      </c>
      <c r="BA1531">
        <v>0</v>
      </c>
      <c r="BC1531">
        <v>0</v>
      </c>
      <c r="BE1531">
        <v>0</v>
      </c>
      <c r="BG1531">
        <v>0</v>
      </c>
      <c r="BI1531">
        <v>0</v>
      </c>
      <c r="BK1531">
        <v>0</v>
      </c>
      <c r="BM1531">
        <v>0</v>
      </c>
      <c r="BO1531">
        <v>0</v>
      </c>
      <c r="BQ1531">
        <v>0</v>
      </c>
      <c r="BS1531">
        <v>0</v>
      </c>
      <c r="BT1531">
        <v>0</v>
      </c>
      <c r="BV1531">
        <v>0</v>
      </c>
      <c r="BX1531">
        <v>0</v>
      </c>
      <c r="BZ1531">
        <v>0</v>
      </c>
      <c r="CB1531">
        <v>0</v>
      </c>
      <c r="CD1531">
        <v>0</v>
      </c>
      <c r="CH1531">
        <v>0</v>
      </c>
      <c r="CL1531">
        <v>2690</v>
      </c>
      <c r="CO1531">
        <v>0</v>
      </c>
      <c r="CP1531">
        <v>0</v>
      </c>
    </row>
    <row r="1532" spans="1:94" x14ac:dyDescent="0.3">
      <c r="A1532" s="4">
        <v>44793</v>
      </c>
      <c r="B1532" s="2" t="s">
        <v>23</v>
      </c>
      <c r="C1532" s="11" t="s">
        <v>481</v>
      </c>
      <c r="D1532" s="11" t="s">
        <v>31</v>
      </c>
      <c r="E1532" s="3" t="s">
        <v>953</v>
      </c>
      <c r="F1532" s="1"/>
      <c r="G1532" s="7"/>
      <c r="H1532" s="7"/>
      <c r="I1532" s="7"/>
      <c r="J1532" s="7">
        <v>20</v>
      </c>
      <c r="K1532" s="7">
        <v>5</v>
      </c>
      <c r="L1532" s="7"/>
      <c r="M1532" s="5">
        <v>5</v>
      </c>
      <c r="N1532" s="7"/>
      <c r="O1532" s="7"/>
      <c r="P1532" s="7"/>
      <c r="Q1532" s="7"/>
      <c r="R1532" s="7"/>
      <c r="S1532" s="7"/>
      <c r="T1532" s="7"/>
      <c r="U1532" s="7"/>
      <c r="V1532" s="6"/>
      <c r="W1532" s="10"/>
      <c r="X1532" s="8"/>
      <c r="Y1532" s="9">
        <v>0</v>
      </c>
      <c r="Z1532" s="9">
        <v>0</v>
      </c>
      <c r="AA1532" s="9">
        <v>0</v>
      </c>
      <c r="AB1532" s="9">
        <v>0</v>
      </c>
      <c r="AC1532" s="9">
        <v>0</v>
      </c>
      <c r="AD1532" s="9">
        <v>0</v>
      </c>
      <c r="AE1532" s="9">
        <v>0</v>
      </c>
      <c r="AF1532" s="9">
        <v>0</v>
      </c>
      <c r="AG1532" s="9">
        <v>0</v>
      </c>
      <c r="AH1532" s="9">
        <v>0</v>
      </c>
      <c r="AI1532" s="9">
        <v>0</v>
      </c>
      <c r="AJ1532">
        <v>0</v>
      </c>
      <c r="AK1532">
        <v>0</v>
      </c>
      <c r="AU1532" t="s">
        <v>3249</v>
      </c>
      <c r="AW1532">
        <v>0</v>
      </c>
      <c r="BA1532">
        <v>0</v>
      </c>
      <c r="BC1532">
        <v>0</v>
      </c>
      <c r="BE1532">
        <v>0</v>
      </c>
      <c r="BG1532">
        <v>0</v>
      </c>
      <c r="BI1532">
        <v>0</v>
      </c>
      <c r="BK1532">
        <v>0</v>
      </c>
      <c r="BM1532">
        <v>0</v>
      </c>
      <c r="BO1532">
        <v>0</v>
      </c>
      <c r="BQ1532">
        <v>0</v>
      </c>
      <c r="BS1532">
        <v>0</v>
      </c>
      <c r="BT1532">
        <v>0</v>
      </c>
      <c r="BV1532">
        <v>0</v>
      </c>
      <c r="BX1532">
        <v>0</v>
      </c>
      <c r="BZ1532">
        <v>0</v>
      </c>
      <c r="CB1532">
        <v>0</v>
      </c>
      <c r="CD1532">
        <v>0</v>
      </c>
      <c r="CH1532">
        <v>0</v>
      </c>
      <c r="CL1532">
        <v>2691</v>
      </c>
      <c r="CO1532">
        <v>0</v>
      </c>
      <c r="CP1532">
        <v>0</v>
      </c>
    </row>
    <row r="1533" spans="1:94" x14ac:dyDescent="0.3">
      <c r="A1533" s="4">
        <v>44793</v>
      </c>
      <c r="B1533" s="2" t="s">
        <v>23</v>
      </c>
      <c r="C1533" s="11" t="s">
        <v>104</v>
      </c>
      <c r="D1533" s="11" t="s">
        <v>31</v>
      </c>
      <c r="E1533" s="3" t="s">
        <v>1463</v>
      </c>
      <c r="F1533" s="1"/>
      <c r="G1533" s="7"/>
      <c r="H1533" s="7"/>
      <c r="I1533" s="7"/>
      <c r="J1533" s="7">
        <v>16</v>
      </c>
      <c r="K1533" s="7">
        <v>4</v>
      </c>
      <c r="L1533" s="7"/>
      <c r="M1533" s="5">
        <v>4</v>
      </c>
      <c r="N1533" s="7"/>
      <c r="O1533" s="7"/>
      <c r="P1533" s="7"/>
      <c r="Q1533" s="7"/>
      <c r="R1533" s="7"/>
      <c r="S1533" s="7"/>
      <c r="T1533" s="7"/>
      <c r="U1533" s="7"/>
      <c r="V1533" s="6"/>
      <c r="W1533" s="10"/>
      <c r="X1533" s="8"/>
      <c r="Y1533" s="9">
        <v>0</v>
      </c>
      <c r="Z1533" s="9">
        <v>0</v>
      </c>
      <c r="AA1533" s="9">
        <v>0</v>
      </c>
      <c r="AB1533" s="9">
        <v>0</v>
      </c>
      <c r="AC1533" s="9">
        <v>0</v>
      </c>
      <c r="AD1533" s="9">
        <v>0</v>
      </c>
      <c r="AE1533" s="9">
        <v>0</v>
      </c>
      <c r="AF1533" s="9">
        <v>0</v>
      </c>
      <c r="AG1533" s="9">
        <v>0</v>
      </c>
      <c r="AH1533" s="9">
        <v>0</v>
      </c>
      <c r="AI1533" s="9">
        <v>0</v>
      </c>
      <c r="AJ1533">
        <v>0</v>
      </c>
      <c r="AK1533">
        <v>0</v>
      </c>
      <c r="AU1533" t="s">
        <v>3250</v>
      </c>
      <c r="AW1533">
        <v>0</v>
      </c>
      <c r="BA1533">
        <v>0</v>
      </c>
      <c r="BC1533">
        <v>0</v>
      </c>
      <c r="BE1533">
        <v>0</v>
      </c>
      <c r="BG1533">
        <v>0</v>
      </c>
      <c r="BI1533">
        <v>0</v>
      </c>
      <c r="BK1533">
        <v>0</v>
      </c>
      <c r="BM1533">
        <v>0</v>
      </c>
      <c r="BO1533">
        <v>0</v>
      </c>
      <c r="BQ1533">
        <v>0</v>
      </c>
      <c r="BS1533">
        <v>0</v>
      </c>
      <c r="BT1533">
        <v>0</v>
      </c>
      <c r="BV1533">
        <v>0</v>
      </c>
      <c r="BX1533">
        <v>0</v>
      </c>
      <c r="BZ1533">
        <v>0</v>
      </c>
      <c r="CB1533">
        <v>0</v>
      </c>
      <c r="CD1533">
        <v>0</v>
      </c>
      <c r="CH1533">
        <v>0</v>
      </c>
      <c r="CL1533">
        <v>2692</v>
      </c>
      <c r="CO1533">
        <v>0</v>
      </c>
      <c r="CP1533">
        <v>0</v>
      </c>
    </row>
    <row r="1534" spans="1:94" x14ac:dyDescent="0.3">
      <c r="A1534" s="4">
        <v>44791</v>
      </c>
      <c r="B1534" s="2" t="s">
        <v>794</v>
      </c>
      <c r="C1534" s="11" t="s">
        <v>65</v>
      </c>
      <c r="D1534" s="11" t="s">
        <v>7</v>
      </c>
      <c r="E1534" s="3" t="s">
        <v>1086</v>
      </c>
      <c r="F1534" s="1"/>
      <c r="G1534" s="7"/>
      <c r="H1534" s="7"/>
      <c r="I1534" s="7"/>
      <c r="J1534" s="7"/>
      <c r="K1534" s="7"/>
      <c r="L1534" s="7"/>
      <c r="M1534" s="5">
        <v>1</v>
      </c>
      <c r="N1534" s="7"/>
      <c r="O1534" s="7"/>
      <c r="P1534" s="7"/>
      <c r="Q1534" s="7"/>
      <c r="R1534" s="7"/>
      <c r="S1534" s="7"/>
      <c r="T1534" s="7"/>
      <c r="U1534" s="7"/>
      <c r="V1534" s="6"/>
      <c r="W1534" s="10"/>
      <c r="X1534" s="8"/>
      <c r="Y1534" s="9">
        <v>0</v>
      </c>
      <c r="Z1534" s="9">
        <v>0</v>
      </c>
      <c r="AA1534" s="9">
        <v>0</v>
      </c>
      <c r="AB1534" s="9">
        <v>0</v>
      </c>
      <c r="AC1534" s="9">
        <v>0</v>
      </c>
      <c r="AD1534" s="9">
        <v>0</v>
      </c>
      <c r="AE1534" s="9">
        <v>0</v>
      </c>
      <c r="AF1534" s="9">
        <v>0</v>
      </c>
      <c r="AG1534" s="9">
        <v>0</v>
      </c>
      <c r="AH1534" s="9">
        <v>0</v>
      </c>
      <c r="AI1534" s="9">
        <v>0</v>
      </c>
      <c r="AJ1534">
        <v>0</v>
      </c>
      <c r="AK1534">
        <v>0</v>
      </c>
      <c r="AU1534" t="s">
        <v>3251</v>
      </c>
      <c r="AW1534">
        <v>0</v>
      </c>
      <c r="BA1534">
        <v>0</v>
      </c>
      <c r="BC1534">
        <v>0</v>
      </c>
      <c r="BE1534">
        <v>0</v>
      </c>
      <c r="BG1534">
        <v>0</v>
      </c>
      <c r="BI1534">
        <v>0</v>
      </c>
      <c r="BK1534">
        <v>0</v>
      </c>
      <c r="BM1534">
        <v>0</v>
      </c>
      <c r="BO1534">
        <v>0</v>
      </c>
      <c r="BQ1534">
        <v>0</v>
      </c>
      <c r="BS1534">
        <v>0</v>
      </c>
      <c r="BT1534">
        <v>0</v>
      </c>
      <c r="BV1534">
        <v>0</v>
      </c>
      <c r="BX1534">
        <v>0</v>
      </c>
      <c r="BZ1534">
        <v>0</v>
      </c>
      <c r="CB1534">
        <v>0</v>
      </c>
      <c r="CD1534">
        <v>0</v>
      </c>
      <c r="CH1534">
        <v>0</v>
      </c>
      <c r="CL1534">
        <v>2693</v>
      </c>
      <c r="CO1534">
        <v>0</v>
      </c>
      <c r="CP1534">
        <v>0</v>
      </c>
    </row>
    <row r="1535" spans="1:94" x14ac:dyDescent="0.3">
      <c r="A1535" s="4">
        <v>44793</v>
      </c>
      <c r="B1535" s="2" t="s">
        <v>40</v>
      </c>
      <c r="C1535" s="11" t="s">
        <v>165</v>
      </c>
      <c r="D1535" s="11" t="s">
        <v>31</v>
      </c>
      <c r="E1535" s="3" t="s">
        <v>990</v>
      </c>
      <c r="F1535" s="1"/>
      <c r="G1535" s="7"/>
      <c r="H1535" s="7"/>
      <c r="I1535" s="7"/>
      <c r="J1535" s="7">
        <v>84</v>
      </c>
      <c r="K1535" s="7">
        <v>21</v>
      </c>
      <c r="L1535" s="7"/>
      <c r="M1535" s="5">
        <v>21</v>
      </c>
      <c r="N1535" s="7"/>
      <c r="O1535" s="7"/>
      <c r="P1535" s="7"/>
      <c r="Q1535" s="7"/>
      <c r="R1535" s="7"/>
      <c r="S1535" s="7"/>
      <c r="T1535" s="7"/>
      <c r="U1535" s="7"/>
      <c r="V1535" s="6"/>
      <c r="W1535" s="10"/>
      <c r="X1535" s="8"/>
      <c r="Y1535" s="9">
        <v>0</v>
      </c>
      <c r="Z1535" s="9">
        <v>0</v>
      </c>
      <c r="AA1535" s="9">
        <v>0</v>
      </c>
      <c r="AB1535" s="9">
        <v>0</v>
      </c>
      <c r="AC1535" s="9">
        <v>0</v>
      </c>
      <c r="AD1535" s="9">
        <v>0</v>
      </c>
      <c r="AE1535" s="9">
        <v>0</v>
      </c>
      <c r="AF1535" s="9">
        <v>0</v>
      </c>
      <c r="AG1535" s="9">
        <v>0</v>
      </c>
      <c r="AH1535" s="9">
        <v>0</v>
      </c>
      <c r="AI1535" s="9">
        <v>0</v>
      </c>
      <c r="AJ1535">
        <v>0</v>
      </c>
      <c r="AK1535">
        <v>0</v>
      </c>
      <c r="AU1535" t="s">
        <v>3252</v>
      </c>
      <c r="AW1535">
        <v>0</v>
      </c>
      <c r="BA1535">
        <v>0</v>
      </c>
      <c r="BC1535">
        <v>0</v>
      </c>
      <c r="BE1535">
        <v>0</v>
      </c>
      <c r="BG1535">
        <v>0</v>
      </c>
      <c r="BI1535">
        <v>0</v>
      </c>
      <c r="BK1535">
        <v>0</v>
      </c>
      <c r="BM1535">
        <v>0</v>
      </c>
      <c r="BO1535">
        <v>0</v>
      </c>
      <c r="BQ1535">
        <v>0</v>
      </c>
      <c r="BS1535">
        <v>0</v>
      </c>
      <c r="BT1535">
        <v>0</v>
      </c>
      <c r="BV1535">
        <v>0</v>
      </c>
      <c r="BX1535">
        <v>0</v>
      </c>
      <c r="BZ1535">
        <v>0</v>
      </c>
      <c r="CB1535">
        <v>0</v>
      </c>
      <c r="CD1535">
        <v>0</v>
      </c>
      <c r="CH1535">
        <v>0</v>
      </c>
      <c r="CL1535">
        <v>2694</v>
      </c>
      <c r="CO1535">
        <v>0</v>
      </c>
      <c r="CP1535">
        <v>0</v>
      </c>
    </row>
    <row r="1536" spans="1:94" x14ac:dyDescent="0.3">
      <c r="A1536" s="4">
        <v>44793</v>
      </c>
      <c r="B1536" s="2" t="s">
        <v>92</v>
      </c>
      <c r="C1536" s="11" t="s">
        <v>94</v>
      </c>
      <c r="D1536" s="11" t="s">
        <v>404</v>
      </c>
      <c r="E1536" s="3" t="s">
        <v>1180</v>
      </c>
      <c r="F1536" s="1"/>
      <c r="G1536" s="7"/>
      <c r="H1536" s="7"/>
      <c r="I1536" s="7"/>
      <c r="J1536" s="7"/>
      <c r="K1536" s="7"/>
      <c r="L1536" s="7"/>
      <c r="M1536" s="5"/>
      <c r="N1536" s="7">
        <v>1</v>
      </c>
      <c r="O1536" s="7">
        <v>1</v>
      </c>
      <c r="P1536" s="7"/>
      <c r="Q1536" s="7"/>
      <c r="R1536" s="7"/>
      <c r="S1536" s="7"/>
      <c r="T1536" s="7"/>
      <c r="U1536" s="7"/>
      <c r="V1536" s="6"/>
      <c r="W1536" s="10"/>
      <c r="X1536" s="8"/>
      <c r="Y1536" s="9">
        <v>0</v>
      </c>
      <c r="Z1536" s="9">
        <v>0</v>
      </c>
      <c r="AA1536" s="9">
        <v>0</v>
      </c>
      <c r="AB1536" s="9">
        <v>0</v>
      </c>
      <c r="AC1536" s="9">
        <v>0</v>
      </c>
      <c r="AD1536" s="9">
        <v>0</v>
      </c>
      <c r="AE1536" s="9">
        <v>0</v>
      </c>
      <c r="AF1536" s="9">
        <v>0</v>
      </c>
      <c r="AG1536" s="9">
        <v>0</v>
      </c>
      <c r="AH1536" s="9">
        <v>0</v>
      </c>
      <c r="AI1536" s="9">
        <v>0</v>
      </c>
      <c r="AJ1536">
        <v>0</v>
      </c>
      <c r="AK1536">
        <v>0</v>
      </c>
      <c r="AU1536" t="s">
        <v>3253</v>
      </c>
      <c r="AW1536">
        <v>0</v>
      </c>
      <c r="BA1536">
        <v>0</v>
      </c>
      <c r="BC1536">
        <v>0</v>
      </c>
      <c r="BE1536">
        <v>0</v>
      </c>
      <c r="BG1536">
        <v>0</v>
      </c>
      <c r="BI1536">
        <v>0</v>
      </c>
      <c r="BK1536">
        <v>0</v>
      </c>
      <c r="BM1536">
        <v>0</v>
      </c>
      <c r="BO1536">
        <v>0</v>
      </c>
      <c r="BQ1536">
        <v>0</v>
      </c>
      <c r="BS1536">
        <v>0</v>
      </c>
      <c r="BT1536">
        <v>0</v>
      </c>
      <c r="BV1536">
        <v>0</v>
      </c>
      <c r="BX1536">
        <v>0</v>
      </c>
      <c r="BZ1536">
        <v>0</v>
      </c>
      <c r="CB1536">
        <v>0</v>
      </c>
      <c r="CD1536">
        <v>0</v>
      </c>
      <c r="CH1536">
        <v>0</v>
      </c>
      <c r="CL1536">
        <v>2695</v>
      </c>
      <c r="CO1536">
        <v>0</v>
      </c>
      <c r="CP1536">
        <v>0</v>
      </c>
    </row>
    <row r="1537" spans="1:94" x14ac:dyDescent="0.3">
      <c r="A1537" s="4">
        <v>44792</v>
      </c>
      <c r="B1537" s="2" t="s">
        <v>47</v>
      </c>
      <c r="C1537" s="11" t="s">
        <v>680</v>
      </c>
      <c r="D1537" s="11" t="s">
        <v>1690</v>
      </c>
      <c r="E1537" s="3" t="s">
        <v>1417</v>
      </c>
      <c r="F1537" s="1"/>
      <c r="G1537" s="7">
        <v>1</v>
      </c>
      <c r="H1537" s="7"/>
      <c r="I1537" s="7">
        <v>2</v>
      </c>
      <c r="J1537" s="7">
        <v>3</v>
      </c>
      <c r="K1537" s="7"/>
      <c r="L1537" s="7"/>
      <c r="M1537" s="5"/>
      <c r="N1537" s="7"/>
      <c r="O1537" s="7"/>
      <c r="P1537" s="7"/>
      <c r="Q1537" s="7"/>
      <c r="R1537" s="7"/>
      <c r="S1537" s="7"/>
      <c r="T1537" s="7"/>
      <c r="U1537" s="7"/>
      <c r="V1537" s="6"/>
      <c r="W1537" s="10"/>
      <c r="X1537" s="8"/>
      <c r="Y1537" s="9">
        <v>0</v>
      </c>
      <c r="Z1537" s="9">
        <v>0</v>
      </c>
      <c r="AA1537" s="9">
        <v>0</v>
      </c>
      <c r="AB1537" s="9">
        <v>0</v>
      </c>
      <c r="AC1537" s="9">
        <v>0</v>
      </c>
      <c r="AD1537" s="9">
        <v>0</v>
      </c>
      <c r="AE1537" s="9">
        <v>0</v>
      </c>
      <c r="AF1537" s="9">
        <v>0</v>
      </c>
      <c r="AG1537" s="9">
        <v>0</v>
      </c>
      <c r="AH1537" s="9">
        <v>0</v>
      </c>
      <c r="AI1537" s="9">
        <v>0</v>
      </c>
      <c r="AJ1537">
        <v>0</v>
      </c>
      <c r="AK1537">
        <v>0</v>
      </c>
      <c r="AU1537" t="s">
        <v>3254</v>
      </c>
      <c r="AW1537">
        <v>0</v>
      </c>
      <c r="BA1537">
        <v>0</v>
      </c>
      <c r="BC1537">
        <v>0</v>
      </c>
      <c r="BE1537">
        <v>0</v>
      </c>
      <c r="BG1537">
        <v>0</v>
      </c>
      <c r="BI1537">
        <v>0</v>
      </c>
      <c r="BK1537">
        <v>0</v>
      </c>
      <c r="BM1537">
        <v>0</v>
      </c>
      <c r="BO1537">
        <v>0</v>
      </c>
      <c r="BQ1537">
        <v>0</v>
      </c>
      <c r="BS1537">
        <v>0</v>
      </c>
      <c r="BT1537">
        <v>0</v>
      </c>
      <c r="BV1537">
        <v>0</v>
      </c>
      <c r="BX1537">
        <v>0</v>
      </c>
      <c r="BZ1537">
        <v>0</v>
      </c>
      <c r="CB1537">
        <v>0</v>
      </c>
      <c r="CD1537">
        <v>0</v>
      </c>
      <c r="CH1537">
        <v>0</v>
      </c>
      <c r="CL1537">
        <v>2696</v>
      </c>
      <c r="CO1537">
        <v>0</v>
      </c>
      <c r="CP1537">
        <v>0</v>
      </c>
    </row>
    <row r="1538" spans="1:94" x14ac:dyDescent="0.3">
      <c r="A1538" s="4">
        <v>44793</v>
      </c>
      <c r="B1538" s="2" t="s">
        <v>29</v>
      </c>
      <c r="C1538" s="11" t="s">
        <v>143</v>
      </c>
      <c r="D1538" s="11" t="s">
        <v>1473</v>
      </c>
      <c r="E1538" s="3" t="s">
        <v>871</v>
      </c>
      <c r="F1538" s="1"/>
      <c r="G1538" s="7"/>
      <c r="H1538" s="7"/>
      <c r="I1538" s="7"/>
      <c r="J1538" s="7">
        <v>3</v>
      </c>
      <c r="K1538" s="7"/>
      <c r="L1538" s="7"/>
      <c r="M1538" s="5"/>
      <c r="N1538" s="7"/>
      <c r="O1538" s="7"/>
      <c r="P1538" s="7"/>
      <c r="Q1538" s="7"/>
      <c r="R1538" s="7"/>
      <c r="S1538" s="7"/>
      <c r="T1538" s="7"/>
      <c r="U1538" s="7"/>
      <c r="V1538" s="6"/>
      <c r="W1538" s="10"/>
      <c r="X1538" s="8"/>
      <c r="Y1538" s="9">
        <v>0</v>
      </c>
      <c r="Z1538" s="9">
        <v>0</v>
      </c>
      <c r="AA1538" s="9">
        <v>0</v>
      </c>
      <c r="AB1538" s="9">
        <v>0</v>
      </c>
      <c r="AC1538" s="9">
        <v>0</v>
      </c>
      <c r="AD1538" s="9">
        <v>0</v>
      </c>
      <c r="AE1538" s="9">
        <v>0</v>
      </c>
      <c r="AF1538" s="9">
        <v>0</v>
      </c>
      <c r="AG1538" s="9">
        <v>0</v>
      </c>
      <c r="AH1538" s="9">
        <v>0</v>
      </c>
      <c r="AI1538" s="9">
        <v>0</v>
      </c>
      <c r="AJ1538">
        <v>0</v>
      </c>
      <c r="AK1538">
        <v>0</v>
      </c>
      <c r="AU1538" t="s">
        <v>3255</v>
      </c>
      <c r="AW1538">
        <v>0</v>
      </c>
      <c r="BA1538">
        <v>0</v>
      </c>
      <c r="BC1538">
        <v>0</v>
      </c>
      <c r="BE1538">
        <v>0</v>
      </c>
      <c r="BG1538">
        <v>0</v>
      </c>
      <c r="BI1538">
        <v>0</v>
      </c>
      <c r="BK1538">
        <v>0</v>
      </c>
      <c r="BM1538">
        <v>0</v>
      </c>
      <c r="BO1538">
        <v>0</v>
      </c>
      <c r="BQ1538">
        <v>0</v>
      </c>
      <c r="BS1538">
        <v>0</v>
      </c>
      <c r="BT1538">
        <v>0</v>
      </c>
      <c r="BV1538">
        <v>0</v>
      </c>
      <c r="BX1538">
        <v>0</v>
      </c>
      <c r="BZ1538">
        <v>0</v>
      </c>
      <c r="CB1538">
        <v>0</v>
      </c>
      <c r="CD1538">
        <v>0</v>
      </c>
      <c r="CH1538">
        <v>0</v>
      </c>
      <c r="CL1538">
        <v>2697</v>
      </c>
      <c r="CO1538">
        <v>0</v>
      </c>
      <c r="CP1538">
        <v>0</v>
      </c>
    </row>
    <row r="1539" spans="1:94" x14ac:dyDescent="0.3">
      <c r="A1539" s="4">
        <v>44793</v>
      </c>
      <c r="B1539" s="2" t="s">
        <v>57</v>
      </c>
      <c r="C1539" s="11" t="s">
        <v>783</v>
      </c>
      <c r="D1539" s="11" t="s">
        <v>1690</v>
      </c>
      <c r="E1539" s="3" t="s">
        <v>1468</v>
      </c>
      <c r="F1539" s="1"/>
      <c r="G1539" s="7"/>
      <c r="H1539" s="7"/>
      <c r="I1539" s="7"/>
      <c r="J1539" s="7"/>
      <c r="K1539" s="7"/>
      <c r="L1539" s="7"/>
      <c r="M1539" s="5"/>
      <c r="N1539" s="7">
        <v>1</v>
      </c>
      <c r="O1539" s="7"/>
      <c r="P1539" s="7"/>
      <c r="Q1539" s="7"/>
      <c r="R1539" s="7"/>
      <c r="S1539" s="7"/>
      <c r="T1539" s="7"/>
      <c r="U1539" s="7"/>
      <c r="V1539" s="6"/>
      <c r="W1539" s="10"/>
      <c r="X1539" s="8"/>
      <c r="Y1539" s="9">
        <v>0</v>
      </c>
      <c r="Z1539" s="9">
        <v>0</v>
      </c>
      <c r="AA1539" s="9">
        <v>0</v>
      </c>
      <c r="AB1539" s="9">
        <v>0</v>
      </c>
      <c r="AC1539" s="9">
        <v>0</v>
      </c>
      <c r="AD1539" s="9">
        <v>0</v>
      </c>
      <c r="AE1539" s="9">
        <v>0</v>
      </c>
      <c r="AF1539" s="9">
        <v>0</v>
      </c>
      <c r="AG1539" s="9">
        <v>0</v>
      </c>
      <c r="AH1539" s="9">
        <v>0</v>
      </c>
      <c r="AI1539" s="9">
        <v>0</v>
      </c>
      <c r="AJ1539">
        <v>0</v>
      </c>
      <c r="AK1539">
        <v>0</v>
      </c>
      <c r="AU1539" t="s">
        <v>3256</v>
      </c>
      <c r="AW1539">
        <v>0</v>
      </c>
      <c r="BA1539">
        <v>0</v>
      </c>
      <c r="BC1539">
        <v>0</v>
      </c>
      <c r="BE1539">
        <v>0</v>
      </c>
      <c r="BG1539">
        <v>0</v>
      </c>
      <c r="BI1539">
        <v>0</v>
      </c>
      <c r="BK1539">
        <v>0</v>
      </c>
      <c r="BM1539">
        <v>0</v>
      </c>
      <c r="BO1539">
        <v>0</v>
      </c>
      <c r="BQ1539">
        <v>0</v>
      </c>
      <c r="BS1539">
        <v>0</v>
      </c>
      <c r="BT1539">
        <v>0</v>
      </c>
      <c r="BV1539">
        <v>0</v>
      </c>
      <c r="BX1539">
        <v>0</v>
      </c>
      <c r="BZ1539">
        <v>0</v>
      </c>
      <c r="CB1539">
        <v>0</v>
      </c>
      <c r="CD1539">
        <v>0</v>
      </c>
      <c r="CH1539">
        <v>0</v>
      </c>
      <c r="CL1539">
        <v>2698</v>
      </c>
      <c r="CO1539">
        <v>0</v>
      </c>
      <c r="CP1539">
        <v>0</v>
      </c>
    </row>
    <row r="1540" spans="1:94" x14ac:dyDescent="0.3">
      <c r="A1540" s="4">
        <v>44793</v>
      </c>
      <c r="B1540" s="2" t="s">
        <v>80</v>
      </c>
      <c r="C1540" s="11" t="s">
        <v>488</v>
      </c>
      <c r="D1540" s="11" t="s">
        <v>7</v>
      </c>
      <c r="E1540" s="3" t="s">
        <v>1462</v>
      </c>
      <c r="F1540" s="1"/>
      <c r="G1540" s="7"/>
      <c r="H1540" s="7"/>
      <c r="I1540" s="7"/>
      <c r="J1540" s="7">
        <v>5</v>
      </c>
      <c r="K1540" s="7">
        <v>1</v>
      </c>
      <c r="L1540" s="7"/>
      <c r="M1540" s="5">
        <v>1</v>
      </c>
      <c r="N1540" s="7"/>
      <c r="O1540" s="7"/>
      <c r="P1540" s="7"/>
      <c r="Q1540" s="7"/>
      <c r="R1540" s="7"/>
      <c r="S1540" s="7"/>
      <c r="T1540" s="7"/>
      <c r="U1540" s="7"/>
      <c r="V1540" s="6"/>
      <c r="W1540" s="10"/>
      <c r="X1540" s="8"/>
      <c r="Y1540" s="9">
        <v>0</v>
      </c>
      <c r="Z1540" s="9">
        <v>0</v>
      </c>
      <c r="AA1540" s="9">
        <v>0</v>
      </c>
      <c r="AB1540" s="9">
        <v>0</v>
      </c>
      <c r="AC1540" s="9">
        <v>0</v>
      </c>
      <c r="AD1540" s="9">
        <v>0</v>
      </c>
      <c r="AE1540" s="9">
        <v>0</v>
      </c>
      <c r="AF1540" s="9">
        <v>0</v>
      </c>
      <c r="AG1540" s="9">
        <v>0</v>
      </c>
      <c r="AH1540" s="9">
        <v>0</v>
      </c>
      <c r="AI1540" s="9">
        <v>0</v>
      </c>
      <c r="AJ1540">
        <v>0</v>
      </c>
      <c r="AK1540">
        <v>0</v>
      </c>
      <c r="AU1540" t="s">
        <v>3257</v>
      </c>
      <c r="AW1540">
        <v>0</v>
      </c>
      <c r="BA1540">
        <v>0</v>
      </c>
      <c r="BC1540">
        <v>0</v>
      </c>
      <c r="BE1540">
        <v>0</v>
      </c>
      <c r="BG1540">
        <v>0</v>
      </c>
      <c r="BI1540">
        <v>0</v>
      </c>
      <c r="BK1540">
        <v>0</v>
      </c>
      <c r="BM1540">
        <v>0</v>
      </c>
      <c r="BO1540">
        <v>0</v>
      </c>
      <c r="BQ1540">
        <v>0</v>
      </c>
      <c r="BS1540">
        <v>0</v>
      </c>
      <c r="BT1540">
        <v>0</v>
      </c>
      <c r="BV1540">
        <v>0</v>
      </c>
      <c r="BX1540">
        <v>0</v>
      </c>
      <c r="BZ1540">
        <v>0</v>
      </c>
      <c r="CB1540">
        <v>0</v>
      </c>
      <c r="CD1540">
        <v>0</v>
      </c>
      <c r="CH1540">
        <v>0</v>
      </c>
      <c r="CL1540">
        <v>2699</v>
      </c>
      <c r="CO1540">
        <v>0</v>
      </c>
      <c r="CP1540">
        <v>0</v>
      </c>
    </row>
    <row r="1541" spans="1:94" x14ac:dyDescent="0.3">
      <c r="A1541" s="4">
        <v>44793</v>
      </c>
      <c r="B1541" s="2" t="s">
        <v>57</v>
      </c>
      <c r="C1541" s="11" t="s">
        <v>346</v>
      </c>
      <c r="D1541" s="11" t="s">
        <v>11</v>
      </c>
      <c r="E1541" s="3" t="s">
        <v>1356</v>
      </c>
      <c r="F1541" s="1"/>
      <c r="G1541" s="7"/>
      <c r="H1541" s="7"/>
      <c r="I1541" s="7"/>
      <c r="J1541" s="7">
        <v>16</v>
      </c>
      <c r="K1541" s="7">
        <v>4</v>
      </c>
      <c r="L1541" s="7"/>
      <c r="M1541" s="5">
        <v>4</v>
      </c>
      <c r="N1541" s="7"/>
      <c r="O1541" s="7"/>
      <c r="P1541" s="7"/>
      <c r="Q1541" s="7"/>
      <c r="R1541" s="7"/>
      <c r="S1541" s="7"/>
      <c r="T1541" s="7"/>
      <c r="U1541" s="7"/>
      <c r="V1541" s="6"/>
      <c r="W1541" s="10"/>
      <c r="X1541" s="8"/>
      <c r="Y1541" s="9">
        <v>0</v>
      </c>
      <c r="Z1541" s="9">
        <v>0</v>
      </c>
      <c r="AA1541" s="9">
        <v>0</v>
      </c>
      <c r="AB1541" s="9">
        <v>0</v>
      </c>
      <c r="AC1541" s="9">
        <v>0</v>
      </c>
      <c r="AD1541" s="9">
        <v>0</v>
      </c>
      <c r="AE1541" s="9">
        <v>0</v>
      </c>
      <c r="AF1541" s="9">
        <v>0</v>
      </c>
      <c r="AG1541" s="9">
        <v>0</v>
      </c>
      <c r="AH1541" s="9">
        <v>0</v>
      </c>
      <c r="AI1541" s="9">
        <v>0</v>
      </c>
      <c r="AJ1541">
        <v>0</v>
      </c>
      <c r="AK1541">
        <v>0</v>
      </c>
      <c r="AU1541" t="s">
        <v>3258</v>
      </c>
      <c r="AW1541">
        <v>0</v>
      </c>
      <c r="BA1541">
        <v>0</v>
      </c>
      <c r="BC1541">
        <v>0</v>
      </c>
      <c r="BE1541">
        <v>0</v>
      </c>
      <c r="BG1541">
        <v>0</v>
      </c>
      <c r="BI1541">
        <v>0</v>
      </c>
      <c r="BK1541">
        <v>0</v>
      </c>
      <c r="BM1541">
        <v>0</v>
      </c>
      <c r="BO1541">
        <v>0</v>
      </c>
      <c r="BQ1541">
        <v>0</v>
      </c>
      <c r="BS1541">
        <v>0</v>
      </c>
      <c r="BT1541">
        <v>0</v>
      </c>
      <c r="BV1541">
        <v>0</v>
      </c>
      <c r="BX1541">
        <v>0</v>
      </c>
      <c r="BZ1541">
        <v>0</v>
      </c>
      <c r="CB1541">
        <v>0</v>
      </c>
      <c r="CD1541">
        <v>0</v>
      </c>
      <c r="CH1541">
        <v>0</v>
      </c>
      <c r="CL1541">
        <v>2700</v>
      </c>
      <c r="CO1541">
        <v>0</v>
      </c>
      <c r="CP1541">
        <v>0</v>
      </c>
    </row>
    <row r="1542" spans="1:94" x14ac:dyDescent="0.3">
      <c r="A1542" s="4">
        <v>44793</v>
      </c>
      <c r="B1542" s="2" t="s">
        <v>57</v>
      </c>
      <c r="C1542" s="11" t="s">
        <v>621</v>
      </c>
      <c r="D1542" s="11" t="s">
        <v>11</v>
      </c>
      <c r="E1542" s="3" t="s">
        <v>1135</v>
      </c>
      <c r="F1542" s="1"/>
      <c r="G1542" s="7"/>
      <c r="H1542" s="7"/>
      <c r="I1542" s="7"/>
      <c r="J1542" s="7">
        <v>8</v>
      </c>
      <c r="K1542" s="7">
        <v>2</v>
      </c>
      <c r="L1542" s="7"/>
      <c r="M1542" s="5">
        <v>2</v>
      </c>
      <c r="N1542" s="7"/>
      <c r="O1542" s="7"/>
      <c r="P1542" s="7"/>
      <c r="Q1542" s="7"/>
      <c r="R1542" s="7"/>
      <c r="S1542" s="7"/>
      <c r="T1542" s="7"/>
      <c r="U1542" s="7"/>
      <c r="V1542" s="6"/>
      <c r="W1542" s="10"/>
      <c r="X1542" s="8"/>
      <c r="Y1542" s="9">
        <v>0</v>
      </c>
      <c r="Z1542" s="9">
        <v>0</v>
      </c>
      <c r="AA1542" s="9">
        <v>0</v>
      </c>
      <c r="AB1542" s="9">
        <v>0</v>
      </c>
      <c r="AC1542" s="9">
        <v>0</v>
      </c>
      <c r="AD1542" s="9">
        <v>0</v>
      </c>
      <c r="AE1542" s="9">
        <v>0</v>
      </c>
      <c r="AF1542" s="9">
        <v>0</v>
      </c>
      <c r="AG1542" s="9">
        <v>0</v>
      </c>
      <c r="AH1542" s="9">
        <v>0</v>
      </c>
      <c r="AI1542" s="9">
        <v>0</v>
      </c>
      <c r="AJ1542">
        <v>0</v>
      </c>
      <c r="AK1542">
        <v>0</v>
      </c>
      <c r="AU1542" t="s">
        <v>3259</v>
      </c>
      <c r="AW1542">
        <v>0</v>
      </c>
      <c r="BA1542">
        <v>0</v>
      </c>
      <c r="BC1542">
        <v>0</v>
      </c>
      <c r="BE1542">
        <v>0</v>
      </c>
      <c r="BG1542">
        <v>0</v>
      </c>
      <c r="BI1542">
        <v>0</v>
      </c>
      <c r="BK1542">
        <v>0</v>
      </c>
      <c r="BM1542">
        <v>0</v>
      </c>
      <c r="BO1542">
        <v>0</v>
      </c>
      <c r="BQ1542">
        <v>0</v>
      </c>
      <c r="BS1542">
        <v>0</v>
      </c>
      <c r="BT1542">
        <v>0</v>
      </c>
      <c r="BV1542">
        <v>0</v>
      </c>
      <c r="BX1542">
        <v>0</v>
      </c>
      <c r="BZ1542">
        <v>0</v>
      </c>
      <c r="CB1542">
        <v>0</v>
      </c>
      <c r="CD1542">
        <v>0</v>
      </c>
      <c r="CH1542">
        <v>0</v>
      </c>
      <c r="CL1542">
        <v>2701</v>
      </c>
      <c r="CO1542">
        <v>0</v>
      </c>
      <c r="CP1542">
        <v>0</v>
      </c>
    </row>
    <row r="1543" spans="1:94" x14ac:dyDescent="0.3">
      <c r="A1543" s="4">
        <v>44793</v>
      </c>
      <c r="B1543" s="2" t="s">
        <v>26</v>
      </c>
      <c r="C1543" s="11" t="s">
        <v>651</v>
      </c>
      <c r="D1543" s="11" t="s">
        <v>404</v>
      </c>
      <c r="E1543" s="3" t="s">
        <v>1295</v>
      </c>
      <c r="F1543" s="1"/>
      <c r="G1543" s="7">
        <v>1</v>
      </c>
      <c r="H1543" s="7">
        <v>2</v>
      </c>
      <c r="I1543" s="7"/>
      <c r="J1543" s="7">
        <v>3</v>
      </c>
      <c r="K1543" s="7">
        <v>1</v>
      </c>
      <c r="L1543" s="7">
        <v>1</v>
      </c>
      <c r="M1543" s="5"/>
      <c r="N1543" s="7"/>
      <c r="O1543" s="7"/>
      <c r="P1543" s="7"/>
      <c r="Q1543" s="7"/>
      <c r="R1543" s="7"/>
      <c r="S1543" s="7"/>
      <c r="T1543" s="7"/>
      <c r="U1543" s="7"/>
      <c r="V1543" s="6"/>
      <c r="W1543" s="10"/>
      <c r="X1543" s="8"/>
      <c r="Y1543" s="9">
        <v>0</v>
      </c>
      <c r="Z1543" s="9">
        <v>0</v>
      </c>
      <c r="AA1543" s="9">
        <v>0</v>
      </c>
      <c r="AB1543" s="9">
        <v>0</v>
      </c>
      <c r="AC1543" s="9">
        <v>0</v>
      </c>
      <c r="AD1543" s="9">
        <v>0</v>
      </c>
      <c r="AE1543" s="9">
        <v>0</v>
      </c>
      <c r="AF1543" s="9">
        <v>0</v>
      </c>
      <c r="AG1543" s="9">
        <v>0</v>
      </c>
      <c r="AH1543" s="9">
        <v>0</v>
      </c>
      <c r="AI1543" s="9">
        <v>0</v>
      </c>
      <c r="AJ1543">
        <v>0</v>
      </c>
      <c r="AK1543">
        <v>0</v>
      </c>
      <c r="AU1543" t="s">
        <v>3260</v>
      </c>
      <c r="AW1543">
        <v>0</v>
      </c>
      <c r="BA1543">
        <v>0</v>
      </c>
      <c r="BC1543">
        <v>0</v>
      </c>
      <c r="BE1543">
        <v>0</v>
      </c>
      <c r="BG1543">
        <v>0</v>
      </c>
      <c r="BI1543">
        <v>0</v>
      </c>
      <c r="BK1543">
        <v>0</v>
      </c>
      <c r="BM1543">
        <v>0</v>
      </c>
      <c r="BO1543">
        <v>0</v>
      </c>
      <c r="BQ1543">
        <v>0</v>
      </c>
      <c r="BS1543">
        <v>0</v>
      </c>
      <c r="BT1543">
        <v>0</v>
      </c>
      <c r="BV1543">
        <v>0</v>
      </c>
      <c r="BX1543">
        <v>0</v>
      </c>
      <c r="BZ1543">
        <v>0</v>
      </c>
      <c r="CB1543">
        <v>0</v>
      </c>
      <c r="CD1543">
        <v>0</v>
      </c>
      <c r="CH1543">
        <v>0</v>
      </c>
      <c r="CL1543">
        <v>2702</v>
      </c>
      <c r="CO1543">
        <v>0</v>
      </c>
      <c r="CP1543">
        <v>0</v>
      </c>
    </row>
    <row r="1544" spans="1:94" x14ac:dyDescent="0.3">
      <c r="A1544" s="4">
        <v>44794</v>
      </c>
      <c r="B1544" s="2" t="s">
        <v>26</v>
      </c>
      <c r="C1544" s="11" t="s">
        <v>208</v>
      </c>
      <c r="D1544" s="11" t="s">
        <v>1690</v>
      </c>
      <c r="E1544" s="3" t="s">
        <v>1184</v>
      </c>
      <c r="F1544" s="1"/>
      <c r="G1544" s="7">
        <v>1</v>
      </c>
      <c r="H1544" s="7">
        <v>1</v>
      </c>
      <c r="I1544" s="7"/>
      <c r="J1544" s="7">
        <v>16</v>
      </c>
      <c r="K1544" s="7">
        <v>4</v>
      </c>
      <c r="L1544" s="7"/>
      <c r="M1544" s="5">
        <v>4</v>
      </c>
      <c r="N1544" s="7">
        <v>1</v>
      </c>
      <c r="O1544" s="7"/>
      <c r="P1544" s="7">
        <v>1</v>
      </c>
      <c r="Q1544" s="7"/>
      <c r="R1544" s="7"/>
      <c r="S1544" s="7"/>
      <c r="T1544" s="7"/>
      <c r="U1544" s="7"/>
      <c r="V1544" s="6"/>
      <c r="W1544" s="10"/>
      <c r="X1544" s="8"/>
      <c r="Y1544" s="9">
        <v>0</v>
      </c>
      <c r="Z1544" s="9">
        <v>0</v>
      </c>
      <c r="AA1544" s="9">
        <v>0</v>
      </c>
      <c r="AB1544" s="9">
        <v>0</v>
      </c>
      <c r="AC1544" s="9">
        <v>0</v>
      </c>
      <c r="AD1544" s="9">
        <v>0</v>
      </c>
      <c r="AE1544" s="9">
        <v>0</v>
      </c>
      <c r="AF1544" s="9">
        <v>0</v>
      </c>
      <c r="AG1544" s="9">
        <v>0</v>
      </c>
      <c r="AH1544" s="9">
        <v>0</v>
      </c>
      <c r="AI1544" s="9">
        <v>0</v>
      </c>
      <c r="AJ1544">
        <v>0</v>
      </c>
      <c r="AK1544">
        <v>0</v>
      </c>
      <c r="AU1544" t="s">
        <v>3261</v>
      </c>
      <c r="AW1544">
        <v>0</v>
      </c>
      <c r="BA1544">
        <v>0</v>
      </c>
      <c r="BC1544">
        <v>0</v>
      </c>
      <c r="BE1544">
        <v>0</v>
      </c>
      <c r="BG1544">
        <v>0</v>
      </c>
      <c r="BI1544">
        <v>0</v>
      </c>
      <c r="BK1544">
        <v>0</v>
      </c>
      <c r="BM1544">
        <v>0</v>
      </c>
      <c r="BO1544">
        <v>0</v>
      </c>
      <c r="BQ1544">
        <v>0</v>
      </c>
      <c r="BS1544">
        <v>0</v>
      </c>
      <c r="BT1544">
        <v>0</v>
      </c>
      <c r="BV1544">
        <v>0</v>
      </c>
      <c r="BX1544">
        <v>0</v>
      </c>
      <c r="BZ1544">
        <v>0</v>
      </c>
      <c r="CB1544">
        <v>0</v>
      </c>
      <c r="CD1544">
        <v>0</v>
      </c>
      <c r="CH1544">
        <v>0</v>
      </c>
      <c r="CL1544">
        <v>2703</v>
      </c>
      <c r="CO1544">
        <v>0</v>
      </c>
      <c r="CP1544">
        <v>0</v>
      </c>
    </row>
    <row r="1545" spans="1:94" x14ac:dyDescent="0.3">
      <c r="A1545" s="4">
        <v>44794</v>
      </c>
      <c r="B1545" s="2" t="s">
        <v>15</v>
      </c>
      <c r="C1545" s="11" t="s">
        <v>126</v>
      </c>
      <c r="D1545" s="11" t="s">
        <v>11</v>
      </c>
      <c r="E1545" s="3" t="s">
        <v>840</v>
      </c>
      <c r="F1545" s="1"/>
      <c r="G1545" s="7"/>
      <c r="H1545" s="7"/>
      <c r="I1545" s="7"/>
      <c r="J1545" s="7">
        <v>15</v>
      </c>
      <c r="K1545" s="7">
        <v>3</v>
      </c>
      <c r="L1545" s="7"/>
      <c r="M1545" s="5">
        <v>3</v>
      </c>
      <c r="N1545" s="7">
        <v>1</v>
      </c>
      <c r="O1545" s="7"/>
      <c r="P1545" s="7"/>
      <c r="Q1545" s="7"/>
      <c r="R1545" s="7"/>
      <c r="S1545" s="7"/>
      <c r="T1545" s="7"/>
      <c r="U1545" s="7"/>
      <c r="V1545" s="6"/>
      <c r="W1545" s="10"/>
      <c r="X1545" s="8"/>
      <c r="Y1545" s="9">
        <v>0</v>
      </c>
      <c r="Z1545" s="9">
        <v>0</v>
      </c>
      <c r="AA1545" s="9">
        <v>0</v>
      </c>
      <c r="AB1545" s="9">
        <v>0</v>
      </c>
      <c r="AC1545" s="9">
        <v>0</v>
      </c>
      <c r="AD1545" s="9">
        <v>0</v>
      </c>
      <c r="AE1545" s="9">
        <v>0</v>
      </c>
      <c r="AF1545" s="9">
        <v>0</v>
      </c>
      <c r="AG1545" s="9">
        <v>0</v>
      </c>
      <c r="AH1545" s="9">
        <v>0</v>
      </c>
      <c r="AI1545" s="9">
        <v>0</v>
      </c>
      <c r="AJ1545">
        <v>0</v>
      </c>
      <c r="AK1545">
        <v>0</v>
      </c>
      <c r="AU1545" t="s">
        <v>3262</v>
      </c>
      <c r="AW1545">
        <v>0</v>
      </c>
      <c r="BA1545">
        <v>0</v>
      </c>
      <c r="BC1545">
        <v>0</v>
      </c>
      <c r="BE1545">
        <v>0</v>
      </c>
      <c r="BG1545">
        <v>0</v>
      </c>
      <c r="BI1545">
        <v>0</v>
      </c>
      <c r="BK1545">
        <v>0</v>
      </c>
      <c r="BM1545">
        <v>0</v>
      </c>
      <c r="BO1545">
        <v>0</v>
      </c>
      <c r="BQ1545">
        <v>0</v>
      </c>
      <c r="BS1545">
        <v>0</v>
      </c>
      <c r="BT1545">
        <v>0</v>
      </c>
      <c r="BV1545">
        <v>0</v>
      </c>
      <c r="BX1545">
        <v>0</v>
      </c>
      <c r="BZ1545">
        <v>0</v>
      </c>
      <c r="CB1545">
        <v>0</v>
      </c>
      <c r="CD1545">
        <v>0</v>
      </c>
      <c r="CH1545">
        <v>0</v>
      </c>
      <c r="CL1545">
        <v>2704</v>
      </c>
      <c r="CO1545">
        <v>0</v>
      </c>
      <c r="CP1545">
        <v>0</v>
      </c>
    </row>
    <row r="1546" spans="1:94" x14ac:dyDescent="0.3">
      <c r="A1546" s="4">
        <v>44794</v>
      </c>
      <c r="B1546" s="2" t="s">
        <v>12</v>
      </c>
      <c r="C1546" s="11" t="s">
        <v>171</v>
      </c>
      <c r="D1546" s="11" t="s">
        <v>1690</v>
      </c>
      <c r="E1546" s="3" t="s">
        <v>839</v>
      </c>
      <c r="F1546" s="1"/>
      <c r="G1546" s="7"/>
      <c r="H1546" s="7"/>
      <c r="I1546" s="7"/>
      <c r="J1546" s="7"/>
      <c r="K1546" s="7"/>
      <c r="L1546" s="7"/>
      <c r="M1546" s="5"/>
      <c r="N1546" s="7">
        <v>1</v>
      </c>
      <c r="O1546" s="7"/>
      <c r="P1546" s="7"/>
      <c r="Q1546" s="7"/>
      <c r="R1546" s="7"/>
      <c r="S1546" s="7"/>
      <c r="T1546" s="7"/>
      <c r="U1546" s="7"/>
      <c r="V1546" s="6"/>
      <c r="W1546" s="10"/>
      <c r="X1546" s="8"/>
      <c r="Y1546" s="9">
        <v>0</v>
      </c>
      <c r="Z1546" s="9">
        <v>0</v>
      </c>
      <c r="AA1546" s="9">
        <v>0</v>
      </c>
      <c r="AB1546" s="9">
        <v>0</v>
      </c>
      <c r="AC1546" s="9">
        <v>0</v>
      </c>
      <c r="AD1546" s="9">
        <v>0</v>
      </c>
      <c r="AE1546" s="9">
        <v>0</v>
      </c>
      <c r="AF1546" s="9">
        <v>0</v>
      </c>
      <c r="AG1546" s="9">
        <v>0</v>
      </c>
      <c r="AH1546" s="9">
        <v>0</v>
      </c>
      <c r="AI1546" s="9">
        <v>0</v>
      </c>
      <c r="AJ1546">
        <v>0</v>
      </c>
      <c r="AK1546">
        <v>0</v>
      </c>
      <c r="AU1546" t="s">
        <v>3263</v>
      </c>
      <c r="AW1546">
        <v>0</v>
      </c>
      <c r="BA1546">
        <v>0</v>
      </c>
      <c r="BC1546">
        <v>0</v>
      </c>
      <c r="BE1546">
        <v>0</v>
      </c>
      <c r="BG1546">
        <v>0</v>
      </c>
      <c r="BI1546">
        <v>0</v>
      </c>
      <c r="BK1546">
        <v>0</v>
      </c>
      <c r="BM1546">
        <v>0</v>
      </c>
      <c r="BO1546">
        <v>0</v>
      </c>
      <c r="BQ1546">
        <v>0</v>
      </c>
      <c r="BS1546">
        <v>0</v>
      </c>
      <c r="BT1546">
        <v>0</v>
      </c>
      <c r="BV1546">
        <v>0</v>
      </c>
      <c r="BX1546">
        <v>0</v>
      </c>
      <c r="BZ1546">
        <v>0</v>
      </c>
      <c r="CB1546">
        <v>0</v>
      </c>
      <c r="CD1546">
        <v>0</v>
      </c>
      <c r="CH1546">
        <v>0</v>
      </c>
      <c r="CL1546">
        <v>2705</v>
      </c>
      <c r="CO1546">
        <v>0</v>
      </c>
      <c r="CP1546">
        <v>0</v>
      </c>
    </row>
    <row r="1547" spans="1:94" x14ac:dyDescent="0.3">
      <c r="A1547" s="4">
        <v>44792</v>
      </c>
      <c r="B1547" s="2" t="s">
        <v>53</v>
      </c>
      <c r="C1547" s="11" t="s">
        <v>67</v>
      </c>
      <c r="D1547" s="11" t="s">
        <v>512</v>
      </c>
      <c r="E1547" s="3" t="s">
        <v>929</v>
      </c>
      <c r="F1547" s="1"/>
      <c r="G1547" s="7"/>
      <c r="H1547" s="7"/>
      <c r="I1547" s="7"/>
      <c r="J1547" s="7">
        <v>64</v>
      </c>
      <c r="K1547" s="7">
        <v>16</v>
      </c>
      <c r="L1547" s="7"/>
      <c r="M1547" s="5">
        <v>4</v>
      </c>
      <c r="N1547" s="7"/>
      <c r="O1547" s="7"/>
      <c r="P1547" s="7"/>
      <c r="Q1547" s="7"/>
      <c r="R1547" s="7"/>
      <c r="S1547" s="7"/>
      <c r="T1547" s="7"/>
      <c r="U1547" s="7"/>
      <c r="V1547" s="6"/>
      <c r="W1547" s="10"/>
      <c r="X1547" s="8"/>
      <c r="Y1547" s="9">
        <v>0</v>
      </c>
      <c r="Z1547" s="9">
        <v>0</v>
      </c>
      <c r="AA1547" s="9">
        <v>0</v>
      </c>
      <c r="AB1547" s="9">
        <v>0</v>
      </c>
      <c r="AC1547" s="9">
        <v>0</v>
      </c>
      <c r="AD1547" s="9">
        <v>0</v>
      </c>
      <c r="AE1547" s="9">
        <v>0</v>
      </c>
      <c r="AF1547" s="9">
        <v>0</v>
      </c>
      <c r="AG1547" s="9">
        <v>0</v>
      </c>
      <c r="AH1547" s="9">
        <v>0</v>
      </c>
      <c r="AI1547" s="9">
        <v>0</v>
      </c>
      <c r="AJ1547">
        <v>0</v>
      </c>
      <c r="AK1547">
        <v>0</v>
      </c>
      <c r="AU1547" t="s">
        <v>3264</v>
      </c>
      <c r="AW1547">
        <v>0</v>
      </c>
      <c r="BA1547">
        <v>0</v>
      </c>
      <c r="BC1547">
        <v>0</v>
      </c>
      <c r="BE1547">
        <v>0</v>
      </c>
      <c r="BG1547">
        <v>0</v>
      </c>
      <c r="BI1547">
        <v>0</v>
      </c>
      <c r="BK1547">
        <v>0</v>
      </c>
      <c r="BM1547">
        <v>0</v>
      </c>
      <c r="BO1547">
        <v>0</v>
      </c>
      <c r="BQ1547">
        <v>0</v>
      </c>
      <c r="BS1547">
        <v>0</v>
      </c>
      <c r="BT1547">
        <v>0</v>
      </c>
      <c r="BV1547">
        <v>0</v>
      </c>
      <c r="BX1547">
        <v>0</v>
      </c>
      <c r="BZ1547">
        <v>0</v>
      </c>
      <c r="CB1547">
        <v>0</v>
      </c>
      <c r="CD1547">
        <v>0</v>
      </c>
      <c r="CH1547">
        <v>0</v>
      </c>
      <c r="CL1547">
        <v>2706</v>
      </c>
      <c r="CO1547">
        <v>0</v>
      </c>
      <c r="CP1547">
        <v>0</v>
      </c>
    </row>
    <row r="1548" spans="1:94" x14ac:dyDescent="0.3">
      <c r="A1548" s="4">
        <v>44794</v>
      </c>
      <c r="B1548" s="2" t="s">
        <v>9</v>
      </c>
      <c r="C1548" s="11" t="s">
        <v>563</v>
      </c>
      <c r="D1548" s="11" t="s">
        <v>2655</v>
      </c>
      <c r="E1548" s="3" t="s">
        <v>1032</v>
      </c>
      <c r="F1548" s="1"/>
      <c r="G1548" s="7"/>
      <c r="H1548" s="7"/>
      <c r="I1548" s="7"/>
      <c r="J1548" s="7">
        <v>45</v>
      </c>
      <c r="K1548" s="7"/>
      <c r="L1548" s="7"/>
      <c r="M1548" s="5"/>
      <c r="N1548" s="7"/>
      <c r="O1548" s="7"/>
      <c r="P1548" s="7"/>
      <c r="Q1548" s="7"/>
      <c r="R1548" s="7"/>
      <c r="S1548" s="7"/>
      <c r="T1548" s="7"/>
      <c r="U1548" s="7"/>
      <c r="V1548" s="6"/>
      <c r="W1548" s="10"/>
      <c r="X1548" s="8"/>
      <c r="Y1548" s="9">
        <v>0</v>
      </c>
      <c r="Z1548" s="9">
        <v>0</v>
      </c>
      <c r="AA1548" s="9">
        <v>0</v>
      </c>
      <c r="AB1548" s="9">
        <v>0</v>
      </c>
      <c r="AC1548" s="9">
        <v>0</v>
      </c>
      <c r="AD1548" s="9">
        <v>0</v>
      </c>
      <c r="AE1548" s="9">
        <v>0</v>
      </c>
      <c r="AF1548" s="9">
        <v>0</v>
      </c>
      <c r="AG1548" s="9">
        <v>0</v>
      </c>
      <c r="AH1548" s="9">
        <v>0</v>
      </c>
      <c r="AI1548" s="9">
        <v>0</v>
      </c>
      <c r="AJ1548">
        <v>0</v>
      </c>
      <c r="AK1548">
        <v>0</v>
      </c>
      <c r="AU1548" t="s">
        <v>3265</v>
      </c>
      <c r="AW1548">
        <v>0</v>
      </c>
      <c r="BA1548">
        <v>0</v>
      </c>
      <c r="BC1548">
        <v>0</v>
      </c>
      <c r="BE1548">
        <v>0</v>
      </c>
      <c r="BG1548">
        <v>0</v>
      </c>
      <c r="BI1548">
        <v>0</v>
      </c>
      <c r="BK1548">
        <v>0</v>
      </c>
      <c r="BM1548">
        <v>0</v>
      </c>
      <c r="BO1548">
        <v>0</v>
      </c>
      <c r="BQ1548">
        <v>0</v>
      </c>
      <c r="BS1548">
        <v>0</v>
      </c>
      <c r="BT1548">
        <v>0</v>
      </c>
      <c r="BV1548">
        <v>0</v>
      </c>
      <c r="BX1548">
        <v>0</v>
      </c>
      <c r="BZ1548">
        <v>0</v>
      </c>
      <c r="CB1548">
        <v>0</v>
      </c>
      <c r="CD1548">
        <v>0</v>
      </c>
      <c r="CH1548">
        <v>0</v>
      </c>
      <c r="CL1548">
        <v>2707</v>
      </c>
      <c r="CO1548">
        <v>0</v>
      </c>
      <c r="CP1548">
        <v>0</v>
      </c>
    </row>
    <row r="1549" spans="1:94" x14ac:dyDescent="0.3">
      <c r="A1549" s="4">
        <v>44795</v>
      </c>
      <c r="B1549" s="2" t="s">
        <v>23</v>
      </c>
      <c r="C1549" s="11" t="s">
        <v>62</v>
      </c>
      <c r="D1549" s="11" t="s">
        <v>1627</v>
      </c>
      <c r="E1549" s="3" t="s">
        <v>1578</v>
      </c>
      <c r="F1549" s="1"/>
      <c r="G1549" s="7"/>
      <c r="H1549" s="7"/>
      <c r="I1549" s="7"/>
      <c r="J1549" s="7">
        <v>80</v>
      </c>
      <c r="K1549" s="7">
        <v>20</v>
      </c>
      <c r="L1549" s="7"/>
      <c r="M1549" s="5">
        <v>10</v>
      </c>
      <c r="N1549" s="7"/>
      <c r="O1549" s="7"/>
      <c r="P1549" s="7"/>
      <c r="Q1549" s="7"/>
      <c r="R1549" s="7"/>
      <c r="S1549" s="7"/>
      <c r="T1549" s="7"/>
      <c r="U1549" s="7"/>
      <c r="V1549" s="6"/>
      <c r="W1549" s="10"/>
      <c r="X1549" s="8"/>
      <c r="Y1549" s="9">
        <v>0</v>
      </c>
      <c r="Z1549" s="9">
        <v>0</v>
      </c>
      <c r="AA1549" s="9">
        <v>0</v>
      </c>
      <c r="AB1549" s="9">
        <v>0</v>
      </c>
      <c r="AC1549" s="9">
        <v>0</v>
      </c>
      <c r="AD1549" s="9">
        <v>0</v>
      </c>
      <c r="AE1549" s="9">
        <v>0</v>
      </c>
      <c r="AF1549" s="9">
        <v>0</v>
      </c>
      <c r="AG1549" s="9">
        <v>0</v>
      </c>
      <c r="AH1549" s="9">
        <v>0</v>
      </c>
      <c r="AI1549" s="9">
        <v>0</v>
      </c>
      <c r="AJ1549">
        <v>0</v>
      </c>
      <c r="AK1549">
        <v>0</v>
      </c>
      <c r="AU1549" t="s">
        <v>3266</v>
      </c>
      <c r="AW1549">
        <v>0</v>
      </c>
      <c r="BA1549">
        <v>0</v>
      </c>
      <c r="BC1549">
        <v>0</v>
      </c>
      <c r="BE1549">
        <v>0</v>
      </c>
      <c r="BG1549">
        <v>0</v>
      </c>
      <c r="BI1549">
        <v>0</v>
      </c>
      <c r="BK1549">
        <v>0</v>
      </c>
      <c r="BM1549">
        <v>0</v>
      </c>
      <c r="BO1549">
        <v>0</v>
      </c>
      <c r="BQ1549">
        <v>0</v>
      </c>
      <c r="BS1549">
        <v>0</v>
      </c>
      <c r="BT1549">
        <v>0</v>
      </c>
      <c r="BV1549">
        <v>0</v>
      </c>
      <c r="BX1549">
        <v>0</v>
      </c>
      <c r="BZ1549">
        <v>0</v>
      </c>
      <c r="CB1549">
        <v>0</v>
      </c>
      <c r="CD1549">
        <v>0</v>
      </c>
      <c r="CH1549">
        <v>0</v>
      </c>
      <c r="CL1549">
        <v>2708</v>
      </c>
      <c r="CO1549">
        <v>0</v>
      </c>
      <c r="CP1549">
        <v>0</v>
      </c>
    </row>
    <row r="1550" spans="1:94" x14ac:dyDescent="0.3">
      <c r="A1550" s="4">
        <v>44794</v>
      </c>
      <c r="B1550" s="2" t="s">
        <v>26</v>
      </c>
      <c r="C1550" s="11" t="s">
        <v>219</v>
      </c>
      <c r="D1550" s="11" t="s">
        <v>11</v>
      </c>
      <c r="E1550" s="3" t="s">
        <v>1486</v>
      </c>
      <c r="F1550" s="1"/>
      <c r="G1550" s="7"/>
      <c r="H1550" s="7"/>
      <c r="I1550" s="7"/>
      <c r="J1550" s="7"/>
      <c r="K1550" s="7"/>
      <c r="L1550" s="7"/>
      <c r="M1550" s="5"/>
      <c r="N1550" s="7"/>
      <c r="O1550" s="7"/>
      <c r="P1550" s="7"/>
      <c r="Q1550" s="7"/>
      <c r="R1550" s="7"/>
      <c r="S1550" s="7"/>
      <c r="T1550" s="7"/>
      <c r="U1550" s="7"/>
      <c r="V1550" s="6"/>
      <c r="W1550" s="10" t="s">
        <v>3267</v>
      </c>
      <c r="X1550" s="8"/>
      <c r="Y1550" s="9">
        <v>0</v>
      </c>
      <c r="Z1550" s="9">
        <v>0</v>
      </c>
      <c r="AA1550" s="9">
        <v>0</v>
      </c>
      <c r="AB1550" s="9">
        <v>0</v>
      </c>
      <c r="AC1550" s="9">
        <v>0</v>
      </c>
      <c r="AD1550" s="9">
        <v>0</v>
      </c>
      <c r="AE1550" s="9">
        <v>0</v>
      </c>
      <c r="AF1550" s="9">
        <v>0</v>
      </c>
      <c r="AG1550" s="9">
        <v>0</v>
      </c>
      <c r="AH1550" s="9">
        <v>0</v>
      </c>
      <c r="AI1550" s="9">
        <v>0</v>
      </c>
      <c r="AJ1550">
        <v>0</v>
      </c>
      <c r="AK1550">
        <v>0</v>
      </c>
      <c r="AU1550" t="s">
        <v>3268</v>
      </c>
      <c r="AW1550">
        <v>0</v>
      </c>
      <c r="BA1550">
        <v>0</v>
      </c>
      <c r="BC1550">
        <v>0</v>
      </c>
      <c r="BE1550">
        <v>0</v>
      </c>
      <c r="BG1550">
        <v>0</v>
      </c>
      <c r="BI1550">
        <v>0</v>
      </c>
      <c r="BK1550">
        <v>0</v>
      </c>
      <c r="BM1550">
        <v>0</v>
      </c>
      <c r="BO1550">
        <v>0</v>
      </c>
      <c r="BQ1550">
        <v>0</v>
      </c>
      <c r="BS1550">
        <v>0</v>
      </c>
      <c r="BT1550">
        <v>0</v>
      </c>
      <c r="BV1550">
        <v>0</v>
      </c>
      <c r="BX1550">
        <v>0</v>
      </c>
      <c r="BZ1550">
        <v>0</v>
      </c>
      <c r="CB1550">
        <v>0</v>
      </c>
      <c r="CD1550">
        <v>0</v>
      </c>
      <c r="CH1550">
        <v>0</v>
      </c>
      <c r="CL1550">
        <v>2709</v>
      </c>
      <c r="CO1550">
        <v>0</v>
      </c>
      <c r="CP1550">
        <v>0</v>
      </c>
    </row>
    <row r="1551" spans="1:94" x14ac:dyDescent="0.3">
      <c r="A1551" s="4">
        <v>44795</v>
      </c>
      <c r="B1551" s="2" t="s">
        <v>26</v>
      </c>
      <c r="C1551" s="11" t="s">
        <v>778</v>
      </c>
      <c r="D1551" s="11" t="s">
        <v>1690</v>
      </c>
      <c r="E1551" s="3" t="s">
        <v>1564</v>
      </c>
      <c r="F1551" s="1"/>
      <c r="G1551" s="7"/>
      <c r="H1551" s="7"/>
      <c r="I1551" s="7"/>
      <c r="J1551" s="7"/>
      <c r="K1551" s="7"/>
      <c r="L1551" s="7"/>
      <c r="M1551" s="5"/>
      <c r="N1551" s="7">
        <v>4</v>
      </c>
      <c r="O1551" s="7"/>
      <c r="P1551" s="7"/>
      <c r="Q1551" s="7"/>
      <c r="R1551" s="7"/>
      <c r="S1551" s="7"/>
      <c r="T1551" s="7"/>
      <c r="U1551" s="7"/>
      <c r="V1551" s="6"/>
      <c r="W1551" s="10"/>
      <c r="X1551" s="8"/>
      <c r="Y1551" s="9">
        <v>0</v>
      </c>
      <c r="Z1551" s="9">
        <v>0</v>
      </c>
      <c r="AA1551" s="9">
        <v>0</v>
      </c>
      <c r="AB1551" s="9">
        <v>0</v>
      </c>
      <c r="AC1551" s="9">
        <v>0</v>
      </c>
      <c r="AD1551" s="9">
        <v>0</v>
      </c>
      <c r="AE1551" s="9">
        <v>0</v>
      </c>
      <c r="AF1551" s="9">
        <v>0</v>
      </c>
      <c r="AG1551" s="9">
        <v>0</v>
      </c>
      <c r="AH1551" s="9">
        <v>0</v>
      </c>
      <c r="AI1551" s="9">
        <v>0</v>
      </c>
      <c r="AJ1551">
        <v>0</v>
      </c>
      <c r="AK1551">
        <v>0</v>
      </c>
      <c r="AU1551" t="s">
        <v>3269</v>
      </c>
      <c r="AW1551">
        <v>0</v>
      </c>
      <c r="BA1551">
        <v>0</v>
      </c>
      <c r="BC1551">
        <v>0</v>
      </c>
      <c r="BE1551">
        <v>0</v>
      </c>
      <c r="BG1551">
        <v>0</v>
      </c>
      <c r="BI1551">
        <v>0</v>
      </c>
      <c r="BK1551">
        <v>0</v>
      </c>
      <c r="BM1551">
        <v>0</v>
      </c>
      <c r="BO1551">
        <v>0</v>
      </c>
      <c r="BQ1551">
        <v>0</v>
      </c>
      <c r="BS1551">
        <v>0</v>
      </c>
      <c r="BT1551">
        <v>0</v>
      </c>
      <c r="BV1551">
        <v>0</v>
      </c>
      <c r="BX1551">
        <v>0</v>
      </c>
      <c r="BZ1551">
        <v>0</v>
      </c>
      <c r="CB1551">
        <v>0</v>
      </c>
      <c r="CD1551">
        <v>0</v>
      </c>
      <c r="CH1551">
        <v>0</v>
      </c>
      <c r="CL1551">
        <v>2710</v>
      </c>
      <c r="CO1551">
        <v>0</v>
      </c>
      <c r="CP1551">
        <v>0</v>
      </c>
    </row>
    <row r="1552" spans="1:94" x14ac:dyDescent="0.3">
      <c r="A1552" s="4">
        <v>44792</v>
      </c>
      <c r="B1552" s="2" t="s">
        <v>57</v>
      </c>
      <c r="C1552" s="11" t="s">
        <v>410</v>
      </c>
      <c r="D1552" s="11" t="s">
        <v>1713</v>
      </c>
      <c r="E1552" s="3" t="s">
        <v>1076</v>
      </c>
      <c r="F1552" s="1"/>
      <c r="G1552" s="7"/>
      <c r="H1552" s="7"/>
      <c r="I1552" s="7"/>
      <c r="J1552" s="7">
        <v>70</v>
      </c>
      <c r="K1552" s="7">
        <v>15</v>
      </c>
      <c r="L1552" s="7"/>
      <c r="M1552" s="5">
        <v>15</v>
      </c>
      <c r="N1552" s="7"/>
      <c r="O1552" s="7"/>
      <c r="P1552" s="7"/>
      <c r="Q1552" s="7"/>
      <c r="R1552" s="7"/>
      <c r="S1552" s="7"/>
      <c r="T1552" s="7"/>
      <c r="U1552" s="7"/>
      <c r="V1552" s="6"/>
      <c r="W1552" s="10"/>
      <c r="X1552" s="8"/>
      <c r="Y1552" s="9">
        <v>0</v>
      </c>
      <c r="Z1552" s="9">
        <v>0</v>
      </c>
      <c r="AA1552" s="9">
        <v>0</v>
      </c>
      <c r="AB1552" s="9">
        <v>0</v>
      </c>
      <c r="AC1552" s="9">
        <v>0</v>
      </c>
      <c r="AD1552" s="9">
        <v>0</v>
      </c>
      <c r="AE1552" s="9">
        <v>0</v>
      </c>
      <c r="AF1552" s="9">
        <v>0</v>
      </c>
      <c r="AG1552" s="9">
        <v>0</v>
      </c>
      <c r="AH1552" s="9">
        <v>0</v>
      </c>
      <c r="AI1552" s="9">
        <v>0</v>
      </c>
      <c r="AJ1552">
        <v>0</v>
      </c>
      <c r="AK1552">
        <v>0</v>
      </c>
      <c r="AU1552" t="s">
        <v>3270</v>
      </c>
      <c r="AW1552">
        <v>0</v>
      </c>
      <c r="BA1552">
        <v>0</v>
      </c>
      <c r="BC1552">
        <v>0</v>
      </c>
      <c r="BE1552">
        <v>0</v>
      </c>
      <c r="BG1552">
        <v>0</v>
      </c>
      <c r="BI1552">
        <v>0</v>
      </c>
      <c r="BK1552">
        <v>0</v>
      </c>
      <c r="BM1552">
        <v>0</v>
      </c>
      <c r="BO1552">
        <v>0</v>
      </c>
      <c r="BQ1552">
        <v>0</v>
      </c>
      <c r="BS1552">
        <v>0</v>
      </c>
      <c r="BT1552">
        <v>0</v>
      </c>
      <c r="BV1552">
        <v>0</v>
      </c>
      <c r="BX1552">
        <v>0</v>
      </c>
      <c r="BZ1552">
        <v>0</v>
      </c>
      <c r="CB1552">
        <v>0</v>
      </c>
      <c r="CD1552">
        <v>0</v>
      </c>
      <c r="CH1552">
        <v>0</v>
      </c>
      <c r="CL1552">
        <v>2711</v>
      </c>
      <c r="CO1552">
        <v>0</v>
      </c>
      <c r="CP1552">
        <v>0</v>
      </c>
    </row>
    <row r="1553" spans="1:94" x14ac:dyDescent="0.3">
      <c r="A1553" s="4">
        <v>44795</v>
      </c>
      <c r="B1553" s="2" t="s">
        <v>57</v>
      </c>
      <c r="C1553" s="11" t="s">
        <v>657</v>
      </c>
      <c r="D1553" s="11" t="s">
        <v>1699</v>
      </c>
      <c r="E1553" s="3" t="s">
        <v>1051</v>
      </c>
      <c r="F1553" s="1"/>
      <c r="G1553" s="7"/>
      <c r="H1553" s="7"/>
      <c r="I1553" s="7"/>
      <c r="J1553" s="7"/>
      <c r="K1553" s="7"/>
      <c r="L1553" s="7"/>
      <c r="M1553" s="5"/>
      <c r="N1553" s="7"/>
      <c r="O1553" s="7"/>
      <c r="P1553" s="7"/>
      <c r="Q1553" s="7"/>
      <c r="R1553" s="7"/>
      <c r="S1553" s="7"/>
      <c r="T1553" s="7"/>
      <c r="U1553" s="7"/>
      <c r="V1553" s="6">
        <v>3</v>
      </c>
      <c r="W1553" s="10"/>
      <c r="X1553" s="8"/>
      <c r="Y1553" s="9">
        <v>0</v>
      </c>
      <c r="Z1553" s="9">
        <v>0</v>
      </c>
      <c r="AA1553" s="9">
        <v>0</v>
      </c>
      <c r="AB1553" s="9">
        <v>0</v>
      </c>
      <c r="AC1553" s="9">
        <v>0</v>
      </c>
      <c r="AD1553" s="9">
        <v>0</v>
      </c>
      <c r="AE1553" s="9">
        <v>0</v>
      </c>
      <c r="AF1553" s="9">
        <v>0</v>
      </c>
      <c r="AG1553" s="9">
        <v>0</v>
      </c>
      <c r="AH1553" s="9">
        <v>0</v>
      </c>
      <c r="AI1553" s="9">
        <v>0</v>
      </c>
      <c r="AJ1553">
        <v>0</v>
      </c>
      <c r="AK1553">
        <v>0</v>
      </c>
      <c r="AU1553" t="s">
        <v>3271</v>
      </c>
      <c r="AW1553">
        <v>0</v>
      </c>
      <c r="BA1553">
        <v>0</v>
      </c>
      <c r="BC1553">
        <v>0</v>
      </c>
      <c r="BE1553">
        <v>0</v>
      </c>
      <c r="BG1553">
        <v>0</v>
      </c>
      <c r="BI1553">
        <v>0</v>
      </c>
      <c r="BK1553">
        <v>0</v>
      </c>
      <c r="BM1553">
        <v>0</v>
      </c>
      <c r="BO1553">
        <v>0</v>
      </c>
      <c r="BQ1553">
        <v>0</v>
      </c>
      <c r="BS1553">
        <v>0</v>
      </c>
      <c r="BT1553">
        <v>0</v>
      </c>
      <c r="BV1553">
        <v>0</v>
      </c>
      <c r="BX1553">
        <v>0</v>
      </c>
      <c r="BZ1553">
        <v>0</v>
      </c>
      <c r="CB1553">
        <v>0</v>
      </c>
      <c r="CD1553">
        <v>0</v>
      </c>
      <c r="CH1553">
        <v>0</v>
      </c>
      <c r="CL1553">
        <v>2712</v>
      </c>
      <c r="CO1553">
        <v>0</v>
      </c>
      <c r="CP1553">
        <v>0</v>
      </c>
    </row>
    <row r="1554" spans="1:94" x14ac:dyDescent="0.3">
      <c r="A1554" s="4">
        <v>44793</v>
      </c>
      <c r="B1554" s="2" t="s">
        <v>78</v>
      </c>
      <c r="C1554" s="11" t="s">
        <v>249</v>
      </c>
      <c r="D1554" s="11" t="s">
        <v>31</v>
      </c>
      <c r="E1554" s="3" t="s">
        <v>1390</v>
      </c>
      <c r="F1554" s="1"/>
      <c r="G1554" s="7"/>
      <c r="H1554" s="7"/>
      <c r="I1554" s="7"/>
      <c r="J1554" s="7">
        <v>55</v>
      </c>
      <c r="K1554" s="7">
        <v>9</v>
      </c>
      <c r="L1554" s="7"/>
      <c r="M1554" s="5">
        <v>8</v>
      </c>
      <c r="N1554" s="7"/>
      <c r="O1554" s="7"/>
      <c r="P1554" s="7"/>
      <c r="Q1554" s="7"/>
      <c r="R1554" s="7"/>
      <c r="S1554" s="7"/>
      <c r="T1554" s="7"/>
      <c r="U1554" s="7"/>
      <c r="V1554" s="6"/>
      <c r="W1554" s="10"/>
      <c r="X1554" s="8"/>
      <c r="Y1554" s="9">
        <v>0</v>
      </c>
      <c r="Z1554" s="9">
        <v>0</v>
      </c>
      <c r="AA1554" s="9">
        <v>0</v>
      </c>
      <c r="AB1554" s="9">
        <v>0</v>
      </c>
      <c r="AC1554" s="9">
        <v>0</v>
      </c>
      <c r="AD1554" s="9">
        <v>0</v>
      </c>
      <c r="AE1554" s="9">
        <v>0</v>
      </c>
      <c r="AF1554" s="9">
        <v>0</v>
      </c>
      <c r="AG1554" s="9">
        <v>0</v>
      </c>
      <c r="AH1554" s="9">
        <v>0</v>
      </c>
      <c r="AI1554" s="9">
        <v>0</v>
      </c>
      <c r="AJ1554">
        <v>0</v>
      </c>
      <c r="AK1554">
        <v>0</v>
      </c>
      <c r="AU1554" t="s">
        <v>3272</v>
      </c>
      <c r="AW1554">
        <v>0</v>
      </c>
      <c r="BA1554">
        <v>0</v>
      </c>
      <c r="BC1554">
        <v>0</v>
      </c>
      <c r="BE1554">
        <v>0</v>
      </c>
      <c r="BG1554">
        <v>0</v>
      </c>
      <c r="BI1554">
        <v>0</v>
      </c>
      <c r="BK1554">
        <v>0</v>
      </c>
      <c r="BM1554">
        <v>0</v>
      </c>
      <c r="BO1554">
        <v>0</v>
      </c>
      <c r="BQ1554">
        <v>0</v>
      </c>
      <c r="BS1554">
        <v>0</v>
      </c>
      <c r="BT1554">
        <v>0</v>
      </c>
      <c r="BV1554">
        <v>0</v>
      </c>
      <c r="BX1554">
        <v>0</v>
      </c>
      <c r="BZ1554">
        <v>0</v>
      </c>
      <c r="CB1554">
        <v>0</v>
      </c>
      <c r="CD1554">
        <v>0</v>
      </c>
      <c r="CH1554">
        <v>0</v>
      </c>
      <c r="CL1554">
        <v>2713</v>
      </c>
      <c r="CO1554">
        <v>0</v>
      </c>
      <c r="CP1554">
        <v>0</v>
      </c>
    </row>
    <row r="1555" spans="1:94" x14ac:dyDescent="0.3">
      <c r="A1555" s="4">
        <v>44794</v>
      </c>
      <c r="B1555" s="2" t="s">
        <v>26</v>
      </c>
      <c r="C1555" s="11" t="s">
        <v>384</v>
      </c>
      <c r="D1555" s="11" t="s">
        <v>1690</v>
      </c>
      <c r="E1555" s="3" t="s">
        <v>1132</v>
      </c>
      <c r="F1555" s="1"/>
      <c r="G1555" s="7"/>
      <c r="H1555" s="7"/>
      <c r="I1555" s="7"/>
      <c r="J1555" s="7">
        <v>5</v>
      </c>
      <c r="K1555" s="7">
        <v>1</v>
      </c>
      <c r="L1555" s="7"/>
      <c r="M1555" s="5">
        <v>1</v>
      </c>
      <c r="N1555" s="7"/>
      <c r="O1555" s="7"/>
      <c r="P1555" s="7"/>
      <c r="Q1555" s="7"/>
      <c r="R1555" s="7"/>
      <c r="S1555" s="7"/>
      <c r="T1555" s="7"/>
      <c r="U1555" s="7"/>
      <c r="V1555" s="6"/>
      <c r="W1555" s="10"/>
      <c r="X1555" s="8"/>
      <c r="Y1555" s="9">
        <v>0</v>
      </c>
      <c r="Z1555" s="9">
        <v>0</v>
      </c>
      <c r="AA1555" s="9">
        <v>0</v>
      </c>
      <c r="AB1555" s="9">
        <v>0</v>
      </c>
      <c r="AC1555" s="9">
        <v>0</v>
      </c>
      <c r="AD1555" s="9">
        <v>0</v>
      </c>
      <c r="AE1555" s="9">
        <v>0</v>
      </c>
      <c r="AF1555" s="9">
        <v>0</v>
      </c>
      <c r="AG1555" s="9">
        <v>0</v>
      </c>
      <c r="AH1555" s="9">
        <v>0</v>
      </c>
      <c r="AI1555" s="9">
        <v>0</v>
      </c>
      <c r="AJ1555">
        <v>0</v>
      </c>
      <c r="AK1555">
        <v>0</v>
      </c>
      <c r="AU1555" t="s">
        <v>3273</v>
      </c>
      <c r="AW1555">
        <v>0</v>
      </c>
      <c r="BA1555">
        <v>0</v>
      </c>
      <c r="BC1555">
        <v>0</v>
      </c>
      <c r="BE1555">
        <v>0</v>
      </c>
      <c r="BG1555">
        <v>0</v>
      </c>
      <c r="BI1555">
        <v>0</v>
      </c>
      <c r="BK1555">
        <v>0</v>
      </c>
      <c r="BM1555">
        <v>0</v>
      </c>
      <c r="BO1555">
        <v>0</v>
      </c>
      <c r="BQ1555">
        <v>0</v>
      </c>
      <c r="BS1555">
        <v>0</v>
      </c>
      <c r="BT1555">
        <v>0</v>
      </c>
      <c r="BV1555">
        <v>0</v>
      </c>
      <c r="BX1555">
        <v>0</v>
      </c>
      <c r="BZ1555">
        <v>0</v>
      </c>
      <c r="CB1555">
        <v>0</v>
      </c>
      <c r="CD1555">
        <v>0</v>
      </c>
      <c r="CH1555">
        <v>0</v>
      </c>
      <c r="CL1555">
        <v>2714</v>
      </c>
      <c r="CO1555">
        <v>0</v>
      </c>
      <c r="CP1555">
        <v>0</v>
      </c>
    </row>
    <row r="1556" spans="1:94" x14ac:dyDescent="0.3">
      <c r="A1556" s="4">
        <v>44795</v>
      </c>
      <c r="B1556" s="2" t="s">
        <v>9</v>
      </c>
      <c r="C1556" s="11" t="s">
        <v>92</v>
      </c>
      <c r="D1556" s="11" t="s">
        <v>31</v>
      </c>
      <c r="E1556" s="3" t="s">
        <v>1192</v>
      </c>
      <c r="F1556" s="1"/>
      <c r="G1556" s="7"/>
      <c r="H1556" s="7"/>
      <c r="I1556" s="7"/>
      <c r="J1556" s="7">
        <v>4</v>
      </c>
      <c r="K1556" s="7">
        <v>1</v>
      </c>
      <c r="L1556" s="7">
        <v>1</v>
      </c>
      <c r="M1556" s="5"/>
      <c r="N1556" s="7"/>
      <c r="O1556" s="7"/>
      <c r="P1556" s="7"/>
      <c r="Q1556" s="7"/>
      <c r="R1556" s="7"/>
      <c r="S1556" s="7"/>
      <c r="T1556" s="7"/>
      <c r="U1556" s="7"/>
      <c r="V1556" s="6"/>
      <c r="W1556" s="10"/>
      <c r="X1556" s="8"/>
      <c r="Y1556" s="9">
        <v>0</v>
      </c>
      <c r="Z1556" s="9">
        <v>0</v>
      </c>
      <c r="AA1556" s="9">
        <v>0</v>
      </c>
      <c r="AB1556" s="9">
        <v>0</v>
      </c>
      <c r="AC1556" s="9">
        <v>0</v>
      </c>
      <c r="AD1556" s="9">
        <v>0</v>
      </c>
      <c r="AE1556" s="9">
        <v>0</v>
      </c>
      <c r="AF1556" s="9">
        <v>0</v>
      </c>
      <c r="AG1556" s="9">
        <v>0</v>
      </c>
      <c r="AH1556" s="9">
        <v>0</v>
      </c>
      <c r="AI1556" s="9">
        <v>0</v>
      </c>
      <c r="AJ1556">
        <v>0</v>
      </c>
      <c r="AK1556">
        <v>0</v>
      </c>
      <c r="AU1556" t="s">
        <v>3274</v>
      </c>
      <c r="AW1556">
        <v>0</v>
      </c>
      <c r="BA1556">
        <v>0</v>
      </c>
      <c r="BC1556">
        <v>0</v>
      </c>
      <c r="BE1556">
        <v>0</v>
      </c>
      <c r="BG1556">
        <v>0</v>
      </c>
      <c r="BI1556">
        <v>0</v>
      </c>
      <c r="BK1556">
        <v>0</v>
      </c>
      <c r="BM1556">
        <v>0</v>
      </c>
      <c r="BO1556">
        <v>0</v>
      </c>
      <c r="BQ1556">
        <v>0</v>
      </c>
      <c r="BS1556">
        <v>0</v>
      </c>
      <c r="BT1556">
        <v>0</v>
      </c>
      <c r="BV1556">
        <v>0</v>
      </c>
      <c r="BX1556">
        <v>0</v>
      </c>
      <c r="BZ1556">
        <v>0</v>
      </c>
      <c r="CB1556">
        <v>0</v>
      </c>
      <c r="CD1556">
        <v>0</v>
      </c>
      <c r="CH1556">
        <v>0</v>
      </c>
      <c r="CL1556">
        <v>2715</v>
      </c>
      <c r="CO1556">
        <v>0</v>
      </c>
      <c r="CP1556">
        <v>0</v>
      </c>
    </row>
    <row r="1557" spans="1:94" x14ac:dyDescent="0.3">
      <c r="A1557" s="4">
        <v>44794</v>
      </c>
      <c r="B1557" s="2" t="s">
        <v>9</v>
      </c>
      <c r="C1557" s="11" t="s">
        <v>92</v>
      </c>
      <c r="D1557" s="11" t="s">
        <v>1690</v>
      </c>
      <c r="E1557" s="3" t="s">
        <v>1192</v>
      </c>
      <c r="F1557" s="1"/>
      <c r="G1557" s="7"/>
      <c r="H1557" s="7"/>
      <c r="I1557" s="7"/>
      <c r="J1557" s="7">
        <v>36</v>
      </c>
      <c r="K1557" s="7">
        <v>9</v>
      </c>
      <c r="L1557" s="7"/>
      <c r="M1557" s="5">
        <v>9</v>
      </c>
      <c r="N1557" s="7"/>
      <c r="O1557" s="7"/>
      <c r="P1557" s="7"/>
      <c r="Q1557" s="7"/>
      <c r="R1557" s="7"/>
      <c r="S1557" s="7"/>
      <c r="T1557" s="7"/>
      <c r="U1557" s="7"/>
      <c r="V1557" s="6"/>
      <c r="W1557" s="10"/>
      <c r="X1557" s="8"/>
      <c r="Y1557" s="9">
        <v>0</v>
      </c>
      <c r="Z1557" s="9">
        <v>0</v>
      </c>
      <c r="AA1557" s="9">
        <v>0</v>
      </c>
      <c r="AB1557" s="9">
        <v>0</v>
      </c>
      <c r="AC1557" s="9">
        <v>0</v>
      </c>
      <c r="AD1557" s="9">
        <v>0</v>
      </c>
      <c r="AE1557" s="9">
        <v>0</v>
      </c>
      <c r="AF1557" s="9">
        <v>0</v>
      </c>
      <c r="AG1557" s="9">
        <v>0</v>
      </c>
      <c r="AH1557" s="9">
        <v>0</v>
      </c>
      <c r="AI1557" s="9">
        <v>0</v>
      </c>
      <c r="AJ1557">
        <v>0</v>
      </c>
      <c r="AK1557">
        <v>0</v>
      </c>
      <c r="AU1557" t="s">
        <v>3275</v>
      </c>
      <c r="AW1557">
        <v>0</v>
      </c>
      <c r="BA1557">
        <v>0</v>
      </c>
      <c r="BC1557">
        <v>0</v>
      </c>
      <c r="BE1557">
        <v>0</v>
      </c>
      <c r="BG1557">
        <v>0</v>
      </c>
      <c r="BI1557">
        <v>0</v>
      </c>
      <c r="BK1557">
        <v>0</v>
      </c>
      <c r="BM1557">
        <v>0</v>
      </c>
      <c r="BO1557">
        <v>0</v>
      </c>
      <c r="BQ1557">
        <v>0</v>
      </c>
      <c r="BS1557">
        <v>0</v>
      </c>
      <c r="BT1557">
        <v>0</v>
      </c>
      <c r="BV1557">
        <v>0</v>
      </c>
      <c r="BX1557">
        <v>0</v>
      </c>
      <c r="BZ1557">
        <v>0</v>
      </c>
      <c r="CB1557">
        <v>0</v>
      </c>
      <c r="CD1557">
        <v>0</v>
      </c>
      <c r="CH1557">
        <v>0</v>
      </c>
      <c r="CL1557">
        <v>2716</v>
      </c>
      <c r="CO1557">
        <v>0</v>
      </c>
      <c r="CP1557">
        <v>0</v>
      </c>
    </row>
    <row r="1558" spans="1:94" x14ac:dyDescent="0.3">
      <c r="A1558" s="4">
        <v>44796</v>
      </c>
      <c r="B1558" s="2" t="s">
        <v>9</v>
      </c>
      <c r="C1558" s="11" t="s">
        <v>407</v>
      </c>
      <c r="D1558" s="11" t="s">
        <v>568</v>
      </c>
      <c r="E1558" s="3" t="s">
        <v>1333</v>
      </c>
      <c r="F1558" s="1"/>
      <c r="G1558" s="7"/>
      <c r="H1558" s="7"/>
      <c r="I1558" s="7"/>
      <c r="J1558" s="7"/>
      <c r="K1558" s="7"/>
      <c r="L1558" s="7"/>
      <c r="M1558" s="5"/>
      <c r="N1558" s="7"/>
      <c r="O1558" s="7"/>
      <c r="P1558" s="7"/>
      <c r="Q1558" s="7"/>
      <c r="R1558" s="7"/>
      <c r="S1558" s="7"/>
      <c r="T1558" s="7"/>
      <c r="U1558" s="7"/>
      <c r="V1558" s="6">
        <v>34</v>
      </c>
      <c r="W1558" s="10"/>
      <c r="X1558" s="8"/>
      <c r="Y1558" s="9">
        <v>0</v>
      </c>
      <c r="Z1558" s="9">
        <v>0</v>
      </c>
      <c r="AA1558" s="9">
        <v>0</v>
      </c>
      <c r="AB1558" s="9">
        <v>0</v>
      </c>
      <c r="AC1558" s="9">
        <v>0</v>
      </c>
      <c r="AD1558" s="9">
        <v>0</v>
      </c>
      <c r="AE1558" s="9">
        <v>0</v>
      </c>
      <c r="AF1558" s="9">
        <v>0</v>
      </c>
      <c r="AG1558" s="9">
        <v>0</v>
      </c>
      <c r="AH1558" s="9">
        <v>0</v>
      </c>
      <c r="AI1558" s="9">
        <v>0</v>
      </c>
      <c r="AJ1558">
        <v>0</v>
      </c>
      <c r="AK1558">
        <v>0</v>
      </c>
      <c r="AU1558" t="s">
        <v>3276</v>
      </c>
      <c r="AW1558">
        <v>0</v>
      </c>
      <c r="BA1558">
        <v>0</v>
      </c>
      <c r="BC1558">
        <v>0</v>
      </c>
      <c r="BE1558">
        <v>0</v>
      </c>
      <c r="BG1558">
        <v>0</v>
      </c>
      <c r="BI1558">
        <v>0</v>
      </c>
      <c r="BK1558">
        <v>0</v>
      </c>
      <c r="BM1558">
        <v>0</v>
      </c>
      <c r="BO1558">
        <v>0</v>
      </c>
      <c r="BQ1558">
        <v>0</v>
      </c>
      <c r="BS1558">
        <v>0</v>
      </c>
      <c r="BT1558">
        <v>0</v>
      </c>
      <c r="BV1558">
        <v>0</v>
      </c>
      <c r="BX1558">
        <v>0</v>
      </c>
      <c r="BZ1558">
        <v>0</v>
      </c>
      <c r="CB1558">
        <v>0</v>
      </c>
      <c r="CD1558">
        <v>0</v>
      </c>
      <c r="CH1558">
        <v>0</v>
      </c>
      <c r="CL1558">
        <v>2717</v>
      </c>
      <c r="CO1558">
        <v>0</v>
      </c>
      <c r="CP1558">
        <v>0</v>
      </c>
    </row>
    <row r="1559" spans="1:94" x14ac:dyDescent="0.3">
      <c r="A1559" s="4">
        <v>44796</v>
      </c>
      <c r="B1559" s="2" t="s">
        <v>57</v>
      </c>
      <c r="C1559" s="11" t="s">
        <v>340</v>
      </c>
      <c r="D1559" s="11" t="s">
        <v>1699</v>
      </c>
      <c r="E1559" s="3" t="s">
        <v>945</v>
      </c>
      <c r="F1559" s="1"/>
      <c r="G1559" s="7"/>
      <c r="H1559" s="7"/>
      <c r="I1559" s="7"/>
      <c r="J1559" s="7"/>
      <c r="K1559" s="7"/>
      <c r="L1559" s="7"/>
      <c r="M1559" s="5"/>
      <c r="N1559" s="7"/>
      <c r="O1559" s="7"/>
      <c r="P1559" s="7"/>
      <c r="Q1559" s="7"/>
      <c r="R1559" s="7"/>
      <c r="S1559" s="7"/>
      <c r="T1559" s="7"/>
      <c r="U1559" s="7"/>
      <c r="V1559" s="6">
        <v>2</v>
      </c>
      <c r="W1559" s="10"/>
      <c r="X1559" s="8"/>
      <c r="Y1559" s="9">
        <v>0</v>
      </c>
      <c r="Z1559" s="9">
        <v>0</v>
      </c>
      <c r="AA1559" s="9">
        <v>0</v>
      </c>
      <c r="AB1559" s="9">
        <v>0</v>
      </c>
      <c r="AC1559" s="9">
        <v>0</v>
      </c>
      <c r="AD1559" s="9">
        <v>0</v>
      </c>
      <c r="AE1559" s="9">
        <v>0</v>
      </c>
      <c r="AF1559" s="9">
        <v>0</v>
      </c>
      <c r="AG1559" s="9">
        <v>0</v>
      </c>
      <c r="AH1559" s="9">
        <v>0</v>
      </c>
      <c r="AI1559" s="9">
        <v>0</v>
      </c>
      <c r="AJ1559">
        <v>0</v>
      </c>
      <c r="AK1559">
        <v>0</v>
      </c>
      <c r="AU1559" t="s">
        <v>3277</v>
      </c>
      <c r="AW1559">
        <v>0</v>
      </c>
      <c r="BA1559">
        <v>0</v>
      </c>
      <c r="BC1559">
        <v>0</v>
      </c>
      <c r="BE1559">
        <v>0</v>
      </c>
      <c r="BG1559">
        <v>0</v>
      </c>
      <c r="BI1559">
        <v>0</v>
      </c>
      <c r="BK1559">
        <v>0</v>
      </c>
      <c r="BM1559">
        <v>0</v>
      </c>
      <c r="BO1559">
        <v>0</v>
      </c>
      <c r="BQ1559">
        <v>0</v>
      </c>
      <c r="BS1559">
        <v>0</v>
      </c>
      <c r="BT1559">
        <v>0</v>
      </c>
      <c r="BV1559">
        <v>0</v>
      </c>
      <c r="BX1559">
        <v>0</v>
      </c>
      <c r="BZ1559">
        <v>0</v>
      </c>
      <c r="CB1559">
        <v>0</v>
      </c>
      <c r="CD1559">
        <v>0</v>
      </c>
      <c r="CH1559">
        <v>0</v>
      </c>
      <c r="CL1559">
        <v>2718</v>
      </c>
      <c r="CO1559">
        <v>0</v>
      </c>
      <c r="CP1559">
        <v>0</v>
      </c>
    </row>
    <row r="1560" spans="1:94" x14ac:dyDescent="0.3">
      <c r="A1560" s="4">
        <v>44796</v>
      </c>
      <c r="B1560" s="2" t="s">
        <v>1160</v>
      </c>
      <c r="C1560" s="11" t="s">
        <v>431</v>
      </c>
      <c r="D1560" s="11" t="s">
        <v>11</v>
      </c>
      <c r="E1560" s="3" t="s">
        <v>1250</v>
      </c>
      <c r="F1560" s="1"/>
      <c r="G1560" s="7"/>
      <c r="H1560" s="7"/>
      <c r="I1560" s="7"/>
      <c r="J1560" s="7"/>
      <c r="K1560" s="7"/>
      <c r="L1560" s="7"/>
      <c r="M1560" s="5"/>
      <c r="N1560" s="7"/>
      <c r="O1560" s="7"/>
      <c r="P1560" s="7"/>
      <c r="Q1560" s="7"/>
      <c r="R1560" s="7"/>
      <c r="S1560" s="7"/>
      <c r="T1560" s="7"/>
      <c r="U1560" s="7"/>
      <c r="V1560" s="6"/>
      <c r="W1560" s="10"/>
      <c r="X1560" s="8"/>
      <c r="Y1560" s="9">
        <v>0</v>
      </c>
      <c r="Z1560" s="9">
        <v>0</v>
      </c>
      <c r="AA1560" s="9">
        <v>0</v>
      </c>
      <c r="AB1560" s="9">
        <v>0</v>
      </c>
      <c r="AC1560" s="9">
        <v>0</v>
      </c>
      <c r="AD1560" s="9">
        <v>0</v>
      </c>
      <c r="AE1560" s="9">
        <v>0</v>
      </c>
      <c r="AF1560" s="9">
        <v>0</v>
      </c>
      <c r="AG1560" s="9">
        <v>0</v>
      </c>
      <c r="AH1560" s="9">
        <v>0</v>
      </c>
      <c r="AI1560" s="9">
        <v>0</v>
      </c>
      <c r="AJ1560">
        <v>0</v>
      </c>
      <c r="AK1560">
        <v>0</v>
      </c>
      <c r="AU1560" t="s">
        <v>3278</v>
      </c>
      <c r="AW1560">
        <v>0</v>
      </c>
      <c r="BA1560">
        <v>0</v>
      </c>
      <c r="BC1560">
        <v>0</v>
      </c>
      <c r="BE1560">
        <v>0</v>
      </c>
      <c r="BG1560">
        <v>0</v>
      </c>
      <c r="BI1560">
        <v>0</v>
      </c>
      <c r="BK1560">
        <v>0</v>
      </c>
      <c r="BM1560">
        <v>0</v>
      </c>
      <c r="BO1560">
        <v>0</v>
      </c>
      <c r="BQ1560">
        <v>0</v>
      </c>
      <c r="BS1560">
        <v>0</v>
      </c>
      <c r="BT1560">
        <v>0</v>
      </c>
      <c r="BV1560">
        <v>0</v>
      </c>
      <c r="BX1560">
        <v>0</v>
      </c>
      <c r="BZ1560">
        <v>0</v>
      </c>
      <c r="CB1560">
        <v>0</v>
      </c>
      <c r="CD1560">
        <v>0</v>
      </c>
      <c r="CH1560">
        <v>0</v>
      </c>
      <c r="CL1560">
        <v>2719</v>
      </c>
      <c r="CO1560">
        <v>0</v>
      </c>
      <c r="CP1560">
        <v>0</v>
      </c>
    </row>
    <row r="1561" spans="1:94" x14ac:dyDescent="0.3">
      <c r="A1561" s="4">
        <v>44796</v>
      </c>
      <c r="B1561" s="2" t="s">
        <v>57</v>
      </c>
      <c r="C1561" s="11" t="s">
        <v>807</v>
      </c>
      <c r="D1561" s="11" t="s">
        <v>1699</v>
      </c>
      <c r="E1561" s="3" t="s">
        <v>1069</v>
      </c>
      <c r="F1561" s="1"/>
      <c r="G1561" s="7"/>
      <c r="H1561" s="7"/>
      <c r="I1561" s="7"/>
      <c r="J1561" s="7"/>
      <c r="K1561" s="7"/>
      <c r="L1561" s="7"/>
      <c r="M1561" s="5"/>
      <c r="N1561" s="7"/>
      <c r="O1561" s="7"/>
      <c r="P1561" s="7"/>
      <c r="Q1561" s="7"/>
      <c r="R1561" s="7"/>
      <c r="S1561" s="7"/>
      <c r="T1561" s="7"/>
      <c r="U1561" s="7"/>
      <c r="V1561" s="6">
        <v>1</v>
      </c>
      <c r="W1561" s="10"/>
      <c r="X1561" s="8"/>
      <c r="Y1561" s="9">
        <v>0</v>
      </c>
      <c r="Z1561" s="9">
        <v>0</v>
      </c>
      <c r="AA1561" s="9">
        <v>0</v>
      </c>
      <c r="AB1561" s="9">
        <v>0</v>
      </c>
      <c r="AC1561" s="9">
        <v>0</v>
      </c>
      <c r="AD1561" s="9">
        <v>0</v>
      </c>
      <c r="AE1561" s="9">
        <v>0</v>
      </c>
      <c r="AF1561" s="9">
        <v>0</v>
      </c>
      <c r="AG1561" s="9">
        <v>0</v>
      </c>
      <c r="AH1561" s="9">
        <v>0</v>
      </c>
      <c r="AI1561" s="9">
        <v>0</v>
      </c>
      <c r="AJ1561">
        <v>0</v>
      </c>
      <c r="AK1561">
        <v>0</v>
      </c>
      <c r="AU1561" t="s">
        <v>3279</v>
      </c>
      <c r="AW1561">
        <v>0</v>
      </c>
      <c r="BA1561">
        <v>0</v>
      </c>
      <c r="BC1561">
        <v>0</v>
      </c>
      <c r="BE1561">
        <v>0</v>
      </c>
      <c r="BG1561">
        <v>0</v>
      </c>
      <c r="BI1561">
        <v>0</v>
      </c>
      <c r="BK1561">
        <v>0</v>
      </c>
      <c r="BM1561">
        <v>0</v>
      </c>
      <c r="BO1561">
        <v>0</v>
      </c>
      <c r="BQ1561">
        <v>0</v>
      </c>
      <c r="BS1561">
        <v>0</v>
      </c>
      <c r="BT1561">
        <v>0</v>
      </c>
      <c r="BV1561">
        <v>0</v>
      </c>
      <c r="BX1561">
        <v>0</v>
      </c>
      <c r="BZ1561">
        <v>0</v>
      </c>
      <c r="CB1561">
        <v>0</v>
      </c>
      <c r="CD1561">
        <v>0</v>
      </c>
      <c r="CH1561">
        <v>0</v>
      </c>
      <c r="CL1561">
        <v>2720</v>
      </c>
      <c r="CO1561">
        <v>0</v>
      </c>
      <c r="CP1561">
        <v>0</v>
      </c>
    </row>
    <row r="1562" spans="1:94" x14ac:dyDescent="0.3">
      <c r="A1562" s="4">
        <v>44793</v>
      </c>
      <c r="B1562" s="2" t="s">
        <v>57</v>
      </c>
      <c r="C1562" s="11" t="s">
        <v>216</v>
      </c>
      <c r="D1562" s="11" t="s">
        <v>31</v>
      </c>
      <c r="E1562" s="3" t="s">
        <v>1121</v>
      </c>
      <c r="F1562" s="1"/>
      <c r="G1562" s="7"/>
      <c r="H1562" s="7"/>
      <c r="I1562" s="7"/>
      <c r="J1562" s="7">
        <v>40</v>
      </c>
      <c r="K1562" s="7">
        <v>9</v>
      </c>
      <c r="L1562" s="7"/>
      <c r="M1562" s="5">
        <v>9</v>
      </c>
      <c r="N1562" s="7"/>
      <c r="O1562" s="7"/>
      <c r="P1562" s="7"/>
      <c r="Q1562" s="7"/>
      <c r="R1562" s="7"/>
      <c r="S1562" s="7"/>
      <c r="T1562" s="7"/>
      <c r="U1562" s="7"/>
      <c r="V1562" s="6"/>
      <c r="W1562" s="10"/>
      <c r="X1562" s="8"/>
      <c r="Y1562" s="9">
        <v>0</v>
      </c>
      <c r="Z1562" s="9">
        <v>0</v>
      </c>
      <c r="AA1562" s="9">
        <v>0</v>
      </c>
      <c r="AB1562" s="9">
        <v>0</v>
      </c>
      <c r="AC1562" s="9">
        <v>0</v>
      </c>
      <c r="AD1562" s="9">
        <v>0</v>
      </c>
      <c r="AE1562" s="9">
        <v>0</v>
      </c>
      <c r="AF1562" s="9">
        <v>0</v>
      </c>
      <c r="AG1562" s="9">
        <v>0</v>
      </c>
      <c r="AH1562" s="9">
        <v>0</v>
      </c>
      <c r="AI1562" s="9">
        <v>0</v>
      </c>
      <c r="AJ1562">
        <v>0</v>
      </c>
      <c r="AK1562">
        <v>0</v>
      </c>
      <c r="AU1562" t="s">
        <v>3280</v>
      </c>
      <c r="AW1562">
        <v>0</v>
      </c>
      <c r="BA1562">
        <v>0</v>
      </c>
      <c r="BC1562">
        <v>0</v>
      </c>
      <c r="BE1562">
        <v>0</v>
      </c>
      <c r="BG1562">
        <v>0</v>
      </c>
      <c r="BI1562">
        <v>0</v>
      </c>
      <c r="BK1562">
        <v>0</v>
      </c>
      <c r="BM1562">
        <v>0</v>
      </c>
      <c r="BO1562">
        <v>0</v>
      </c>
      <c r="BQ1562">
        <v>0</v>
      </c>
      <c r="BS1562">
        <v>0</v>
      </c>
      <c r="BT1562">
        <v>0</v>
      </c>
      <c r="BV1562">
        <v>0</v>
      </c>
      <c r="BX1562">
        <v>0</v>
      </c>
      <c r="BZ1562">
        <v>0</v>
      </c>
      <c r="CB1562">
        <v>0</v>
      </c>
      <c r="CD1562">
        <v>0</v>
      </c>
      <c r="CH1562">
        <v>0</v>
      </c>
      <c r="CL1562">
        <v>2721</v>
      </c>
      <c r="CO1562">
        <v>0</v>
      </c>
      <c r="CP1562">
        <v>0</v>
      </c>
    </row>
    <row r="1563" spans="1:94" x14ac:dyDescent="0.3">
      <c r="A1563" s="4">
        <v>44796</v>
      </c>
      <c r="B1563" s="2" t="s">
        <v>9</v>
      </c>
      <c r="C1563" s="11" t="s">
        <v>52</v>
      </c>
      <c r="D1563" s="11" t="s">
        <v>1699</v>
      </c>
      <c r="E1563" s="3" t="s">
        <v>830</v>
      </c>
      <c r="F1563" s="1"/>
      <c r="G1563" s="7"/>
      <c r="H1563" s="7"/>
      <c r="I1563" s="7"/>
      <c r="J1563" s="7"/>
      <c r="K1563" s="7"/>
      <c r="L1563" s="7"/>
      <c r="M1563" s="5"/>
      <c r="N1563" s="7"/>
      <c r="O1563" s="7"/>
      <c r="P1563" s="7"/>
      <c r="Q1563" s="7"/>
      <c r="R1563" s="7"/>
      <c r="S1563" s="7"/>
      <c r="T1563" s="7"/>
      <c r="U1563" s="7"/>
      <c r="V1563" s="6">
        <v>2</v>
      </c>
      <c r="W1563" s="10"/>
      <c r="X1563" s="8"/>
      <c r="Y1563" s="9">
        <v>0</v>
      </c>
      <c r="Z1563" s="9">
        <v>0</v>
      </c>
      <c r="AA1563" s="9">
        <v>0</v>
      </c>
      <c r="AB1563" s="9">
        <v>0</v>
      </c>
      <c r="AC1563" s="9">
        <v>0</v>
      </c>
      <c r="AD1563" s="9">
        <v>0</v>
      </c>
      <c r="AE1563" s="9">
        <v>0</v>
      </c>
      <c r="AF1563" s="9">
        <v>0</v>
      </c>
      <c r="AG1563" s="9">
        <v>0</v>
      </c>
      <c r="AH1563" s="9">
        <v>0</v>
      </c>
      <c r="AI1563" s="9">
        <v>0</v>
      </c>
      <c r="AJ1563">
        <v>0</v>
      </c>
      <c r="AK1563">
        <v>0</v>
      </c>
      <c r="AU1563" t="s">
        <v>3281</v>
      </c>
      <c r="AW1563">
        <v>0</v>
      </c>
      <c r="BA1563">
        <v>0</v>
      </c>
      <c r="BC1563">
        <v>0</v>
      </c>
      <c r="BE1563">
        <v>0</v>
      </c>
      <c r="BG1563">
        <v>0</v>
      </c>
      <c r="BI1563">
        <v>0</v>
      </c>
      <c r="BK1563">
        <v>0</v>
      </c>
      <c r="BM1563">
        <v>0</v>
      </c>
      <c r="BO1563">
        <v>0</v>
      </c>
      <c r="BQ1563">
        <v>0</v>
      </c>
      <c r="BS1563">
        <v>0</v>
      </c>
      <c r="BT1563">
        <v>0</v>
      </c>
      <c r="BV1563">
        <v>0</v>
      </c>
      <c r="BX1563">
        <v>0</v>
      </c>
      <c r="BZ1563">
        <v>0</v>
      </c>
      <c r="CB1563">
        <v>0</v>
      </c>
      <c r="CD1563">
        <v>0</v>
      </c>
      <c r="CH1563">
        <v>0</v>
      </c>
      <c r="CL1563">
        <v>2722</v>
      </c>
      <c r="CO1563">
        <v>0</v>
      </c>
      <c r="CP1563">
        <v>0</v>
      </c>
    </row>
    <row r="1564" spans="1:94" x14ac:dyDescent="0.3">
      <c r="A1564" s="4">
        <v>44796</v>
      </c>
      <c r="B1564" s="2" t="s">
        <v>29</v>
      </c>
      <c r="C1564" s="11" t="s">
        <v>633</v>
      </c>
      <c r="D1564" s="11" t="s">
        <v>1699</v>
      </c>
      <c r="E1564" s="3" t="s">
        <v>877</v>
      </c>
      <c r="F1564" s="1"/>
      <c r="G1564" s="7"/>
      <c r="H1564" s="7"/>
      <c r="I1564" s="7"/>
      <c r="J1564" s="7"/>
      <c r="K1564" s="7"/>
      <c r="L1564" s="7"/>
      <c r="M1564" s="5"/>
      <c r="N1564" s="7"/>
      <c r="O1564" s="7"/>
      <c r="P1564" s="7"/>
      <c r="Q1564" s="7"/>
      <c r="R1564" s="7"/>
      <c r="S1564" s="7"/>
      <c r="T1564" s="7"/>
      <c r="U1564" s="7"/>
      <c r="V1564" s="6">
        <v>60</v>
      </c>
      <c r="W1564" s="10"/>
      <c r="X1564" s="8"/>
      <c r="Y1564" s="9">
        <v>0</v>
      </c>
      <c r="Z1564" s="9">
        <v>0</v>
      </c>
      <c r="AA1564" s="9">
        <v>0</v>
      </c>
      <c r="AB1564" s="9">
        <v>0</v>
      </c>
      <c r="AC1564" s="9">
        <v>0</v>
      </c>
      <c r="AD1564" s="9">
        <v>0</v>
      </c>
      <c r="AE1564" s="9">
        <v>0</v>
      </c>
      <c r="AF1564" s="9">
        <v>0</v>
      </c>
      <c r="AG1564" s="9">
        <v>0</v>
      </c>
      <c r="AH1564" s="9">
        <v>0</v>
      </c>
      <c r="AI1564" s="9">
        <v>0</v>
      </c>
      <c r="AJ1564">
        <v>0</v>
      </c>
      <c r="AK1564">
        <v>0</v>
      </c>
      <c r="AU1564" t="s">
        <v>3282</v>
      </c>
      <c r="AW1564">
        <v>0</v>
      </c>
      <c r="BA1564">
        <v>0</v>
      </c>
      <c r="BC1564">
        <v>0</v>
      </c>
      <c r="BE1564">
        <v>0</v>
      </c>
      <c r="BG1564">
        <v>0</v>
      </c>
      <c r="BI1564">
        <v>0</v>
      </c>
      <c r="BK1564">
        <v>0</v>
      </c>
      <c r="BM1564">
        <v>0</v>
      </c>
      <c r="BO1564">
        <v>0</v>
      </c>
      <c r="BQ1564">
        <v>0</v>
      </c>
      <c r="BS1564">
        <v>0</v>
      </c>
      <c r="BT1564">
        <v>0</v>
      </c>
      <c r="BV1564">
        <v>0</v>
      </c>
      <c r="BX1564">
        <v>0</v>
      </c>
      <c r="BZ1564">
        <v>0</v>
      </c>
      <c r="CB1564">
        <v>0</v>
      </c>
      <c r="CD1564">
        <v>0</v>
      </c>
      <c r="CH1564">
        <v>0</v>
      </c>
      <c r="CL1564">
        <v>2723</v>
      </c>
      <c r="CO1564">
        <v>0</v>
      </c>
      <c r="CP1564">
        <v>0</v>
      </c>
    </row>
    <row r="1565" spans="1:94" x14ac:dyDescent="0.3">
      <c r="A1565" s="4">
        <v>44796</v>
      </c>
      <c r="B1565" s="2" t="s">
        <v>44</v>
      </c>
      <c r="C1565" s="11" t="s">
        <v>141</v>
      </c>
      <c r="D1565" s="11" t="s">
        <v>1699</v>
      </c>
      <c r="E1565" s="3" t="s">
        <v>1362</v>
      </c>
      <c r="F1565" s="1"/>
      <c r="G1565" s="7"/>
      <c r="H1565" s="7"/>
      <c r="I1565" s="7"/>
      <c r="J1565" s="7"/>
      <c r="K1565" s="7"/>
      <c r="L1565" s="7"/>
      <c r="M1565" s="5"/>
      <c r="N1565" s="7"/>
      <c r="O1565" s="7"/>
      <c r="P1565" s="7"/>
      <c r="Q1565" s="7"/>
      <c r="R1565" s="7"/>
      <c r="S1565" s="7"/>
      <c r="T1565" s="7"/>
      <c r="U1565" s="7"/>
      <c r="V1565" s="6">
        <v>7</v>
      </c>
      <c r="W1565" s="10"/>
      <c r="X1565" s="8"/>
      <c r="Y1565" s="9">
        <v>0</v>
      </c>
      <c r="Z1565" s="9">
        <v>0</v>
      </c>
      <c r="AA1565" s="9">
        <v>0</v>
      </c>
      <c r="AB1565" s="9">
        <v>0</v>
      </c>
      <c r="AC1565" s="9">
        <v>0</v>
      </c>
      <c r="AD1565" s="9">
        <v>0</v>
      </c>
      <c r="AE1565" s="9">
        <v>0</v>
      </c>
      <c r="AF1565" s="9">
        <v>0</v>
      </c>
      <c r="AG1565" s="9">
        <v>0</v>
      </c>
      <c r="AH1565" s="9">
        <v>0</v>
      </c>
      <c r="AI1565" s="9">
        <v>0</v>
      </c>
      <c r="AJ1565">
        <v>0</v>
      </c>
      <c r="AK1565">
        <v>0</v>
      </c>
      <c r="AU1565" t="s">
        <v>3283</v>
      </c>
      <c r="AW1565">
        <v>0</v>
      </c>
      <c r="BA1565">
        <v>0</v>
      </c>
      <c r="BC1565">
        <v>0</v>
      </c>
      <c r="BE1565">
        <v>0</v>
      </c>
      <c r="BG1565">
        <v>0</v>
      </c>
      <c r="BI1565">
        <v>0</v>
      </c>
      <c r="BK1565">
        <v>0</v>
      </c>
      <c r="BM1565">
        <v>0</v>
      </c>
      <c r="BO1565">
        <v>0</v>
      </c>
      <c r="BQ1565">
        <v>0</v>
      </c>
      <c r="BS1565">
        <v>0</v>
      </c>
      <c r="BT1565">
        <v>0</v>
      </c>
      <c r="BV1565">
        <v>0</v>
      </c>
      <c r="BX1565">
        <v>0</v>
      </c>
      <c r="BZ1565">
        <v>0</v>
      </c>
      <c r="CB1565">
        <v>0</v>
      </c>
      <c r="CD1565">
        <v>0</v>
      </c>
      <c r="CH1565">
        <v>0</v>
      </c>
      <c r="CL1565">
        <v>2724</v>
      </c>
      <c r="CO1565">
        <v>0</v>
      </c>
      <c r="CP1565">
        <v>0</v>
      </c>
    </row>
    <row r="1566" spans="1:94" x14ac:dyDescent="0.3">
      <c r="A1566" s="4">
        <v>44795</v>
      </c>
      <c r="B1566" s="2" t="s">
        <v>26</v>
      </c>
      <c r="C1566" s="11" t="s">
        <v>234</v>
      </c>
      <c r="D1566" s="11" t="s">
        <v>1690</v>
      </c>
      <c r="E1566" s="3" t="s">
        <v>1299</v>
      </c>
      <c r="F1566" s="1"/>
      <c r="G1566" s="7"/>
      <c r="H1566" s="7"/>
      <c r="I1566" s="7"/>
      <c r="J1566" s="7"/>
      <c r="K1566" s="7"/>
      <c r="L1566" s="7"/>
      <c r="M1566" s="5"/>
      <c r="N1566" s="7">
        <v>1</v>
      </c>
      <c r="O1566" s="7"/>
      <c r="P1566" s="7"/>
      <c r="Q1566" s="7"/>
      <c r="R1566" s="7"/>
      <c r="S1566" s="7"/>
      <c r="T1566" s="7"/>
      <c r="U1566" s="7"/>
      <c r="V1566" s="6"/>
      <c r="W1566" s="10"/>
      <c r="X1566" s="8"/>
      <c r="Y1566" s="9">
        <v>0</v>
      </c>
      <c r="Z1566" s="9">
        <v>0</v>
      </c>
      <c r="AA1566" s="9">
        <v>0</v>
      </c>
      <c r="AB1566" s="9">
        <v>0</v>
      </c>
      <c r="AC1566" s="9">
        <v>0</v>
      </c>
      <c r="AD1566" s="9">
        <v>0</v>
      </c>
      <c r="AE1566" s="9">
        <v>0</v>
      </c>
      <c r="AF1566" s="9">
        <v>0</v>
      </c>
      <c r="AG1566" s="9">
        <v>0</v>
      </c>
      <c r="AH1566" s="9">
        <v>0</v>
      </c>
      <c r="AI1566" s="9">
        <v>0</v>
      </c>
      <c r="AJ1566">
        <v>0</v>
      </c>
      <c r="AK1566">
        <v>0</v>
      </c>
      <c r="AU1566" t="s">
        <v>3284</v>
      </c>
      <c r="AW1566">
        <v>0</v>
      </c>
      <c r="BA1566">
        <v>0</v>
      </c>
      <c r="BC1566">
        <v>0</v>
      </c>
      <c r="BE1566">
        <v>0</v>
      </c>
      <c r="BG1566">
        <v>0</v>
      </c>
      <c r="BI1566">
        <v>0</v>
      </c>
      <c r="BK1566">
        <v>0</v>
      </c>
      <c r="BM1566">
        <v>0</v>
      </c>
      <c r="BO1566">
        <v>0</v>
      </c>
      <c r="BQ1566">
        <v>0</v>
      </c>
      <c r="BS1566">
        <v>0</v>
      </c>
      <c r="BT1566">
        <v>0</v>
      </c>
      <c r="BV1566">
        <v>0</v>
      </c>
      <c r="BX1566">
        <v>0</v>
      </c>
      <c r="BZ1566">
        <v>0</v>
      </c>
      <c r="CB1566">
        <v>0</v>
      </c>
      <c r="CD1566">
        <v>0</v>
      </c>
      <c r="CH1566">
        <v>0</v>
      </c>
      <c r="CL1566">
        <v>2725</v>
      </c>
      <c r="CO1566">
        <v>0</v>
      </c>
      <c r="CP1566">
        <v>0</v>
      </c>
    </row>
    <row r="1567" spans="1:94" x14ac:dyDescent="0.3">
      <c r="A1567" s="4">
        <v>44797</v>
      </c>
      <c r="B1567" s="2" t="s">
        <v>40</v>
      </c>
      <c r="C1567" s="11" t="s">
        <v>413</v>
      </c>
      <c r="D1567" s="11" t="s">
        <v>1699</v>
      </c>
      <c r="E1567" s="3" t="s">
        <v>1103</v>
      </c>
      <c r="F1567" s="1"/>
      <c r="G1567" s="7"/>
      <c r="H1567" s="7"/>
      <c r="I1567" s="7"/>
      <c r="J1567" s="7"/>
      <c r="K1567" s="7"/>
      <c r="L1567" s="7"/>
      <c r="M1567" s="5"/>
      <c r="N1567" s="7"/>
      <c r="O1567" s="7"/>
      <c r="P1567" s="7"/>
      <c r="Q1567" s="7"/>
      <c r="R1567" s="7"/>
      <c r="S1567" s="7"/>
      <c r="T1567" s="7"/>
      <c r="U1567" s="7"/>
      <c r="V1567" s="6">
        <v>5</v>
      </c>
      <c r="W1567" s="10"/>
      <c r="X1567" s="8"/>
      <c r="Y1567" s="9">
        <v>0</v>
      </c>
      <c r="Z1567" s="9">
        <v>0</v>
      </c>
      <c r="AA1567" s="9">
        <v>0</v>
      </c>
      <c r="AB1567" s="9">
        <v>0</v>
      </c>
      <c r="AC1567" s="9">
        <v>0</v>
      </c>
      <c r="AD1567" s="9">
        <v>0</v>
      </c>
      <c r="AE1567" s="9">
        <v>0</v>
      </c>
      <c r="AF1567" s="9">
        <v>0</v>
      </c>
      <c r="AG1567" s="9">
        <v>0</v>
      </c>
      <c r="AH1567" s="9">
        <v>0</v>
      </c>
      <c r="AI1567" s="9">
        <v>0</v>
      </c>
      <c r="AJ1567">
        <v>0</v>
      </c>
      <c r="AK1567">
        <v>0</v>
      </c>
      <c r="AU1567" t="s">
        <v>3285</v>
      </c>
      <c r="AW1567">
        <v>0</v>
      </c>
      <c r="BA1567">
        <v>0</v>
      </c>
      <c r="BC1567">
        <v>0</v>
      </c>
      <c r="BE1567">
        <v>0</v>
      </c>
      <c r="BG1567">
        <v>0</v>
      </c>
      <c r="BI1567">
        <v>0</v>
      </c>
      <c r="BK1567">
        <v>0</v>
      </c>
      <c r="BM1567">
        <v>0</v>
      </c>
      <c r="BO1567">
        <v>0</v>
      </c>
      <c r="BQ1567">
        <v>0</v>
      </c>
      <c r="BS1567">
        <v>0</v>
      </c>
      <c r="BT1567">
        <v>0</v>
      </c>
      <c r="BV1567">
        <v>0</v>
      </c>
      <c r="BX1567">
        <v>0</v>
      </c>
      <c r="BZ1567">
        <v>0</v>
      </c>
      <c r="CB1567">
        <v>0</v>
      </c>
      <c r="CD1567">
        <v>0</v>
      </c>
      <c r="CH1567">
        <v>0</v>
      </c>
      <c r="CL1567">
        <v>2726</v>
      </c>
      <c r="CO1567">
        <v>0</v>
      </c>
      <c r="CP1567">
        <v>0</v>
      </c>
    </row>
    <row r="1568" spans="1:94" x14ac:dyDescent="0.3">
      <c r="A1568" s="4">
        <v>44797</v>
      </c>
      <c r="B1568" s="2" t="s">
        <v>29</v>
      </c>
      <c r="C1568" s="11" t="s">
        <v>421</v>
      </c>
      <c r="D1568" s="11" t="s">
        <v>1699</v>
      </c>
      <c r="E1568" s="3" t="s">
        <v>894</v>
      </c>
      <c r="F1568" s="1"/>
      <c r="G1568" s="7"/>
      <c r="H1568" s="7"/>
      <c r="I1568" s="7"/>
      <c r="J1568" s="7"/>
      <c r="K1568" s="7"/>
      <c r="L1568" s="7"/>
      <c r="M1568" s="5"/>
      <c r="N1568" s="7"/>
      <c r="O1568" s="7"/>
      <c r="P1568" s="7"/>
      <c r="Q1568" s="7"/>
      <c r="R1568" s="7"/>
      <c r="S1568" s="7"/>
      <c r="T1568" s="7"/>
      <c r="U1568" s="7"/>
      <c r="V1568" s="6">
        <v>120</v>
      </c>
      <c r="W1568" s="10"/>
      <c r="X1568" s="8"/>
      <c r="Y1568" s="9">
        <v>0</v>
      </c>
      <c r="Z1568" s="9">
        <v>0</v>
      </c>
      <c r="AA1568" s="9">
        <v>0</v>
      </c>
      <c r="AB1568" s="9">
        <v>0</v>
      </c>
      <c r="AC1568" s="9">
        <v>0</v>
      </c>
      <c r="AD1568" s="9">
        <v>0</v>
      </c>
      <c r="AE1568" s="9">
        <v>0</v>
      </c>
      <c r="AF1568" s="9">
        <v>0</v>
      </c>
      <c r="AG1568" s="9">
        <v>0</v>
      </c>
      <c r="AH1568" s="9">
        <v>0</v>
      </c>
      <c r="AI1568" s="9">
        <v>0</v>
      </c>
      <c r="AJ1568">
        <v>0</v>
      </c>
      <c r="AK1568">
        <v>0</v>
      </c>
      <c r="AU1568" t="s">
        <v>3286</v>
      </c>
      <c r="AW1568">
        <v>0</v>
      </c>
      <c r="BA1568">
        <v>0</v>
      </c>
      <c r="BC1568">
        <v>0</v>
      </c>
      <c r="BE1568">
        <v>0</v>
      </c>
      <c r="BG1568">
        <v>0</v>
      </c>
      <c r="BI1568">
        <v>0</v>
      </c>
      <c r="BK1568">
        <v>0</v>
      </c>
      <c r="BM1568">
        <v>0</v>
      </c>
      <c r="BO1568">
        <v>0</v>
      </c>
      <c r="BQ1568">
        <v>0</v>
      </c>
      <c r="BS1568">
        <v>0</v>
      </c>
      <c r="BT1568">
        <v>0</v>
      </c>
      <c r="BV1568">
        <v>0</v>
      </c>
      <c r="BX1568">
        <v>0</v>
      </c>
      <c r="BZ1568">
        <v>0</v>
      </c>
      <c r="CB1568">
        <v>0</v>
      </c>
      <c r="CD1568">
        <v>0</v>
      </c>
      <c r="CH1568">
        <v>0</v>
      </c>
      <c r="CL1568">
        <v>2727</v>
      </c>
      <c r="CO1568">
        <v>0</v>
      </c>
      <c r="CP1568">
        <v>0</v>
      </c>
    </row>
    <row r="1569" spans="1:94" x14ac:dyDescent="0.3">
      <c r="A1569" s="4">
        <v>44796</v>
      </c>
      <c r="B1569" s="2" t="s">
        <v>9</v>
      </c>
      <c r="C1569" s="11" t="s">
        <v>52</v>
      </c>
      <c r="D1569" s="11" t="s">
        <v>7</v>
      </c>
      <c r="E1569" s="3" t="s">
        <v>830</v>
      </c>
      <c r="F1569" s="1"/>
      <c r="G1569" s="7"/>
      <c r="H1569" s="7"/>
      <c r="I1569" s="7"/>
      <c r="J1569" s="7">
        <v>10</v>
      </c>
      <c r="K1569" s="7">
        <v>2</v>
      </c>
      <c r="L1569" s="7">
        <v>1</v>
      </c>
      <c r="M1569" s="5">
        <v>1</v>
      </c>
      <c r="N1569" s="7"/>
      <c r="O1569" s="7"/>
      <c r="P1569" s="7"/>
      <c r="Q1569" s="7"/>
      <c r="R1569" s="7"/>
      <c r="S1569" s="7"/>
      <c r="T1569" s="7"/>
      <c r="U1569" s="7"/>
      <c r="V1569" s="6"/>
      <c r="W1569" s="10"/>
      <c r="X1569" s="8"/>
      <c r="Y1569" s="9">
        <v>0</v>
      </c>
      <c r="Z1569" s="9">
        <v>0</v>
      </c>
      <c r="AA1569" s="9">
        <v>0</v>
      </c>
      <c r="AB1569" s="9">
        <v>0</v>
      </c>
      <c r="AC1569" s="9">
        <v>0</v>
      </c>
      <c r="AD1569" s="9">
        <v>0</v>
      </c>
      <c r="AE1569" s="9">
        <v>0</v>
      </c>
      <c r="AF1569" s="9">
        <v>0</v>
      </c>
      <c r="AG1569" s="9">
        <v>0</v>
      </c>
      <c r="AH1569" s="9">
        <v>0</v>
      </c>
      <c r="AI1569" s="9">
        <v>0</v>
      </c>
      <c r="AJ1569">
        <v>0</v>
      </c>
      <c r="AK1569">
        <v>0</v>
      </c>
      <c r="AU1569" t="s">
        <v>3287</v>
      </c>
      <c r="AW1569">
        <v>0</v>
      </c>
      <c r="BA1569">
        <v>0</v>
      </c>
      <c r="BC1569">
        <v>0</v>
      </c>
      <c r="BE1569">
        <v>0</v>
      </c>
      <c r="BG1569">
        <v>0</v>
      </c>
      <c r="BI1569">
        <v>0</v>
      </c>
      <c r="BK1569">
        <v>0</v>
      </c>
      <c r="BM1569">
        <v>0</v>
      </c>
      <c r="BO1569">
        <v>0</v>
      </c>
      <c r="BQ1569">
        <v>0</v>
      </c>
      <c r="BS1569">
        <v>0</v>
      </c>
      <c r="BT1569">
        <v>0</v>
      </c>
      <c r="BV1569">
        <v>0</v>
      </c>
      <c r="BX1569">
        <v>0</v>
      </c>
      <c r="BZ1569">
        <v>0</v>
      </c>
      <c r="CB1569">
        <v>0</v>
      </c>
      <c r="CD1569">
        <v>0</v>
      </c>
      <c r="CH1569">
        <v>0</v>
      </c>
      <c r="CL1569">
        <v>2728</v>
      </c>
      <c r="CO1569">
        <v>0</v>
      </c>
      <c r="CP1569">
        <v>0</v>
      </c>
    </row>
    <row r="1570" spans="1:94" x14ac:dyDescent="0.3">
      <c r="A1570" s="4">
        <v>44796</v>
      </c>
      <c r="B1570" s="2" t="s">
        <v>9</v>
      </c>
      <c r="C1570" s="11" t="s">
        <v>801</v>
      </c>
      <c r="D1570" s="11" t="s">
        <v>568</v>
      </c>
      <c r="E1570" s="3" t="s">
        <v>888</v>
      </c>
      <c r="F1570" s="1"/>
      <c r="G1570" s="7"/>
      <c r="H1570" s="7"/>
      <c r="I1570" s="7"/>
      <c r="J1570" s="7">
        <v>16</v>
      </c>
      <c r="K1570" s="7">
        <v>4</v>
      </c>
      <c r="L1570" s="7"/>
      <c r="M1570" s="5"/>
      <c r="N1570" s="7"/>
      <c r="O1570" s="7"/>
      <c r="P1570" s="7"/>
      <c r="Q1570" s="7"/>
      <c r="R1570" s="7"/>
      <c r="S1570" s="7"/>
      <c r="T1570" s="7"/>
      <c r="U1570" s="7"/>
      <c r="V1570" s="6">
        <v>5</v>
      </c>
      <c r="W1570" s="10" t="s">
        <v>3288</v>
      </c>
      <c r="X1570" s="8"/>
      <c r="Y1570" s="9">
        <v>0</v>
      </c>
      <c r="Z1570" s="9">
        <v>0</v>
      </c>
      <c r="AA1570" s="9">
        <v>0</v>
      </c>
      <c r="AB1570" s="9">
        <v>0</v>
      </c>
      <c r="AC1570" s="9">
        <v>0</v>
      </c>
      <c r="AD1570" s="9">
        <v>0</v>
      </c>
      <c r="AE1570" s="9">
        <v>0</v>
      </c>
      <c r="AF1570" s="9">
        <v>0</v>
      </c>
      <c r="AG1570" s="9">
        <v>0</v>
      </c>
      <c r="AH1570" s="9">
        <v>0</v>
      </c>
      <c r="AI1570" s="9">
        <v>0</v>
      </c>
      <c r="AJ1570">
        <v>0</v>
      </c>
      <c r="AK1570">
        <v>0</v>
      </c>
      <c r="AU1570" t="s">
        <v>3289</v>
      </c>
      <c r="AW1570">
        <v>0</v>
      </c>
      <c r="BA1570">
        <v>0</v>
      </c>
      <c r="BC1570">
        <v>0</v>
      </c>
      <c r="BE1570">
        <v>0</v>
      </c>
      <c r="BG1570">
        <v>0</v>
      </c>
      <c r="BI1570">
        <v>0</v>
      </c>
      <c r="BK1570">
        <v>0</v>
      </c>
      <c r="BM1570">
        <v>0</v>
      </c>
      <c r="BO1570">
        <v>0</v>
      </c>
      <c r="BQ1570">
        <v>0</v>
      </c>
      <c r="BS1570">
        <v>0</v>
      </c>
      <c r="BT1570">
        <v>0</v>
      </c>
      <c r="BV1570">
        <v>0</v>
      </c>
      <c r="BX1570">
        <v>0</v>
      </c>
      <c r="BZ1570">
        <v>0</v>
      </c>
      <c r="CB1570">
        <v>0</v>
      </c>
      <c r="CD1570">
        <v>0</v>
      </c>
      <c r="CH1570">
        <v>0</v>
      </c>
      <c r="CL1570">
        <v>2729</v>
      </c>
      <c r="CO1570">
        <v>0</v>
      </c>
      <c r="CP1570">
        <v>0</v>
      </c>
    </row>
    <row r="1571" spans="1:94" x14ac:dyDescent="0.3">
      <c r="A1571" s="4">
        <v>44797</v>
      </c>
      <c r="B1571" s="2" t="s">
        <v>40</v>
      </c>
      <c r="C1571" s="11" t="s">
        <v>406</v>
      </c>
      <c r="D1571" s="11" t="s">
        <v>1699</v>
      </c>
      <c r="E1571" s="3" t="s">
        <v>1105</v>
      </c>
      <c r="F1571" s="1"/>
      <c r="G1571" s="7"/>
      <c r="H1571" s="7"/>
      <c r="I1571" s="7"/>
      <c r="J1571" s="7"/>
      <c r="K1571" s="7"/>
      <c r="L1571" s="7"/>
      <c r="M1571" s="5"/>
      <c r="N1571" s="7"/>
      <c r="O1571" s="7"/>
      <c r="P1571" s="7"/>
      <c r="Q1571" s="7"/>
      <c r="R1571" s="7"/>
      <c r="S1571" s="7"/>
      <c r="T1571" s="7"/>
      <c r="U1571" s="7"/>
      <c r="V1571" s="6">
        <v>450</v>
      </c>
      <c r="W1571" s="10"/>
      <c r="X1571" s="8"/>
      <c r="Y1571" s="9">
        <v>0</v>
      </c>
      <c r="Z1571" s="9">
        <v>0</v>
      </c>
      <c r="AA1571" s="9">
        <v>0</v>
      </c>
      <c r="AB1571" s="9">
        <v>0</v>
      </c>
      <c r="AC1571" s="9">
        <v>0</v>
      </c>
      <c r="AD1571" s="9">
        <v>0</v>
      </c>
      <c r="AE1571" s="9">
        <v>0</v>
      </c>
      <c r="AF1571" s="9">
        <v>0</v>
      </c>
      <c r="AG1571" s="9">
        <v>0</v>
      </c>
      <c r="AH1571" s="9">
        <v>0</v>
      </c>
      <c r="AI1571" s="9">
        <v>0</v>
      </c>
      <c r="AJ1571">
        <v>0</v>
      </c>
      <c r="AK1571">
        <v>0</v>
      </c>
      <c r="AU1571" t="s">
        <v>3290</v>
      </c>
      <c r="AW1571">
        <v>0</v>
      </c>
      <c r="BA1571">
        <v>0</v>
      </c>
      <c r="BC1571">
        <v>0</v>
      </c>
      <c r="BE1571">
        <v>0</v>
      </c>
      <c r="BG1571">
        <v>0</v>
      </c>
      <c r="BI1571">
        <v>0</v>
      </c>
      <c r="BK1571">
        <v>0</v>
      </c>
      <c r="BM1571">
        <v>0</v>
      </c>
      <c r="BO1571">
        <v>0</v>
      </c>
      <c r="BQ1571">
        <v>0</v>
      </c>
      <c r="BS1571">
        <v>0</v>
      </c>
      <c r="BT1571">
        <v>0</v>
      </c>
      <c r="BV1571">
        <v>0</v>
      </c>
      <c r="BX1571">
        <v>0</v>
      </c>
      <c r="BZ1571">
        <v>0</v>
      </c>
      <c r="CB1571">
        <v>0</v>
      </c>
      <c r="CD1571">
        <v>0</v>
      </c>
      <c r="CH1571">
        <v>0</v>
      </c>
      <c r="CL1571">
        <v>2730</v>
      </c>
      <c r="CO1571">
        <v>0</v>
      </c>
      <c r="CP1571">
        <v>0</v>
      </c>
    </row>
    <row r="1572" spans="1:94" x14ac:dyDescent="0.3">
      <c r="A1572" s="4">
        <v>44797</v>
      </c>
      <c r="B1572" s="2" t="s">
        <v>57</v>
      </c>
      <c r="C1572" s="11" t="s">
        <v>425</v>
      </c>
      <c r="D1572" s="11" t="s">
        <v>1699</v>
      </c>
      <c r="E1572" s="3" t="s">
        <v>833</v>
      </c>
      <c r="F1572" s="1"/>
      <c r="G1572" s="7"/>
      <c r="H1572" s="7"/>
      <c r="I1572" s="7"/>
      <c r="J1572" s="7"/>
      <c r="K1572" s="7"/>
      <c r="L1572" s="7"/>
      <c r="M1572" s="5"/>
      <c r="N1572" s="7"/>
      <c r="O1572" s="7"/>
      <c r="P1572" s="7"/>
      <c r="Q1572" s="7"/>
      <c r="R1572" s="7"/>
      <c r="S1572" s="7"/>
      <c r="T1572" s="7"/>
      <c r="U1572" s="7"/>
      <c r="V1572" s="6">
        <v>2</v>
      </c>
      <c r="W1572" s="10"/>
      <c r="X1572" s="8"/>
      <c r="Y1572" s="9">
        <v>0</v>
      </c>
      <c r="Z1572" s="9">
        <v>0</v>
      </c>
      <c r="AA1572" s="9">
        <v>0</v>
      </c>
      <c r="AB1572" s="9">
        <v>0</v>
      </c>
      <c r="AC1572" s="9">
        <v>0</v>
      </c>
      <c r="AD1572" s="9">
        <v>0</v>
      </c>
      <c r="AE1572" s="9">
        <v>0</v>
      </c>
      <c r="AF1572" s="9">
        <v>0</v>
      </c>
      <c r="AG1572" s="9">
        <v>0</v>
      </c>
      <c r="AH1572" s="9">
        <v>0</v>
      </c>
      <c r="AI1572" s="9">
        <v>0</v>
      </c>
      <c r="AJ1572">
        <v>0</v>
      </c>
      <c r="AK1572">
        <v>0</v>
      </c>
      <c r="AU1572" t="s">
        <v>3291</v>
      </c>
      <c r="AW1572">
        <v>0</v>
      </c>
      <c r="BA1572">
        <v>0</v>
      </c>
      <c r="BC1572">
        <v>0</v>
      </c>
      <c r="BE1572">
        <v>0</v>
      </c>
      <c r="BG1572">
        <v>0</v>
      </c>
      <c r="BI1572">
        <v>0</v>
      </c>
      <c r="BK1572">
        <v>0</v>
      </c>
      <c r="BM1572">
        <v>0</v>
      </c>
      <c r="BO1572">
        <v>0</v>
      </c>
      <c r="BQ1572">
        <v>0</v>
      </c>
      <c r="BS1572">
        <v>0</v>
      </c>
      <c r="BT1572">
        <v>0</v>
      </c>
      <c r="BV1572">
        <v>0</v>
      </c>
      <c r="BX1572">
        <v>0</v>
      </c>
      <c r="BZ1572">
        <v>0</v>
      </c>
      <c r="CB1572">
        <v>0</v>
      </c>
      <c r="CD1572">
        <v>0</v>
      </c>
      <c r="CH1572">
        <v>0</v>
      </c>
      <c r="CL1572">
        <v>2731</v>
      </c>
      <c r="CO1572">
        <v>0</v>
      </c>
      <c r="CP1572">
        <v>0</v>
      </c>
    </row>
    <row r="1573" spans="1:94" x14ac:dyDescent="0.3">
      <c r="A1573" s="4">
        <v>44797</v>
      </c>
      <c r="B1573" s="2" t="s">
        <v>40</v>
      </c>
      <c r="C1573" s="11" t="s">
        <v>424</v>
      </c>
      <c r="D1573" s="11" t="s">
        <v>1699</v>
      </c>
      <c r="E1573" s="3" t="s">
        <v>1104</v>
      </c>
      <c r="F1573" s="1"/>
      <c r="G1573" s="7"/>
      <c r="H1573" s="7"/>
      <c r="I1573" s="7"/>
      <c r="J1573" s="7"/>
      <c r="K1573" s="7"/>
      <c r="L1573" s="7"/>
      <c r="M1573" s="5"/>
      <c r="N1573" s="7"/>
      <c r="O1573" s="7"/>
      <c r="P1573" s="7"/>
      <c r="Q1573" s="7"/>
      <c r="R1573" s="7"/>
      <c r="S1573" s="7"/>
      <c r="T1573" s="7"/>
      <c r="U1573" s="7"/>
      <c r="V1573" s="6">
        <v>20</v>
      </c>
      <c r="W1573" s="10"/>
      <c r="X1573" s="8"/>
      <c r="Y1573" s="9">
        <v>0</v>
      </c>
      <c r="Z1573" s="9">
        <v>0</v>
      </c>
      <c r="AA1573" s="9">
        <v>0</v>
      </c>
      <c r="AB1573" s="9">
        <v>0</v>
      </c>
      <c r="AC1573" s="9">
        <v>0</v>
      </c>
      <c r="AD1573" s="9">
        <v>0</v>
      </c>
      <c r="AE1573" s="9">
        <v>0</v>
      </c>
      <c r="AF1573" s="9">
        <v>0</v>
      </c>
      <c r="AG1573" s="9">
        <v>0</v>
      </c>
      <c r="AH1573" s="9">
        <v>0</v>
      </c>
      <c r="AI1573" s="9">
        <v>0</v>
      </c>
      <c r="AJ1573">
        <v>0</v>
      </c>
      <c r="AK1573">
        <v>0</v>
      </c>
      <c r="AU1573" t="s">
        <v>3292</v>
      </c>
      <c r="AW1573">
        <v>0</v>
      </c>
      <c r="BA1573">
        <v>0</v>
      </c>
      <c r="BC1573">
        <v>0</v>
      </c>
      <c r="BE1573">
        <v>0</v>
      </c>
      <c r="BG1573">
        <v>0</v>
      </c>
      <c r="BI1573">
        <v>0</v>
      </c>
      <c r="BK1573">
        <v>0</v>
      </c>
      <c r="BM1573">
        <v>0</v>
      </c>
      <c r="BO1573">
        <v>0</v>
      </c>
      <c r="BQ1573">
        <v>0</v>
      </c>
      <c r="BS1573">
        <v>0</v>
      </c>
      <c r="BT1573">
        <v>0</v>
      </c>
      <c r="BV1573">
        <v>0</v>
      </c>
      <c r="BX1573">
        <v>0</v>
      </c>
      <c r="BZ1573">
        <v>0</v>
      </c>
      <c r="CB1573">
        <v>0</v>
      </c>
      <c r="CD1573">
        <v>0</v>
      </c>
      <c r="CH1573">
        <v>0</v>
      </c>
      <c r="CL1573">
        <v>2732</v>
      </c>
      <c r="CO1573">
        <v>0</v>
      </c>
      <c r="CP1573">
        <v>0</v>
      </c>
    </row>
    <row r="1574" spans="1:94" x14ac:dyDescent="0.3">
      <c r="A1574" s="4">
        <v>44797</v>
      </c>
      <c r="B1574" s="2" t="s">
        <v>40</v>
      </c>
      <c r="C1574" s="11" t="s">
        <v>42</v>
      </c>
      <c r="D1574" s="11" t="s">
        <v>1699</v>
      </c>
      <c r="E1574" s="3" t="s">
        <v>1009</v>
      </c>
      <c r="F1574" s="1"/>
      <c r="G1574" s="7"/>
      <c r="H1574" s="7"/>
      <c r="I1574" s="7"/>
      <c r="J1574" s="7"/>
      <c r="K1574" s="7"/>
      <c r="L1574" s="7"/>
      <c r="M1574" s="5"/>
      <c r="N1574" s="7"/>
      <c r="O1574" s="7"/>
      <c r="P1574" s="7"/>
      <c r="Q1574" s="7"/>
      <c r="R1574" s="7"/>
      <c r="S1574" s="7"/>
      <c r="T1574" s="7"/>
      <c r="U1574" s="7"/>
      <c r="V1574" s="6">
        <v>1.5</v>
      </c>
      <c r="W1574" s="10"/>
      <c r="X1574" s="8"/>
      <c r="Y1574" s="9">
        <v>0</v>
      </c>
      <c r="Z1574" s="9">
        <v>0</v>
      </c>
      <c r="AA1574" s="9">
        <v>0</v>
      </c>
      <c r="AB1574" s="9">
        <v>0</v>
      </c>
      <c r="AC1574" s="9">
        <v>0</v>
      </c>
      <c r="AD1574" s="9">
        <v>0</v>
      </c>
      <c r="AE1574" s="9">
        <v>0</v>
      </c>
      <c r="AF1574" s="9">
        <v>0</v>
      </c>
      <c r="AG1574" s="9">
        <v>0</v>
      </c>
      <c r="AH1574" s="9">
        <v>0</v>
      </c>
      <c r="AI1574" s="9">
        <v>0</v>
      </c>
      <c r="AJ1574">
        <v>0</v>
      </c>
      <c r="AK1574">
        <v>0</v>
      </c>
      <c r="AU1574" t="s">
        <v>3293</v>
      </c>
      <c r="AW1574">
        <v>0</v>
      </c>
      <c r="BA1574">
        <v>0</v>
      </c>
      <c r="BC1574">
        <v>0</v>
      </c>
      <c r="BE1574">
        <v>0</v>
      </c>
      <c r="BG1574">
        <v>0</v>
      </c>
      <c r="BI1574">
        <v>0</v>
      </c>
      <c r="BK1574">
        <v>0</v>
      </c>
      <c r="BM1574">
        <v>0</v>
      </c>
      <c r="BO1574">
        <v>0</v>
      </c>
      <c r="BQ1574">
        <v>0</v>
      </c>
      <c r="BS1574">
        <v>0</v>
      </c>
      <c r="BT1574">
        <v>0</v>
      </c>
      <c r="BV1574">
        <v>0</v>
      </c>
      <c r="BX1574">
        <v>0</v>
      </c>
      <c r="BZ1574">
        <v>0</v>
      </c>
      <c r="CB1574">
        <v>0</v>
      </c>
      <c r="CD1574">
        <v>0</v>
      </c>
      <c r="CH1574">
        <v>0</v>
      </c>
      <c r="CL1574">
        <v>2733</v>
      </c>
      <c r="CO1574">
        <v>0</v>
      </c>
      <c r="CP1574">
        <v>0</v>
      </c>
    </row>
    <row r="1575" spans="1:94" x14ac:dyDescent="0.3">
      <c r="A1575" s="4">
        <v>44797</v>
      </c>
      <c r="B1575" s="2" t="s">
        <v>40</v>
      </c>
      <c r="C1575" s="11" t="s">
        <v>165</v>
      </c>
      <c r="D1575" s="11" t="s">
        <v>7</v>
      </c>
      <c r="E1575" s="3" t="s">
        <v>990</v>
      </c>
      <c r="F1575" s="1"/>
      <c r="G1575" s="7"/>
      <c r="H1575" s="7"/>
      <c r="I1575" s="7"/>
      <c r="J1575" s="7">
        <v>4</v>
      </c>
      <c r="K1575" s="7">
        <v>1</v>
      </c>
      <c r="L1575" s="7"/>
      <c r="M1575" s="5">
        <v>1</v>
      </c>
      <c r="N1575" s="7"/>
      <c r="O1575" s="7"/>
      <c r="P1575" s="7"/>
      <c r="Q1575" s="7"/>
      <c r="R1575" s="7"/>
      <c r="S1575" s="7"/>
      <c r="T1575" s="7"/>
      <c r="U1575" s="7"/>
      <c r="V1575" s="6"/>
      <c r="W1575" s="10"/>
      <c r="X1575" s="8"/>
      <c r="Y1575" s="9">
        <v>0</v>
      </c>
      <c r="Z1575" s="9">
        <v>0</v>
      </c>
      <c r="AA1575" s="9">
        <v>0</v>
      </c>
      <c r="AB1575" s="9">
        <v>0</v>
      </c>
      <c r="AC1575" s="9">
        <v>0</v>
      </c>
      <c r="AD1575" s="9">
        <v>0</v>
      </c>
      <c r="AE1575" s="9">
        <v>0</v>
      </c>
      <c r="AF1575" s="9">
        <v>0</v>
      </c>
      <c r="AG1575" s="9">
        <v>0</v>
      </c>
      <c r="AH1575" s="9">
        <v>0</v>
      </c>
      <c r="AI1575" s="9">
        <v>0</v>
      </c>
      <c r="AJ1575">
        <v>0</v>
      </c>
      <c r="AK1575">
        <v>0</v>
      </c>
      <c r="AU1575" t="s">
        <v>3294</v>
      </c>
      <c r="AW1575">
        <v>0</v>
      </c>
      <c r="BA1575">
        <v>0</v>
      </c>
      <c r="BC1575">
        <v>0</v>
      </c>
      <c r="BE1575">
        <v>0</v>
      </c>
      <c r="BG1575">
        <v>0</v>
      </c>
      <c r="BI1575">
        <v>0</v>
      </c>
      <c r="BK1575">
        <v>0</v>
      </c>
      <c r="BM1575">
        <v>0</v>
      </c>
      <c r="BO1575">
        <v>0</v>
      </c>
      <c r="BQ1575">
        <v>0</v>
      </c>
      <c r="BS1575">
        <v>0</v>
      </c>
      <c r="BT1575">
        <v>0</v>
      </c>
      <c r="BV1575">
        <v>0</v>
      </c>
      <c r="BX1575">
        <v>0</v>
      </c>
      <c r="BZ1575">
        <v>0</v>
      </c>
      <c r="CB1575">
        <v>0</v>
      </c>
      <c r="CD1575">
        <v>0</v>
      </c>
      <c r="CH1575">
        <v>0</v>
      </c>
      <c r="CL1575">
        <v>2734</v>
      </c>
      <c r="CO1575">
        <v>0</v>
      </c>
      <c r="CP1575">
        <v>0</v>
      </c>
    </row>
    <row r="1576" spans="1:94" x14ac:dyDescent="0.3">
      <c r="A1576" s="4">
        <v>44797</v>
      </c>
      <c r="B1576" s="2" t="s">
        <v>12</v>
      </c>
      <c r="C1576" s="11" t="s">
        <v>463</v>
      </c>
      <c r="D1576" s="11" t="s">
        <v>1699</v>
      </c>
      <c r="E1576" s="3" t="s">
        <v>1117</v>
      </c>
      <c r="F1576" s="1"/>
      <c r="G1576" s="7"/>
      <c r="H1576" s="7"/>
      <c r="I1576" s="7"/>
      <c r="J1576" s="7"/>
      <c r="K1576" s="7"/>
      <c r="L1576" s="7"/>
      <c r="M1576" s="5"/>
      <c r="N1576" s="7"/>
      <c r="O1576" s="7"/>
      <c r="P1576" s="7"/>
      <c r="Q1576" s="7"/>
      <c r="R1576" s="7"/>
      <c r="S1576" s="7"/>
      <c r="T1576" s="7"/>
      <c r="U1576" s="7"/>
      <c r="V1576" s="6">
        <v>1</v>
      </c>
      <c r="W1576" s="10"/>
      <c r="X1576" s="8"/>
      <c r="Y1576" s="9">
        <v>0</v>
      </c>
      <c r="Z1576" s="9">
        <v>0</v>
      </c>
      <c r="AA1576" s="9">
        <v>0</v>
      </c>
      <c r="AB1576" s="9">
        <v>0</v>
      </c>
      <c r="AC1576" s="9">
        <v>0</v>
      </c>
      <c r="AD1576" s="9">
        <v>0</v>
      </c>
      <c r="AE1576" s="9">
        <v>0</v>
      </c>
      <c r="AF1576" s="9">
        <v>0</v>
      </c>
      <c r="AG1576" s="9">
        <v>0</v>
      </c>
      <c r="AH1576" s="9">
        <v>0</v>
      </c>
      <c r="AI1576" s="9">
        <v>0</v>
      </c>
      <c r="AJ1576">
        <v>0</v>
      </c>
      <c r="AK1576">
        <v>0</v>
      </c>
      <c r="AU1576" t="s">
        <v>3295</v>
      </c>
      <c r="AW1576">
        <v>0</v>
      </c>
      <c r="BA1576">
        <v>0</v>
      </c>
      <c r="BC1576">
        <v>0</v>
      </c>
      <c r="BE1576">
        <v>0</v>
      </c>
      <c r="BG1576">
        <v>0</v>
      </c>
      <c r="BI1576">
        <v>0</v>
      </c>
      <c r="BK1576">
        <v>0</v>
      </c>
      <c r="BM1576">
        <v>0</v>
      </c>
      <c r="BO1576">
        <v>0</v>
      </c>
      <c r="BQ1576">
        <v>0</v>
      </c>
      <c r="BS1576">
        <v>0</v>
      </c>
      <c r="BT1576">
        <v>0</v>
      </c>
      <c r="BV1576">
        <v>0</v>
      </c>
      <c r="BX1576">
        <v>0</v>
      </c>
      <c r="BZ1576">
        <v>0</v>
      </c>
      <c r="CB1576">
        <v>0</v>
      </c>
      <c r="CD1576">
        <v>0</v>
      </c>
      <c r="CH1576">
        <v>0</v>
      </c>
      <c r="CL1576">
        <v>2735</v>
      </c>
      <c r="CO1576">
        <v>0</v>
      </c>
      <c r="CP1576">
        <v>0</v>
      </c>
    </row>
    <row r="1577" spans="1:94" x14ac:dyDescent="0.3">
      <c r="A1577" s="4">
        <v>44797</v>
      </c>
      <c r="B1577" s="2" t="s">
        <v>57</v>
      </c>
      <c r="C1577" s="11" t="s">
        <v>216</v>
      </c>
      <c r="D1577" s="11" t="s">
        <v>1699</v>
      </c>
      <c r="E1577" s="3" t="s">
        <v>1121</v>
      </c>
      <c r="F1577" s="1"/>
      <c r="G1577" s="7"/>
      <c r="H1577" s="7"/>
      <c r="I1577" s="7"/>
      <c r="J1577" s="7"/>
      <c r="K1577" s="7"/>
      <c r="L1577" s="7"/>
      <c r="M1577" s="5"/>
      <c r="N1577" s="7"/>
      <c r="O1577" s="7"/>
      <c r="P1577" s="7"/>
      <c r="Q1577" s="7"/>
      <c r="R1577" s="7"/>
      <c r="S1577" s="7"/>
      <c r="T1577" s="7"/>
      <c r="U1577" s="7"/>
      <c r="V1577" s="6">
        <v>2</v>
      </c>
      <c r="W1577" s="10"/>
      <c r="X1577" s="8"/>
      <c r="Y1577" s="9">
        <v>0</v>
      </c>
      <c r="Z1577" s="9">
        <v>0</v>
      </c>
      <c r="AA1577" s="9">
        <v>0</v>
      </c>
      <c r="AB1577" s="9">
        <v>0</v>
      </c>
      <c r="AC1577" s="9">
        <v>0</v>
      </c>
      <c r="AD1577" s="9">
        <v>0</v>
      </c>
      <c r="AE1577" s="9">
        <v>0</v>
      </c>
      <c r="AF1577" s="9">
        <v>0</v>
      </c>
      <c r="AG1577" s="9">
        <v>0</v>
      </c>
      <c r="AH1577" s="9">
        <v>0</v>
      </c>
      <c r="AI1577" s="9">
        <v>0</v>
      </c>
      <c r="AJ1577">
        <v>0</v>
      </c>
      <c r="AK1577">
        <v>0</v>
      </c>
      <c r="AU1577" t="s">
        <v>3296</v>
      </c>
      <c r="AW1577">
        <v>0</v>
      </c>
      <c r="BA1577">
        <v>0</v>
      </c>
      <c r="BC1577">
        <v>0</v>
      </c>
      <c r="BE1577">
        <v>0</v>
      </c>
      <c r="BG1577">
        <v>0</v>
      </c>
      <c r="BI1577">
        <v>0</v>
      </c>
      <c r="BK1577">
        <v>0</v>
      </c>
      <c r="BM1577">
        <v>0</v>
      </c>
      <c r="BO1577">
        <v>0</v>
      </c>
      <c r="BQ1577">
        <v>0</v>
      </c>
      <c r="BS1577">
        <v>0</v>
      </c>
      <c r="BT1577">
        <v>0</v>
      </c>
      <c r="BV1577">
        <v>0</v>
      </c>
      <c r="BX1577">
        <v>0</v>
      </c>
      <c r="BZ1577">
        <v>0</v>
      </c>
      <c r="CB1577">
        <v>0</v>
      </c>
      <c r="CD1577">
        <v>0</v>
      </c>
      <c r="CH1577">
        <v>0</v>
      </c>
      <c r="CL1577">
        <v>2736</v>
      </c>
      <c r="CO1577">
        <v>0</v>
      </c>
      <c r="CP1577">
        <v>0</v>
      </c>
    </row>
    <row r="1578" spans="1:94" x14ac:dyDescent="0.3">
      <c r="A1578" s="4">
        <v>44797</v>
      </c>
      <c r="B1578" s="2" t="s">
        <v>57</v>
      </c>
      <c r="C1578" s="11" t="s">
        <v>745</v>
      </c>
      <c r="D1578" s="11" t="s">
        <v>7</v>
      </c>
      <c r="E1578" s="3" t="s">
        <v>1526</v>
      </c>
      <c r="F1578" s="1"/>
      <c r="G1578" s="7"/>
      <c r="H1578" s="7"/>
      <c r="I1578" s="7"/>
      <c r="J1578" s="7">
        <v>4</v>
      </c>
      <c r="K1578" s="7">
        <v>1</v>
      </c>
      <c r="L1578" s="7"/>
      <c r="M1578" s="5">
        <v>1</v>
      </c>
      <c r="N1578" s="7"/>
      <c r="O1578" s="7"/>
      <c r="P1578" s="7"/>
      <c r="Q1578" s="7"/>
      <c r="R1578" s="7"/>
      <c r="S1578" s="7"/>
      <c r="T1578" s="7"/>
      <c r="U1578" s="7"/>
      <c r="V1578" s="6"/>
      <c r="W1578" s="10"/>
      <c r="X1578" s="8"/>
      <c r="Y1578" s="9">
        <v>0</v>
      </c>
      <c r="Z1578" s="9">
        <v>0</v>
      </c>
      <c r="AA1578" s="9">
        <v>0</v>
      </c>
      <c r="AB1578" s="9">
        <v>0</v>
      </c>
      <c r="AC1578" s="9">
        <v>0</v>
      </c>
      <c r="AD1578" s="9">
        <v>0</v>
      </c>
      <c r="AE1578" s="9">
        <v>0</v>
      </c>
      <c r="AF1578" s="9">
        <v>0</v>
      </c>
      <c r="AG1578" s="9">
        <v>0</v>
      </c>
      <c r="AH1578" s="9">
        <v>0</v>
      </c>
      <c r="AI1578" s="9">
        <v>0</v>
      </c>
      <c r="AJ1578">
        <v>0</v>
      </c>
      <c r="AK1578">
        <v>0</v>
      </c>
      <c r="AU1578" t="s">
        <v>3297</v>
      </c>
      <c r="AW1578">
        <v>0</v>
      </c>
      <c r="BA1578">
        <v>0</v>
      </c>
      <c r="BC1578">
        <v>0</v>
      </c>
      <c r="BE1578">
        <v>0</v>
      </c>
      <c r="BG1578">
        <v>0</v>
      </c>
      <c r="BI1578">
        <v>0</v>
      </c>
      <c r="BK1578">
        <v>0</v>
      </c>
      <c r="BM1578">
        <v>0</v>
      </c>
      <c r="BO1578">
        <v>0</v>
      </c>
      <c r="BQ1578">
        <v>0</v>
      </c>
      <c r="BS1578">
        <v>0</v>
      </c>
      <c r="BT1578">
        <v>0</v>
      </c>
      <c r="BV1578">
        <v>0</v>
      </c>
      <c r="BX1578">
        <v>0</v>
      </c>
      <c r="BZ1578">
        <v>0</v>
      </c>
      <c r="CB1578">
        <v>0</v>
      </c>
      <c r="CD1578">
        <v>0</v>
      </c>
      <c r="CH1578">
        <v>0</v>
      </c>
      <c r="CL1578">
        <v>2737</v>
      </c>
      <c r="CO1578">
        <v>0</v>
      </c>
      <c r="CP1578">
        <v>0</v>
      </c>
    </row>
    <row r="1579" spans="1:94" x14ac:dyDescent="0.3">
      <c r="A1579" s="4">
        <v>44797</v>
      </c>
      <c r="B1579" s="2" t="s">
        <v>9</v>
      </c>
      <c r="C1579" s="11" t="s">
        <v>416</v>
      </c>
      <c r="D1579" s="11" t="s">
        <v>1699</v>
      </c>
      <c r="E1579" s="3" t="s">
        <v>969</v>
      </c>
      <c r="F1579" s="1"/>
      <c r="G1579" s="7"/>
      <c r="H1579" s="7"/>
      <c r="I1579" s="7"/>
      <c r="J1579" s="7"/>
      <c r="K1579" s="7"/>
      <c r="L1579" s="7"/>
      <c r="M1579" s="5"/>
      <c r="N1579" s="7"/>
      <c r="O1579" s="7"/>
      <c r="P1579" s="7"/>
      <c r="Q1579" s="7"/>
      <c r="R1579" s="7"/>
      <c r="S1579" s="7"/>
      <c r="T1579" s="7"/>
      <c r="U1579" s="7"/>
      <c r="V1579" s="6">
        <v>12</v>
      </c>
      <c r="W1579" s="10"/>
      <c r="X1579" s="8"/>
      <c r="Y1579" s="9">
        <v>0</v>
      </c>
      <c r="Z1579" s="9">
        <v>0</v>
      </c>
      <c r="AA1579" s="9">
        <v>0</v>
      </c>
      <c r="AB1579" s="9">
        <v>0</v>
      </c>
      <c r="AC1579" s="9">
        <v>0</v>
      </c>
      <c r="AD1579" s="9">
        <v>0</v>
      </c>
      <c r="AE1579" s="9">
        <v>0</v>
      </c>
      <c r="AF1579" s="9">
        <v>0</v>
      </c>
      <c r="AG1579" s="9">
        <v>0</v>
      </c>
      <c r="AH1579" s="9">
        <v>0</v>
      </c>
      <c r="AI1579" s="9">
        <v>0</v>
      </c>
      <c r="AJ1579">
        <v>0</v>
      </c>
      <c r="AK1579">
        <v>0</v>
      </c>
      <c r="AU1579" t="s">
        <v>3298</v>
      </c>
      <c r="AW1579">
        <v>0</v>
      </c>
      <c r="BA1579">
        <v>0</v>
      </c>
      <c r="BC1579">
        <v>0</v>
      </c>
      <c r="BE1579">
        <v>0</v>
      </c>
      <c r="BG1579">
        <v>0</v>
      </c>
      <c r="BI1579">
        <v>0</v>
      </c>
      <c r="BK1579">
        <v>0</v>
      </c>
      <c r="BM1579">
        <v>0</v>
      </c>
      <c r="BO1579">
        <v>0</v>
      </c>
      <c r="BQ1579">
        <v>0</v>
      </c>
      <c r="BS1579">
        <v>0</v>
      </c>
      <c r="BT1579">
        <v>0</v>
      </c>
      <c r="BV1579">
        <v>0</v>
      </c>
      <c r="BX1579">
        <v>0</v>
      </c>
      <c r="BZ1579">
        <v>0</v>
      </c>
      <c r="CB1579">
        <v>0</v>
      </c>
      <c r="CD1579">
        <v>0</v>
      </c>
      <c r="CH1579">
        <v>0</v>
      </c>
      <c r="CL1579">
        <v>2738</v>
      </c>
      <c r="CO1579">
        <v>0</v>
      </c>
      <c r="CP1579">
        <v>0</v>
      </c>
    </row>
    <row r="1580" spans="1:94" x14ac:dyDescent="0.3">
      <c r="A1580" s="4">
        <v>44795</v>
      </c>
      <c r="B1580" s="2" t="s">
        <v>78</v>
      </c>
      <c r="C1580" s="11" t="s">
        <v>236</v>
      </c>
      <c r="D1580" s="11" t="s">
        <v>31</v>
      </c>
      <c r="E1580" s="3" t="s">
        <v>1408</v>
      </c>
      <c r="F1580" s="1"/>
      <c r="G1580" s="7"/>
      <c r="H1580" s="7"/>
      <c r="I1580" s="7"/>
      <c r="J1580" s="7">
        <v>420</v>
      </c>
      <c r="K1580" s="7">
        <v>140</v>
      </c>
      <c r="L1580" s="7"/>
      <c r="M1580" s="5">
        <v>140</v>
      </c>
      <c r="N1580" s="7"/>
      <c r="O1580" s="7"/>
      <c r="P1580" s="7"/>
      <c r="Q1580" s="7"/>
      <c r="R1580" s="7"/>
      <c r="S1580" s="7"/>
      <c r="T1580" s="7"/>
      <c r="U1580" s="7"/>
      <c r="V1580" s="6"/>
      <c r="W1580" s="10"/>
      <c r="X1580" s="8"/>
      <c r="Y1580" s="9">
        <v>0</v>
      </c>
      <c r="Z1580" s="9">
        <v>0</v>
      </c>
      <c r="AA1580" s="9">
        <v>0</v>
      </c>
      <c r="AB1580" s="9">
        <v>0</v>
      </c>
      <c r="AC1580" s="9">
        <v>0</v>
      </c>
      <c r="AD1580" s="9">
        <v>0</v>
      </c>
      <c r="AE1580" s="9">
        <v>0</v>
      </c>
      <c r="AF1580" s="9">
        <v>0</v>
      </c>
      <c r="AG1580" s="9">
        <v>0</v>
      </c>
      <c r="AH1580" s="9">
        <v>0</v>
      </c>
      <c r="AI1580" s="9">
        <v>0</v>
      </c>
      <c r="AJ1580">
        <v>0</v>
      </c>
      <c r="AK1580">
        <v>0</v>
      </c>
      <c r="AU1580" t="s">
        <v>3299</v>
      </c>
      <c r="AW1580">
        <v>0</v>
      </c>
      <c r="BA1580">
        <v>0</v>
      </c>
      <c r="BC1580">
        <v>0</v>
      </c>
      <c r="BE1580">
        <v>0</v>
      </c>
      <c r="BG1580">
        <v>0</v>
      </c>
      <c r="BI1580">
        <v>0</v>
      </c>
      <c r="BK1580">
        <v>0</v>
      </c>
      <c r="BM1580">
        <v>0</v>
      </c>
      <c r="BO1580">
        <v>0</v>
      </c>
      <c r="BQ1580">
        <v>0</v>
      </c>
      <c r="BS1580">
        <v>0</v>
      </c>
      <c r="BT1580">
        <v>0</v>
      </c>
      <c r="BV1580">
        <v>0</v>
      </c>
      <c r="BX1580">
        <v>0</v>
      </c>
      <c r="BZ1580">
        <v>0</v>
      </c>
      <c r="CB1580">
        <v>0</v>
      </c>
      <c r="CD1580">
        <v>0</v>
      </c>
      <c r="CH1580">
        <v>0</v>
      </c>
      <c r="CL1580">
        <v>2739</v>
      </c>
      <c r="CO1580">
        <v>0</v>
      </c>
      <c r="CP1580">
        <v>0</v>
      </c>
    </row>
    <row r="1581" spans="1:94" x14ac:dyDescent="0.3">
      <c r="A1581" s="4">
        <v>44798</v>
      </c>
      <c r="B1581" s="2" t="s">
        <v>23</v>
      </c>
      <c r="C1581" s="11" t="s">
        <v>62</v>
      </c>
      <c r="D1581" s="11" t="s">
        <v>1566</v>
      </c>
      <c r="E1581" s="3" t="s">
        <v>1578</v>
      </c>
      <c r="F1581" s="1"/>
      <c r="G1581" s="7"/>
      <c r="H1581" s="7">
        <v>1</v>
      </c>
      <c r="I1581" s="7"/>
      <c r="J1581" s="7">
        <v>1</v>
      </c>
      <c r="K1581" s="7"/>
      <c r="L1581" s="7"/>
      <c r="M1581" s="5"/>
      <c r="N1581" s="7"/>
      <c r="O1581" s="7"/>
      <c r="P1581" s="7"/>
      <c r="Q1581" s="7"/>
      <c r="R1581" s="7"/>
      <c r="S1581" s="7"/>
      <c r="T1581" s="7"/>
      <c r="U1581" s="7"/>
      <c r="V1581" s="6"/>
      <c r="W1581" s="10"/>
      <c r="X1581" s="8"/>
      <c r="Y1581" s="9">
        <v>0</v>
      </c>
      <c r="Z1581" s="9">
        <v>0</v>
      </c>
      <c r="AA1581" s="9">
        <v>0</v>
      </c>
      <c r="AB1581" s="9">
        <v>0</v>
      </c>
      <c r="AC1581" s="9">
        <v>0</v>
      </c>
      <c r="AD1581" s="9">
        <v>0</v>
      </c>
      <c r="AE1581" s="9">
        <v>0</v>
      </c>
      <c r="AF1581" s="9">
        <v>0</v>
      </c>
      <c r="AG1581" s="9">
        <v>0</v>
      </c>
      <c r="AH1581" s="9">
        <v>0</v>
      </c>
      <c r="AI1581" s="9">
        <v>0</v>
      </c>
      <c r="AJ1581">
        <v>0</v>
      </c>
      <c r="AK1581">
        <v>0</v>
      </c>
      <c r="AU1581" t="s">
        <v>3300</v>
      </c>
      <c r="AW1581">
        <v>0</v>
      </c>
      <c r="BA1581">
        <v>0</v>
      </c>
      <c r="BC1581">
        <v>0</v>
      </c>
      <c r="BE1581">
        <v>0</v>
      </c>
      <c r="BG1581">
        <v>0</v>
      </c>
      <c r="BI1581">
        <v>0</v>
      </c>
      <c r="BK1581">
        <v>0</v>
      </c>
      <c r="BM1581">
        <v>0</v>
      </c>
      <c r="BO1581">
        <v>0</v>
      </c>
      <c r="BQ1581">
        <v>0</v>
      </c>
      <c r="BS1581">
        <v>0</v>
      </c>
      <c r="BT1581">
        <v>0</v>
      </c>
      <c r="BV1581">
        <v>0</v>
      </c>
      <c r="BX1581">
        <v>0</v>
      </c>
      <c r="BZ1581">
        <v>0</v>
      </c>
      <c r="CB1581">
        <v>0</v>
      </c>
      <c r="CD1581">
        <v>0</v>
      </c>
      <c r="CH1581">
        <v>0</v>
      </c>
      <c r="CL1581">
        <v>2740</v>
      </c>
      <c r="CO1581">
        <v>0</v>
      </c>
      <c r="CP1581">
        <v>0</v>
      </c>
    </row>
    <row r="1582" spans="1:94" x14ac:dyDescent="0.3">
      <c r="A1582" s="4">
        <v>44797</v>
      </c>
      <c r="B1582" s="2" t="s">
        <v>40</v>
      </c>
      <c r="C1582" s="11" t="s">
        <v>489</v>
      </c>
      <c r="D1582" s="11" t="s">
        <v>1699</v>
      </c>
      <c r="E1582" s="3" t="s">
        <v>1008</v>
      </c>
      <c r="F1582" s="1"/>
      <c r="G1582" s="7"/>
      <c r="H1582" s="7"/>
      <c r="I1582" s="7"/>
      <c r="J1582" s="7"/>
      <c r="K1582" s="7"/>
      <c r="L1582" s="7"/>
      <c r="M1582" s="5"/>
      <c r="N1582" s="7"/>
      <c r="O1582" s="7"/>
      <c r="P1582" s="7"/>
      <c r="Q1582" s="7"/>
      <c r="R1582" s="7"/>
      <c r="S1582" s="7"/>
      <c r="T1582" s="7"/>
      <c r="U1582" s="7"/>
      <c r="V1582" s="6"/>
      <c r="W1582" s="10"/>
      <c r="X1582" s="8"/>
      <c r="Y1582" s="9">
        <v>0</v>
      </c>
      <c r="Z1582" s="9">
        <v>0</v>
      </c>
      <c r="AA1582" s="9">
        <v>0</v>
      </c>
      <c r="AB1582" s="9">
        <v>0</v>
      </c>
      <c r="AC1582" s="9">
        <v>0</v>
      </c>
      <c r="AD1582" s="9">
        <v>0</v>
      </c>
      <c r="AE1582" s="9">
        <v>0</v>
      </c>
      <c r="AF1582" s="9">
        <v>0</v>
      </c>
      <c r="AG1582" s="9">
        <v>0</v>
      </c>
      <c r="AH1582" s="9">
        <v>0</v>
      </c>
      <c r="AI1582" s="9">
        <v>0</v>
      </c>
      <c r="AJ1582">
        <v>0</v>
      </c>
      <c r="AK1582">
        <v>0</v>
      </c>
      <c r="AU1582" t="s">
        <v>3301</v>
      </c>
      <c r="AW1582">
        <v>0</v>
      </c>
      <c r="BA1582">
        <v>0</v>
      </c>
      <c r="BC1582">
        <v>0</v>
      </c>
      <c r="BE1582">
        <v>0</v>
      </c>
      <c r="BG1582">
        <v>0</v>
      </c>
      <c r="BI1582">
        <v>0</v>
      </c>
      <c r="BK1582">
        <v>0</v>
      </c>
      <c r="BM1582">
        <v>0</v>
      </c>
      <c r="BO1582">
        <v>0</v>
      </c>
      <c r="BQ1582">
        <v>0</v>
      </c>
      <c r="BS1582">
        <v>0</v>
      </c>
      <c r="BT1582">
        <v>0</v>
      </c>
      <c r="BV1582">
        <v>0</v>
      </c>
      <c r="BX1582">
        <v>0</v>
      </c>
      <c r="BZ1582">
        <v>0</v>
      </c>
      <c r="CB1582">
        <v>0</v>
      </c>
      <c r="CD1582">
        <v>0</v>
      </c>
      <c r="CH1582">
        <v>0</v>
      </c>
      <c r="CL1582">
        <v>2741</v>
      </c>
      <c r="CO1582">
        <v>0</v>
      </c>
      <c r="CP1582">
        <v>0</v>
      </c>
    </row>
    <row r="1583" spans="1:94" x14ac:dyDescent="0.3">
      <c r="A1583" s="4">
        <v>44796</v>
      </c>
      <c r="B1583" s="2" t="s">
        <v>9</v>
      </c>
      <c r="C1583" s="11" t="s">
        <v>52</v>
      </c>
      <c r="D1583" s="11" t="s">
        <v>7</v>
      </c>
      <c r="E1583" s="3" t="s">
        <v>830</v>
      </c>
      <c r="F1583" s="1"/>
      <c r="G1583" s="7"/>
      <c r="H1583" s="7"/>
      <c r="I1583" s="7"/>
      <c r="J1583" s="7">
        <v>10</v>
      </c>
      <c r="K1583" s="7">
        <v>2</v>
      </c>
      <c r="L1583" s="7">
        <v>1</v>
      </c>
      <c r="M1583" s="5">
        <v>1</v>
      </c>
      <c r="N1583" s="7"/>
      <c r="O1583" s="7"/>
      <c r="P1583" s="7"/>
      <c r="Q1583" s="7"/>
      <c r="R1583" s="7"/>
      <c r="S1583" s="7"/>
      <c r="T1583" s="7"/>
      <c r="U1583" s="7"/>
      <c r="V1583" s="6"/>
      <c r="W1583" s="10"/>
      <c r="X1583" s="8"/>
      <c r="Y1583" s="9">
        <v>0</v>
      </c>
      <c r="Z1583" s="9">
        <v>0</v>
      </c>
      <c r="AA1583" s="9">
        <v>0</v>
      </c>
      <c r="AB1583" s="9">
        <v>0</v>
      </c>
      <c r="AC1583" s="9">
        <v>0</v>
      </c>
      <c r="AD1583" s="9">
        <v>0</v>
      </c>
      <c r="AE1583" s="9">
        <v>0</v>
      </c>
      <c r="AF1583" s="9">
        <v>0</v>
      </c>
      <c r="AG1583" s="9">
        <v>0</v>
      </c>
      <c r="AH1583" s="9">
        <v>0</v>
      </c>
      <c r="AI1583" s="9">
        <v>0</v>
      </c>
      <c r="AJ1583">
        <v>0</v>
      </c>
      <c r="AK1583">
        <v>0</v>
      </c>
      <c r="AU1583" t="s">
        <v>3302</v>
      </c>
      <c r="AW1583">
        <v>0</v>
      </c>
      <c r="BA1583">
        <v>0</v>
      </c>
      <c r="BC1583">
        <v>0</v>
      </c>
      <c r="BE1583">
        <v>0</v>
      </c>
      <c r="BG1583">
        <v>0</v>
      </c>
      <c r="BI1583">
        <v>0</v>
      </c>
      <c r="BK1583">
        <v>0</v>
      </c>
      <c r="BM1583">
        <v>0</v>
      </c>
      <c r="BO1583">
        <v>0</v>
      </c>
      <c r="BQ1583">
        <v>0</v>
      </c>
      <c r="BS1583">
        <v>0</v>
      </c>
      <c r="BT1583">
        <v>0</v>
      </c>
      <c r="BV1583">
        <v>0</v>
      </c>
      <c r="BX1583">
        <v>0</v>
      </c>
      <c r="BZ1583">
        <v>0</v>
      </c>
      <c r="CB1583">
        <v>0</v>
      </c>
      <c r="CD1583">
        <v>0</v>
      </c>
      <c r="CH1583">
        <v>0</v>
      </c>
      <c r="CL1583">
        <v>2742</v>
      </c>
      <c r="CO1583">
        <v>0</v>
      </c>
      <c r="CP1583">
        <v>0</v>
      </c>
    </row>
    <row r="1584" spans="1:94" x14ac:dyDescent="0.3">
      <c r="A1584" s="4">
        <v>44798</v>
      </c>
      <c r="B1584" s="2" t="s">
        <v>53</v>
      </c>
      <c r="C1584" s="11" t="s">
        <v>112</v>
      </c>
      <c r="D1584" s="11" t="s">
        <v>1713</v>
      </c>
      <c r="E1584" s="3" t="s">
        <v>824</v>
      </c>
      <c r="F1584" s="1"/>
      <c r="G1584" s="7"/>
      <c r="H1584" s="7"/>
      <c r="I1584" s="7"/>
      <c r="J1584" s="7">
        <v>45</v>
      </c>
      <c r="K1584" s="7">
        <v>9</v>
      </c>
      <c r="L1584" s="7"/>
      <c r="M1584" s="5">
        <v>9</v>
      </c>
      <c r="N1584" s="7">
        <v>1</v>
      </c>
      <c r="O1584" s="7"/>
      <c r="P1584" s="7"/>
      <c r="Q1584" s="7"/>
      <c r="R1584" s="7"/>
      <c r="S1584" s="7"/>
      <c r="T1584" s="7"/>
      <c r="U1584" s="7"/>
      <c r="V1584" s="6"/>
      <c r="W1584" s="10" t="s">
        <v>3303</v>
      </c>
      <c r="X1584" s="8"/>
      <c r="Y1584" s="9">
        <v>0</v>
      </c>
      <c r="Z1584" s="9">
        <v>0</v>
      </c>
      <c r="AA1584" s="9">
        <v>0</v>
      </c>
      <c r="AB1584" s="9">
        <v>0</v>
      </c>
      <c r="AC1584" s="9">
        <v>0</v>
      </c>
      <c r="AD1584" s="9">
        <v>0</v>
      </c>
      <c r="AE1584" s="9">
        <v>0</v>
      </c>
      <c r="AF1584" s="9">
        <v>0</v>
      </c>
      <c r="AG1584" s="9">
        <v>0</v>
      </c>
      <c r="AH1584" s="9">
        <v>0</v>
      </c>
      <c r="AI1584" s="9">
        <v>0</v>
      </c>
      <c r="AJ1584">
        <v>0</v>
      </c>
      <c r="AK1584">
        <v>0</v>
      </c>
      <c r="AU1584" t="s">
        <v>3304</v>
      </c>
      <c r="AW1584">
        <v>0</v>
      </c>
      <c r="BA1584">
        <v>0</v>
      </c>
      <c r="BC1584">
        <v>0</v>
      </c>
      <c r="BE1584">
        <v>0</v>
      </c>
      <c r="BG1584">
        <v>0</v>
      </c>
      <c r="BI1584">
        <v>0</v>
      </c>
      <c r="BK1584">
        <v>0</v>
      </c>
      <c r="BM1584">
        <v>0</v>
      </c>
      <c r="BO1584">
        <v>0</v>
      </c>
      <c r="BQ1584">
        <v>0</v>
      </c>
      <c r="BS1584">
        <v>0</v>
      </c>
      <c r="BT1584">
        <v>0</v>
      </c>
      <c r="BV1584">
        <v>0</v>
      </c>
      <c r="BX1584">
        <v>0</v>
      </c>
      <c r="BZ1584">
        <v>0</v>
      </c>
      <c r="CB1584">
        <v>0</v>
      </c>
      <c r="CD1584">
        <v>0</v>
      </c>
      <c r="CH1584">
        <v>0</v>
      </c>
      <c r="CL1584">
        <v>2743</v>
      </c>
      <c r="CO1584">
        <v>0</v>
      </c>
      <c r="CP1584">
        <v>0</v>
      </c>
    </row>
    <row r="1585" spans="1:94" x14ac:dyDescent="0.3">
      <c r="A1585" s="4">
        <v>44798</v>
      </c>
      <c r="B1585" s="2" t="s">
        <v>53</v>
      </c>
      <c r="C1585" s="11" t="s">
        <v>456</v>
      </c>
      <c r="D1585" s="11" t="s">
        <v>31</v>
      </c>
      <c r="E1585" s="3" t="s">
        <v>1001</v>
      </c>
      <c r="F1585" s="1"/>
      <c r="G1585" s="7"/>
      <c r="H1585" s="7"/>
      <c r="I1585" s="7"/>
      <c r="J1585" s="7">
        <v>53</v>
      </c>
      <c r="K1585" s="7">
        <v>12</v>
      </c>
      <c r="L1585" s="7"/>
      <c r="M1585" s="5">
        <v>12</v>
      </c>
      <c r="N1585" s="7"/>
      <c r="O1585" s="7"/>
      <c r="P1585" s="7"/>
      <c r="Q1585" s="7"/>
      <c r="R1585" s="7"/>
      <c r="S1585" s="7"/>
      <c r="T1585" s="7"/>
      <c r="U1585" s="7"/>
      <c r="V1585" s="6"/>
      <c r="W1585" s="10"/>
      <c r="X1585" s="8"/>
      <c r="Y1585" s="9">
        <v>0</v>
      </c>
      <c r="Z1585" s="9">
        <v>0</v>
      </c>
      <c r="AA1585" s="9">
        <v>0</v>
      </c>
      <c r="AB1585" s="9">
        <v>0</v>
      </c>
      <c r="AC1585" s="9">
        <v>0</v>
      </c>
      <c r="AD1585" s="9">
        <v>0</v>
      </c>
      <c r="AE1585" s="9">
        <v>0</v>
      </c>
      <c r="AF1585" s="9">
        <v>0</v>
      </c>
      <c r="AG1585" s="9">
        <v>0</v>
      </c>
      <c r="AH1585" s="9">
        <v>0</v>
      </c>
      <c r="AI1585" s="9">
        <v>0</v>
      </c>
      <c r="AJ1585">
        <v>0</v>
      </c>
      <c r="AK1585">
        <v>0</v>
      </c>
      <c r="AU1585" t="s">
        <v>3305</v>
      </c>
      <c r="AW1585">
        <v>0</v>
      </c>
      <c r="BA1585">
        <v>0</v>
      </c>
      <c r="BC1585">
        <v>0</v>
      </c>
      <c r="BE1585">
        <v>0</v>
      </c>
      <c r="BG1585">
        <v>0</v>
      </c>
      <c r="BI1585">
        <v>0</v>
      </c>
      <c r="BK1585">
        <v>0</v>
      </c>
      <c r="BM1585">
        <v>0</v>
      </c>
      <c r="BO1585">
        <v>0</v>
      </c>
      <c r="BQ1585">
        <v>0</v>
      </c>
      <c r="BS1585">
        <v>0</v>
      </c>
      <c r="BT1585">
        <v>0</v>
      </c>
      <c r="BV1585">
        <v>0</v>
      </c>
      <c r="BX1585">
        <v>0</v>
      </c>
      <c r="BZ1585">
        <v>0</v>
      </c>
      <c r="CB1585">
        <v>0</v>
      </c>
      <c r="CD1585">
        <v>0</v>
      </c>
      <c r="CH1585">
        <v>0</v>
      </c>
      <c r="CL1585">
        <v>2744</v>
      </c>
      <c r="CO1585">
        <v>0</v>
      </c>
      <c r="CP1585">
        <v>0</v>
      </c>
    </row>
    <row r="1586" spans="1:94" x14ac:dyDescent="0.3">
      <c r="A1586" s="4">
        <v>44797</v>
      </c>
      <c r="B1586" s="2" t="s">
        <v>57</v>
      </c>
      <c r="C1586" s="11" t="s">
        <v>657</v>
      </c>
      <c r="D1586" s="11" t="s">
        <v>7</v>
      </c>
      <c r="E1586" s="3" t="s">
        <v>1051</v>
      </c>
      <c r="F1586" s="1"/>
      <c r="G1586" s="7"/>
      <c r="H1586" s="7"/>
      <c r="I1586" s="7"/>
      <c r="J1586" s="7">
        <v>4</v>
      </c>
      <c r="K1586" s="7">
        <v>1</v>
      </c>
      <c r="L1586" s="7"/>
      <c r="M1586" s="5">
        <v>1</v>
      </c>
      <c r="N1586" s="7"/>
      <c r="O1586" s="7"/>
      <c r="P1586" s="7"/>
      <c r="Q1586" s="7"/>
      <c r="R1586" s="7"/>
      <c r="S1586" s="7"/>
      <c r="T1586" s="7"/>
      <c r="U1586" s="7"/>
      <c r="V1586" s="6"/>
      <c r="W1586" s="10"/>
      <c r="X1586" s="8"/>
      <c r="Y1586" s="9">
        <v>0</v>
      </c>
      <c r="Z1586" s="9">
        <v>0</v>
      </c>
      <c r="AA1586" s="9">
        <v>0</v>
      </c>
      <c r="AB1586" s="9">
        <v>0</v>
      </c>
      <c r="AC1586" s="9">
        <v>0</v>
      </c>
      <c r="AD1586" s="9">
        <v>0</v>
      </c>
      <c r="AE1586" s="9">
        <v>0</v>
      </c>
      <c r="AF1586" s="9">
        <v>0</v>
      </c>
      <c r="AG1586" s="9">
        <v>0</v>
      </c>
      <c r="AH1586" s="9">
        <v>0</v>
      </c>
      <c r="AI1586" s="9">
        <v>0</v>
      </c>
      <c r="AJ1586">
        <v>0</v>
      </c>
      <c r="AK1586">
        <v>0</v>
      </c>
      <c r="AU1586" t="s">
        <v>3306</v>
      </c>
      <c r="AW1586">
        <v>0</v>
      </c>
      <c r="BA1586">
        <v>0</v>
      </c>
      <c r="BC1586">
        <v>0</v>
      </c>
      <c r="BE1586">
        <v>0</v>
      </c>
      <c r="BG1586">
        <v>0</v>
      </c>
      <c r="BI1586">
        <v>0</v>
      </c>
      <c r="BK1586">
        <v>0</v>
      </c>
      <c r="BM1586">
        <v>0</v>
      </c>
      <c r="BO1586">
        <v>0</v>
      </c>
      <c r="BQ1586">
        <v>0</v>
      </c>
      <c r="BS1586">
        <v>0</v>
      </c>
      <c r="BT1586">
        <v>0</v>
      </c>
      <c r="BV1586">
        <v>0</v>
      </c>
      <c r="BX1586">
        <v>0</v>
      </c>
      <c r="BZ1586">
        <v>0</v>
      </c>
      <c r="CB1586">
        <v>0</v>
      </c>
      <c r="CD1586">
        <v>0</v>
      </c>
      <c r="CH1586">
        <v>0</v>
      </c>
      <c r="CL1586">
        <v>2745</v>
      </c>
      <c r="CO1586">
        <v>0</v>
      </c>
      <c r="CP1586">
        <v>0</v>
      </c>
    </row>
    <row r="1587" spans="1:94" x14ac:dyDescent="0.3">
      <c r="A1587" s="4">
        <v>44799</v>
      </c>
      <c r="B1587" s="2" t="s">
        <v>26</v>
      </c>
      <c r="C1587" s="11" t="s">
        <v>384</v>
      </c>
      <c r="D1587" s="11" t="s">
        <v>1627</v>
      </c>
      <c r="E1587" s="3" t="s">
        <v>1132</v>
      </c>
      <c r="F1587" s="1"/>
      <c r="G1587" s="7">
        <v>1</v>
      </c>
      <c r="H1587" s="7"/>
      <c r="I1587" s="7"/>
      <c r="J1587" s="7">
        <v>1</v>
      </c>
      <c r="K1587" s="7"/>
      <c r="L1587" s="7"/>
      <c r="M1587" s="5"/>
      <c r="N1587" s="7"/>
      <c r="O1587" s="7"/>
      <c r="P1587" s="7"/>
      <c r="Q1587" s="7"/>
      <c r="R1587" s="7"/>
      <c r="S1587" s="7"/>
      <c r="T1587" s="7"/>
      <c r="U1587" s="7"/>
      <c r="V1587" s="6"/>
      <c r="W1587" s="10"/>
      <c r="X1587" s="8"/>
      <c r="Y1587" s="9">
        <v>0</v>
      </c>
      <c r="Z1587" s="9">
        <v>0</v>
      </c>
      <c r="AA1587" s="9">
        <v>0</v>
      </c>
      <c r="AB1587" s="9">
        <v>0</v>
      </c>
      <c r="AC1587" s="9">
        <v>0</v>
      </c>
      <c r="AD1587" s="9">
        <v>0</v>
      </c>
      <c r="AE1587" s="9">
        <v>0</v>
      </c>
      <c r="AF1587" s="9">
        <v>0</v>
      </c>
      <c r="AG1587" s="9">
        <v>0</v>
      </c>
      <c r="AH1587" s="9">
        <v>0</v>
      </c>
      <c r="AI1587" s="9">
        <v>0</v>
      </c>
      <c r="AJ1587">
        <v>0</v>
      </c>
      <c r="AK1587">
        <v>0</v>
      </c>
      <c r="AU1587" t="s">
        <v>3307</v>
      </c>
      <c r="AW1587">
        <v>0</v>
      </c>
      <c r="BA1587">
        <v>0</v>
      </c>
      <c r="BC1587">
        <v>0</v>
      </c>
      <c r="BE1587">
        <v>0</v>
      </c>
      <c r="BG1587">
        <v>0</v>
      </c>
      <c r="BI1587">
        <v>0</v>
      </c>
      <c r="BK1587">
        <v>0</v>
      </c>
      <c r="BM1587">
        <v>0</v>
      </c>
      <c r="BO1587">
        <v>0</v>
      </c>
      <c r="BQ1587">
        <v>0</v>
      </c>
      <c r="BS1587">
        <v>0</v>
      </c>
      <c r="BT1587">
        <v>0</v>
      </c>
      <c r="BV1587">
        <v>0</v>
      </c>
      <c r="BX1587">
        <v>0</v>
      </c>
      <c r="BZ1587">
        <v>0</v>
      </c>
      <c r="CB1587">
        <v>0</v>
      </c>
      <c r="CD1587">
        <v>0</v>
      </c>
      <c r="CH1587">
        <v>0</v>
      </c>
      <c r="CL1587">
        <v>2746</v>
      </c>
      <c r="CO1587">
        <v>0</v>
      </c>
      <c r="CP1587">
        <v>0</v>
      </c>
    </row>
    <row r="1588" spans="1:94" x14ac:dyDescent="0.3">
      <c r="A1588" s="4">
        <v>44799</v>
      </c>
      <c r="B1588" s="2" t="s">
        <v>53</v>
      </c>
      <c r="C1588" s="11" t="s">
        <v>112</v>
      </c>
      <c r="D1588" s="11" t="s">
        <v>31</v>
      </c>
      <c r="E1588" s="3" t="s">
        <v>824</v>
      </c>
      <c r="F1588" s="1"/>
      <c r="G1588" s="7"/>
      <c r="H1588" s="7"/>
      <c r="I1588" s="7"/>
      <c r="J1588" s="7">
        <v>133</v>
      </c>
      <c r="K1588" s="7">
        <v>32</v>
      </c>
      <c r="L1588" s="7"/>
      <c r="M1588" s="5">
        <v>32</v>
      </c>
      <c r="N1588" s="7"/>
      <c r="O1588" s="7"/>
      <c r="P1588" s="7"/>
      <c r="Q1588" s="7"/>
      <c r="R1588" s="7"/>
      <c r="S1588" s="7"/>
      <c r="T1588" s="7"/>
      <c r="U1588" s="7"/>
      <c r="V1588" s="6"/>
      <c r="W1588" s="10"/>
      <c r="X1588" s="8"/>
      <c r="Y1588" s="9">
        <v>0</v>
      </c>
      <c r="Z1588" s="9">
        <v>0</v>
      </c>
      <c r="AA1588" s="9">
        <v>0</v>
      </c>
      <c r="AB1588" s="9">
        <v>0</v>
      </c>
      <c r="AC1588" s="9">
        <v>0</v>
      </c>
      <c r="AD1588" s="9">
        <v>0</v>
      </c>
      <c r="AE1588" s="9">
        <v>0</v>
      </c>
      <c r="AF1588" s="9">
        <v>0</v>
      </c>
      <c r="AG1588" s="9">
        <v>0</v>
      </c>
      <c r="AH1588" s="9">
        <v>0</v>
      </c>
      <c r="AI1588" s="9">
        <v>0</v>
      </c>
      <c r="AJ1588">
        <v>0</v>
      </c>
      <c r="AK1588">
        <v>0</v>
      </c>
      <c r="AU1588" t="s">
        <v>3308</v>
      </c>
      <c r="AW1588">
        <v>0</v>
      </c>
      <c r="BA1588">
        <v>0</v>
      </c>
      <c r="BC1588">
        <v>0</v>
      </c>
      <c r="BE1588">
        <v>0</v>
      </c>
      <c r="BG1588">
        <v>0</v>
      </c>
      <c r="BI1588">
        <v>0</v>
      </c>
      <c r="BK1588">
        <v>0</v>
      </c>
      <c r="BM1588">
        <v>0</v>
      </c>
      <c r="BO1588">
        <v>0</v>
      </c>
      <c r="BQ1588">
        <v>0</v>
      </c>
      <c r="BS1588">
        <v>0</v>
      </c>
      <c r="BT1588">
        <v>0</v>
      </c>
      <c r="BV1588">
        <v>0</v>
      </c>
      <c r="BX1588">
        <v>0</v>
      </c>
      <c r="BZ1588">
        <v>0</v>
      </c>
      <c r="CB1588">
        <v>0</v>
      </c>
      <c r="CD1588">
        <v>0</v>
      </c>
      <c r="CH1588">
        <v>0</v>
      </c>
      <c r="CL1588">
        <v>2747</v>
      </c>
      <c r="CO1588">
        <v>0</v>
      </c>
      <c r="CP1588">
        <v>0</v>
      </c>
    </row>
    <row r="1589" spans="1:94" x14ac:dyDescent="0.3">
      <c r="A1589" s="4">
        <v>44756</v>
      </c>
      <c r="B1589" s="2" t="s">
        <v>40</v>
      </c>
      <c r="C1589" s="11" t="s">
        <v>406</v>
      </c>
      <c r="D1589" s="11" t="s">
        <v>1690</v>
      </c>
      <c r="E1589" s="3" t="s">
        <v>1105</v>
      </c>
      <c r="F1589" s="1"/>
      <c r="G1589" s="7"/>
      <c r="H1589" s="7"/>
      <c r="I1589" s="7"/>
      <c r="J1589" s="7"/>
      <c r="K1589" s="7"/>
      <c r="L1589" s="7"/>
      <c r="M1589" s="5"/>
      <c r="N1589" s="7"/>
      <c r="O1589" s="7"/>
      <c r="P1589" s="7"/>
      <c r="Q1589" s="7">
        <v>1</v>
      </c>
      <c r="R1589" s="7"/>
      <c r="S1589" s="7"/>
      <c r="T1589" s="7"/>
      <c r="U1589" s="7"/>
      <c r="V1589" s="6"/>
      <c r="W1589" s="10"/>
      <c r="X1589" s="8"/>
      <c r="Y1589" s="9">
        <v>0</v>
      </c>
      <c r="Z1589" s="9">
        <v>0</v>
      </c>
      <c r="AA1589" s="9">
        <v>0</v>
      </c>
      <c r="AB1589" s="9">
        <v>0</v>
      </c>
      <c r="AC1589" s="9">
        <v>0</v>
      </c>
      <c r="AD1589" s="9">
        <v>0</v>
      </c>
      <c r="AE1589" s="9">
        <v>0</v>
      </c>
      <c r="AF1589" s="9">
        <v>0</v>
      </c>
      <c r="AG1589" s="9">
        <v>0</v>
      </c>
      <c r="AH1589" s="9">
        <v>0</v>
      </c>
      <c r="AI1589" s="9">
        <v>0</v>
      </c>
      <c r="AJ1589">
        <v>0</v>
      </c>
      <c r="AK1589">
        <v>0</v>
      </c>
      <c r="AU1589" t="s">
        <v>3309</v>
      </c>
      <c r="AW1589">
        <v>0</v>
      </c>
      <c r="BA1589">
        <v>0</v>
      </c>
      <c r="BC1589">
        <v>0</v>
      </c>
      <c r="BE1589">
        <v>0</v>
      </c>
      <c r="BG1589">
        <v>0</v>
      </c>
      <c r="BI1589">
        <v>0</v>
      </c>
      <c r="BK1589">
        <v>0</v>
      </c>
      <c r="BM1589">
        <v>0</v>
      </c>
      <c r="BO1589">
        <v>0</v>
      </c>
      <c r="BQ1589">
        <v>0</v>
      </c>
      <c r="BS1589">
        <v>0</v>
      </c>
      <c r="BT1589">
        <v>0</v>
      </c>
      <c r="BV1589">
        <v>0</v>
      </c>
      <c r="BX1589">
        <v>0</v>
      </c>
      <c r="BZ1589">
        <v>0</v>
      </c>
      <c r="CB1589">
        <v>0</v>
      </c>
      <c r="CD1589">
        <v>0</v>
      </c>
      <c r="CH1589">
        <v>0</v>
      </c>
      <c r="CL1589">
        <v>2748</v>
      </c>
      <c r="CO1589">
        <v>0</v>
      </c>
      <c r="CP1589">
        <v>0</v>
      </c>
    </row>
    <row r="1590" spans="1:94" x14ac:dyDescent="0.3">
      <c r="A1590" s="4">
        <v>44797</v>
      </c>
      <c r="B1590" s="2" t="s">
        <v>78</v>
      </c>
      <c r="C1590" s="11" t="s">
        <v>582</v>
      </c>
      <c r="D1590" s="11" t="s">
        <v>11</v>
      </c>
      <c r="E1590" s="3" t="s">
        <v>1423</v>
      </c>
      <c r="F1590" s="1"/>
      <c r="G1590" s="7"/>
      <c r="H1590" s="7"/>
      <c r="I1590" s="7"/>
      <c r="J1590" s="7"/>
      <c r="K1590" s="7">
        <v>189</v>
      </c>
      <c r="L1590" s="7"/>
      <c r="M1590" s="5"/>
      <c r="N1590" s="7"/>
      <c r="O1590" s="7"/>
      <c r="P1590" s="7"/>
      <c r="Q1590" s="7"/>
      <c r="R1590" s="7"/>
      <c r="S1590" s="7"/>
      <c r="T1590" s="7"/>
      <c r="U1590" s="7"/>
      <c r="V1590" s="6">
        <v>10</v>
      </c>
      <c r="W1590" s="10"/>
      <c r="X1590" s="8"/>
      <c r="Y1590" s="9">
        <v>0</v>
      </c>
      <c r="Z1590" s="9">
        <v>0</v>
      </c>
      <c r="AA1590" s="9">
        <v>0</v>
      </c>
      <c r="AB1590" s="9">
        <v>0</v>
      </c>
      <c r="AC1590" s="9">
        <v>0</v>
      </c>
      <c r="AD1590" s="9">
        <v>0</v>
      </c>
      <c r="AE1590" s="9">
        <v>0</v>
      </c>
      <c r="AF1590" s="9">
        <v>0</v>
      </c>
      <c r="AG1590" s="9">
        <v>0</v>
      </c>
      <c r="AH1590" s="9">
        <v>0</v>
      </c>
      <c r="AI1590" s="9">
        <v>0</v>
      </c>
      <c r="AJ1590">
        <v>0</v>
      </c>
      <c r="AK1590">
        <v>0</v>
      </c>
      <c r="AU1590" t="s">
        <v>3310</v>
      </c>
      <c r="AW1590">
        <v>0</v>
      </c>
      <c r="BA1590">
        <v>0</v>
      </c>
      <c r="BC1590">
        <v>0</v>
      </c>
      <c r="BE1590">
        <v>0</v>
      </c>
      <c r="BG1590">
        <v>0</v>
      </c>
      <c r="BI1590">
        <v>0</v>
      </c>
      <c r="BK1590">
        <v>0</v>
      </c>
      <c r="BM1590">
        <v>0</v>
      </c>
      <c r="BO1590">
        <v>0</v>
      </c>
      <c r="BQ1590">
        <v>0</v>
      </c>
      <c r="BS1590">
        <v>0</v>
      </c>
      <c r="BT1590">
        <v>0</v>
      </c>
      <c r="BV1590">
        <v>0</v>
      </c>
      <c r="BX1590">
        <v>0</v>
      </c>
      <c r="BZ1590">
        <v>0</v>
      </c>
      <c r="CB1590">
        <v>0</v>
      </c>
      <c r="CD1590">
        <v>0</v>
      </c>
      <c r="CH1590">
        <v>0</v>
      </c>
      <c r="CL1590">
        <v>2749</v>
      </c>
      <c r="CO1590">
        <v>0</v>
      </c>
      <c r="CP1590">
        <v>0</v>
      </c>
    </row>
    <row r="1591" spans="1:94" x14ac:dyDescent="0.3">
      <c r="A1591" s="4">
        <v>44799</v>
      </c>
      <c r="B1591" s="2" t="s">
        <v>1160</v>
      </c>
      <c r="C1591" s="11" t="s">
        <v>514</v>
      </c>
      <c r="D1591" s="11" t="s">
        <v>11</v>
      </c>
      <c r="E1591" s="3" t="s">
        <v>1439</v>
      </c>
      <c r="F1591" s="1"/>
      <c r="G1591" s="7"/>
      <c r="H1591" s="7"/>
      <c r="I1591" s="7"/>
      <c r="J1591" s="7"/>
      <c r="K1591" s="7"/>
      <c r="L1591" s="7"/>
      <c r="M1591" s="5"/>
      <c r="N1591" s="7"/>
      <c r="O1591" s="7"/>
      <c r="P1591" s="7"/>
      <c r="Q1591" s="7"/>
      <c r="R1591" s="7"/>
      <c r="S1591" s="7"/>
      <c r="T1591" s="7"/>
      <c r="U1591" s="7"/>
      <c r="V1591" s="6"/>
      <c r="W1591" s="10"/>
      <c r="X1591" s="8"/>
      <c r="Y1591" s="9">
        <v>0</v>
      </c>
      <c r="Z1591" s="9">
        <v>0</v>
      </c>
      <c r="AA1591" s="9">
        <v>0</v>
      </c>
      <c r="AB1591" s="9">
        <v>0</v>
      </c>
      <c r="AC1591" s="9">
        <v>0</v>
      </c>
      <c r="AD1591" s="9">
        <v>0</v>
      </c>
      <c r="AE1591" s="9">
        <v>0</v>
      </c>
      <c r="AF1591" s="9">
        <v>0</v>
      </c>
      <c r="AG1591" s="9">
        <v>0</v>
      </c>
      <c r="AH1591" s="9">
        <v>0</v>
      </c>
      <c r="AI1591" s="9">
        <v>0</v>
      </c>
      <c r="AJ1591">
        <v>0</v>
      </c>
      <c r="AK1591">
        <v>0</v>
      </c>
      <c r="AU1591" t="s">
        <v>3311</v>
      </c>
      <c r="AW1591">
        <v>0</v>
      </c>
      <c r="BA1591">
        <v>0</v>
      </c>
      <c r="BC1591">
        <v>0</v>
      </c>
      <c r="BE1591">
        <v>0</v>
      </c>
      <c r="BG1591">
        <v>0</v>
      </c>
      <c r="BI1591">
        <v>0</v>
      </c>
      <c r="BK1591">
        <v>0</v>
      </c>
      <c r="BM1591">
        <v>0</v>
      </c>
      <c r="BO1591">
        <v>0</v>
      </c>
      <c r="BQ1591">
        <v>0</v>
      </c>
      <c r="BS1591">
        <v>0</v>
      </c>
      <c r="BT1591">
        <v>0</v>
      </c>
      <c r="BV1591">
        <v>0</v>
      </c>
      <c r="BX1591">
        <v>0</v>
      </c>
      <c r="BZ1591">
        <v>0</v>
      </c>
      <c r="CB1591">
        <v>0</v>
      </c>
      <c r="CD1591">
        <v>0</v>
      </c>
      <c r="CH1591">
        <v>0</v>
      </c>
      <c r="CL1591">
        <v>2750</v>
      </c>
      <c r="CO1591">
        <v>0</v>
      </c>
      <c r="CP1591">
        <v>0</v>
      </c>
    </row>
    <row r="1592" spans="1:94" x14ac:dyDescent="0.3">
      <c r="A1592" s="4">
        <v>44799</v>
      </c>
      <c r="B1592" s="2" t="s">
        <v>32</v>
      </c>
      <c r="C1592" s="11" t="s">
        <v>419</v>
      </c>
      <c r="D1592" s="11" t="s">
        <v>1690</v>
      </c>
      <c r="E1592" s="3" t="s">
        <v>1074</v>
      </c>
      <c r="F1592" s="1"/>
      <c r="G1592" s="7">
        <v>3</v>
      </c>
      <c r="H1592" s="7"/>
      <c r="I1592" s="7"/>
      <c r="J1592" s="7"/>
      <c r="K1592" s="7">
        <v>1</v>
      </c>
      <c r="L1592" s="7">
        <v>1</v>
      </c>
      <c r="M1592" s="5"/>
      <c r="N1592" s="7">
        <v>1</v>
      </c>
      <c r="O1592" s="7"/>
      <c r="P1592" s="7"/>
      <c r="Q1592" s="7"/>
      <c r="R1592" s="7"/>
      <c r="S1592" s="7"/>
      <c r="T1592" s="7"/>
      <c r="U1592" s="7"/>
      <c r="V1592" s="6"/>
      <c r="W1592" s="10"/>
      <c r="X1592" s="8"/>
      <c r="Y1592" s="9">
        <v>0</v>
      </c>
      <c r="Z1592" s="9">
        <v>0</v>
      </c>
      <c r="AA1592" s="9">
        <v>0</v>
      </c>
      <c r="AB1592" s="9">
        <v>0</v>
      </c>
      <c r="AC1592" s="9">
        <v>0</v>
      </c>
      <c r="AD1592" s="9">
        <v>0</v>
      </c>
      <c r="AE1592" s="9">
        <v>0</v>
      </c>
      <c r="AF1592" s="9">
        <v>0</v>
      </c>
      <c r="AG1592" s="9">
        <v>0</v>
      </c>
      <c r="AH1592" s="9">
        <v>0</v>
      </c>
      <c r="AI1592" s="9">
        <v>0</v>
      </c>
      <c r="AJ1592">
        <v>0</v>
      </c>
      <c r="AK1592">
        <v>0</v>
      </c>
      <c r="AU1592" t="s">
        <v>3312</v>
      </c>
      <c r="AW1592">
        <v>0</v>
      </c>
      <c r="BA1592">
        <v>0</v>
      </c>
      <c r="BC1592">
        <v>0</v>
      </c>
      <c r="BE1592">
        <v>0</v>
      </c>
      <c r="BG1592">
        <v>0</v>
      </c>
      <c r="BI1592">
        <v>0</v>
      </c>
      <c r="BK1592">
        <v>0</v>
      </c>
      <c r="BM1592">
        <v>0</v>
      </c>
      <c r="BO1592">
        <v>0</v>
      </c>
      <c r="BQ1592">
        <v>0</v>
      </c>
      <c r="BS1592">
        <v>0</v>
      </c>
      <c r="BT1592">
        <v>0</v>
      </c>
      <c r="BV1592">
        <v>0</v>
      </c>
      <c r="BX1592">
        <v>0</v>
      </c>
      <c r="BZ1592">
        <v>0</v>
      </c>
      <c r="CB1592">
        <v>0</v>
      </c>
      <c r="CD1592">
        <v>0</v>
      </c>
      <c r="CH1592">
        <v>0</v>
      </c>
      <c r="CL1592">
        <v>2751</v>
      </c>
      <c r="CO1592">
        <v>0</v>
      </c>
      <c r="CP1592">
        <v>0</v>
      </c>
    </row>
    <row r="1593" spans="1:94" x14ac:dyDescent="0.3">
      <c r="A1593" s="4">
        <v>44799</v>
      </c>
      <c r="B1593" s="2" t="s">
        <v>40</v>
      </c>
      <c r="C1593" s="11" t="s">
        <v>494</v>
      </c>
      <c r="D1593" s="11" t="s">
        <v>1699</v>
      </c>
      <c r="E1593" s="3" t="s">
        <v>1006</v>
      </c>
      <c r="F1593" s="1"/>
      <c r="G1593" s="7"/>
      <c r="H1593" s="7"/>
      <c r="I1593" s="7"/>
      <c r="J1593" s="7"/>
      <c r="K1593" s="7"/>
      <c r="L1593" s="7"/>
      <c r="M1593" s="5"/>
      <c r="N1593" s="7"/>
      <c r="O1593" s="7"/>
      <c r="P1593" s="7"/>
      <c r="Q1593" s="7"/>
      <c r="R1593" s="7"/>
      <c r="S1593" s="7"/>
      <c r="T1593" s="7"/>
      <c r="U1593" s="7"/>
      <c r="V1593" s="6">
        <v>40</v>
      </c>
      <c r="W1593" s="10"/>
      <c r="X1593" s="8"/>
      <c r="Y1593" s="9">
        <v>0</v>
      </c>
      <c r="Z1593" s="9">
        <v>0</v>
      </c>
      <c r="AA1593" s="9">
        <v>0</v>
      </c>
      <c r="AB1593" s="9">
        <v>0</v>
      </c>
      <c r="AC1593" s="9">
        <v>0</v>
      </c>
      <c r="AD1593" s="9">
        <v>0</v>
      </c>
      <c r="AE1593" s="9">
        <v>0</v>
      </c>
      <c r="AF1593" s="9">
        <v>0</v>
      </c>
      <c r="AG1593" s="9">
        <v>0</v>
      </c>
      <c r="AH1593" s="9">
        <v>0</v>
      </c>
      <c r="AI1593" s="9">
        <v>0</v>
      </c>
      <c r="AJ1593">
        <v>0</v>
      </c>
      <c r="AK1593">
        <v>0</v>
      </c>
      <c r="AU1593" t="s">
        <v>3313</v>
      </c>
      <c r="AW1593">
        <v>0</v>
      </c>
      <c r="BA1593">
        <v>0</v>
      </c>
      <c r="BC1593">
        <v>0</v>
      </c>
      <c r="BE1593">
        <v>0</v>
      </c>
      <c r="BG1593">
        <v>0</v>
      </c>
      <c r="BI1593">
        <v>0</v>
      </c>
      <c r="BK1593">
        <v>0</v>
      </c>
      <c r="BM1593">
        <v>0</v>
      </c>
      <c r="BO1593">
        <v>0</v>
      </c>
      <c r="BQ1593">
        <v>0</v>
      </c>
      <c r="BS1593">
        <v>0</v>
      </c>
      <c r="BT1593">
        <v>0</v>
      </c>
      <c r="BV1593">
        <v>0</v>
      </c>
      <c r="BX1593">
        <v>0</v>
      </c>
      <c r="BZ1593">
        <v>0</v>
      </c>
      <c r="CB1593">
        <v>0</v>
      </c>
      <c r="CD1593">
        <v>0</v>
      </c>
      <c r="CH1593">
        <v>0</v>
      </c>
      <c r="CL1593">
        <v>2752</v>
      </c>
      <c r="CO1593">
        <v>0</v>
      </c>
      <c r="CP1593">
        <v>0</v>
      </c>
    </row>
    <row r="1594" spans="1:94" x14ac:dyDescent="0.3">
      <c r="A1594" s="4">
        <v>44800</v>
      </c>
      <c r="B1594" s="2" t="s">
        <v>29</v>
      </c>
      <c r="C1594" s="11" t="s">
        <v>474</v>
      </c>
      <c r="D1594" s="11" t="s">
        <v>1699</v>
      </c>
      <c r="E1594" s="3" t="s">
        <v>1005</v>
      </c>
      <c r="F1594" s="1"/>
      <c r="G1594" s="7"/>
      <c r="H1594" s="7"/>
      <c r="I1594" s="7"/>
      <c r="J1594" s="7"/>
      <c r="K1594" s="7"/>
      <c r="L1594" s="7"/>
      <c r="M1594" s="5"/>
      <c r="N1594" s="7"/>
      <c r="O1594" s="7"/>
      <c r="P1594" s="7"/>
      <c r="Q1594" s="7"/>
      <c r="R1594" s="7"/>
      <c r="S1594" s="7"/>
      <c r="T1594" s="7"/>
      <c r="U1594" s="7"/>
      <c r="V1594" s="6">
        <v>1</v>
      </c>
      <c r="W1594" s="10"/>
      <c r="X1594" s="8"/>
      <c r="Y1594" s="9">
        <v>0</v>
      </c>
      <c r="Z1594" s="9">
        <v>0</v>
      </c>
      <c r="AA1594" s="9">
        <v>0</v>
      </c>
      <c r="AB1594" s="9">
        <v>0</v>
      </c>
      <c r="AC1594" s="9">
        <v>0</v>
      </c>
      <c r="AD1594" s="9">
        <v>0</v>
      </c>
      <c r="AE1594" s="9">
        <v>0</v>
      </c>
      <c r="AF1594" s="9">
        <v>0</v>
      </c>
      <c r="AG1594" s="9">
        <v>0</v>
      </c>
      <c r="AH1594" s="9">
        <v>0</v>
      </c>
      <c r="AI1594" s="9">
        <v>0</v>
      </c>
      <c r="AJ1594">
        <v>0</v>
      </c>
      <c r="AK1594">
        <v>0</v>
      </c>
      <c r="AU1594" t="s">
        <v>3314</v>
      </c>
      <c r="AW1594">
        <v>0</v>
      </c>
      <c r="BA1594">
        <v>0</v>
      </c>
      <c r="BC1594">
        <v>0</v>
      </c>
      <c r="BE1594">
        <v>0</v>
      </c>
      <c r="BG1594">
        <v>0</v>
      </c>
      <c r="BI1594">
        <v>0</v>
      </c>
      <c r="BK1594">
        <v>0</v>
      </c>
      <c r="BM1594">
        <v>0</v>
      </c>
      <c r="BO1594">
        <v>0</v>
      </c>
      <c r="BQ1594">
        <v>0</v>
      </c>
      <c r="BS1594">
        <v>0</v>
      </c>
      <c r="BT1594">
        <v>0</v>
      </c>
      <c r="BV1594">
        <v>0</v>
      </c>
      <c r="BX1594">
        <v>0</v>
      </c>
      <c r="BZ1594">
        <v>0</v>
      </c>
      <c r="CB1594">
        <v>0</v>
      </c>
      <c r="CD1594">
        <v>0</v>
      </c>
      <c r="CH1594">
        <v>0</v>
      </c>
      <c r="CL1594">
        <v>2753</v>
      </c>
      <c r="CO1594">
        <v>0</v>
      </c>
      <c r="CP1594">
        <v>0</v>
      </c>
    </row>
    <row r="1595" spans="1:94" x14ac:dyDescent="0.3">
      <c r="A1595" s="4">
        <v>44800</v>
      </c>
      <c r="B1595" s="2" t="s">
        <v>29</v>
      </c>
      <c r="C1595" s="11" t="s">
        <v>645</v>
      </c>
      <c r="D1595" s="11" t="s">
        <v>7</v>
      </c>
      <c r="E1595" s="3" t="s">
        <v>872</v>
      </c>
      <c r="F1595" s="1"/>
      <c r="G1595" s="7"/>
      <c r="H1595" s="7"/>
      <c r="I1595" s="7"/>
      <c r="J1595" s="7">
        <v>4</v>
      </c>
      <c r="K1595" s="7">
        <v>1</v>
      </c>
      <c r="L1595" s="7">
        <v>1</v>
      </c>
      <c r="M1595" s="5"/>
      <c r="N1595" s="7"/>
      <c r="O1595" s="7"/>
      <c r="P1595" s="7"/>
      <c r="Q1595" s="7"/>
      <c r="R1595" s="7"/>
      <c r="S1595" s="7"/>
      <c r="T1595" s="7"/>
      <c r="U1595" s="7"/>
      <c r="V1595" s="6"/>
      <c r="W1595" s="10"/>
      <c r="X1595" s="8"/>
      <c r="Y1595" s="9">
        <v>0</v>
      </c>
      <c r="Z1595" s="9">
        <v>0</v>
      </c>
      <c r="AA1595" s="9">
        <v>0</v>
      </c>
      <c r="AB1595" s="9">
        <v>0</v>
      </c>
      <c r="AC1595" s="9">
        <v>0</v>
      </c>
      <c r="AD1595" s="9">
        <v>0</v>
      </c>
      <c r="AE1595" s="9">
        <v>0</v>
      </c>
      <c r="AF1595" s="9">
        <v>0</v>
      </c>
      <c r="AG1595" s="9">
        <v>0</v>
      </c>
      <c r="AH1595" s="9">
        <v>0</v>
      </c>
      <c r="AI1595" s="9">
        <v>0</v>
      </c>
      <c r="AJ1595">
        <v>0</v>
      </c>
      <c r="AK1595">
        <v>0</v>
      </c>
      <c r="AU1595" t="s">
        <v>3315</v>
      </c>
      <c r="AW1595">
        <v>0</v>
      </c>
      <c r="BA1595">
        <v>0</v>
      </c>
      <c r="BC1595">
        <v>0</v>
      </c>
      <c r="BE1595">
        <v>0</v>
      </c>
      <c r="BG1595">
        <v>0</v>
      </c>
      <c r="BI1595">
        <v>0</v>
      </c>
      <c r="BK1595">
        <v>0</v>
      </c>
      <c r="BM1595">
        <v>0</v>
      </c>
      <c r="BO1595">
        <v>0</v>
      </c>
      <c r="BQ1595">
        <v>0</v>
      </c>
      <c r="BS1595">
        <v>0</v>
      </c>
      <c r="BT1595">
        <v>0</v>
      </c>
      <c r="BV1595">
        <v>0</v>
      </c>
      <c r="BX1595">
        <v>0</v>
      </c>
      <c r="BZ1595">
        <v>0</v>
      </c>
      <c r="CB1595">
        <v>0</v>
      </c>
      <c r="CD1595">
        <v>0</v>
      </c>
      <c r="CH1595">
        <v>0</v>
      </c>
      <c r="CL1595">
        <v>2754</v>
      </c>
      <c r="CO1595">
        <v>0</v>
      </c>
      <c r="CP1595">
        <v>0</v>
      </c>
    </row>
    <row r="1596" spans="1:94" x14ac:dyDescent="0.3">
      <c r="A1596" s="4">
        <v>44800</v>
      </c>
      <c r="B1596" s="2" t="s">
        <v>29</v>
      </c>
      <c r="C1596" s="11" t="s">
        <v>639</v>
      </c>
      <c r="D1596" s="11" t="s">
        <v>1699</v>
      </c>
      <c r="E1596" s="3" t="s">
        <v>955</v>
      </c>
      <c r="F1596" s="1"/>
      <c r="G1596" s="7"/>
      <c r="H1596" s="7"/>
      <c r="I1596" s="7"/>
      <c r="J1596" s="7"/>
      <c r="K1596" s="7"/>
      <c r="L1596" s="7"/>
      <c r="M1596" s="5"/>
      <c r="N1596" s="7"/>
      <c r="O1596" s="7"/>
      <c r="P1596" s="7"/>
      <c r="Q1596" s="7"/>
      <c r="R1596" s="7"/>
      <c r="S1596" s="7"/>
      <c r="T1596" s="7"/>
      <c r="U1596" s="7"/>
      <c r="V1596" s="6">
        <v>5</v>
      </c>
      <c r="W1596" s="10"/>
      <c r="X1596" s="8"/>
      <c r="Y1596" s="9">
        <v>0</v>
      </c>
      <c r="Z1596" s="9">
        <v>0</v>
      </c>
      <c r="AA1596" s="9">
        <v>0</v>
      </c>
      <c r="AB1596" s="9">
        <v>0</v>
      </c>
      <c r="AC1596" s="9">
        <v>0</v>
      </c>
      <c r="AD1596" s="9">
        <v>0</v>
      </c>
      <c r="AE1596" s="9">
        <v>0</v>
      </c>
      <c r="AF1596" s="9">
        <v>0</v>
      </c>
      <c r="AG1596" s="9">
        <v>0</v>
      </c>
      <c r="AH1596" s="9">
        <v>0</v>
      </c>
      <c r="AI1596" s="9">
        <v>0</v>
      </c>
      <c r="AJ1596">
        <v>0</v>
      </c>
      <c r="AK1596">
        <v>0</v>
      </c>
      <c r="AU1596" t="s">
        <v>3316</v>
      </c>
      <c r="AW1596">
        <v>0</v>
      </c>
      <c r="BA1596">
        <v>0</v>
      </c>
      <c r="BC1596">
        <v>0</v>
      </c>
      <c r="BE1596">
        <v>0</v>
      </c>
      <c r="BG1596">
        <v>0</v>
      </c>
      <c r="BI1596">
        <v>0</v>
      </c>
      <c r="BK1596">
        <v>0</v>
      </c>
      <c r="BM1596">
        <v>0</v>
      </c>
      <c r="BO1596">
        <v>0</v>
      </c>
      <c r="BQ1596">
        <v>0</v>
      </c>
      <c r="BS1596">
        <v>0</v>
      </c>
      <c r="BT1596">
        <v>0</v>
      </c>
      <c r="BV1596">
        <v>0</v>
      </c>
      <c r="BX1596">
        <v>0</v>
      </c>
      <c r="BZ1596">
        <v>0</v>
      </c>
      <c r="CB1596">
        <v>0</v>
      </c>
      <c r="CD1596">
        <v>0</v>
      </c>
      <c r="CH1596">
        <v>0</v>
      </c>
      <c r="CL1596">
        <v>2755</v>
      </c>
      <c r="CO1596">
        <v>0</v>
      </c>
      <c r="CP1596">
        <v>0</v>
      </c>
    </row>
    <row r="1597" spans="1:94" x14ac:dyDescent="0.3">
      <c r="A1597" s="4">
        <v>44799</v>
      </c>
      <c r="B1597" s="2" t="s">
        <v>78</v>
      </c>
      <c r="C1597" s="11" t="s">
        <v>197</v>
      </c>
      <c r="D1597" s="11" t="s">
        <v>31</v>
      </c>
      <c r="E1597" s="3" t="s">
        <v>1225</v>
      </c>
      <c r="F1597" s="1"/>
      <c r="G1597" s="7"/>
      <c r="H1597" s="7"/>
      <c r="I1597" s="7"/>
      <c r="J1597" s="7">
        <v>112</v>
      </c>
      <c r="K1597" s="7">
        <v>28</v>
      </c>
      <c r="L1597" s="7"/>
      <c r="M1597" s="5">
        <v>28</v>
      </c>
      <c r="N1597" s="7"/>
      <c r="O1597" s="7"/>
      <c r="P1597" s="7"/>
      <c r="Q1597" s="7"/>
      <c r="R1597" s="7"/>
      <c r="S1597" s="7"/>
      <c r="T1597" s="7"/>
      <c r="U1597" s="7"/>
      <c r="V1597" s="6"/>
      <c r="W1597" s="10"/>
      <c r="X1597" s="8"/>
      <c r="Y1597" s="9">
        <v>0</v>
      </c>
      <c r="Z1597" s="9">
        <v>0</v>
      </c>
      <c r="AA1597" s="9">
        <v>0</v>
      </c>
      <c r="AB1597" s="9">
        <v>0</v>
      </c>
      <c r="AC1597" s="9">
        <v>0</v>
      </c>
      <c r="AD1597" s="9">
        <v>0</v>
      </c>
      <c r="AE1597" s="9">
        <v>0</v>
      </c>
      <c r="AF1597" s="9">
        <v>0</v>
      </c>
      <c r="AG1597" s="9">
        <v>0</v>
      </c>
      <c r="AH1597" s="9">
        <v>0</v>
      </c>
      <c r="AI1597" s="9">
        <v>0</v>
      </c>
      <c r="AJ1597">
        <v>0</v>
      </c>
      <c r="AK1597">
        <v>0</v>
      </c>
      <c r="AU1597" t="s">
        <v>3317</v>
      </c>
      <c r="AW1597">
        <v>0</v>
      </c>
      <c r="BA1597">
        <v>0</v>
      </c>
      <c r="BC1597">
        <v>0</v>
      </c>
      <c r="BE1597">
        <v>0</v>
      </c>
      <c r="BG1597">
        <v>0</v>
      </c>
      <c r="BI1597">
        <v>0</v>
      </c>
      <c r="BK1597">
        <v>0</v>
      </c>
      <c r="BM1597">
        <v>0</v>
      </c>
      <c r="BO1597">
        <v>0</v>
      </c>
      <c r="BQ1597">
        <v>0</v>
      </c>
      <c r="BS1597">
        <v>0</v>
      </c>
      <c r="BT1597">
        <v>0</v>
      </c>
      <c r="BV1597">
        <v>0</v>
      </c>
      <c r="BX1597">
        <v>0</v>
      </c>
      <c r="BZ1597">
        <v>0</v>
      </c>
      <c r="CB1597">
        <v>0</v>
      </c>
      <c r="CD1597">
        <v>0</v>
      </c>
      <c r="CH1597">
        <v>0</v>
      </c>
      <c r="CL1597">
        <v>2756</v>
      </c>
      <c r="CO1597">
        <v>0</v>
      </c>
      <c r="CP1597">
        <v>0</v>
      </c>
    </row>
    <row r="1598" spans="1:94" x14ac:dyDescent="0.3">
      <c r="A1598" s="4">
        <v>44798</v>
      </c>
      <c r="B1598" s="2" t="s">
        <v>53</v>
      </c>
      <c r="C1598" s="11" t="s">
        <v>453</v>
      </c>
      <c r="D1598" s="11" t="s">
        <v>31</v>
      </c>
      <c r="E1598" s="3" t="s">
        <v>943</v>
      </c>
      <c r="F1598" s="1"/>
      <c r="G1598" s="7"/>
      <c r="H1598" s="7"/>
      <c r="I1598" s="7"/>
      <c r="J1598" s="7">
        <v>5</v>
      </c>
      <c r="K1598" s="7">
        <v>1</v>
      </c>
      <c r="L1598" s="7"/>
      <c r="M1598" s="5">
        <v>1</v>
      </c>
      <c r="N1598" s="7"/>
      <c r="O1598" s="7"/>
      <c r="P1598" s="7"/>
      <c r="Q1598" s="7"/>
      <c r="R1598" s="7"/>
      <c r="S1598" s="7"/>
      <c r="T1598" s="7"/>
      <c r="U1598" s="7"/>
      <c r="V1598" s="6"/>
      <c r="W1598" s="10"/>
      <c r="X1598" s="8"/>
      <c r="Y1598" s="9">
        <v>0</v>
      </c>
      <c r="Z1598" s="9">
        <v>0</v>
      </c>
      <c r="AA1598" s="9">
        <v>0</v>
      </c>
      <c r="AB1598" s="9">
        <v>0</v>
      </c>
      <c r="AC1598" s="9">
        <v>0</v>
      </c>
      <c r="AD1598" s="9">
        <v>0</v>
      </c>
      <c r="AE1598" s="9">
        <v>0</v>
      </c>
      <c r="AF1598" s="9">
        <v>0</v>
      </c>
      <c r="AG1598" s="9">
        <v>0</v>
      </c>
      <c r="AH1598" s="9">
        <v>0</v>
      </c>
      <c r="AI1598" s="9">
        <v>0</v>
      </c>
      <c r="AJ1598">
        <v>0</v>
      </c>
      <c r="AK1598">
        <v>0</v>
      </c>
      <c r="AU1598" t="s">
        <v>3318</v>
      </c>
      <c r="AW1598">
        <v>0</v>
      </c>
      <c r="BA1598">
        <v>0</v>
      </c>
      <c r="BC1598">
        <v>0</v>
      </c>
      <c r="BE1598">
        <v>0</v>
      </c>
      <c r="BG1598">
        <v>0</v>
      </c>
      <c r="BI1598">
        <v>0</v>
      </c>
      <c r="BK1598">
        <v>0</v>
      </c>
      <c r="BM1598">
        <v>0</v>
      </c>
      <c r="BO1598">
        <v>0</v>
      </c>
      <c r="BQ1598">
        <v>0</v>
      </c>
      <c r="BS1598">
        <v>0</v>
      </c>
      <c r="BT1598">
        <v>0</v>
      </c>
      <c r="BV1598">
        <v>0</v>
      </c>
      <c r="BX1598">
        <v>0</v>
      </c>
      <c r="BZ1598">
        <v>0</v>
      </c>
      <c r="CB1598">
        <v>0</v>
      </c>
      <c r="CD1598">
        <v>0</v>
      </c>
      <c r="CH1598">
        <v>0</v>
      </c>
      <c r="CL1598">
        <v>2757</v>
      </c>
      <c r="CO1598">
        <v>0</v>
      </c>
      <c r="CP1598">
        <v>0</v>
      </c>
    </row>
    <row r="1599" spans="1:94" x14ac:dyDescent="0.3">
      <c r="A1599" s="4">
        <v>44799</v>
      </c>
      <c r="B1599" s="2" t="s">
        <v>9</v>
      </c>
      <c r="C1599" s="11" t="s">
        <v>563</v>
      </c>
      <c r="D1599" s="11" t="s">
        <v>1699</v>
      </c>
      <c r="E1599" s="3" t="s">
        <v>1032</v>
      </c>
      <c r="F1599" s="1"/>
      <c r="G1599" s="7"/>
      <c r="H1599" s="7"/>
      <c r="I1599" s="7"/>
      <c r="J1599" s="7"/>
      <c r="K1599" s="7"/>
      <c r="L1599" s="7"/>
      <c r="M1599" s="5"/>
      <c r="N1599" s="7"/>
      <c r="O1599" s="7"/>
      <c r="P1599" s="7"/>
      <c r="Q1599" s="7"/>
      <c r="R1599" s="7"/>
      <c r="S1599" s="7"/>
      <c r="T1599" s="7"/>
      <c r="U1599" s="7"/>
      <c r="V1599" s="6">
        <v>4</v>
      </c>
      <c r="W1599" s="10"/>
      <c r="X1599" s="8"/>
      <c r="Y1599" s="9">
        <v>0</v>
      </c>
      <c r="Z1599" s="9">
        <v>0</v>
      </c>
      <c r="AA1599" s="9">
        <v>0</v>
      </c>
      <c r="AB1599" s="9">
        <v>0</v>
      </c>
      <c r="AC1599" s="9">
        <v>0</v>
      </c>
      <c r="AD1599" s="9">
        <v>0</v>
      </c>
      <c r="AE1599" s="9">
        <v>0</v>
      </c>
      <c r="AF1599" s="9">
        <v>0</v>
      </c>
      <c r="AG1599" s="9">
        <v>0</v>
      </c>
      <c r="AH1599" s="9">
        <v>0</v>
      </c>
      <c r="AI1599" s="9">
        <v>0</v>
      </c>
      <c r="AJ1599">
        <v>0</v>
      </c>
      <c r="AK1599">
        <v>0</v>
      </c>
      <c r="AU1599" t="s">
        <v>3319</v>
      </c>
      <c r="AW1599">
        <v>0</v>
      </c>
      <c r="BA1599">
        <v>0</v>
      </c>
      <c r="BC1599">
        <v>0</v>
      </c>
      <c r="BE1599">
        <v>0</v>
      </c>
      <c r="BG1599">
        <v>0</v>
      </c>
      <c r="BI1599">
        <v>0</v>
      </c>
      <c r="BK1599">
        <v>0</v>
      </c>
      <c r="BM1599">
        <v>0</v>
      </c>
      <c r="BO1599">
        <v>0</v>
      </c>
      <c r="BQ1599">
        <v>0</v>
      </c>
      <c r="BS1599">
        <v>0</v>
      </c>
      <c r="BT1599">
        <v>0</v>
      </c>
      <c r="BV1599">
        <v>0</v>
      </c>
      <c r="BX1599">
        <v>0</v>
      </c>
      <c r="BZ1599">
        <v>0</v>
      </c>
      <c r="CB1599">
        <v>0</v>
      </c>
      <c r="CD1599">
        <v>0</v>
      </c>
      <c r="CH1599">
        <v>0</v>
      </c>
      <c r="CL1599">
        <v>2758</v>
      </c>
      <c r="CO1599">
        <v>0</v>
      </c>
      <c r="CP1599">
        <v>0</v>
      </c>
    </row>
    <row r="1600" spans="1:94" x14ac:dyDescent="0.3">
      <c r="A1600" s="4">
        <v>44800</v>
      </c>
      <c r="B1600" s="2" t="s">
        <v>47</v>
      </c>
      <c r="C1600" s="11" t="s">
        <v>478</v>
      </c>
      <c r="D1600" s="11" t="s">
        <v>11</v>
      </c>
      <c r="E1600" s="3" t="s">
        <v>1400</v>
      </c>
      <c r="F1600" s="1"/>
      <c r="G1600" s="7"/>
      <c r="H1600" s="7"/>
      <c r="I1600" s="7"/>
      <c r="J1600" s="7">
        <v>16</v>
      </c>
      <c r="K1600" s="7">
        <v>4</v>
      </c>
      <c r="L1600" s="7"/>
      <c r="M1600" s="5">
        <v>4</v>
      </c>
      <c r="N1600" s="7"/>
      <c r="O1600" s="7"/>
      <c r="P1600" s="7"/>
      <c r="Q1600" s="7"/>
      <c r="R1600" s="7"/>
      <c r="S1600" s="7"/>
      <c r="T1600" s="7"/>
      <c r="U1600" s="7"/>
      <c r="V1600" s="6"/>
      <c r="W1600" s="10"/>
      <c r="X1600" s="8"/>
      <c r="Y1600" s="9">
        <v>0</v>
      </c>
      <c r="Z1600" s="9">
        <v>0</v>
      </c>
      <c r="AA1600" s="9">
        <v>0</v>
      </c>
      <c r="AB1600" s="9">
        <v>0</v>
      </c>
      <c r="AC1600" s="9">
        <v>0</v>
      </c>
      <c r="AD1600" s="9">
        <v>0</v>
      </c>
      <c r="AE1600" s="9">
        <v>0</v>
      </c>
      <c r="AF1600" s="9">
        <v>0</v>
      </c>
      <c r="AG1600" s="9">
        <v>0</v>
      </c>
      <c r="AH1600" s="9">
        <v>0</v>
      </c>
      <c r="AI1600" s="9">
        <v>0</v>
      </c>
      <c r="AJ1600">
        <v>0</v>
      </c>
      <c r="AK1600">
        <v>0</v>
      </c>
      <c r="AU1600" t="s">
        <v>3320</v>
      </c>
      <c r="AW1600">
        <v>0</v>
      </c>
      <c r="BA1600">
        <v>0</v>
      </c>
      <c r="BC1600">
        <v>0</v>
      </c>
      <c r="BE1600">
        <v>0</v>
      </c>
      <c r="BG1600">
        <v>0</v>
      </c>
      <c r="BI1600">
        <v>0</v>
      </c>
      <c r="BK1600">
        <v>0</v>
      </c>
      <c r="BM1600">
        <v>0</v>
      </c>
      <c r="BO1600">
        <v>0</v>
      </c>
      <c r="BQ1600">
        <v>0</v>
      </c>
      <c r="BS1600">
        <v>0</v>
      </c>
      <c r="BT1600">
        <v>0</v>
      </c>
      <c r="BV1600">
        <v>0</v>
      </c>
      <c r="BX1600">
        <v>0</v>
      </c>
      <c r="BZ1600">
        <v>0</v>
      </c>
      <c r="CB1600">
        <v>0</v>
      </c>
      <c r="CD1600">
        <v>0</v>
      </c>
      <c r="CH1600">
        <v>0</v>
      </c>
      <c r="CL1600">
        <v>2759</v>
      </c>
      <c r="CO1600">
        <v>0</v>
      </c>
      <c r="CP1600">
        <v>0</v>
      </c>
    </row>
    <row r="1601" spans="1:94" x14ac:dyDescent="0.3">
      <c r="A1601" s="4">
        <v>44800</v>
      </c>
      <c r="B1601" s="2" t="s">
        <v>29</v>
      </c>
      <c r="C1601" s="11" t="s">
        <v>740</v>
      </c>
      <c r="D1601" s="11" t="s">
        <v>1699</v>
      </c>
      <c r="E1601" s="3" t="s">
        <v>878</v>
      </c>
      <c r="F1601" s="1"/>
      <c r="G1601" s="7"/>
      <c r="H1601" s="7"/>
      <c r="I1601" s="7"/>
      <c r="J1601" s="7"/>
      <c r="K1601" s="7"/>
      <c r="L1601" s="7"/>
      <c r="M1601" s="5"/>
      <c r="N1601" s="7"/>
      <c r="O1601" s="7"/>
      <c r="P1601" s="7"/>
      <c r="Q1601" s="7"/>
      <c r="R1601" s="7"/>
      <c r="S1601" s="7"/>
      <c r="T1601" s="7"/>
      <c r="U1601" s="7"/>
      <c r="V1601" s="6">
        <v>10</v>
      </c>
      <c r="W1601" s="10"/>
      <c r="X1601" s="8"/>
      <c r="Y1601" s="9">
        <v>0</v>
      </c>
      <c r="Z1601" s="9">
        <v>0</v>
      </c>
      <c r="AA1601" s="9">
        <v>0</v>
      </c>
      <c r="AB1601" s="9">
        <v>0</v>
      </c>
      <c r="AC1601" s="9">
        <v>0</v>
      </c>
      <c r="AD1601" s="9">
        <v>0</v>
      </c>
      <c r="AE1601" s="9">
        <v>0</v>
      </c>
      <c r="AF1601" s="9">
        <v>0</v>
      </c>
      <c r="AG1601" s="9">
        <v>0</v>
      </c>
      <c r="AH1601" s="9">
        <v>0</v>
      </c>
      <c r="AI1601" s="9">
        <v>0</v>
      </c>
      <c r="AJ1601">
        <v>0</v>
      </c>
      <c r="AK1601">
        <v>0</v>
      </c>
      <c r="AU1601" t="s">
        <v>3321</v>
      </c>
      <c r="AW1601">
        <v>0</v>
      </c>
      <c r="BA1601">
        <v>0</v>
      </c>
      <c r="BC1601">
        <v>0</v>
      </c>
      <c r="BE1601">
        <v>0</v>
      </c>
      <c r="BG1601">
        <v>0</v>
      </c>
      <c r="BI1601">
        <v>0</v>
      </c>
      <c r="BK1601">
        <v>0</v>
      </c>
      <c r="BM1601">
        <v>0</v>
      </c>
      <c r="BO1601">
        <v>0</v>
      </c>
      <c r="BQ1601">
        <v>0</v>
      </c>
      <c r="BS1601">
        <v>0</v>
      </c>
      <c r="BT1601">
        <v>0</v>
      </c>
      <c r="BV1601">
        <v>0</v>
      </c>
      <c r="BX1601">
        <v>0</v>
      </c>
      <c r="BZ1601">
        <v>0</v>
      </c>
      <c r="CB1601">
        <v>0</v>
      </c>
      <c r="CD1601">
        <v>0</v>
      </c>
      <c r="CH1601">
        <v>0</v>
      </c>
      <c r="CL1601">
        <v>2760</v>
      </c>
      <c r="CO1601">
        <v>0</v>
      </c>
      <c r="CP1601">
        <v>0</v>
      </c>
    </row>
    <row r="1602" spans="1:94" x14ac:dyDescent="0.3">
      <c r="A1602" s="4">
        <v>44801</v>
      </c>
      <c r="B1602" s="2" t="s">
        <v>23</v>
      </c>
      <c r="C1602" s="11" t="s">
        <v>62</v>
      </c>
      <c r="D1602" s="11" t="s">
        <v>1627</v>
      </c>
      <c r="E1602" s="3" t="s">
        <v>1578</v>
      </c>
      <c r="F1602" s="1"/>
      <c r="G1602" s="7"/>
      <c r="H1602" s="7"/>
      <c r="I1602" s="7"/>
      <c r="J1602" s="7">
        <v>55</v>
      </c>
      <c r="K1602" s="7">
        <v>11</v>
      </c>
      <c r="L1602" s="7">
        <v>1</v>
      </c>
      <c r="M1602" s="5">
        <v>10</v>
      </c>
      <c r="N1602" s="7"/>
      <c r="O1602" s="7"/>
      <c r="P1602" s="7"/>
      <c r="Q1602" s="7"/>
      <c r="R1602" s="7"/>
      <c r="S1602" s="7"/>
      <c r="T1602" s="7"/>
      <c r="U1602" s="7"/>
      <c r="V1602" s="6"/>
      <c r="W1602" s="10"/>
      <c r="X1602" s="8"/>
      <c r="Y1602" s="9">
        <v>0</v>
      </c>
      <c r="Z1602" s="9">
        <v>0</v>
      </c>
      <c r="AA1602" s="9">
        <v>0</v>
      </c>
      <c r="AB1602" s="9">
        <v>0</v>
      </c>
      <c r="AC1602" s="9">
        <v>0</v>
      </c>
      <c r="AD1602" s="9">
        <v>0</v>
      </c>
      <c r="AE1602" s="9">
        <v>0</v>
      </c>
      <c r="AF1602" s="9">
        <v>0</v>
      </c>
      <c r="AG1602" s="9">
        <v>0</v>
      </c>
      <c r="AH1602" s="9">
        <v>0</v>
      </c>
      <c r="AI1602" s="9">
        <v>0</v>
      </c>
      <c r="AJ1602">
        <v>0</v>
      </c>
      <c r="AK1602">
        <v>0</v>
      </c>
      <c r="AU1602" t="s">
        <v>3322</v>
      </c>
      <c r="AW1602">
        <v>0</v>
      </c>
      <c r="BA1602">
        <v>0</v>
      </c>
      <c r="BC1602">
        <v>0</v>
      </c>
      <c r="BE1602">
        <v>0</v>
      </c>
      <c r="BG1602">
        <v>0</v>
      </c>
      <c r="BI1602">
        <v>0</v>
      </c>
      <c r="BK1602">
        <v>0</v>
      </c>
      <c r="BM1602">
        <v>0</v>
      </c>
      <c r="BO1602">
        <v>0</v>
      </c>
      <c r="BQ1602">
        <v>0</v>
      </c>
      <c r="BS1602">
        <v>0</v>
      </c>
      <c r="BT1602">
        <v>0</v>
      </c>
      <c r="BV1602">
        <v>0</v>
      </c>
      <c r="BX1602">
        <v>0</v>
      </c>
      <c r="BZ1602">
        <v>0</v>
      </c>
      <c r="CB1602">
        <v>0</v>
      </c>
      <c r="CD1602">
        <v>0</v>
      </c>
      <c r="CH1602">
        <v>0</v>
      </c>
      <c r="CL1602">
        <v>2761</v>
      </c>
      <c r="CO1602">
        <v>0</v>
      </c>
      <c r="CP1602">
        <v>0</v>
      </c>
    </row>
    <row r="1603" spans="1:94" x14ac:dyDescent="0.3">
      <c r="A1603" s="4">
        <v>44798</v>
      </c>
      <c r="B1603" s="2" t="s">
        <v>80</v>
      </c>
      <c r="C1603" s="11" t="s">
        <v>190</v>
      </c>
      <c r="D1603" s="11" t="s">
        <v>7</v>
      </c>
      <c r="E1603" s="3" t="s">
        <v>857</v>
      </c>
      <c r="F1603" s="1"/>
      <c r="G1603" s="7"/>
      <c r="H1603" s="7"/>
      <c r="I1603" s="7"/>
      <c r="J1603" s="7"/>
      <c r="K1603" s="7"/>
      <c r="L1603" s="7"/>
      <c r="M1603" s="5"/>
      <c r="N1603" s="7"/>
      <c r="O1603" s="7"/>
      <c r="P1603" s="7"/>
      <c r="Q1603" s="7"/>
      <c r="R1603" s="7"/>
      <c r="S1603" s="7"/>
      <c r="T1603" s="7"/>
      <c r="U1603" s="7"/>
      <c r="V1603" s="6"/>
      <c r="W1603" s="10" t="s">
        <v>3323</v>
      </c>
      <c r="X1603" s="8"/>
      <c r="Y1603" s="9">
        <v>0</v>
      </c>
      <c r="Z1603" s="9">
        <v>0</v>
      </c>
      <c r="AA1603" s="9">
        <v>0</v>
      </c>
      <c r="AB1603" s="9">
        <v>0</v>
      </c>
      <c r="AC1603" s="9">
        <v>0</v>
      </c>
      <c r="AD1603" s="9">
        <v>0</v>
      </c>
      <c r="AE1603" s="9">
        <v>0</v>
      </c>
      <c r="AF1603" s="9">
        <v>0</v>
      </c>
      <c r="AG1603" s="9">
        <v>0</v>
      </c>
      <c r="AH1603" s="9">
        <v>0</v>
      </c>
      <c r="AI1603" s="9">
        <v>0</v>
      </c>
      <c r="AJ1603">
        <v>0</v>
      </c>
      <c r="AK1603">
        <v>0</v>
      </c>
      <c r="AU1603" t="s">
        <v>3324</v>
      </c>
      <c r="AW1603">
        <v>0</v>
      </c>
      <c r="BA1603">
        <v>0</v>
      </c>
      <c r="BC1603">
        <v>0</v>
      </c>
      <c r="BE1603">
        <v>0</v>
      </c>
      <c r="BG1603">
        <v>0</v>
      </c>
      <c r="BI1603">
        <v>0</v>
      </c>
      <c r="BK1603">
        <v>0</v>
      </c>
      <c r="BM1603">
        <v>0</v>
      </c>
      <c r="BO1603">
        <v>0</v>
      </c>
      <c r="BQ1603">
        <v>0</v>
      </c>
      <c r="BS1603">
        <v>0</v>
      </c>
      <c r="BT1603">
        <v>0</v>
      </c>
      <c r="BV1603">
        <v>0</v>
      </c>
      <c r="BX1603">
        <v>0</v>
      </c>
      <c r="BZ1603">
        <v>0</v>
      </c>
      <c r="CB1603">
        <v>0</v>
      </c>
      <c r="CD1603">
        <v>0</v>
      </c>
      <c r="CH1603">
        <v>0</v>
      </c>
      <c r="CL1603">
        <v>2762</v>
      </c>
      <c r="CO1603">
        <v>0</v>
      </c>
      <c r="CP1603">
        <v>0</v>
      </c>
    </row>
    <row r="1604" spans="1:94" x14ac:dyDescent="0.3">
      <c r="A1604" s="4">
        <v>44801</v>
      </c>
      <c r="B1604" s="2" t="s">
        <v>57</v>
      </c>
      <c r="C1604" s="11" t="s">
        <v>348</v>
      </c>
      <c r="D1604" s="11" t="s">
        <v>1699</v>
      </c>
      <c r="E1604" s="3" t="s">
        <v>858</v>
      </c>
      <c r="F1604" s="1"/>
      <c r="G1604" s="7"/>
      <c r="H1604" s="7"/>
      <c r="I1604" s="7"/>
      <c r="J1604" s="7"/>
      <c r="K1604" s="7"/>
      <c r="L1604" s="7"/>
      <c r="M1604" s="5"/>
      <c r="N1604" s="7"/>
      <c r="O1604" s="7"/>
      <c r="P1604" s="7"/>
      <c r="Q1604" s="7"/>
      <c r="R1604" s="7"/>
      <c r="S1604" s="7"/>
      <c r="T1604" s="7"/>
      <c r="U1604" s="7"/>
      <c r="V1604" s="6">
        <v>1</v>
      </c>
      <c r="W1604" s="10"/>
      <c r="X1604" s="8"/>
      <c r="Y1604" s="9">
        <v>0</v>
      </c>
      <c r="Z1604" s="9">
        <v>0</v>
      </c>
      <c r="AA1604" s="9">
        <v>0</v>
      </c>
      <c r="AB1604" s="9">
        <v>0</v>
      </c>
      <c r="AC1604" s="9">
        <v>0</v>
      </c>
      <c r="AD1604" s="9">
        <v>0</v>
      </c>
      <c r="AE1604" s="9">
        <v>0</v>
      </c>
      <c r="AF1604" s="9">
        <v>0</v>
      </c>
      <c r="AG1604" s="9">
        <v>0</v>
      </c>
      <c r="AH1604" s="9">
        <v>0</v>
      </c>
      <c r="AI1604" s="9">
        <v>0</v>
      </c>
      <c r="AJ1604">
        <v>0</v>
      </c>
      <c r="AK1604">
        <v>0</v>
      </c>
      <c r="AU1604" t="s">
        <v>3325</v>
      </c>
      <c r="AW1604">
        <v>0</v>
      </c>
      <c r="BA1604">
        <v>0</v>
      </c>
      <c r="BC1604">
        <v>0</v>
      </c>
      <c r="BE1604">
        <v>0</v>
      </c>
      <c r="BG1604">
        <v>0</v>
      </c>
      <c r="BI1604">
        <v>0</v>
      </c>
      <c r="BK1604">
        <v>0</v>
      </c>
      <c r="BM1604">
        <v>0</v>
      </c>
      <c r="BO1604">
        <v>0</v>
      </c>
      <c r="BQ1604">
        <v>0</v>
      </c>
      <c r="BS1604">
        <v>0</v>
      </c>
      <c r="BT1604">
        <v>0</v>
      </c>
      <c r="BV1604">
        <v>0</v>
      </c>
      <c r="BX1604">
        <v>0</v>
      </c>
      <c r="BZ1604">
        <v>0</v>
      </c>
      <c r="CB1604">
        <v>0</v>
      </c>
      <c r="CD1604">
        <v>0</v>
      </c>
      <c r="CH1604">
        <v>0</v>
      </c>
      <c r="CL1604">
        <v>2763</v>
      </c>
      <c r="CO1604">
        <v>0</v>
      </c>
      <c r="CP1604">
        <v>0</v>
      </c>
    </row>
    <row r="1605" spans="1:94" x14ac:dyDescent="0.3">
      <c r="A1605" s="4">
        <v>44801</v>
      </c>
      <c r="B1605" s="2" t="s">
        <v>117</v>
      </c>
      <c r="C1605" s="11" t="s">
        <v>118</v>
      </c>
      <c r="D1605" s="11" t="s">
        <v>31</v>
      </c>
      <c r="E1605" s="3" t="s">
        <v>909</v>
      </c>
      <c r="F1605" s="1"/>
      <c r="G1605" s="7"/>
      <c r="H1605" s="7"/>
      <c r="I1605" s="7"/>
      <c r="J1605" s="7">
        <v>421</v>
      </c>
      <c r="K1605" s="7">
        <v>100</v>
      </c>
      <c r="L1605" s="7"/>
      <c r="M1605" s="5">
        <v>100</v>
      </c>
      <c r="N1605" s="7"/>
      <c r="O1605" s="7"/>
      <c r="P1605" s="7"/>
      <c r="Q1605" s="7"/>
      <c r="R1605" s="7"/>
      <c r="S1605" s="7"/>
      <c r="T1605" s="7"/>
      <c r="U1605" s="7"/>
      <c r="V1605" s="6"/>
      <c r="W1605" s="10"/>
      <c r="X1605" s="8"/>
      <c r="Y1605" s="9">
        <v>0</v>
      </c>
      <c r="Z1605" s="9">
        <v>0</v>
      </c>
      <c r="AA1605" s="9">
        <v>0</v>
      </c>
      <c r="AB1605" s="9">
        <v>0</v>
      </c>
      <c r="AC1605" s="9">
        <v>0</v>
      </c>
      <c r="AD1605" s="9">
        <v>0</v>
      </c>
      <c r="AE1605" s="9">
        <v>0</v>
      </c>
      <c r="AF1605" s="9">
        <v>0</v>
      </c>
      <c r="AG1605" s="9">
        <v>0</v>
      </c>
      <c r="AH1605" s="9">
        <v>0</v>
      </c>
      <c r="AI1605" s="9">
        <v>0</v>
      </c>
      <c r="AJ1605">
        <v>0</v>
      </c>
      <c r="AK1605">
        <v>0</v>
      </c>
      <c r="AU1605" t="s">
        <v>3326</v>
      </c>
      <c r="AW1605">
        <v>0</v>
      </c>
      <c r="BA1605">
        <v>0</v>
      </c>
      <c r="BC1605">
        <v>0</v>
      </c>
      <c r="BE1605">
        <v>0</v>
      </c>
      <c r="BG1605">
        <v>0</v>
      </c>
      <c r="BI1605">
        <v>0</v>
      </c>
      <c r="BK1605">
        <v>0</v>
      </c>
      <c r="BM1605">
        <v>0</v>
      </c>
      <c r="BO1605">
        <v>0</v>
      </c>
      <c r="BQ1605">
        <v>0</v>
      </c>
      <c r="BS1605">
        <v>0</v>
      </c>
      <c r="BT1605">
        <v>0</v>
      </c>
      <c r="BV1605">
        <v>0</v>
      </c>
      <c r="BX1605">
        <v>0</v>
      </c>
      <c r="BZ1605">
        <v>0</v>
      </c>
      <c r="CB1605">
        <v>0</v>
      </c>
      <c r="CD1605">
        <v>0</v>
      </c>
      <c r="CH1605">
        <v>0</v>
      </c>
      <c r="CL1605">
        <v>2764</v>
      </c>
      <c r="CO1605">
        <v>0</v>
      </c>
      <c r="CP1605">
        <v>0</v>
      </c>
    </row>
    <row r="1606" spans="1:94" x14ac:dyDescent="0.3">
      <c r="A1606" s="4">
        <v>44801</v>
      </c>
      <c r="B1606" s="2" t="s">
        <v>40</v>
      </c>
      <c r="C1606" s="11" t="s">
        <v>107</v>
      </c>
      <c r="D1606" s="11" t="s">
        <v>1699</v>
      </c>
      <c r="E1606" s="3" t="s">
        <v>988</v>
      </c>
      <c r="F1606" s="1"/>
      <c r="G1606" s="7"/>
      <c r="H1606" s="7"/>
      <c r="I1606" s="7"/>
      <c r="J1606" s="7"/>
      <c r="K1606" s="7"/>
      <c r="L1606" s="7"/>
      <c r="M1606" s="5"/>
      <c r="N1606" s="7"/>
      <c r="O1606" s="7"/>
      <c r="P1606" s="7"/>
      <c r="Q1606" s="7"/>
      <c r="R1606" s="7"/>
      <c r="S1606" s="7"/>
      <c r="T1606" s="7"/>
      <c r="U1606" s="7"/>
      <c r="V1606" s="6"/>
      <c r="W1606" s="10"/>
      <c r="X1606" s="8"/>
      <c r="Y1606" s="9">
        <v>0</v>
      </c>
      <c r="Z1606" s="9">
        <v>0</v>
      </c>
      <c r="AA1606" s="9">
        <v>0</v>
      </c>
      <c r="AB1606" s="9">
        <v>0</v>
      </c>
      <c r="AC1606" s="9">
        <v>0</v>
      </c>
      <c r="AD1606" s="9">
        <v>0</v>
      </c>
      <c r="AE1606" s="9">
        <v>0</v>
      </c>
      <c r="AF1606" s="9">
        <v>0</v>
      </c>
      <c r="AG1606" s="9">
        <v>0</v>
      </c>
      <c r="AH1606" s="9">
        <v>0</v>
      </c>
      <c r="AI1606" s="9">
        <v>0</v>
      </c>
      <c r="AJ1606">
        <v>0</v>
      </c>
      <c r="AK1606">
        <v>0</v>
      </c>
      <c r="AU1606" t="s">
        <v>3327</v>
      </c>
      <c r="AW1606">
        <v>0</v>
      </c>
      <c r="BA1606">
        <v>0</v>
      </c>
      <c r="BC1606">
        <v>0</v>
      </c>
      <c r="BE1606">
        <v>0</v>
      </c>
      <c r="BG1606">
        <v>0</v>
      </c>
      <c r="BI1606">
        <v>0</v>
      </c>
      <c r="BK1606">
        <v>0</v>
      </c>
      <c r="BM1606">
        <v>0</v>
      </c>
      <c r="BO1606">
        <v>0</v>
      </c>
      <c r="BQ1606">
        <v>0</v>
      </c>
      <c r="BS1606">
        <v>0</v>
      </c>
      <c r="BT1606">
        <v>0</v>
      </c>
      <c r="BV1606">
        <v>0</v>
      </c>
      <c r="BX1606">
        <v>0</v>
      </c>
      <c r="BZ1606">
        <v>0</v>
      </c>
      <c r="CB1606">
        <v>0</v>
      </c>
      <c r="CD1606">
        <v>0</v>
      </c>
      <c r="CH1606">
        <v>0</v>
      </c>
      <c r="CL1606">
        <v>2765</v>
      </c>
      <c r="CO1606">
        <v>0</v>
      </c>
      <c r="CP1606">
        <v>0</v>
      </c>
    </row>
    <row r="1607" spans="1:94" x14ac:dyDescent="0.3">
      <c r="A1607" s="4">
        <v>44801</v>
      </c>
      <c r="B1607" s="2" t="s">
        <v>794</v>
      </c>
      <c r="C1607" s="11" t="s">
        <v>71</v>
      </c>
      <c r="D1607" s="11" t="s">
        <v>31</v>
      </c>
      <c r="E1607" s="3" t="s">
        <v>1043</v>
      </c>
      <c r="F1607" s="1"/>
      <c r="G1607" s="7"/>
      <c r="H1607" s="7"/>
      <c r="I1607" s="7"/>
      <c r="J1607" s="7">
        <v>4</v>
      </c>
      <c r="K1607" s="7">
        <v>1</v>
      </c>
      <c r="L1607" s="7"/>
      <c r="M1607" s="5">
        <v>1</v>
      </c>
      <c r="N1607" s="7"/>
      <c r="O1607" s="7"/>
      <c r="P1607" s="7"/>
      <c r="Q1607" s="7"/>
      <c r="R1607" s="7"/>
      <c r="S1607" s="7"/>
      <c r="T1607" s="7"/>
      <c r="U1607" s="7"/>
      <c r="V1607" s="6"/>
      <c r="W1607" s="10"/>
      <c r="X1607" s="8"/>
      <c r="Y1607" s="9">
        <v>0</v>
      </c>
      <c r="Z1607" s="9">
        <v>0</v>
      </c>
      <c r="AA1607" s="9">
        <v>0</v>
      </c>
      <c r="AB1607" s="9">
        <v>0</v>
      </c>
      <c r="AC1607" s="9">
        <v>0</v>
      </c>
      <c r="AD1607" s="9">
        <v>0</v>
      </c>
      <c r="AE1607" s="9">
        <v>0</v>
      </c>
      <c r="AF1607" s="9">
        <v>0</v>
      </c>
      <c r="AG1607" s="9">
        <v>0</v>
      </c>
      <c r="AH1607" s="9">
        <v>0</v>
      </c>
      <c r="AI1607" s="9">
        <v>0</v>
      </c>
      <c r="AJ1607">
        <v>0</v>
      </c>
      <c r="AK1607">
        <v>0</v>
      </c>
      <c r="AU1607" t="s">
        <v>3328</v>
      </c>
      <c r="AW1607">
        <v>0</v>
      </c>
      <c r="BA1607">
        <v>0</v>
      </c>
      <c r="BC1607">
        <v>0</v>
      </c>
      <c r="BE1607">
        <v>0</v>
      </c>
      <c r="BG1607">
        <v>0</v>
      </c>
      <c r="BI1607">
        <v>0</v>
      </c>
      <c r="BK1607">
        <v>0</v>
      </c>
      <c r="BM1607">
        <v>0</v>
      </c>
      <c r="BO1607">
        <v>0</v>
      </c>
      <c r="BQ1607">
        <v>0</v>
      </c>
      <c r="BS1607">
        <v>0</v>
      </c>
      <c r="BT1607">
        <v>0</v>
      </c>
      <c r="BV1607">
        <v>0</v>
      </c>
      <c r="BX1607">
        <v>0</v>
      </c>
      <c r="BZ1607">
        <v>0</v>
      </c>
      <c r="CB1607">
        <v>0</v>
      </c>
      <c r="CD1607">
        <v>0</v>
      </c>
      <c r="CH1607">
        <v>0</v>
      </c>
      <c r="CL1607">
        <v>2766</v>
      </c>
      <c r="CO1607">
        <v>0</v>
      </c>
      <c r="CP1607">
        <v>0</v>
      </c>
    </row>
    <row r="1608" spans="1:94" x14ac:dyDescent="0.3">
      <c r="A1608" s="4">
        <v>44801</v>
      </c>
      <c r="B1608" s="2" t="s">
        <v>39</v>
      </c>
      <c r="C1608" s="11" t="s">
        <v>399</v>
      </c>
      <c r="D1608" s="11" t="s">
        <v>404</v>
      </c>
      <c r="E1608" s="3" t="s">
        <v>1022</v>
      </c>
      <c r="F1608" s="1"/>
      <c r="G1608" s="7"/>
      <c r="H1608" s="7">
        <v>4</v>
      </c>
      <c r="I1608" s="7"/>
      <c r="J1608" s="7">
        <v>10</v>
      </c>
      <c r="K1608" s="7">
        <v>2</v>
      </c>
      <c r="L1608" s="7">
        <v>1</v>
      </c>
      <c r="M1608" s="5">
        <v>1</v>
      </c>
      <c r="N1608" s="7"/>
      <c r="O1608" s="7"/>
      <c r="P1608" s="7"/>
      <c r="Q1608" s="7"/>
      <c r="R1608" s="7"/>
      <c r="S1608" s="7"/>
      <c r="T1608" s="7"/>
      <c r="U1608" s="7"/>
      <c r="V1608" s="6"/>
      <c r="W1608" s="10"/>
      <c r="X1608" s="8"/>
      <c r="Y1608" s="9">
        <v>0</v>
      </c>
      <c r="Z1608" s="9">
        <v>0</v>
      </c>
      <c r="AA1608" s="9">
        <v>0</v>
      </c>
      <c r="AB1608" s="9">
        <v>0</v>
      </c>
      <c r="AC1608" s="9">
        <v>0</v>
      </c>
      <c r="AD1608" s="9">
        <v>0</v>
      </c>
      <c r="AE1608" s="9">
        <v>0</v>
      </c>
      <c r="AF1608" s="9">
        <v>0</v>
      </c>
      <c r="AG1608" s="9">
        <v>0</v>
      </c>
      <c r="AH1608" s="9">
        <v>0</v>
      </c>
      <c r="AI1608" s="9">
        <v>0</v>
      </c>
      <c r="AJ1608">
        <v>0</v>
      </c>
      <c r="AK1608">
        <v>0</v>
      </c>
      <c r="AU1608" t="s">
        <v>3329</v>
      </c>
      <c r="AW1608">
        <v>0</v>
      </c>
      <c r="BA1608">
        <v>0</v>
      </c>
      <c r="BC1608">
        <v>0</v>
      </c>
      <c r="BE1608">
        <v>0</v>
      </c>
      <c r="BG1608">
        <v>0</v>
      </c>
      <c r="BI1608">
        <v>0</v>
      </c>
      <c r="BK1608">
        <v>0</v>
      </c>
      <c r="BM1608">
        <v>0</v>
      </c>
      <c r="BO1608">
        <v>0</v>
      </c>
      <c r="BQ1608">
        <v>0</v>
      </c>
      <c r="BS1608">
        <v>0</v>
      </c>
      <c r="BT1608">
        <v>0</v>
      </c>
      <c r="BV1608">
        <v>0</v>
      </c>
      <c r="BX1608">
        <v>0</v>
      </c>
      <c r="BZ1608">
        <v>0</v>
      </c>
      <c r="CB1608">
        <v>0</v>
      </c>
      <c r="CD1608">
        <v>0</v>
      </c>
      <c r="CH1608">
        <v>0</v>
      </c>
      <c r="CL1608">
        <v>2767</v>
      </c>
      <c r="CO1608">
        <v>0</v>
      </c>
      <c r="CP1608">
        <v>0</v>
      </c>
    </row>
    <row r="1609" spans="1:94" x14ac:dyDescent="0.3">
      <c r="A1609" s="4">
        <v>44801</v>
      </c>
      <c r="B1609" s="2" t="s">
        <v>57</v>
      </c>
      <c r="C1609" s="11" t="s">
        <v>342</v>
      </c>
      <c r="D1609" s="11" t="s">
        <v>1699</v>
      </c>
      <c r="E1609" s="3" t="s">
        <v>933</v>
      </c>
      <c r="F1609" s="1"/>
      <c r="G1609" s="7"/>
      <c r="H1609" s="7"/>
      <c r="I1609" s="7"/>
      <c r="J1609" s="7"/>
      <c r="K1609" s="7"/>
      <c r="L1609" s="7"/>
      <c r="M1609" s="5"/>
      <c r="N1609" s="7"/>
      <c r="O1609" s="7"/>
      <c r="P1609" s="7"/>
      <c r="Q1609" s="7"/>
      <c r="R1609" s="7"/>
      <c r="S1609" s="7"/>
      <c r="T1609" s="7"/>
      <c r="U1609" s="7"/>
      <c r="V1609" s="6">
        <v>1.5</v>
      </c>
      <c r="W1609" s="10"/>
      <c r="X1609" s="8"/>
      <c r="Y1609" s="9">
        <v>0</v>
      </c>
      <c r="Z1609" s="9">
        <v>0</v>
      </c>
      <c r="AA1609" s="9">
        <v>0</v>
      </c>
      <c r="AB1609" s="9">
        <v>0</v>
      </c>
      <c r="AC1609" s="9">
        <v>0</v>
      </c>
      <c r="AD1609" s="9">
        <v>0</v>
      </c>
      <c r="AE1609" s="9">
        <v>0</v>
      </c>
      <c r="AF1609" s="9">
        <v>0</v>
      </c>
      <c r="AG1609" s="9">
        <v>0</v>
      </c>
      <c r="AH1609" s="9">
        <v>0</v>
      </c>
      <c r="AI1609" s="9">
        <v>0</v>
      </c>
      <c r="AJ1609">
        <v>0</v>
      </c>
      <c r="AK1609">
        <v>0</v>
      </c>
      <c r="AU1609" t="s">
        <v>3330</v>
      </c>
      <c r="AW1609">
        <v>0</v>
      </c>
      <c r="BA1609">
        <v>0</v>
      </c>
      <c r="BC1609">
        <v>0</v>
      </c>
      <c r="BE1609">
        <v>0</v>
      </c>
      <c r="BG1609">
        <v>0</v>
      </c>
      <c r="BI1609">
        <v>0</v>
      </c>
      <c r="BK1609">
        <v>0</v>
      </c>
      <c r="BM1609">
        <v>0</v>
      </c>
      <c r="BO1609">
        <v>0</v>
      </c>
      <c r="BQ1609">
        <v>0</v>
      </c>
      <c r="BS1609">
        <v>0</v>
      </c>
      <c r="BT1609">
        <v>0</v>
      </c>
      <c r="BV1609">
        <v>0</v>
      </c>
      <c r="BX1609">
        <v>0</v>
      </c>
      <c r="BZ1609">
        <v>0</v>
      </c>
      <c r="CB1609">
        <v>0</v>
      </c>
      <c r="CD1609">
        <v>0</v>
      </c>
      <c r="CH1609">
        <v>0</v>
      </c>
      <c r="CL1609">
        <v>2768</v>
      </c>
      <c r="CO1609">
        <v>0</v>
      </c>
      <c r="CP1609">
        <v>0</v>
      </c>
    </row>
    <row r="1610" spans="1:94" x14ac:dyDescent="0.3">
      <c r="A1610" s="4">
        <v>44801</v>
      </c>
      <c r="B1610" s="2" t="s">
        <v>32</v>
      </c>
      <c r="C1610" s="11" t="s">
        <v>419</v>
      </c>
      <c r="D1610" s="11" t="s">
        <v>1690</v>
      </c>
      <c r="E1610" s="3" t="s">
        <v>1074</v>
      </c>
      <c r="F1610" s="1"/>
      <c r="G1610" s="7"/>
      <c r="H1610" s="7"/>
      <c r="I1610" s="7"/>
      <c r="J1610" s="7"/>
      <c r="K1610" s="7"/>
      <c r="L1610" s="7"/>
      <c r="M1610" s="5"/>
      <c r="N1610" s="7">
        <v>1</v>
      </c>
      <c r="O1610" s="7"/>
      <c r="P1610" s="7"/>
      <c r="Q1610" s="7"/>
      <c r="R1610" s="7"/>
      <c r="S1610" s="7"/>
      <c r="T1610" s="7"/>
      <c r="U1610" s="7"/>
      <c r="V1610" s="6"/>
      <c r="W1610" s="10"/>
      <c r="X1610" s="8"/>
      <c r="Y1610" s="9">
        <v>0</v>
      </c>
      <c r="Z1610" s="9">
        <v>0</v>
      </c>
      <c r="AA1610" s="9">
        <v>0</v>
      </c>
      <c r="AB1610" s="9">
        <v>0</v>
      </c>
      <c r="AC1610" s="9">
        <v>0</v>
      </c>
      <c r="AD1610" s="9">
        <v>0</v>
      </c>
      <c r="AE1610" s="9">
        <v>0</v>
      </c>
      <c r="AF1610" s="9">
        <v>0</v>
      </c>
      <c r="AG1610" s="9">
        <v>0</v>
      </c>
      <c r="AH1610" s="9">
        <v>0</v>
      </c>
      <c r="AI1610" s="9">
        <v>0</v>
      </c>
      <c r="AJ1610">
        <v>0</v>
      </c>
      <c r="AK1610">
        <v>0</v>
      </c>
      <c r="AU1610" t="s">
        <v>3331</v>
      </c>
      <c r="AW1610">
        <v>0</v>
      </c>
      <c r="BA1610">
        <v>0</v>
      </c>
      <c r="BC1610">
        <v>0</v>
      </c>
      <c r="BE1610">
        <v>0</v>
      </c>
      <c r="BG1610">
        <v>0</v>
      </c>
      <c r="BI1610">
        <v>0</v>
      </c>
      <c r="BK1610">
        <v>0</v>
      </c>
      <c r="BM1610">
        <v>0</v>
      </c>
      <c r="BO1610">
        <v>0</v>
      </c>
      <c r="BQ1610">
        <v>0</v>
      </c>
      <c r="BS1610">
        <v>0</v>
      </c>
      <c r="BT1610">
        <v>0</v>
      </c>
      <c r="BV1610">
        <v>0</v>
      </c>
      <c r="BX1610">
        <v>0</v>
      </c>
      <c r="BZ1610">
        <v>0</v>
      </c>
      <c r="CB1610">
        <v>0</v>
      </c>
      <c r="CD1610">
        <v>0</v>
      </c>
      <c r="CH1610">
        <v>0</v>
      </c>
      <c r="CL1610">
        <v>2769</v>
      </c>
      <c r="CO1610">
        <v>0</v>
      </c>
      <c r="CP1610">
        <v>0</v>
      </c>
    </row>
    <row r="1611" spans="1:94" x14ac:dyDescent="0.3">
      <c r="A1611" s="4">
        <v>44800</v>
      </c>
      <c r="B1611" s="2" t="s">
        <v>47</v>
      </c>
      <c r="C1611" s="11" t="s">
        <v>478</v>
      </c>
      <c r="D1611" s="11" t="s">
        <v>1690</v>
      </c>
      <c r="E1611" s="3" t="s">
        <v>1400</v>
      </c>
      <c r="F1611" s="1"/>
      <c r="G1611" s="7"/>
      <c r="H1611" s="7"/>
      <c r="I1611" s="7"/>
      <c r="J1611" s="7">
        <v>4</v>
      </c>
      <c r="K1611" s="7">
        <v>2</v>
      </c>
      <c r="L1611" s="7">
        <v>1</v>
      </c>
      <c r="M1611" s="5"/>
      <c r="N1611" s="7"/>
      <c r="O1611" s="7"/>
      <c r="P1611" s="7"/>
      <c r="Q1611" s="7"/>
      <c r="R1611" s="7"/>
      <c r="S1611" s="7"/>
      <c r="T1611" s="7"/>
      <c r="U1611" s="7"/>
      <c r="V1611" s="6"/>
      <c r="W1611" s="10"/>
      <c r="X1611" s="8"/>
      <c r="Y1611" s="9">
        <v>0</v>
      </c>
      <c r="Z1611" s="9">
        <v>0</v>
      </c>
      <c r="AA1611" s="9">
        <v>0</v>
      </c>
      <c r="AB1611" s="9">
        <v>0</v>
      </c>
      <c r="AC1611" s="9">
        <v>0</v>
      </c>
      <c r="AD1611" s="9">
        <v>0</v>
      </c>
      <c r="AE1611" s="9">
        <v>0</v>
      </c>
      <c r="AF1611" s="9">
        <v>0</v>
      </c>
      <c r="AG1611" s="9">
        <v>0</v>
      </c>
      <c r="AH1611" s="9">
        <v>0</v>
      </c>
      <c r="AI1611" s="9">
        <v>0</v>
      </c>
      <c r="AJ1611">
        <v>0</v>
      </c>
      <c r="AK1611">
        <v>0</v>
      </c>
      <c r="AU1611" t="s">
        <v>3332</v>
      </c>
      <c r="AW1611">
        <v>0</v>
      </c>
      <c r="BA1611">
        <v>0</v>
      </c>
      <c r="BC1611">
        <v>0</v>
      </c>
      <c r="BE1611">
        <v>0</v>
      </c>
      <c r="BG1611">
        <v>0</v>
      </c>
      <c r="BI1611">
        <v>0</v>
      </c>
      <c r="BK1611">
        <v>0</v>
      </c>
      <c r="BM1611">
        <v>0</v>
      </c>
      <c r="BO1611">
        <v>0</v>
      </c>
      <c r="BQ1611">
        <v>0</v>
      </c>
      <c r="BS1611">
        <v>0</v>
      </c>
      <c r="BT1611">
        <v>0</v>
      </c>
      <c r="BV1611">
        <v>0</v>
      </c>
      <c r="BX1611">
        <v>0</v>
      </c>
      <c r="BZ1611">
        <v>0</v>
      </c>
      <c r="CB1611">
        <v>0</v>
      </c>
      <c r="CD1611">
        <v>0</v>
      </c>
      <c r="CH1611">
        <v>0</v>
      </c>
      <c r="CL1611">
        <v>2770</v>
      </c>
      <c r="CO1611">
        <v>0</v>
      </c>
      <c r="CP1611">
        <v>0</v>
      </c>
    </row>
    <row r="1612" spans="1:94" x14ac:dyDescent="0.3">
      <c r="A1612" s="4">
        <v>44801</v>
      </c>
      <c r="B1612" s="2" t="s">
        <v>78</v>
      </c>
      <c r="C1612" s="11" t="s">
        <v>739</v>
      </c>
      <c r="D1612" s="11" t="s">
        <v>11</v>
      </c>
      <c r="E1612" s="3" t="s">
        <v>1393</v>
      </c>
      <c r="F1612" s="1"/>
      <c r="G1612" s="7"/>
      <c r="H1612" s="7"/>
      <c r="I1612" s="7"/>
      <c r="J1612" s="7"/>
      <c r="K1612" s="7"/>
      <c r="L1612" s="7"/>
      <c r="M1612" s="5"/>
      <c r="N1612" s="7"/>
      <c r="O1612" s="7"/>
      <c r="P1612" s="7"/>
      <c r="Q1612" s="7"/>
      <c r="R1612" s="7"/>
      <c r="S1612" s="7"/>
      <c r="T1612" s="7"/>
      <c r="U1612" s="7"/>
      <c r="V1612" s="6"/>
      <c r="W1612" s="10"/>
      <c r="X1612" s="8"/>
      <c r="Y1612" s="9">
        <v>0</v>
      </c>
      <c r="Z1612" s="9">
        <v>0</v>
      </c>
      <c r="AA1612" s="9">
        <v>0</v>
      </c>
      <c r="AB1612" s="9">
        <v>0</v>
      </c>
      <c r="AC1612" s="9">
        <v>0</v>
      </c>
      <c r="AD1612" s="9">
        <v>0</v>
      </c>
      <c r="AE1612" s="9">
        <v>0</v>
      </c>
      <c r="AF1612" s="9">
        <v>0</v>
      </c>
      <c r="AG1612" s="9">
        <v>0</v>
      </c>
      <c r="AH1612" s="9">
        <v>0</v>
      </c>
      <c r="AI1612" s="9">
        <v>0</v>
      </c>
      <c r="AJ1612">
        <v>0</v>
      </c>
      <c r="AK1612">
        <v>0</v>
      </c>
      <c r="AU1612" t="s">
        <v>3333</v>
      </c>
      <c r="AW1612">
        <v>0</v>
      </c>
      <c r="BA1612">
        <v>0</v>
      </c>
      <c r="BC1612">
        <v>0</v>
      </c>
      <c r="BE1612">
        <v>0</v>
      </c>
      <c r="BG1612">
        <v>0</v>
      </c>
      <c r="BI1612">
        <v>0</v>
      </c>
      <c r="BK1612">
        <v>0</v>
      </c>
      <c r="BM1612">
        <v>0</v>
      </c>
      <c r="BO1612">
        <v>0</v>
      </c>
      <c r="BQ1612">
        <v>0</v>
      </c>
      <c r="BS1612">
        <v>0</v>
      </c>
      <c r="BT1612">
        <v>0</v>
      </c>
      <c r="BV1612">
        <v>0</v>
      </c>
      <c r="BX1612">
        <v>0</v>
      </c>
      <c r="BZ1612">
        <v>0</v>
      </c>
      <c r="CB1612">
        <v>0</v>
      </c>
      <c r="CD1612">
        <v>0</v>
      </c>
      <c r="CH1612">
        <v>0</v>
      </c>
      <c r="CL1612">
        <v>2771</v>
      </c>
      <c r="CO1612">
        <v>0</v>
      </c>
      <c r="CP1612">
        <v>0</v>
      </c>
    </row>
    <row r="1613" spans="1:94" x14ac:dyDescent="0.3">
      <c r="A1613" s="4">
        <v>44801</v>
      </c>
      <c r="B1613" s="2" t="s">
        <v>78</v>
      </c>
      <c r="C1613" s="11" t="s">
        <v>572</v>
      </c>
      <c r="D1613" s="11" t="s">
        <v>11</v>
      </c>
      <c r="E1613" s="3" t="s">
        <v>1530</v>
      </c>
      <c r="F1613" s="1"/>
      <c r="G1613" s="7"/>
      <c r="H1613" s="7"/>
      <c r="I1613" s="7"/>
      <c r="J1613" s="7"/>
      <c r="K1613" s="7"/>
      <c r="L1613" s="7"/>
      <c r="M1613" s="5"/>
      <c r="N1613" s="7"/>
      <c r="O1613" s="7"/>
      <c r="P1613" s="7"/>
      <c r="Q1613" s="7"/>
      <c r="R1613" s="7"/>
      <c r="S1613" s="7"/>
      <c r="T1613" s="7"/>
      <c r="U1613" s="7"/>
      <c r="V1613" s="6"/>
      <c r="W1613" s="10"/>
      <c r="X1613" s="8"/>
      <c r="Y1613" s="9">
        <v>0</v>
      </c>
      <c r="Z1613" s="9">
        <v>0</v>
      </c>
      <c r="AA1613" s="9">
        <v>0</v>
      </c>
      <c r="AB1613" s="9">
        <v>0</v>
      </c>
      <c r="AC1613" s="9">
        <v>51000000</v>
      </c>
      <c r="AD1613" s="9">
        <v>0</v>
      </c>
      <c r="AE1613" s="9">
        <v>0</v>
      </c>
      <c r="AF1613" s="9">
        <v>0</v>
      </c>
      <c r="AG1613" s="9">
        <v>0</v>
      </c>
      <c r="AH1613" s="9">
        <v>0</v>
      </c>
      <c r="AI1613" s="9">
        <v>0</v>
      </c>
      <c r="AJ1613">
        <v>51000000</v>
      </c>
      <c r="AK1613">
        <v>0</v>
      </c>
      <c r="AU1613" t="s">
        <v>3334</v>
      </c>
      <c r="AW1613">
        <v>0</v>
      </c>
      <c r="BA1613">
        <v>0</v>
      </c>
      <c r="BC1613">
        <v>0</v>
      </c>
      <c r="BE1613">
        <v>0</v>
      </c>
      <c r="BG1613">
        <v>0</v>
      </c>
      <c r="BI1613">
        <v>0</v>
      </c>
      <c r="BK1613">
        <v>0</v>
      </c>
      <c r="BM1613">
        <v>0</v>
      </c>
      <c r="BO1613">
        <v>0</v>
      </c>
      <c r="BQ1613">
        <v>0</v>
      </c>
      <c r="BS1613">
        <v>0</v>
      </c>
      <c r="BT1613">
        <v>0</v>
      </c>
      <c r="BV1613">
        <v>0</v>
      </c>
      <c r="BW1613">
        <v>30000</v>
      </c>
      <c r="BX1613">
        <v>51000000</v>
      </c>
      <c r="BZ1613">
        <v>0</v>
      </c>
      <c r="CB1613">
        <v>0</v>
      </c>
      <c r="CD1613">
        <v>0</v>
      </c>
      <c r="CH1613">
        <v>0</v>
      </c>
      <c r="CL1613">
        <v>2772</v>
      </c>
      <c r="CO1613">
        <v>0</v>
      </c>
      <c r="CP1613">
        <v>51000000</v>
      </c>
    </row>
    <row r="1614" spans="1:94" x14ac:dyDescent="0.3">
      <c r="A1614" s="4">
        <v>44801</v>
      </c>
      <c r="B1614" s="2" t="s">
        <v>78</v>
      </c>
      <c r="C1614" s="11" t="s">
        <v>249</v>
      </c>
      <c r="D1614" s="11" t="s">
        <v>11</v>
      </c>
      <c r="E1614" s="3" t="s">
        <v>1390</v>
      </c>
      <c r="F1614" s="1"/>
      <c r="G1614" s="7"/>
      <c r="H1614" s="7"/>
      <c r="I1614" s="7"/>
      <c r="J1614" s="7"/>
      <c r="K1614" s="7"/>
      <c r="L1614" s="7"/>
      <c r="M1614" s="5"/>
      <c r="N1614" s="7"/>
      <c r="O1614" s="7"/>
      <c r="P1614" s="7"/>
      <c r="Q1614" s="7"/>
      <c r="R1614" s="7"/>
      <c r="S1614" s="7"/>
      <c r="T1614" s="7">
        <v>1</v>
      </c>
      <c r="U1614" s="7"/>
      <c r="V1614" s="6"/>
      <c r="W1614" s="10"/>
      <c r="X1614" s="8"/>
      <c r="Y1614" s="9">
        <v>0</v>
      </c>
      <c r="Z1614" s="9">
        <v>0</v>
      </c>
      <c r="AA1614" s="9">
        <v>0</v>
      </c>
      <c r="AB1614" s="9">
        <v>0</v>
      </c>
      <c r="AC1614" s="9">
        <v>0</v>
      </c>
      <c r="AD1614" s="9">
        <v>0</v>
      </c>
      <c r="AE1614" s="9">
        <v>0</v>
      </c>
      <c r="AF1614" s="9">
        <v>0</v>
      </c>
      <c r="AG1614" s="9">
        <v>0</v>
      </c>
      <c r="AH1614" s="9">
        <v>0</v>
      </c>
      <c r="AI1614" s="9">
        <v>0</v>
      </c>
      <c r="AJ1614">
        <v>0</v>
      </c>
      <c r="AK1614">
        <v>0</v>
      </c>
      <c r="AU1614" t="s">
        <v>3335</v>
      </c>
      <c r="AW1614">
        <v>0</v>
      </c>
      <c r="BA1614">
        <v>0</v>
      </c>
      <c r="BC1614">
        <v>0</v>
      </c>
      <c r="BE1614">
        <v>0</v>
      </c>
      <c r="BG1614">
        <v>0</v>
      </c>
      <c r="BI1614">
        <v>0</v>
      </c>
      <c r="BK1614">
        <v>0</v>
      </c>
      <c r="BM1614">
        <v>0</v>
      </c>
      <c r="BO1614">
        <v>0</v>
      </c>
      <c r="BQ1614">
        <v>0</v>
      </c>
      <c r="BS1614">
        <v>0</v>
      </c>
      <c r="BT1614">
        <v>0</v>
      </c>
      <c r="BV1614">
        <v>0</v>
      </c>
      <c r="BX1614">
        <v>0</v>
      </c>
      <c r="BZ1614">
        <v>0</v>
      </c>
      <c r="CB1614">
        <v>0</v>
      </c>
      <c r="CD1614">
        <v>0</v>
      </c>
      <c r="CH1614">
        <v>0</v>
      </c>
      <c r="CL1614">
        <v>2773</v>
      </c>
      <c r="CO1614">
        <v>0</v>
      </c>
      <c r="CP1614">
        <v>0</v>
      </c>
    </row>
    <row r="1615" spans="1:94" x14ac:dyDescent="0.3">
      <c r="A1615" s="4">
        <v>44799</v>
      </c>
      <c r="B1615" s="2" t="s">
        <v>26</v>
      </c>
      <c r="C1615" s="11" t="s">
        <v>214</v>
      </c>
      <c r="D1615" s="11" t="s">
        <v>1690</v>
      </c>
      <c r="E1615" s="3" t="s">
        <v>1298</v>
      </c>
      <c r="F1615" s="1"/>
      <c r="G1615" s="7"/>
      <c r="H1615" s="7"/>
      <c r="I1615" s="7"/>
      <c r="J1615" s="7"/>
      <c r="K1615" s="7"/>
      <c r="L1615" s="7"/>
      <c r="M1615" s="5"/>
      <c r="N1615" s="7">
        <v>1</v>
      </c>
      <c r="O1615" s="7"/>
      <c r="P1615" s="7"/>
      <c r="Q1615" s="7"/>
      <c r="R1615" s="7"/>
      <c r="S1615" s="7"/>
      <c r="T1615" s="7"/>
      <c r="U1615" s="7"/>
      <c r="V1615" s="6"/>
      <c r="W1615" s="10"/>
      <c r="X1615" s="8"/>
      <c r="Y1615" s="9">
        <v>0</v>
      </c>
      <c r="Z1615" s="9">
        <v>0</v>
      </c>
      <c r="AA1615" s="9">
        <v>0</v>
      </c>
      <c r="AB1615" s="9">
        <v>0</v>
      </c>
      <c r="AC1615" s="9">
        <v>0</v>
      </c>
      <c r="AD1615" s="9">
        <v>0</v>
      </c>
      <c r="AE1615" s="9">
        <v>0</v>
      </c>
      <c r="AF1615" s="9">
        <v>0</v>
      </c>
      <c r="AG1615" s="9">
        <v>0</v>
      </c>
      <c r="AH1615" s="9">
        <v>0</v>
      </c>
      <c r="AI1615" s="9">
        <v>0</v>
      </c>
      <c r="AJ1615">
        <v>0</v>
      </c>
      <c r="AK1615">
        <v>0</v>
      </c>
      <c r="AU1615" t="s">
        <v>3336</v>
      </c>
      <c r="AW1615">
        <v>0</v>
      </c>
      <c r="BA1615">
        <v>0</v>
      </c>
      <c r="BC1615">
        <v>0</v>
      </c>
      <c r="BE1615">
        <v>0</v>
      </c>
      <c r="BG1615">
        <v>0</v>
      </c>
      <c r="BI1615">
        <v>0</v>
      </c>
      <c r="BK1615">
        <v>0</v>
      </c>
      <c r="BM1615">
        <v>0</v>
      </c>
      <c r="BO1615">
        <v>0</v>
      </c>
      <c r="BQ1615">
        <v>0</v>
      </c>
      <c r="BS1615">
        <v>0</v>
      </c>
      <c r="BT1615">
        <v>0</v>
      </c>
      <c r="BV1615">
        <v>0</v>
      </c>
      <c r="BX1615">
        <v>0</v>
      </c>
      <c r="BZ1615">
        <v>0</v>
      </c>
      <c r="CB1615">
        <v>0</v>
      </c>
      <c r="CD1615">
        <v>0</v>
      </c>
      <c r="CH1615">
        <v>0</v>
      </c>
      <c r="CL1615">
        <v>2774</v>
      </c>
      <c r="CO1615">
        <v>0</v>
      </c>
      <c r="CP1615">
        <v>0</v>
      </c>
    </row>
    <row r="1616" spans="1:94" x14ac:dyDescent="0.3">
      <c r="A1616" s="4">
        <v>44801</v>
      </c>
      <c r="B1616" s="2" t="s">
        <v>26</v>
      </c>
      <c r="C1616" s="11" t="s">
        <v>517</v>
      </c>
      <c r="D1616" s="11" t="s">
        <v>1690</v>
      </c>
      <c r="E1616" s="3" t="s">
        <v>1058</v>
      </c>
      <c r="F1616" s="1"/>
      <c r="G1616" s="7"/>
      <c r="H1616" s="7"/>
      <c r="I1616" s="7"/>
      <c r="J1616" s="7"/>
      <c r="K1616" s="7"/>
      <c r="L1616" s="7"/>
      <c r="M1616" s="5"/>
      <c r="N1616" s="7"/>
      <c r="O1616" s="7"/>
      <c r="P1616" s="7"/>
      <c r="Q1616" s="7">
        <v>1</v>
      </c>
      <c r="R1616" s="7"/>
      <c r="S1616" s="7"/>
      <c r="T1616" s="7"/>
      <c r="U1616" s="7"/>
      <c r="V1616" s="6"/>
      <c r="W1616" s="10"/>
      <c r="X1616" s="8"/>
      <c r="Y1616" s="9">
        <v>0</v>
      </c>
      <c r="Z1616" s="9">
        <v>0</v>
      </c>
      <c r="AA1616" s="9">
        <v>0</v>
      </c>
      <c r="AB1616" s="9">
        <v>0</v>
      </c>
      <c r="AC1616" s="9">
        <v>0</v>
      </c>
      <c r="AD1616" s="9">
        <v>0</v>
      </c>
      <c r="AE1616" s="9">
        <v>0</v>
      </c>
      <c r="AF1616" s="9">
        <v>0</v>
      </c>
      <c r="AG1616" s="9">
        <v>0</v>
      </c>
      <c r="AH1616" s="9">
        <v>0</v>
      </c>
      <c r="AI1616" s="9">
        <v>0</v>
      </c>
      <c r="AJ1616">
        <v>0</v>
      </c>
      <c r="AK1616">
        <v>0</v>
      </c>
      <c r="AU1616" t="s">
        <v>3337</v>
      </c>
      <c r="AW1616">
        <v>0</v>
      </c>
      <c r="BA1616">
        <v>0</v>
      </c>
      <c r="BC1616">
        <v>0</v>
      </c>
      <c r="BE1616">
        <v>0</v>
      </c>
      <c r="BG1616">
        <v>0</v>
      </c>
      <c r="BI1616">
        <v>0</v>
      </c>
      <c r="BK1616">
        <v>0</v>
      </c>
      <c r="BM1616">
        <v>0</v>
      </c>
      <c r="BO1616">
        <v>0</v>
      </c>
      <c r="BQ1616">
        <v>0</v>
      </c>
      <c r="BS1616">
        <v>0</v>
      </c>
      <c r="BT1616">
        <v>0</v>
      </c>
      <c r="BV1616">
        <v>0</v>
      </c>
      <c r="BX1616">
        <v>0</v>
      </c>
      <c r="BZ1616">
        <v>0</v>
      </c>
      <c r="CB1616">
        <v>0</v>
      </c>
      <c r="CD1616">
        <v>0</v>
      </c>
      <c r="CH1616">
        <v>0</v>
      </c>
      <c r="CL1616">
        <v>2775</v>
      </c>
      <c r="CO1616">
        <v>0</v>
      </c>
      <c r="CP1616">
        <v>0</v>
      </c>
    </row>
    <row r="1617" spans="1:94" x14ac:dyDescent="0.3">
      <c r="A1617" s="4">
        <v>44802</v>
      </c>
      <c r="B1617" s="2" t="s">
        <v>26</v>
      </c>
      <c r="C1617" s="11" t="s">
        <v>754</v>
      </c>
      <c r="D1617" s="11" t="s">
        <v>404</v>
      </c>
      <c r="E1617" s="3" t="s">
        <v>1131</v>
      </c>
      <c r="F1617" s="1"/>
      <c r="G1617" s="7"/>
      <c r="H1617" s="7"/>
      <c r="I1617" s="7"/>
      <c r="J1617" s="7"/>
      <c r="K1617" s="7"/>
      <c r="L1617" s="7"/>
      <c r="M1617" s="5"/>
      <c r="N1617" s="7">
        <v>1</v>
      </c>
      <c r="O1617" s="7">
        <v>1</v>
      </c>
      <c r="P1617" s="7"/>
      <c r="Q1617" s="7"/>
      <c r="R1617" s="7"/>
      <c r="S1617" s="7"/>
      <c r="T1617" s="7"/>
      <c r="U1617" s="7"/>
      <c r="V1617" s="6"/>
      <c r="W1617" s="10"/>
      <c r="X1617" s="8"/>
      <c r="Y1617" s="9">
        <v>0</v>
      </c>
      <c r="Z1617" s="9">
        <v>0</v>
      </c>
      <c r="AA1617" s="9">
        <v>0</v>
      </c>
      <c r="AB1617" s="9">
        <v>0</v>
      </c>
      <c r="AC1617" s="9">
        <v>0</v>
      </c>
      <c r="AD1617" s="9">
        <v>0</v>
      </c>
      <c r="AE1617" s="9">
        <v>0</v>
      </c>
      <c r="AF1617" s="9">
        <v>0</v>
      </c>
      <c r="AG1617" s="9">
        <v>0</v>
      </c>
      <c r="AH1617" s="9">
        <v>0</v>
      </c>
      <c r="AI1617" s="9">
        <v>0</v>
      </c>
      <c r="AJ1617">
        <v>0</v>
      </c>
      <c r="AK1617">
        <v>0</v>
      </c>
      <c r="AU1617" t="s">
        <v>3338</v>
      </c>
      <c r="AW1617">
        <v>0</v>
      </c>
      <c r="BA1617">
        <v>0</v>
      </c>
      <c r="BC1617">
        <v>0</v>
      </c>
      <c r="BE1617">
        <v>0</v>
      </c>
      <c r="BG1617">
        <v>0</v>
      </c>
      <c r="BI1617">
        <v>0</v>
      </c>
      <c r="BK1617">
        <v>0</v>
      </c>
      <c r="BM1617">
        <v>0</v>
      </c>
      <c r="BO1617">
        <v>0</v>
      </c>
      <c r="BQ1617">
        <v>0</v>
      </c>
      <c r="BS1617">
        <v>0</v>
      </c>
      <c r="BT1617">
        <v>0</v>
      </c>
      <c r="BV1617">
        <v>0</v>
      </c>
      <c r="BX1617">
        <v>0</v>
      </c>
      <c r="BZ1617">
        <v>0</v>
      </c>
      <c r="CB1617">
        <v>0</v>
      </c>
      <c r="CD1617">
        <v>0</v>
      </c>
      <c r="CH1617">
        <v>0</v>
      </c>
      <c r="CL1617">
        <v>2776</v>
      </c>
      <c r="CO1617">
        <v>0</v>
      </c>
      <c r="CP1617">
        <v>0</v>
      </c>
    </row>
    <row r="1618" spans="1:94" x14ac:dyDescent="0.3">
      <c r="A1618" s="4">
        <v>44802</v>
      </c>
      <c r="B1618" s="2" t="s">
        <v>40</v>
      </c>
      <c r="C1618" s="11" t="s">
        <v>494</v>
      </c>
      <c r="D1618" s="11" t="s">
        <v>1699</v>
      </c>
      <c r="E1618" s="3" t="s">
        <v>1006</v>
      </c>
      <c r="F1618" s="1"/>
      <c r="G1618" s="7"/>
      <c r="H1618" s="7"/>
      <c r="I1618" s="7"/>
      <c r="J1618" s="7"/>
      <c r="K1618" s="7"/>
      <c r="L1618" s="7"/>
      <c r="M1618" s="5"/>
      <c r="N1618" s="7"/>
      <c r="O1618" s="7"/>
      <c r="P1618" s="7"/>
      <c r="Q1618" s="7"/>
      <c r="R1618" s="7"/>
      <c r="S1618" s="7"/>
      <c r="T1618" s="7"/>
      <c r="U1618" s="7"/>
      <c r="V1618" s="6">
        <v>4</v>
      </c>
      <c r="W1618" s="10"/>
      <c r="X1618" s="8"/>
      <c r="Y1618" s="9">
        <v>0</v>
      </c>
      <c r="Z1618" s="9">
        <v>0</v>
      </c>
      <c r="AA1618" s="9">
        <v>0</v>
      </c>
      <c r="AB1618" s="9">
        <v>0</v>
      </c>
      <c r="AC1618" s="9">
        <v>0</v>
      </c>
      <c r="AD1618" s="9">
        <v>0</v>
      </c>
      <c r="AE1618" s="9">
        <v>0</v>
      </c>
      <c r="AF1618" s="9">
        <v>0</v>
      </c>
      <c r="AG1618" s="9">
        <v>0</v>
      </c>
      <c r="AH1618" s="9">
        <v>0</v>
      </c>
      <c r="AI1618" s="9">
        <v>0</v>
      </c>
      <c r="AJ1618">
        <v>0</v>
      </c>
      <c r="AK1618">
        <v>0</v>
      </c>
      <c r="AU1618" t="s">
        <v>3339</v>
      </c>
      <c r="AW1618">
        <v>0</v>
      </c>
      <c r="BA1618">
        <v>0</v>
      </c>
      <c r="BC1618">
        <v>0</v>
      </c>
      <c r="BE1618">
        <v>0</v>
      </c>
      <c r="BG1618">
        <v>0</v>
      </c>
      <c r="BI1618">
        <v>0</v>
      </c>
      <c r="BK1618">
        <v>0</v>
      </c>
      <c r="BM1618">
        <v>0</v>
      </c>
      <c r="BO1618">
        <v>0</v>
      </c>
      <c r="BQ1618">
        <v>0</v>
      </c>
      <c r="BS1618">
        <v>0</v>
      </c>
      <c r="BT1618">
        <v>0</v>
      </c>
      <c r="BV1618">
        <v>0</v>
      </c>
      <c r="BX1618">
        <v>0</v>
      </c>
      <c r="BZ1618">
        <v>0</v>
      </c>
      <c r="CB1618">
        <v>0</v>
      </c>
      <c r="CD1618">
        <v>0</v>
      </c>
      <c r="CH1618">
        <v>0</v>
      </c>
      <c r="CL1618">
        <v>2777</v>
      </c>
      <c r="CO1618">
        <v>0</v>
      </c>
      <c r="CP1618">
        <v>0</v>
      </c>
    </row>
    <row r="1619" spans="1:94" x14ac:dyDescent="0.3">
      <c r="A1619" s="4">
        <v>44802</v>
      </c>
      <c r="B1619" s="2" t="s">
        <v>53</v>
      </c>
      <c r="C1619" s="11" t="s">
        <v>112</v>
      </c>
      <c r="D1619" s="11" t="s">
        <v>1713</v>
      </c>
      <c r="E1619" s="3" t="s">
        <v>824</v>
      </c>
      <c r="F1619" s="1"/>
      <c r="G1619" s="7"/>
      <c r="H1619" s="7"/>
      <c r="I1619" s="7"/>
      <c r="J1619" s="7">
        <v>19</v>
      </c>
      <c r="K1619" s="7">
        <v>6</v>
      </c>
      <c r="L1619" s="7"/>
      <c r="M1619" s="5">
        <v>6</v>
      </c>
      <c r="N1619" s="7"/>
      <c r="O1619" s="7"/>
      <c r="P1619" s="7"/>
      <c r="Q1619" s="7"/>
      <c r="R1619" s="7"/>
      <c r="S1619" s="7"/>
      <c r="T1619" s="7"/>
      <c r="U1619" s="7"/>
      <c r="V1619" s="6"/>
      <c r="W1619" s="10"/>
      <c r="X1619" s="8"/>
      <c r="Y1619" s="9">
        <v>0</v>
      </c>
      <c r="Z1619" s="9">
        <v>0</v>
      </c>
      <c r="AA1619" s="9">
        <v>0</v>
      </c>
      <c r="AB1619" s="9">
        <v>0</v>
      </c>
      <c r="AC1619" s="9">
        <v>0</v>
      </c>
      <c r="AD1619" s="9">
        <v>0</v>
      </c>
      <c r="AE1619" s="9">
        <v>0</v>
      </c>
      <c r="AF1619" s="9">
        <v>0</v>
      </c>
      <c r="AG1619" s="9">
        <v>0</v>
      </c>
      <c r="AH1619" s="9">
        <v>0</v>
      </c>
      <c r="AI1619" s="9">
        <v>0</v>
      </c>
      <c r="AJ1619">
        <v>0</v>
      </c>
      <c r="AK1619">
        <v>0</v>
      </c>
      <c r="AU1619" t="s">
        <v>3340</v>
      </c>
      <c r="AW1619">
        <v>0</v>
      </c>
      <c r="BA1619">
        <v>0</v>
      </c>
      <c r="BC1619">
        <v>0</v>
      </c>
      <c r="BE1619">
        <v>0</v>
      </c>
      <c r="BG1619">
        <v>0</v>
      </c>
      <c r="BI1619">
        <v>0</v>
      </c>
      <c r="BK1619">
        <v>0</v>
      </c>
      <c r="BM1619">
        <v>0</v>
      </c>
      <c r="BO1619">
        <v>0</v>
      </c>
      <c r="BQ1619">
        <v>0</v>
      </c>
      <c r="BS1619">
        <v>0</v>
      </c>
      <c r="BT1619">
        <v>0</v>
      </c>
      <c r="BV1619">
        <v>0</v>
      </c>
      <c r="BX1619">
        <v>0</v>
      </c>
      <c r="BZ1619">
        <v>0</v>
      </c>
      <c r="CB1619">
        <v>0</v>
      </c>
      <c r="CD1619">
        <v>0</v>
      </c>
      <c r="CH1619">
        <v>0</v>
      </c>
      <c r="CL1619">
        <v>2778</v>
      </c>
      <c r="CO1619">
        <v>0</v>
      </c>
      <c r="CP1619">
        <v>0</v>
      </c>
    </row>
    <row r="1620" spans="1:94" x14ac:dyDescent="0.3">
      <c r="A1620" s="4">
        <v>44802</v>
      </c>
      <c r="B1620" s="2" t="s">
        <v>5</v>
      </c>
      <c r="C1620" s="11" t="s">
        <v>758</v>
      </c>
      <c r="D1620" s="11" t="s">
        <v>1699</v>
      </c>
      <c r="E1620" s="3" t="s">
        <v>950</v>
      </c>
      <c r="F1620" s="1"/>
      <c r="G1620" s="7"/>
      <c r="H1620" s="7"/>
      <c r="I1620" s="7"/>
      <c r="J1620" s="7"/>
      <c r="K1620" s="7"/>
      <c r="L1620" s="7"/>
      <c r="M1620" s="5"/>
      <c r="N1620" s="7"/>
      <c r="O1620" s="7"/>
      <c r="P1620" s="7"/>
      <c r="Q1620" s="7"/>
      <c r="R1620" s="7"/>
      <c r="S1620" s="7"/>
      <c r="T1620" s="7"/>
      <c r="U1620" s="7"/>
      <c r="V1620" s="6">
        <v>6</v>
      </c>
      <c r="W1620" s="10"/>
      <c r="X1620" s="8"/>
      <c r="Y1620" s="9">
        <v>0</v>
      </c>
      <c r="Z1620" s="9">
        <v>0</v>
      </c>
      <c r="AA1620" s="9">
        <v>0</v>
      </c>
      <c r="AB1620" s="9">
        <v>0</v>
      </c>
      <c r="AC1620" s="9">
        <v>0</v>
      </c>
      <c r="AD1620" s="9">
        <v>0</v>
      </c>
      <c r="AE1620" s="9">
        <v>0</v>
      </c>
      <c r="AF1620" s="9">
        <v>0</v>
      </c>
      <c r="AG1620" s="9">
        <v>0</v>
      </c>
      <c r="AH1620" s="9">
        <v>0</v>
      </c>
      <c r="AI1620" s="9">
        <v>0</v>
      </c>
      <c r="AJ1620">
        <v>0</v>
      </c>
      <c r="AK1620">
        <v>0</v>
      </c>
      <c r="AU1620" t="s">
        <v>3341</v>
      </c>
      <c r="AW1620">
        <v>0</v>
      </c>
      <c r="BA1620">
        <v>0</v>
      </c>
      <c r="BC1620">
        <v>0</v>
      </c>
      <c r="BE1620">
        <v>0</v>
      </c>
      <c r="BG1620">
        <v>0</v>
      </c>
      <c r="BI1620">
        <v>0</v>
      </c>
      <c r="BK1620">
        <v>0</v>
      </c>
      <c r="BM1620">
        <v>0</v>
      </c>
      <c r="BO1620">
        <v>0</v>
      </c>
      <c r="BQ1620">
        <v>0</v>
      </c>
      <c r="BS1620">
        <v>0</v>
      </c>
      <c r="BT1620">
        <v>0</v>
      </c>
      <c r="BV1620">
        <v>0</v>
      </c>
      <c r="BX1620">
        <v>0</v>
      </c>
      <c r="BZ1620">
        <v>0</v>
      </c>
      <c r="CB1620">
        <v>0</v>
      </c>
      <c r="CD1620">
        <v>0</v>
      </c>
      <c r="CH1620">
        <v>0</v>
      </c>
      <c r="CL1620">
        <v>2779</v>
      </c>
      <c r="CO1620">
        <v>0</v>
      </c>
      <c r="CP1620">
        <v>0</v>
      </c>
    </row>
    <row r="1621" spans="1:94" x14ac:dyDescent="0.3">
      <c r="A1621" s="4">
        <v>44802</v>
      </c>
      <c r="B1621" s="2" t="s">
        <v>825</v>
      </c>
      <c r="C1621" s="11" t="s">
        <v>825</v>
      </c>
      <c r="D1621" s="11" t="s">
        <v>7</v>
      </c>
      <c r="E1621" s="3" t="s">
        <v>826</v>
      </c>
      <c r="F1621" s="1"/>
      <c r="G1621" s="7"/>
      <c r="H1621" s="7">
        <v>2</v>
      </c>
      <c r="I1621" s="7"/>
      <c r="J1621" s="7">
        <v>39</v>
      </c>
      <c r="K1621" s="7">
        <v>15</v>
      </c>
      <c r="L1621" s="7">
        <v>15</v>
      </c>
      <c r="M1621" s="5"/>
      <c r="N1621" s="7"/>
      <c r="O1621" s="7"/>
      <c r="P1621" s="7"/>
      <c r="Q1621" s="7"/>
      <c r="R1621" s="7"/>
      <c r="S1621" s="7"/>
      <c r="T1621" s="7"/>
      <c r="U1621" s="7"/>
      <c r="V1621" s="6"/>
      <c r="W1621" s="10"/>
      <c r="X1621" s="8"/>
      <c r="Y1621" s="9">
        <v>0</v>
      </c>
      <c r="Z1621" s="9">
        <v>0</v>
      </c>
      <c r="AA1621" s="9">
        <v>0</v>
      </c>
      <c r="AB1621" s="9">
        <v>0</v>
      </c>
      <c r="AC1621" s="9">
        <v>0</v>
      </c>
      <c r="AD1621" s="9">
        <v>0</v>
      </c>
      <c r="AE1621" s="9">
        <v>0</v>
      </c>
      <c r="AF1621" s="9">
        <v>0</v>
      </c>
      <c r="AG1621" s="9">
        <v>0</v>
      </c>
      <c r="AH1621" s="9">
        <v>0</v>
      </c>
      <c r="AI1621" s="9">
        <v>0</v>
      </c>
      <c r="AJ1621">
        <v>0</v>
      </c>
      <c r="AK1621">
        <v>0</v>
      </c>
      <c r="AU1621" t="s">
        <v>3342</v>
      </c>
      <c r="AW1621">
        <v>0</v>
      </c>
      <c r="BA1621">
        <v>0</v>
      </c>
      <c r="BC1621">
        <v>0</v>
      </c>
      <c r="BE1621">
        <v>0</v>
      </c>
      <c r="BG1621">
        <v>0</v>
      </c>
      <c r="BI1621">
        <v>0</v>
      </c>
      <c r="BK1621">
        <v>0</v>
      </c>
      <c r="BM1621">
        <v>0</v>
      </c>
      <c r="BO1621">
        <v>0</v>
      </c>
      <c r="BQ1621">
        <v>0</v>
      </c>
      <c r="BS1621">
        <v>0</v>
      </c>
      <c r="BT1621">
        <v>0</v>
      </c>
      <c r="BV1621">
        <v>0</v>
      </c>
      <c r="BX1621">
        <v>0</v>
      </c>
      <c r="BZ1621">
        <v>0</v>
      </c>
      <c r="CB1621">
        <v>0</v>
      </c>
      <c r="CD1621">
        <v>0</v>
      </c>
      <c r="CH1621">
        <v>0</v>
      </c>
      <c r="CL1621">
        <v>2780</v>
      </c>
      <c r="CO1621">
        <v>0</v>
      </c>
      <c r="CP1621">
        <v>0</v>
      </c>
    </row>
    <row r="1622" spans="1:94" x14ac:dyDescent="0.3">
      <c r="A1622" s="4">
        <v>44802</v>
      </c>
      <c r="B1622" s="2" t="s">
        <v>32</v>
      </c>
      <c r="C1622" s="11" t="s">
        <v>70</v>
      </c>
      <c r="D1622" s="11" t="s">
        <v>1690</v>
      </c>
      <c r="E1622" s="3" t="s">
        <v>1242</v>
      </c>
      <c r="F1622" s="1"/>
      <c r="G1622" s="7"/>
      <c r="H1622" s="7">
        <v>2</v>
      </c>
      <c r="I1622" s="7"/>
      <c r="J1622" s="7">
        <v>2</v>
      </c>
      <c r="K1622" s="7"/>
      <c r="L1622" s="7"/>
      <c r="M1622" s="5"/>
      <c r="N1622" s="7"/>
      <c r="O1622" s="7"/>
      <c r="P1622" s="7"/>
      <c r="Q1622" s="7"/>
      <c r="R1622" s="7"/>
      <c r="S1622" s="7"/>
      <c r="T1622" s="7"/>
      <c r="U1622" s="7"/>
      <c r="V1622" s="6"/>
      <c r="W1622" s="10" t="s">
        <v>3343</v>
      </c>
      <c r="X1622" s="8"/>
      <c r="Y1622" s="9">
        <v>0</v>
      </c>
      <c r="Z1622" s="9">
        <v>0</v>
      </c>
      <c r="AA1622" s="9">
        <v>0</v>
      </c>
      <c r="AB1622" s="9">
        <v>0</v>
      </c>
      <c r="AC1622" s="9">
        <v>0</v>
      </c>
      <c r="AD1622" s="9">
        <v>0</v>
      </c>
      <c r="AE1622" s="9">
        <v>0</v>
      </c>
      <c r="AF1622" s="9">
        <v>0</v>
      </c>
      <c r="AG1622" s="9">
        <v>0</v>
      </c>
      <c r="AH1622" s="9">
        <v>0</v>
      </c>
      <c r="AI1622" s="9">
        <v>0</v>
      </c>
      <c r="AJ1622">
        <v>0</v>
      </c>
      <c r="AK1622">
        <v>0</v>
      </c>
      <c r="AU1622" t="s">
        <v>3344</v>
      </c>
      <c r="AW1622">
        <v>0</v>
      </c>
      <c r="BA1622">
        <v>0</v>
      </c>
      <c r="BC1622">
        <v>0</v>
      </c>
      <c r="BE1622">
        <v>0</v>
      </c>
      <c r="BG1622">
        <v>0</v>
      </c>
      <c r="BI1622">
        <v>0</v>
      </c>
      <c r="BK1622">
        <v>0</v>
      </c>
      <c r="BM1622">
        <v>0</v>
      </c>
      <c r="BO1622">
        <v>0</v>
      </c>
      <c r="BQ1622">
        <v>0</v>
      </c>
      <c r="BS1622">
        <v>0</v>
      </c>
      <c r="BT1622">
        <v>0</v>
      </c>
      <c r="BV1622">
        <v>0</v>
      </c>
      <c r="BX1622">
        <v>0</v>
      </c>
      <c r="BZ1622">
        <v>0</v>
      </c>
      <c r="CB1622">
        <v>0</v>
      </c>
      <c r="CD1622">
        <v>0</v>
      </c>
      <c r="CH1622">
        <v>0</v>
      </c>
      <c r="CL1622">
        <v>2781</v>
      </c>
      <c r="CO1622">
        <v>0</v>
      </c>
      <c r="CP1622">
        <v>0</v>
      </c>
    </row>
    <row r="1623" spans="1:94" x14ac:dyDescent="0.3">
      <c r="A1623" s="4">
        <v>44802</v>
      </c>
      <c r="B1623" s="2" t="s">
        <v>32</v>
      </c>
      <c r="C1623" s="11" t="s">
        <v>379</v>
      </c>
      <c r="D1623" s="11" t="s">
        <v>1473</v>
      </c>
      <c r="E1623" s="3" t="s">
        <v>1489</v>
      </c>
      <c r="F1623" s="1"/>
      <c r="G1623" s="7"/>
      <c r="H1623" s="7"/>
      <c r="I1623" s="7"/>
      <c r="J1623" s="7">
        <v>17</v>
      </c>
      <c r="K1623" s="7">
        <v>5</v>
      </c>
      <c r="L1623" s="7"/>
      <c r="M1623" s="5">
        <v>5</v>
      </c>
      <c r="N1623" s="7"/>
      <c r="O1623" s="7"/>
      <c r="P1623" s="7"/>
      <c r="Q1623" s="7"/>
      <c r="R1623" s="7"/>
      <c r="S1623" s="7"/>
      <c r="T1623" s="7">
        <v>1</v>
      </c>
      <c r="U1623" s="7"/>
      <c r="V1623" s="6"/>
      <c r="W1623" s="10"/>
      <c r="X1623" s="8"/>
      <c r="Y1623" s="9">
        <v>0</v>
      </c>
      <c r="Z1623" s="9">
        <v>0</v>
      </c>
      <c r="AA1623" s="9">
        <v>0</v>
      </c>
      <c r="AB1623" s="9">
        <v>0</v>
      </c>
      <c r="AC1623" s="9">
        <v>0</v>
      </c>
      <c r="AD1623" s="9">
        <v>0</v>
      </c>
      <c r="AE1623" s="9">
        <v>0</v>
      </c>
      <c r="AF1623" s="9">
        <v>0</v>
      </c>
      <c r="AG1623" s="9">
        <v>0</v>
      </c>
      <c r="AH1623" s="9">
        <v>0</v>
      </c>
      <c r="AI1623" s="9">
        <v>0</v>
      </c>
      <c r="AJ1623">
        <v>0</v>
      </c>
      <c r="AK1623">
        <v>0</v>
      </c>
      <c r="AU1623" t="s">
        <v>3345</v>
      </c>
      <c r="AW1623">
        <v>0</v>
      </c>
      <c r="BA1623">
        <v>0</v>
      </c>
      <c r="BC1623">
        <v>0</v>
      </c>
      <c r="BE1623">
        <v>0</v>
      </c>
      <c r="BG1623">
        <v>0</v>
      </c>
      <c r="BI1623">
        <v>0</v>
      </c>
      <c r="BK1623">
        <v>0</v>
      </c>
      <c r="BM1623">
        <v>0</v>
      </c>
      <c r="BO1623">
        <v>0</v>
      </c>
      <c r="BQ1623">
        <v>0</v>
      </c>
      <c r="BS1623">
        <v>0</v>
      </c>
      <c r="BT1623">
        <v>0</v>
      </c>
      <c r="BV1623">
        <v>0</v>
      </c>
      <c r="BX1623">
        <v>0</v>
      </c>
      <c r="BZ1623">
        <v>0</v>
      </c>
      <c r="CB1623">
        <v>0</v>
      </c>
      <c r="CD1623">
        <v>0</v>
      </c>
      <c r="CH1623">
        <v>0</v>
      </c>
      <c r="CL1623">
        <v>2782</v>
      </c>
      <c r="CO1623">
        <v>0</v>
      </c>
      <c r="CP1623">
        <v>0</v>
      </c>
    </row>
    <row r="1624" spans="1:94" x14ac:dyDescent="0.3">
      <c r="A1624" s="4">
        <v>44800</v>
      </c>
      <c r="B1624" s="2" t="s">
        <v>9</v>
      </c>
      <c r="C1624" s="11" t="s">
        <v>375</v>
      </c>
      <c r="D1624" s="11" t="s">
        <v>1697</v>
      </c>
      <c r="E1624" s="3" t="s">
        <v>1378</v>
      </c>
      <c r="F1624" s="1"/>
      <c r="G1624" s="7">
        <v>1</v>
      </c>
      <c r="H1624" s="7"/>
      <c r="I1624" s="7"/>
      <c r="J1624" s="7">
        <v>1</v>
      </c>
      <c r="K1624" s="7"/>
      <c r="L1624" s="7"/>
      <c r="M1624" s="5"/>
      <c r="N1624" s="7"/>
      <c r="O1624" s="7"/>
      <c r="P1624" s="7"/>
      <c r="Q1624" s="7"/>
      <c r="R1624" s="7"/>
      <c r="S1624" s="7"/>
      <c r="T1624" s="7"/>
      <c r="U1624" s="7"/>
      <c r="V1624" s="6"/>
      <c r="W1624" s="10"/>
      <c r="X1624" s="8"/>
      <c r="Y1624" s="9">
        <v>0</v>
      </c>
      <c r="Z1624" s="9">
        <v>0</v>
      </c>
      <c r="AA1624" s="9">
        <v>0</v>
      </c>
      <c r="AB1624" s="9">
        <v>0</v>
      </c>
      <c r="AC1624" s="9">
        <v>0</v>
      </c>
      <c r="AD1624" s="9">
        <v>0</v>
      </c>
      <c r="AE1624" s="9">
        <v>0</v>
      </c>
      <c r="AF1624" s="9">
        <v>0</v>
      </c>
      <c r="AG1624" s="9">
        <v>0</v>
      </c>
      <c r="AH1624" s="9">
        <v>0</v>
      </c>
      <c r="AI1624" s="9">
        <v>0</v>
      </c>
      <c r="AJ1624">
        <v>0</v>
      </c>
      <c r="AK1624">
        <v>0</v>
      </c>
      <c r="AU1624" t="s">
        <v>3346</v>
      </c>
      <c r="AW1624">
        <v>0</v>
      </c>
      <c r="BA1624">
        <v>0</v>
      </c>
      <c r="BC1624">
        <v>0</v>
      </c>
      <c r="BE1624">
        <v>0</v>
      </c>
      <c r="BG1624">
        <v>0</v>
      </c>
      <c r="BI1624">
        <v>0</v>
      </c>
      <c r="BK1624">
        <v>0</v>
      </c>
      <c r="BM1624">
        <v>0</v>
      </c>
      <c r="BO1624">
        <v>0</v>
      </c>
      <c r="BQ1624">
        <v>0</v>
      </c>
      <c r="BS1624">
        <v>0</v>
      </c>
      <c r="BT1624">
        <v>0</v>
      </c>
      <c r="BV1624">
        <v>0</v>
      </c>
      <c r="BX1624">
        <v>0</v>
      </c>
      <c r="BZ1624">
        <v>0</v>
      </c>
      <c r="CB1624">
        <v>0</v>
      </c>
      <c r="CD1624">
        <v>0</v>
      </c>
      <c r="CH1624">
        <v>0</v>
      </c>
      <c r="CL1624">
        <v>2783</v>
      </c>
      <c r="CO1624">
        <v>0</v>
      </c>
      <c r="CP1624">
        <v>0</v>
      </c>
    </row>
    <row r="1625" spans="1:94" x14ac:dyDescent="0.3">
      <c r="A1625" s="4">
        <v>44800</v>
      </c>
      <c r="B1625" s="2" t="s">
        <v>26</v>
      </c>
      <c r="C1625" s="11" t="s">
        <v>693</v>
      </c>
      <c r="D1625" s="11" t="s">
        <v>11</v>
      </c>
      <c r="E1625" s="3" t="s">
        <v>1075</v>
      </c>
      <c r="F1625" s="1"/>
      <c r="G1625" s="7"/>
      <c r="H1625" s="7"/>
      <c r="I1625" s="7"/>
      <c r="J1625" s="7">
        <v>36</v>
      </c>
      <c r="K1625" s="7">
        <v>9</v>
      </c>
      <c r="L1625" s="7"/>
      <c r="M1625" s="5">
        <v>9</v>
      </c>
      <c r="N1625" s="7"/>
      <c r="O1625" s="7"/>
      <c r="P1625" s="7"/>
      <c r="Q1625" s="7"/>
      <c r="R1625" s="7"/>
      <c r="S1625" s="7"/>
      <c r="T1625" s="7"/>
      <c r="U1625" s="7"/>
      <c r="V1625" s="6"/>
      <c r="W1625" s="10"/>
      <c r="X1625" s="8"/>
      <c r="Y1625" s="9">
        <v>0</v>
      </c>
      <c r="Z1625" s="9">
        <v>0</v>
      </c>
      <c r="AA1625" s="9">
        <v>0</v>
      </c>
      <c r="AB1625" s="9">
        <v>0</v>
      </c>
      <c r="AC1625" s="9">
        <v>0</v>
      </c>
      <c r="AD1625" s="9">
        <v>0</v>
      </c>
      <c r="AE1625" s="9">
        <v>0</v>
      </c>
      <c r="AF1625" s="9">
        <v>0</v>
      </c>
      <c r="AG1625" s="9">
        <v>0</v>
      </c>
      <c r="AH1625" s="9">
        <v>0</v>
      </c>
      <c r="AI1625" s="9">
        <v>0</v>
      </c>
      <c r="AJ1625">
        <v>0</v>
      </c>
      <c r="AK1625">
        <v>0</v>
      </c>
      <c r="AU1625" t="s">
        <v>3347</v>
      </c>
      <c r="AW1625">
        <v>0</v>
      </c>
      <c r="BA1625">
        <v>0</v>
      </c>
      <c r="BC1625">
        <v>0</v>
      </c>
      <c r="BE1625">
        <v>0</v>
      </c>
      <c r="BG1625">
        <v>0</v>
      </c>
      <c r="BI1625">
        <v>0</v>
      </c>
      <c r="BK1625">
        <v>0</v>
      </c>
      <c r="BM1625">
        <v>0</v>
      </c>
      <c r="BO1625">
        <v>0</v>
      </c>
      <c r="BQ1625">
        <v>0</v>
      </c>
      <c r="BS1625">
        <v>0</v>
      </c>
      <c r="BT1625">
        <v>0</v>
      </c>
      <c r="BV1625">
        <v>0</v>
      </c>
      <c r="BX1625">
        <v>0</v>
      </c>
      <c r="BZ1625">
        <v>0</v>
      </c>
      <c r="CB1625">
        <v>0</v>
      </c>
      <c r="CD1625">
        <v>0</v>
      </c>
      <c r="CH1625">
        <v>0</v>
      </c>
      <c r="CL1625">
        <v>2784</v>
      </c>
      <c r="CO1625">
        <v>0</v>
      </c>
      <c r="CP1625">
        <v>0</v>
      </c>
    </row>
    <row r="1626" spans="1:94" x14ac:dyDescent="0.3">
      <c r="A1626" s="4">
        <v>44803</v>
      </c>
      <c r="B1626" s="2" t="s">
        <v>53</v>
      </c>
      <c r="C1626" s="11" t="s">
        <v>378</v>
      </c>
      <c r="D1626" s="11" t="s">
        <v>1690</v>
      </c>
      <c r="E1626" s="3" t="s">
        <v>912</v>
      </c>
      <c r="F1626" s="1"/>
      <c r="G1626" s="7"/>
      <c r="H1626" s="7"/>
      <c r="I1626" s="7"/>
      <c r="J1626" s="7"/>
      <c r="K1626" s="7"/>
      <c r="L1626" s="7"/>
      <c r="M1626" s="5"/>
      <c r="N1626" s="7"/>
      <c r="O1626" s="7"/>
      <c r="P1626" s="7"/>
      <c r="Q1626" s="7">
        <v>1</v>
      </c>
      <c r="R1626" s="7"/>
      <c r="S1626" s="7"/>
      <c r="T1626" s="7"/>
      <c r="U1626" s="7"/>
      <c r="V1626" s="6"/>
      <c r="W1626" s="10"/>
      <c r="X1626" s="8"/>
      <c r="Y1626" s="9">
        <v>0</v>
      </c>
      <c r="Z1626" s="9">
        <v>0</v>
      </c>
      <c r="AA1626" s="9">
        <v>0</v>
      </c>
      <c r="AB1626" s="9">
        <v>0</v>
      </c>
      <c r="AC1626" s="9">
        <v>0</v>
      </c>
      <c r="AD1626" s="9">
        <v>0</v>
      </c>
      <c r="AE1626" s="9">
        <v>0</v>
      </c>
      <c r="AF1626" s="9">
        <v>0</v>
      </c>
      <c r="AG1626" s="9">
        <v>0</v>
      </c>
      <c r="AH1626" s="9">
        <v>0</v>
      </c>
      <c r="AI1626" s="9">
        <v>0</v>
      </c>
      <c r="AJ1626">
        <v>0</v>
      </c>
      <c r="AK1626">
        <v>0</v>
      </c>
      <c r="AU1626" t="s">
        <v>3348</v>
      </c>
      <c r="AW1626">
        <v>0</v>
      </c>
      <c r="BA1626">
        <v>0</v>
      </c>
      <c r="BC1626">
        <v>0</v>
      </c>
      <c r="BE1626">
        <v>0</v>
      </c>
      <c r="BG1626">
        <v>0</v>
      </c>
      <c r="BI1626">
        <v>0</v>
      </c>
      <c r="BK1626">
        <v>0</v>
      </c>
      <c r="BM1626">
        <v>0</v>
      </c>
      <c r="BO1626">
        <v>0</v>
      </c>
      <c r="BQ1626">
        <v>0</v>
      </c>
      <c r="BS1626">
        <v>0</v>
      </c>
      <c r="BT1626">
        <v>0</v>
      </c>
      <c r="BV1626">
        <v>0</v>
      </c>
      <c r="BX1626">
        <v>0</v>
      </c>
      <c r="BZ1626">
        <v>0</v>
      </c>
      <c r="CB1626">
        <v>0</v>
      </c>
      <c r="CD1626">
        <v>0</v>
      </c>
      <c r="CH1626">
        <v>0</v>
      </c>
      <c r="CL1626">
        <v>2785</v>
      </c>
      <c r="CO1626">
        <v>0</v>
      </c>
      <c r="CP1626">
        <v>0</v>
      </c>
    </row>
    <row r="1627" spans="1:94" x14ac:dyDescent="0.3">
      <c r="A1627" s="4">
        <v>44801</v>
      </c>
      <c r="B1627" s="2" t="s">
        <v>39</v>
      </c>
      <c r="C1627" s="11" t="s">
        <v>399</v>
      </c>
      <c r="D1627" s="11" t="s">
        <v>1713</v>
      </c>
      <c r="E1627" s="3" t="s">
        <v>1022</v>
      </c>
      <c r="F1627" s="1"/>
      <c r="G1627" s="7"/>
      <c r="H1627" s="7"/>
      <c r="I1627" s="7"/>
      <c r="J1627" s="7">
        <v>116</v>
      </c>
      <c r="K1627" s="7">
        <v>69</v>
      </c>
      <c r="L1627" s="7">
        <v>5</v>
      </c>
      <c r="M1627" s="5">
        <v>64</v>
      </c>
      <c r="N1627" s="7"/>
      <c r="O1627" s="7">
        <v>1</v>
      </c>
      <c r="P1627" s="7"/>
      <c r="Q1627" s="7"/>
      <c r="R1627" s="7"/>
      <c r="S1627" s="7"/>
      <c r="T1627" s="7"/>
      <c r="U1627" s="7"/>
      <c r="V1627" s="6"/>
      <c r="W1627" s="10"/>
      <c r="X1627" s="8"/>
      <c r="Y1627" s="9">
        <v>0</v>
      </c>
      <c r="Z1627" s="9">
        <v>0</v>
      </c>
      <c r="AA1627" s="9">
        <v>0</v>
      </c>
      <c r="AB1627" s="9">
        <v>0</v>
      </c>
      <c r="AC1627" s="9">
        <v>0</v>
      </c>
      <c r="AD1627" s="9">
        <v>0</v>
      </c>
      <c r="AE1627" s="9">
        <v>0</v>
      </c>
      <c r="AF1627" s="9">
        <v>0</v>
      </c>
      <c r="AG1627" s="9">
        <v>0</v>
      </c>
      <c r="AH1627" s="9">
        <v>0</v>
      </c>
      <c r="AI1627" s="9">
        <v>0</v>
      </c>
      <c r="AJ1627">
        <v>0</v>
      </c>
      <c r="AK1627">
        <v>0</v>
      </c>
      <c r="AU1627" t="s">
        <v>3349</v>
      </c>
      <c r="AW1627">
        <v>0</v>
      </c>
      <c r="BA1627">
        <v>0</v>
      </c>
      <c r="BC1627">
        <v>0</v>
      </c>
      <c r="BE1627">
        <v>0</v>
      </c>
      <c r="BG1627">
        <v>0</v>
      </c>
      <c r="BI1627">
        <v>0</v>
      </c>
      <c r="BK1627">
        <v>0</v>
      </c>
      <c r="BM1627">
        <v>0</v>
      </c>
      <c r="BO1627">
        <v>0</v>
      </c>
      <c r="BQ1627">
        <v>0</v>
      </c>
      <c r="BS1627">
        <v>0</v>
      </c>
      <c r="BT1627">
        <v>0</v>
      </c>
      <c r="BV1627">
        <v>0</v>
      </c>
      <c r="BX1627">
        <v>0</v>
      </c>
      <c r="BZ1627">
        <v>0</v>
      </c>
      <c r="CB1627">
        <v>0</v>
      </c>
      <c r="CD1627">
        <v>0</v>
      </c>
      <c r="CH1627">
        <v>0</v>
      </c>
      <c r="CL1627">
        <v>2786</v>
      </c>
      <c r="CO1627">
        <v>0</v>
      </c>
      <c r="CP1627">
        <v>0</v>
      </c>
    </row>
    <row r="1628" spans="1:94" x14ac:dyDescent="0.3">
      <c r="A1628" s="4">
        <v>44803</v>
      </c>
      <c r="B1628" s="2" t="s">
        <v>53</v>
      </c>
      <c r="C1628" s="11" t="s">
        <v>376</v>
      </c>
      <c r="D1628" s="11" t="s">
        <v>7</v>
      </c>
      <c r="E1628" s="3" t="s">
        <v>913</v>
      </c>
      <c r="F1628" s="1"/>
      <c r="G1628" s="7"/>
      <c r="H1628" s="7"/>
      <c r="I1628" s="7"/>
      <c r="J1628" s="7">
        <v>4</v>
      </c>
      <c r="K1628" s="7">
        <v>1</v>
      </c>
      <c r="L1628" s="7"/>
      <c r="M1628" s="5">
        <v>1</v>
      </c>
      <c r="N1628" s="7"/>
      <c r="O1628" s="7"/>
      <c r="P1628" s="7"/>
      <c r="Q1628" s="7"/>
      <c r="R1628" s="7"/>
      <c r="S1628" s="7"/>
      <c r="T1628" s="7"/>
      <c r="U1628" s="7"/>
      <c r="V1628" s="6"/>
      <c r="W1628" s="10"/>
      <c r="X1628" s="8"/>
      <c r="Y1628" s="9">
        <v>0</v>
      </c>
      <c r="Z1628" s="9">
        <v>0</v>
      </c>
      <c r="AA1628" s="9">
        <v>0</v>
      </c>
      <c r="AB1628" s="9">
        <v>0</v>
      </c>
      <c r="AC1628" s="9">
        <v>0</v>
      </c>
      <c r="AD1628" s="9">
        <v>0</v>
      </c>
      <c r="AE1628" s="9">
        <v>0</v>
      </c>
      <c r="AF1628" s="9">
        <v>0</v>
      </c>
      <c r="AG1628" s="9">
        <v>0</v>
      </c>
      <c r="AH1628" s="9">
        <v>0</v>
      </c>
      <c r="AI1628" s="9">
        <v>0</v>
      </c>
      <c r="AJ1628">
        <v>0</v>
      </c>
      <c r="AK1628">
        <v>0</v>
      </c>
      <c r="AU1628" t="s">
        <v>3350</v>
      </c>
      <c r="AW1628">
        <v>0</v>
      </c>
      <c r="BA1628">
        <v>0</v>
      </c>
      <c r="BC1628">
        <v>0</v>
      </c>
      <c r="BE1628">
        <v>0</v>
      </c>
      <c r="BG1628">
        <v>0</v>
      </c>
      <c r="BI1628">
        <v>0</v>
      </c>
      <c r="BK1628">
        <v>0</v>
      </c>
      <c r="BM1628">
        <v>0</v>
      </c>
      <c r="BO1628">
        <v>0</v>
      </c>
      <c r="BQ1628">
        <v>0</v>
      </c>
      <c r="BS1628">
        <v>0</v>
      </c>
      <c r="BT1628">
        <v>0</v>
      </c>
      <c r="BV1628">
        <v>0</v>
      </c>
      <c r="BX1628">
        <v>0</v>
      </c>
      <c r="BZ1628">
        <v>0</v>
      </c>
      <c r="CB1628">
        <v>0</v>
      </c>
      <c r="CD1628">
        <v>0</v>
      </c>
      <c r="CH1628">
        <v>0</v>
      </c>
      <c r="CL1628">
        <v>2787</v>
      </c>
      <c r="CO1628">
        <v>0</v>
      </c>
      <c r="CP1628">
        <v>0</v>
      </c>
    </row>
    <row r="1629" spans="1:94" x14ac:dyDescent="0.3">
      <c r="A1629" s="4">
        <v>44802</v>
      </c>
      <c r="B1629" s="2" t="s">
        <v>57</v>
      </c>
      <c r="C1629" s="11" t="s">
        <v>337</v>
      </c>
      <c r="D1629" s="11" t="s">
        <v>1690</v>
      </c>
      <c r="E1629" s="3" t="s">
        <v>1122</v>
      </c>
      <c r="F1629" s="1"/>
      <c r="G1629" s="7"/>
      <c r="H1629" s="7"/>
      <c r="I1629" s="7"/>
      <c r="J1629" s="7"/>
      <c r="K1629" s="7"/>
      <c r="L1629" s="7"/>
      <c r="M1629" s="5"/>
      <c r="N1629" s="7">
        <v>1</v>
      </c>
      <c r="O1629" s="7"/>
      <c r="P1629" s="7"/>
      <c r="Q1629" s="7"/>
      <c r="R1629" s="7"/>
      <c r="S1629" s="7"/>
      <c r="T1629" s="7"/>
      <c r="U1629" s="7"/>
      <c r="V1629" s="6"/>
      <c r="W1629" s="10"/>
      <c r="X1629" s="8"/>
      <c r="Y1629" s="9">
        <v>0</v>
      </c>
      <c r="Z1629" s="9">
        <v>0</v>
      </c>
      <c r="AA1629" s="9">
        <v>0</v>
      </c>
      <c r="AB1629" s="9">
        <v>0</v>
      </c>
      <c r="AC1629" s="9">
        <v>0</v>
      </c>
      <c r="AD1629" s="9">
        <v>0</v>
      </c>
      <c r="AE1629" s="9">
        <v>0</v>
      </c>
      <c r="AF1629" s="9">
        <v>0</v>
      </c>
      <c r="AG1629" s="9">
        <v>0</v>
      </c>
      <c r="AH1629" s="9">
        <v>0</v>
      </c>
      <c r="AI1629" s="9">
        <v>0</v>
      </c>
      <c r="AJ1629">
        <v>0</v>
      </c>
      <c r="AK1629">
        <v>0</v>
      </c>
      <c r="AU1629" t="s">
        <v>3351</v>
      </c>
      <c r="AW1629">
        <v>0</v>
      </c>
      <c r="BA1629">
        <v>0</v>
      </c>
      <c r="BC1629">
        <v>0</v>
      </c>
      <c r="BE1629">
        <v>0</v>
      </c>
      <c r="BG1629">
        <v>0</v>
      </c>
      <c r="BI1629">
        <v>0</v>
      </c>
      <c r="BK1629">
        <v>0</v>
      </c>
      <c r="BM1629">
        <v>0</v>
      </c>
      <c r="BO1629">
        <v>0</v>
      </c>
      <c r="BQ1629">
        <v>0</v>
      </c>
      <c r="BS1629">
        <v>0</v>
      </c>
      <c r="BT1629">
        <v>0</v>
      </c>
      <c r="BV1629">
        <v>0</v>
      </c>
      <c r="BX1629">
        <v>0</v>
      </c>
      <c r="BZ1629">
        <v>0</v>
      </c>
      <c r="CB1629">
        <v>0</v>
      </c>
      <c r="CD1629">
        <v>0</v>
      </c>
      <c r="CH1629">
        <v>0</v>
      </c>
      <c r="CL1629">
        <v>2788</v>
      </c>
      <c r="CO1629">
        <v>0</v>
      </c>
      <c r="CP1629">
        <v>0</v>
      </c>
    </row>
    <row r="1630" spans="1:94" x14ac:dyDescent="0.3">
      <c r="A1630" s="4">
        <v>44799</v>
      </c>
      <c r="B1630" s="2" t="s">
        <v>1160</v>
      </c>
      <c r="C1630" s="11" t="s">
        <v>514</v>
      </c>
      <c r="D1630" s="11" t="s">
        <v>11</v>
      </c>
      <c r="E1630" s="3" t="s">
        <v>1439</v>
      </c>
      <c r="F1630" s="1"/>
      <c r="G1630" s="7"/>
      <c r="H1630" s="7"/>
      <c r="I1630" s="7"/>
      <c r="J1630" s="7"/>
      <c r="K1630" s="7"/>
      <c r="L1630" s="7"/>
      <c r="M1630" s="5"/>
      <c r="N1630" s="7"/>
      <c r="O1630" s="7"/>
      <c r="P1630" s="7"/>
      <c r="Q1630" s="7"/>
      <c r="R1630" s="7"/>
      <c r="S1630" s="7"/>
      <c r="T1630" s="7"/>
      <c r="U1630" s="7"/>
      <c r="V1630" s="6"/>
      <c r="W1630" s="10"/>
      <c r="X1630" s="8"/>
      <c r="Y1630" s="9">
        <v>0</v>
      </c>
      <c r="Z1630" s="9">
        <v>0</v>
      </c>
      <c r="AA1630" s="9">
        <v>0</v>
      </c>
      <c r="AB1630" s="9">
        <v>0</v>
      </c>
      <c r="AC1630" s="9">
        <v>0</v>
      </c>
      <c r="AD1630" s="9">
        <v>0</v>
      </c>
      <c r="AE1630" s="9">
        <v>0</v>
      </c>
      <c r="AF1630" s="9">
        <v>0</v>
      </c>
      <c r="AG1630" s="9">
        <v>0</v>
      </c>
      <c r="AH1630" s="9">
        <v>0</v>
      </c>
      <c r="AI1630" s="9">
        <v>0</v>
      </c>
      <c r="AJ1630">
        <v>0</v>
      </c>
      <c r="AK1630">
        <v>0</v>
      </c>
      <c r="AU1630" t="s">
        <v>3352</v>
      </c>
      <c r="AW1630">
        <v>0</v>
      </c>
      <c r="BA1630">
        <v>0</v>
      </c>
      <c r="BC1630">
        <v>0</v>
      </c>
      <c r="BE1630">
        <v>0</v>
      </c>
      <c r="BG1630">
        <v>0</v>
      </c>
      <c r="BI1630">
        <v>0</v>
      </c>
      <c r="BK1630">
        <v>0</v>
      </c>
      <c r="BM1630">
        <v>0</v>
      </c>
      <c r="BO1630">
        <v>0</v>
      </c>
      <c r="BQ1630">
        <v>0</v>
      </c>
      <c r="BS1630">
        <v>0</v>
      </c>
      <c r="BT1630">
        <v>0</v>
      </c>
      <c r="BV1630">
        <v>0</v>
      </c>
      <c r="BX1630">
        <v>0</v>
      </c>
      <c r="BZ1630">
        <v>0</v>
      </c>
      <c r="CB1630">
        <v>0</v>
      </c>
      <c r="CD1630">
        <v>0</v>
      </c>
      <c r="CH1630">
        <v>0</v>
      </c>
      <c r="CL1630">
        <v>2789</v>
      </c>
      <c r="CO1630">
        <v>0</v>
      </c>
      <c r="CP1630">
        <v>0</v>
      </c>
    </row>
    <row r="1631" spans="1:94" x14ac:dyDescent="0.3">
      <c r="A1631" s="4">
        <v>44803</v>
      </c>
      <c r="B1631" s="2" t="s">
        <v>26</v>
      </c>
      <c r="C1631" s="11" t="s">
        <v>400</v>
      </c>
      <c r="D1631" s="11" t="s">
        <v>1473</v>
      </c>
      <c r="E1631" s="3" t="s">
        <v>1471</v>
      </c>
      <c r="F1631" s="1"/>
      <c r="G1631" s="7"/>
      <c r="H1631" s="7"/>
      <c r="I1631" s="7"/>
      <c r="J1631" s="7"/>
      <c r="K1631" s="7"/>
      <c r="L1631" s="7"/>
      <c r="M1631" s="5"/>
      <c r="N1631" s="7"/>
      <c r="O1631" s="7"/>
      <c r="P1631" s="7"/>
      <c r="Q1631" s="7"/>
      <c r="R1631" s="7"/>
      <c r="S1631" s="7"/>
      <c r="T1631" s="7"/>
      <c r="U1631" s="7"/>
      <c r="V1631" s="6"/>
      <c r="W1631" s="10"/>
      <c r="X1631" s="8"/>
      <c r="Y1631" s="9">
        <v>0</v>
      </c>
      <c r="Z1631" s="9">
        <v>0</v>
      </c>
      <c r="AA1631" s="9">
        <v>0</v>
      </c>
      <c r="AB1631" s="9">
        <v>0</v>
      </c>
      <c r="AC1631" s="9">
        <v>0</v>
      </c>
      <c r="AD1631" s="9">
        <v>0</v>
      </c>
      <c r="AE1631" s="9">
        <v>0</v>
      </c>
      <c r="AF1631" s="9">
        <v>0</v>
      </c>
      <c r="AG1631" s="9">
        <v>0</v>
      </c>
      <c r="AH1631" s="9">
        <v>0</v>
      </c>
      <c r="AI1631" s="9">
        <v>0</v>
      </c>
      <c r="AJ1631">
        <v>0</v>
      </c>
      <c r="AK1631">
        <v>0</v>
      </c>
      <c r="AU1631" t="s">
        <v>3353</v>
      </c>
      <c r="AW1631">
        <v>0</v>
      </c>
      <c r="BA1631">
        <v>0</v>
      </c>
      <c r="BC1631">
        <v>0</v>
      </c>
      <c r="BE1631">
        <v>0</v>
      </c>
      <c r="BG1631">
        <v>0</v>
      </c>
      <c r="BI1631">
        <v>0</v>
      </c>
      <c r="BK1631">
        <v>0</v>
      </c>
      <c r="BM1631">
        <v>0</v>
      </c>
      <c r="BO1631">
        <v>0</v>
      </c>
      <c r="BQ1631">
        <v>0</v>
      </c>
      <c r="BS1631">
        <v>0</v>
      </c>
      <c r="BT1631">
        <v>0</v>
      </c>
      <c r="BV1631">
        <v>0</v>
      </c>
      <c r="BX1631">
        <v>0</v>
      </c>
      <c r="BZ1631">
        <v>0</v>
      </c>
      <c r="CB1631">
        <v>0</v>
      </c>
      <c r="CD1631">
        <v>0</v>
      </c>
      <c r="CH1631">
        <v>0</v>
      </c>
      <c r="CL1631">
        <v>2790</v>
      </c>
      <c r="CO1631">
        <v>0</v>
      </c>
      <c r="CP1631">
        <v>0</v>
      </c>
    </row>
    <row r="1632" spans="1:94" x14ac:dyDescent="0.3">
      <c r="A1632" s="4">
        <v>44803</v>
      </c>
      <c r="B1632" s="2" t="s">
        <v>199</v>
      </c>
      <c r="C1632" s="11" t="s">
        <v>200</v>
      </c>
      <c r="D1632" s="11" t="s">
        <v>11</v>
      </c>
      <c r="E1632" s="3" t="s">
        <v>919</v>
      </c>
      <c r="F1632" s="1"/>
      <c r="G1632" s="7"/>
      <c r="H1632" s="7"/>
      <c r="I1632" s="7"/>
      <c r="J1632" s="7">
        <v>100</v>
      </c>
      <c r="K1632" s="7">
        <v>25</v>
      </c>
      <c r="L1632" s="7"/>
      <c r="M1632" s="5">
        <v>1</v>
      </c>
      <c r="N1632" s="7"/>
      <c r="O1632" s="7"/>
      <c r="P1632" s="7"/>
      <c r="Q1632" s="7"/>
      <c r="R1632" s="7"/>
      <c r="S1632" s="7"/>
      <c r="T1632" s="7"/>
      <c r="U1632" s="7"/>
      <c r="V1632" s="6"/>
      <c r="W1632" s="10"/>
      <c r="X1632" s="8"/>
      <c r="Y1632" s="9">
        <v>0</v>
      </c>
      <c r="Z1632" s="9">
        <v>0</v>
      </c>
      <c r="AA1632" s="9">
        <v>0</v>
      </c>
      <c r="AB1632" s="9">
        <v>0</v>
      </c>
      <c r="AC1632" s="9">
        <v>0</v>
      </c>
      <c r="AD1632" s="9">
        <v>0</v>
      </c>
      <c r="AE1632" s="9">
        <v>0</v>
      </c>
      <c r="AF1632" s="9">
        <v>0</v>
      </c>
      <c r="AG1632" s="9">
        <v>0</v>
      </c>
      <c r="AH1632" s="9">
        <v>0</v>
      </c>
      <c r="AI1632" s="9">
        <v>0</v>
      </c>
      <c r="AJ1632">
        <v>0</v>
      </c>
      <c r="AK1632">
        <v>0</v>
      </c>
      <c r="AU1632" t="s">
        <v>3354</v>
      </c>
      <c r="AW1632">
        <v>0</v>
      </c>
      <c r="BA1632">
        <v>0</v>
      </c>
      <c r="BC1632">
        <v>0</v>
      </c>
      <c r="BE1632">
        <v>0</v>
      </c>
      <c r="BG1632">
        <v>0</v>
      </c>
      <c r="BI1632">
        <v>0</v>
      </c>
      <c r="BK1632">
        <v>0</v>
      </c>
      <c r="BM1632">
        <v>0</v>
      </c>
      <c r="BO1632">
        <v>0</v>
      </c>
      <c r="BQ1632">
        <v>0</v>
      </c>
      <c r="BS1632">
        <v>0</v>
      </c>
      <c r="BT1632">
        <v>0</v>
      </c>
      <c r="BV1632">
        <v>0</v>
      </c>
      <c r="BX1632">
        <v>0</v>
      </c>
      <c r="BZ1632">
        <v>0</v>
      </c>
      <c r="CB1632">
        <v>0</v>
      </c>
      <c r="CD1632">
        <v>0</v>
      </c>
      <c r="CH1632">
        <v>0</v>
      </c>
      <c r="CL1632">
        <v>2791</v>
      </c>
      <c r="CO1632">
        <v>0</v>
      </c>
      <c r="CP1632">
        <v>0</v>
      </c>
    </row>
    <row r="1633" spans="1:94" x14ac:dyDescent="0.3">
      <c r="A1633" s="4">
        <v>44803</v>
      </c>
      <c r="B1633" s="2" t="s">
        <v>40</v>
      </c>
      <c r="C1633" s="11" t="s">
        <v>160</v>
      </c>
      <c r="D1633" s="11" t="s">
        <v>1699</v>
      </c>
      <c r="E1633" s="3" t="s">
        <v>1056</v>
      </c>
      <c r="F1633" s="1"/>
      <c r="G1633" s="7"/>
      <c r="H1633" s="7"/>
      <c r="I1633" s="7"/>
      <c r="J1633" s="7"/>
      <c r="K1633" s="7"/>
      <c r="L1633" s="7"/>
      <c r="M1633" s="5"/>
      <c r="N1633" s="7"/>
      <c r="O1633" s="7"/>
      <c r="P1633" s="7"/>
      <c r="Q1633" s="7"/>
      <c r="R1633" s="7"/>
      <c r="S1633" s="7"/>
      <c r="T1633" s="7"/>
      <c r="U1633" s="7"/>
      <c r="V1633" s="6">
        <v>120</v>
      </c>
      <c r="W1633" s="10"/>
      <c r="X1633" s="8"/>
      <c r="Y1633" s="9">
        <v>0</v>
      </c>
      <c r="Z1633" s="9">
        <v>0</v>
      </c>
      <c r="AA1633" s="9">
        <v>0</v>
      </c>
      <c r="AB1633" s="9">
        <v>0</v>
      </c>
      <c r="AC1633" s="9">
        <v>0</v>
      </c>
      <c r="AD1633" s="9">
        <v>0</v>
      </c>
      <c r="AE1633" s="9">
        <v>0</v>
      </c>
      <c r="AF1633" s="9">
        <v>0</v>
      </c>
      <c r="AG1633" s="9">
        <v>0</v>
      </c>
      <c r="AH1633" s="9">
        <v>0</v>
      </c>
      <c r="AI1633" s="9">
        <v>0</v>
      </c>
      <c r="AJ1633">
        <v>0</v>
      </c>
      <c r="AK1633">
        <v>0</v>
      </c>
      <c r="AU1633" t="s">
        <v>3355</v>
      </c>
      <c r="AW1633">
        <v>0</v>
      </c>
      <c r="BA1633">
        <v>0</v>
      </c>
      <c r="BC1633">
        <v>0</v>
      </c>
      <c r="BE1633">
        <v>0</v>
      </c>
      <c r="BG1633">
        <v>0</v>
      </c>
      <c r="BI1633">
        <v>0</v>
      </c>
      <c r="BK1633">
        <v>0</v>
      </c>
      <c r="BM1633">
        <v>0</v>
      </c>
      <c r="BO1633">
        <v>0</v>
      </c>
      <c r="BQ1633">
        <v>0</v>
      </c>
      <c r="BS1633">
        <v>0</v>
      </c>
      <c r="BT1633">
        <v>0</v>
      </c>
      <c r="BV1633">
        <v>0</v>
      </c>
      <c r="BX1633">
        <v>0</v>
      </c>
      <c r="BZ1633">
        <v>0</v>
      </c>
      <c r="CB1633">
        <v>0</v>
      </c>
      <c r="CD1633">
        <v>0</v>
      </c>
      <c r="CH1633">
        <v>0</v>
      </c>
      <c r="CL1633">
        <v>2792</v>
      </c>
      <c r="CO1633">
        <v>0</v>
      </c>
      <c r="CP1633">
        <v>0</v>
      </c>
    </row>
    <row r="1634" spans="1:94" x14ac:dyDescent="0.3">
      <c r="A1634" s="4">
        <v>44803</v>
      </c>
      <c r="B1634" s="2" t="s">
        <v>9</v>
      </c>
      <c r="C1634" s="11" t="s">
        <v>567</v>
      </c>
      <c r="D1634" s="11" t="s">
        <v>404</v>
      </c>
      <c r="E1634" s="3" t="s">
        <v>1331</v>
      </c>
      <c r="F1634" s="1"/>
      <c r="G1634" s="7"/>
      <c r="H1634" s="7"/>
      <c r="I1634" s="7">
        <v>1</v>
      </c>
      <c r="J1634" s="7">
        <v>1</v>
      </c>
      <c r="K1634" s="7"/>
      <c r="L1634" s="7"/>
      <c r="M1634" s="5"/>
      <c r="N1634" s="7"/>
      <c r="O1634" s="7"/>
      <c r="P1634" s="7">
        <v>1</v>
      </c>
      <c r="Q1634" s="7"/>
      <c r="R1634" s="7"/>
      <c r="S1634" s="7"/>
      <c r="T1634" s="7"/>
      <c r="U1634" s="7"/>
      <c r="V1634" s="6"/>
      <c r="W1634" s="10"/>
      <c r="X1634" s="8"/>
      <c r="Y1634" s="9">
        <v>0</v>
      </c>
      <c r="Z1634" s="9">
        <v>0</v>
      </c>
      <c r="AA1634" s="9">
        <v>0</v>
      </c>
      <c r="AB1634" s="9">
        <v>0</v>
      </c>
      <c r="AC1634" s="9">
        <v>0</v>
      </c>
      <c r="AD1634" s="9">
        <v>0</v>
      </c>
      <c r="AE1634" s="9">
        <v>0</v>
      </c>
      <c r="AF1634" s="9">
        <v>0</v>
      </c>
      <c r="AG1634" s="9">
        <v>0</v>
      </c>
      <c r="AH1634" s="9">
        <v>0</v>
      </c>
      <c r="AI1634" s="9">
        <v>0</v>
      </c>
      <c r="AJ1634">
        <v>0</v>
      </c>
      <c r="AK1634">
        <v>0</v>
      </c>
      <c r="AU1634" t="s">
        <v>3356</v>
      </c>
      <c r="AW1634">
        <v>0</v>
      </c>
      <c r="BA1634">
        <v>0</v>
      </c>
      <c r="BC1634">
        <v>0</v>
      </c>
      <c r="BE1634">
        <v>0</v>
      </c>
      <c r="BG1634">
        <v>0</v>
      </c>
      <c r="BI1634">
        <v>0</v>
      </c>
      <c r="BK1634">
        <v>0</v>
      </c>
      <c r="BM1634">
        <v>0</v>
      </c>
      <c r="BO1634">
        <v>0</v>
      </c>
      <c r="BQ1634">
        <v>0</v>
      </c>
      <c r="BS1634">
        <v>0</v>
      </c>
      <c r="BT1634">
        <v>0</v>
      </c>
      <c r="BV1634">
        <v>0</v>
      </c>
      <c r="BX1634">
        <v>0</v>
      </c>
      <c r="BZ1634">
        <v>0</v>
      </c>
      <c r="CB1634">
        <v>0</v>
      </c>
      <c r="CD1634">
        <v>0</v>
      </c>
      <c r="CH1634">
        <v>0</v>
      </c>
      <c r="CL1634">
        <v>2793</v>
      </c>
      <c r="CO1634">
        <v>0</v>
      </c>
      <c r="CP1634">
        <v>0</v>
      </c>
    </row>
    <row r="1635" spans="1:94" x14ac:dyDescent="0.3">
      <c r="A1635" s="4">
        <v>44803</v>
      </c>
      <c r="B1635" s="2" t="s">
        <v>9</v>
      </c>
      <c r="C1635" s="11" t="s">
        <v>567</v>
      </c>
      <c r="D1635" s="11" t="s">
        <v>404</v>
      </c>
      <c r="E1635" s="3" t="s">
        <v>1331</v>
      </c>
      <c r="F1635" s="1"/>
      <c r="G1635" s="7">
        <v>1</v>
      </c>
      <c r="H1635" s="7"/>
      <c r="I1635" s="7"/>
      <c r="J1635" s="7"/>
      <c r="K1635" s="7"/>
      <c r="L1635" s="7"/>
      <c r="M1635" s="5"/>
      <c r="N1635" s="7"/>
      <c r="O1635" s="7"/>
      <c r="P1635" s="7">
        <v>1</v>
      </c>
      <c r="Q1635" s="7"/>
      <c r="R1635" s="7"/>
      <c r="S1635" s="7"/>
      <c r="T1635" s="7"/>
      <c r="U1635" s="7"/>
      <c r="V1635" s="6"/>
      <c r="W1635" s="10"/>
      <c r="X1635" s="8"/>
      <c r="Y1635" s="9">
        <v>0</v>
      </c>
      <c r="Z1635" s="9">
        <v>0</v>
      </c>
      <c r="AA1635" s="9">
        <v>0</v>
      </c>
      <c r="AB1635" s="9">
        <v>0</v>
      </c>
      <c r="AC1635" s="9">
        <v>0</v>
      </c>
      <c r="AD1635" s="9">
        <v>0</v>
      </c>
      <c r="AE1635" s="9">
        <v>0</v>
      </c>
      <c r="AF1635" s="9">
        <v>0</v>
      </c>
      <c r="AG1635" s="9">
        <v>0</v>
      </c>
      <c r="AH1635" s="9">
        <v>0</v>
      </c>
      <c r="AI1635" s="9">
        <v>0</v>
      </c>
      <c r="AJ1635">
        <v>0</v>
      </c>
      <c r="AK1635">
        <v>0</v>
      </c>
      <c r="AU1635" t="s">
        <v>3357</v>
      </c>
      <c r="AW1635">
        <v>0</v>
      </c>
      <c r="BA1635">
        <v>0</v>
      </c>
      <c r="BC1635">
        <v>0</v>
      </c>
      <c r="BE1635">
        <v>0</v>
      </c>
      <c r="BG1635">
        <v>0</v>
      </c>
      <c r="BI1635">
        <v>0</v>
      </c>
      <c r="BK1635">
        <v>0</v>
      </c>
      <c r="BM1635">
        <v>0</v>
      </c>
      <c r="BO1635">
        <v>0</v>
      </c>
      <c r="BQ1635">
        <v>0</v>
      </c>
      <c r="BS1635">
        <v>0</v>
      </c>
      <c r="BT1635">
        <v>0</v>
      </c>
      <c r="BV1635">
        <v>0</v>
      </c>
      <c r="BX1635">
        <v>0</v>
      </c>
      <c r="BZ1635">
        <v>0</v>
      </c>
      <c r="CB1635">
        <v>0</v>
      </c>
      <c r="CD1635">
        <v>0</v>
      </c>
      <c r="CH1635">
        <v>0</v>
      </c>
      <c r="CL1635">
        <v>2794</v>
      </c>
      <c r="CO1635">
        <v>0</v>
      </c>
      <c r="CP1635">
        <v>0</v>
      </c>
    </row>
    <row r="1636" spans="1:94" x14ac:dyDescent="0.3">
      <c r="A1636" s="4">
        <v>44803</v>
      </c>
      <c r="B1636" s="2" t="s">
        <v>26</v>
      </c>
      <c r="C1636" s="11" t="s">
        <v>467</v>
      </c>
      <c r="D1636" s="11" t="s">
        <v>1627</v>
      </c>
      <c r="E1636" s="3" t="s">
        <v>1384</v>
      </c>
      <c r="F1636" s="1"/>
      <c r="G1636" s="7">
        <v>1</v>
      </c>
      <c r="H1636" s="7"/>
      <c r="I1636" s="7"/>
      <c r="J1636" s="7">
        <v>1</v>
      </c>
      <c r="K1636" s="7"/>
      <c r="L1636" s="7"/>
      <c r="M1636" s="5"/>
      <c r="N1636" s="7"/>
      <c r="O1636" s="7"/>
      <c r="P1636" s="7"/>
      <c r="Q1636" s="7">
        <v>1</v>
      </c>
      <c r="R1636" s="7"/>
      <c r="S1636" s="7"/>
      <c r="T1636" s="7"/>
      <c r="U1636" s="7"/>
      <c r="V1636" s="6"/>
      <c r="W1636" s="10"/>
      <c r="X1636" s="8"/>
      <c r="Y1636" s="9">
        <v>0</v>
      </c>
      <c r="Z1636" s="9">
        <v>0</v>
      </c>
      <c r="AA1636" s="9">
        <v>0</v>
      </c>
      <c r="AB1636" s="9">
        <v>0</v>
      </c>
      <c r="AC1636" s="9">
        <v>0</v>
      </c>
      <c r="AD1636" s="9">
        <v>0</v>
      </c>
      <c r="AE1636" s="9">
        <v>0</v>
      </c>
      <c r="AF1636" s="9">
        <v>0</v>
      </c>
      <c r="AG1636" s="9">
        <v>0</v>
      </c>
      <c r="AH1636" s="9">
        <v>0</v>
      </c>
      <c r="AI1636" s="9">
        <v>0</v>
      </c>
      <c r="AJ1636">
        <v>0</v>
      </c>
      <c r="AK1636">
        <v>0</v>
      </c>
      <c r="AU1636" t="s">
        <v>3358</v>
      </c>
      <c r="AW1636">
        <v>0</v>
      </c>
      <c r="BA1636">
        <v>0</v>
      </c>
      <c r="BC1636">
        <v>0</v>
      </c>
      <c r="BE1636">
        <v>0</v>
      </c>
      <c r="BG1636">
        <v>0</v>
      </c>
      <c r="BI1636">
        <v>0</v>
      </c>
      <c r="BK1636">
        <v>0</v>
      </c>
      <c r="BM1636">
        <v>0</v>
      </c>
      <c r="BO1636">
        <v>0</v>
      </c>
      <c r="BQ1636">
        <v>0</v>
      </c>
      <c r="BS1636">
        <v>0</v>
      </c>
      <c r="BT1636">
        <v>0</v>
      </c>
      <c r="BV1636">
        <v>0</v>
      </c>
      <c r="BX1636">
        <v>0</v>
      </c>
      <c r="BZ1636">
        <v>0</v>
      </c>
      <c r="CB1636">
        <v>0</v>
      </c>
      <c r="CD1636">
        <v>0</v>
      </c>
      <c r="CH1636">
        <v>0</v>
      </c>
      <c r="CL1636">
        <v>2795</v>
      </c>
      <c r="CO1636">
        <v>0</v>
      </c>
      <c r="CP1636">
        <v>0</v>
      </c>
    </row>
    <row r="1637" spans="1:94" x14ac:dyDescent="0.3">
      <c r="A1637" s="4">
        <v>44803</v>
      </c>
      <c r="B1637" s="2" t="s">
        <v>26</v>
      </c>
      <c r="C1637" s="11" t="s">
        <v>669</v>
      </c>
      <c r="D1637" s="11" t="s">
        <v>1627</v>
      </c>
      <c r="E1637" s="3" t="s">
        <v>1624</v>
      </c>
      <c r="F1637" s="1"/>
      <c r="G1637" s="7"/>
      <c r="H1637" s="7"/>
      <c r="I1637" s="7"/>
      <c r="J1637" s="7">
        <v>1720</v>
      </c>
      <c r="K1637" s="7">
        <v>470</v>
      </c>
      <c r="L1637" s="7">
        <v>5</v>
      </c>
      <c r="M1637" s="5">
        <v>11</v>
      </c>
      <c r="N1637" s="7">
        <v>6</v>
      </c>
      <c r="O1637" s="7"/>
      <c r="P1637" s="7"/>
      <c r="Q1637" s="7">
        <v>9</v>
      </c>
      <c r="R1637" s="7"/>
      <c r="S1637" s="7"/>
      <c r="T1637" s="7">
        <v>1</v>
      </c>
      <c r="U1637" s="7"/>
      <c r="V1637" s="6"/>
      <c r="W1637" s="10" t="s">
        <v>3359</v>
      </c>
      <c r="X1637" s="8"/>
      <c r="Y1637" s="9">
        <v>0</v>
      </c>
      <c r="Z1637" s="9">
        <v>0</v>
      </c>
      <c r="AA1637" s="9">
        <v>0</v>
      </c>
      <c r="AB1637" s="9">
        <v>0</v>
      </c>
      <c r="AC1637" s="9">
        <v>0</v>
      </c>
      <c r="AD1637" s="9">
        <v>0</v>
      </c>
      <c r="AE1637" s="9">
        <v>0</v>
      </c>
      <c r="AF1637" s="9">
        <v>0</v>
      </c>
      <c r="AG1637" s="9">
        <v>0</v>
      </c>
      <c r="AH1637" s="9">
        <v>0</v>
      </c>
      <c r="AI1637" s="9">
        <v>0</v>
      </c>
      <c r="AJ1637">
        <v>0</v>
      </c>
      <c r="AK1637">
        <v>0</v>
      </c>
      <c r="AU1637" t="s">
        <v>3360</v>
      </c>
      <c r="AW1637">
        <v>0</v>
      </c>
      <c r="BA1637">
        <v>0</v>
      </c>
      <c r="BC1637">
        <v>0</v>
      </c>
      <c r="BE1637">
        <v>0</v>
      </c>
      <c r="BG1637">
        <v>0</v>
      </c>
      <c r="BI1637">
        <v>0</v>
      </c>
      <c r="BK1637">
        <v>0</v>
      </c>
      <c r="BM1637">
        <v>0</v>
      </c>
      <c r="BO1637">
        <v>0</v>
      </c>
      <c r="BQ1637">
        <v>0</v>
      </c>
      <c r="BS1637">
        <v>0</v>
      </c>
      <c r="BT1637">
        <v>0</v>
      </c>
      <c r="BV1637">
        <v>0</v>
      </c>
      <c r="BX1637">
        <v>0</v>
      </c>
      <c r="BZ1637">
        <v>0</v>
      </c>
      <c r="CB1637">
        <v>0</v>
      </c>
      <c r="CD1637">
        <v>0</v>
      </c>
      <c r="CH1637">
        <v>0</v>
      </c>
      <c r="CL1637">
        <v>2796</v>
      </c>
      <c r="CO1637">
        <v>0</v>
      </c>
      <c r="CP1637">
        <v>0</v>
      </c>
    </row>
    <row r="1638" spans="1:94" x14ac:dyDescent="0.3">
      <c r="A1638" s="4">
        <v>44803</v>
      </c>
      <c r="B1638" s="2" t="s">
        <v>26</v>
      </c>
      <c r="C1638" s="11" t="s">
        <v>608</v>
      </c>
      <c r="D1638" s="11" t="s">
        <v>1690</v>
      </c>
      <c r="E1638" s="3" t="s">
        <v>1673</v>
      </c>
      <c r="F1638" s="1"/>
      <c r="G1638" s="7"/>
      <c r="H1638" s="7"/>
      <c r="I1638" s="7"/>
      <c r="J1638" s="7">
        <v>17</v>
      </c>
      <c r="K1638" s="7">
        <v>8</v>
      </c>
      <c r="L1638" s="7"/>
      <c r="M1638" s="5">
        <v>8</v>
      </c>
      <c r="N1638" s="7">
        <v>2</v>
      </c>
      <c r="O1638" s="7">
        <v>1</v>
      </c>
      <c r="P1638" s="7"/>
      <c r="Q1638" s="7"/>
      <c r="R1638" s="7"/>
      <c r="S1638" s="7"/>
      <c r="T1638" s="7"/>
      <c r="U1638" s="7"/>
      <c r="V1638" s="6"/>
      <c r="W1638" s="10"/>
      <c r="X1638" s="8"/>
      <c r="Y1638" s="9">
        <v>0</v>
      </c>
      <c r="Z1638" s="9">
        <v>0</v>
      </c>
      <c r="AA1638" s="9">
        <v>0</v>
      </c>
      <c r="AB1638" s="9">
        <v>0</v>
      </c>
      <c r="AC1638" s="9">
        <v>0</v>
      </c>
      <c r="AD1638" s="9">
        <v>0</v>
      </c>
      <c r="AE1638" s="9">
        <v>0</v>
      </c>
      <c r="AF1638" s="9">
        <v>0</v>
      </c>
      <c r="AG1638" s="9">
        <v>0</v>
      </c>
      <c r="AH1638" s="9">
        <v>0</v>
      </c>
      <c r="AI1638" s="9">
        <v>0</v>
      </c>
      <c r="AJ1638">
        <v>0</v>
      </c>
      <c r="AK1638">
        <v>0</v>
      </c>
      <c r="AU1638" t="s">
        <v>3361</v>
      </c>
      <c r="AW1638">
        <v>0</v>
      </c>
      <c r="BA1638">
        <v>0</v>
      </c>
      <c r="BC1638">
        <v>0</v>
      </c>
      <c r="BE1638">
        <v>0</v>
      </c>
      <c r="BG1638">
        <v>0</v>
      </c>
      <c r="BI1638">
        <v>0</v>
      </c>
      <c r="BK1638">
        <v>0</v>
      </c>
      <c r="BM1638">
        <v>0</v>
      </c>
      <c r="BO1638">
        <v>0</v>
      </c>
      <c r="BQ1638">
        <v>0</v>
      </c>
      <c r="BS1638">
        <v>0</v>
      </c>
      <c r="BT1638">
        <v>0</v>
      </c>
      <c r="BV1638">
        <v>0</v>
      </c>
      <c r="BX1638">
        <v>0</v>
      </c>
      <c r="BZ1638">
        <v>0</v>
      </c>
      <c r="CB1638">
        <v>0</v>
      </c>
      <c r="CD1638">
        <v>0</v>
      </c>
      <c r="CH1638">
        <v>0</v>
      </c>
      <c r="CL1638">
        <v>2797</v>
      </c>
      <c r="CO1638">
        <v>0</v>
      </c>
      <c r="CP1638">
        <v>0</v>
      </c>
    </row>
    <row r="1639" spans="1:94" x14ac:dyDescent="0.3">
      <c r="A1639" s="4">
        <v>44804</v>
      </c>
      <c r="B1639" s="2" t="s">
        <v>40</v>
      </c>
      <c r="C1639" s="11" t="s">
        <v>489</v>
      </c>
      <c r="D1639" s="11" t="s">
        <v>1699</v>
      </c>
      <c r="E1639" s="3" t="s">
        <v>1008</v>
      </c>
      <c r="F1639" s="1"/>
      <c r="G1639" s="7"/>
      <c r="H1639" s="7"/>
      <c r="I1639" s="7"/>
      <c r="J1639" s="7"/>
      <c r="K1639" s="7"/>
      <c r="L1639" s="7"/>
      <c r="M1639" s="5"/>
      <c r="N1639" s="7"/>
      <c r="O1639" s="7"/>
      <c r="P1639" s="7"/>
      <c r="Q1639" s="7"/>
      <c r="R1639" s="7"/>
      <c r="S1639" s="7"/>
      <c r="T1639" s="7"/>
      <c r="U1639" s="7"/>
      <c r="V1639" s="6">
        <v>700</v>
      </c>
      <c r="W1639" s="10"/>
      <c r="X1639" s="8"/>
      <c r="Y1639" s="9">
        <v>0</v>
      </c>
      <c r="Z1639" s="9">
        <v>0</v>
      </c>
      <c r="AA1639" s="9">
        <v>0</v>
      </c>
      <c r="AB1639" s="9">
        <v>0</v>
      </c>
      <c r="AC1639" s="9">
        <v>0</v>
      </c>
      <c r="AD1639" s="9">
        <v>0</v>
      </c>
      <c r="AE1639" s="9">
        <v>0</v>
      </c>
      <c r="AF1639" s="9">
        <v>0</v>
      </c>
      <c r="AG1639" s="9">
        <v>0</v>
      </c>
      <c r="AH1639" s="9">
        <v>0</v>
      </c>
      <c r="AI1639" s="9">
        <v>0</v>
      </c>
      <c r="AJ1639">
        <v>0</v>
      </c>
      <c r="AK1639">
        <v>0</v>
      </c>
      <c r="AU1639" t="s">
        <v>3362</v>
      </c>
      <c r="AW1639">
        <v>0</v>
      </c>
      <c r="BA1639">
        <v>0</v>
      </c>
      <c r="BC1639">
        <v>0</v>
      </c>
      <c r="BE1639">
        <v>0</v>
      </c>
      <c r="BG1639">
        <v>0</v>
      </c>
      <c r="BI1639">
        <v>0</v>
      </c>
      <c r="BK1639">
        <v>0</v>
      </c>
      <c r="BM1639">
        <v>0</v>
      </c>
      <c r="BO1639">
        <v>0</v>
      </c>
      <c r="BQ1639">
        <v>0</v>
      </c>
      <c r="BS1639">
        <v>0</v>
      </c>
      <c r="BT1639">
        <v>0</v>
      </c>
      <c r="BV1639">
        <v>0</v>
      </c>
      <c r="BX1639">
        <v>0</v>
      </c>
      <c r="BZ1639">
        <v>0</v>
      </c>
      <c r="CB1639">
        <v>0</v>
      </c>
      <c r="CD1639">
        <v>0</v>
      </c>
      <c r="CH1639">
        <v>0</v>
      </c>
      <c r="CL1639">
        <v>2798</v>
      </c>
      <c r="CO1639">
        <v>0</v>
      </c>
      <c r="CP1639">
        <v>0</v>
      </c>
    </row>
    <row r="1640" spans="1:94" x14ac:dyDescent="0.3">
      <c r="A1640" s="4">
        <v>44804</v>
      </c>
      <c r="B1640" s="2" t="s">
        <v>40</v>
      </c>
      <c r="C1640" s="11" t="s">
        <v>411</v>
      </c>
      <c r="D1640" s="11" t="s">
        <v>1699</v>
      </c>
      <c r="E1640" s="3" t="s">
        <v>1020</v>
      </c>
      <c r="F1640" s="1"/>
      <c r="G1640" s="7"/>
      <c r="H1640" s="7"/>
      <c r="I1640" s="7"/>
      <c r="J1640" s="7"/>
      <c r="K1640" s="7"/>
      <c r="L1640" s="7"/>
      <c r="M1640" s="5"/>
      <c r="N1640" s="7"/>
      <c r="O1640" s="7"/>
      <c r="P1640" s="7"/>
      <c r="Q1640" s="7"/>
      <c r="R1640" s="7"/>
      <c r="S1640" s="7"/>
      <c r="T1640" s="7"/>
      <c r="U1640" s="7"/>
      <c r="V1640" s="6">
        <v>30</v>
      </c>
      <c r="W1640" s="10"/>
      <c r="X1640" s="8"/>
      <c r="Y1640" s="9">
        <v>0</v>
      </c>
      <c r="Z1640" s="9">
        <v>0</v>
      </c>
      <c r="AA1640" s="9">
        <v>0</v>
      </c>
      <c r="AB1640" s="9">
        <v>0</v>
      </c>
      <c r="AC1640" s="9">
        <v>0</v>
      </c>
      <c r="AD1640" s="9">
        <v>0</v>
      </c>
      <c r="AE1640" s="9">
        <v>0</v>
      </c>
      <c r="AF1640" s="9">
        <v>0</v>
      </c>
      <c r="AG1640" s="9">
        <v>0</v>
      </c>
      <c r="AH1640" s="9">
        <v>0</v>
      </c>
      <c r="AI1640" s="9">
        <v>0</v>
      </c>
      <c r="AJ1640">
        <v>0</v>
      </c>
      <c r="AK1640">
        <v>0</v>
      </c>
      <c r="AU1640" t="s">
        <v>3363</v>
      </c>
      <c r="AW1640">
        <v>0</v>
      </c>
      <c r="BA1640">
        <v>0</v>
      </c>
      <c r="BC1640">
        <v>0</v>
      </c>
      <c r="BE1640">
        <v>0</v>
      </c>
      <c r="BG1640">
        <v>0</v>
      </c>
      <c r="BI1640">
        <v>0</v>
      </c>
      <c r="BK1640">
        <v>0</v>
      </c>
      <c r="BM1640">
        <v>0</v>
      </c>
      <c r="BO1640">
        <v>0</v>
      </c>
      <c r="BQ1640">
        <v>0</v>
      </c>
      <c r="BS1640">
        <v>0</v>
      </c>
      <c r="BT1640">
        <v>0</v>
      </c>
      <c r="BV1640">
        <v>0</v>
      </c>
      <c r="BX1640">
        <v>0</v>
      </c>
      <c r="BZ1640">
        <v>0</v>
      </c>
      <c r="CB1640">
        <v>0</v>
      </c>
      <c r="CD1640">
        <v>0</v>
      </c>
      <c r="CH1640">
        <v>0</v>
      </c>
      <c r="CL1640">
        <v>2799</v>
      </c>
      <c r="CO1640">
        <v>0</v>
      </c>
      <c r="CP1640">
        <v>0</v>
      </c>
    </row>
    <row r="1641" spans="1:94" x14ac:dyDescent="0.3">
      <c r="A1641" s="4">
        <v>44803</v>
      </c>
      <c r="B1641" s="2" t="s">
        <v>57</v>
      </c>
      <c r="C1641" s="11" t="s">
        <v>610</v>
      </c>
      <c r="D1641" s="11" t="s">
        <v>1699</v>
      </c>
      <c r="E1641" s="3" t="s">
        <v>1349</v>
      </c>
      <c r="F1641" s="1"/>
      <c r="G1641" s="7"/>
      <c r="H1641" s="7"/>
      <c r="I1641" s="7"/>
      <c r="J1641" s="7"/>
      <c r="K1641" s="7"/>
      <c r="L1641" s="7"/>
      <c r="M1641" s="5"/>
      <c r="N1641" s="7"/>
      <c r="O1641" s="7"/>
      <c r="P1641" s="7"/>
      <c r="Q1641" s="7"/>
      <c r="R1641" s="7"/>
      <c r="S1641" s="7"/>
      <c r="T1641" s="7"/>
      <c r="U1641" s="7"/>
      <c r="V1641" s="6">
        <v>90</v>
      </c>
      <c r="W1641" s="10"/>
      <c r="X1641" s="8"/>
      <c r="Y1641" s="9">
        <v>0</v>
      </c>
      <c r="Z1641" s="9">
        <v>0</v>
      </c>
      <c r="AA1641" s="9">
        <v>0</v>
      </c>
      <c r="AB1641" s="9">
        <v>0</v>
      </c>
      <c r="AC1641" s="9">
        <v>0</v>
      </c>
      <c r="AD1641" s="9">
        <v>0</v>
      </c>
      <c r="AE1641" s="9">
        <v>0</v>
      </c>
      <c r="AF1641" s="9">
        <v>0</v>
      </c>
      <c r="AG1641" s="9">
        <v>0</v>
      </c>
      <c r="AH1641" s="9">
        <v>0</v>
      </c>
      <c r="AI1641" s="9">
        <v>0</v>
      </c>
      <c r="AJ1641">
        <v>0</v>
      </c>
      <c r="AK1641">
        <v>0</v>
      </c>
      <c r="AU1641" t="s">
        <v>3364</v>
      </c>
      <c r="AW1641">
        <v>0</v>
      </c>
      <c r="BA1641">
        <v>0</v>
      </c>
      <c r="BC1641">
        <v>0</v>
      </c>
      <c r="BE1641">
        <v>0</v>
      </c>
      <c r="BG1641">
        <v>0</v>
      </c>
      <c r="BI1641">
        <v>0</v>
      </c>
      <c r="BK1641">
        <v>0</v>
      </c>
      <c r="BM1641">
        <v>0</v>
      </c>
      <c r="BO1641">
        <v>0</v>
      </c>
      <c r="BQ1641">
        <v>0</v>
      </c>
      <c r="BS1641">
        <v>0</v>
      </c>
      <c r="BT1641">
        <v>0</v>
      </c>
      <c r="BV1641">
        <v>0</v>
      </c>
      <c r="BX1641">
        <v>0</v>
      </c>
      <c r="BZ1641">
        <v>0</v>
      </c>
      <c r="CB1641">
        <v>0</v>
      </c>
      <c r="CD1641">
        <v>0</v>
      </c>
      <c r="CH1641">
        <v>0</v>
      </c>
      <c r="CL1641">
        <v>2800</v>
      </c>
      <c r="CO1641">
        <v>0</v>
      </c>
      <c r="CP1641">
        <v>0</v>
      </c>
    </row>
    <row r="1642" spans="1:94" x14ac:dyDescent="0.3">
      <c r="A1642" s="4">
        <v>44803</v>
      </c>
      <c r="B1642" s="2" t="s">
        <v>9</v>
      </c>
      <c r="C1642" s="11" t="s">
        <v>112</v>
      </c>
      <c r="D1642" s="11" t="s">
        <v>7</v>
      </c>
      <c r="E1642" s="3" t="s">
        <v>1399</v>
      </c>
      <c r="F1642" s="1"/>
      <c r="G1642" s="7"/>
      <c r="H1642" s="7"/>
      <c r="I1642" s="7"/>
      <c r="J1642" s="7">
        <v>6</v>
      </c>
      <c r="K1642" s="7">
        <v>1</v>
      </c>
      <c r="L1642" s="7">
        <v>1</v>
      </c>
      <c r="M1642" s="5"/>
      <c r="N1642" s="7"/>
      <c r="O1642" s="7"/>
      <c r="P1642" s="7"/>
      <c r="Q1642" s="7"/>
      <c r="R1642" s="7"/>
      <c r="S1642" s="7"/>
      <c r="T1642" s="7"/>
      <c r="U1642" s="7"/>
      <c r="V1642" s="6"/>
      <c r="W1642" s="10"/>
      <c r="X1642" s="8"/>
      <c r="Y1642" s="9">
        <v>0</v>
      </c>
      <c r="Z1642" s="9">
        <v>0</v>
      </c>
      <c r="AA1642" s="9">
        <v>0</v>
      </c>
      <c r="AB1642" s="9">
        <v>0</v>
      </c>
      <c r="AC1642" s="9">
        <v>0</v>
      </c>
      <c r="AD1642" s="9">
        <v>0</v>
      </c>
      <c r="AE1642" s="9">
        <v>0</v>
      </c>
      <c r="AF1642" s="9">
        <v>0</v>
      </c>
      <c r="AG1642" s="9">
        <v>0</v>
      </c>
      <c r="AH1642" s="9">
        <v>0</v>
      </c>
      <c r="AI1642" s="9">
        <v>0</v>
      </c>
      <c r="AJ1642">
        <v>0</v>
      </c>
      <c r="AK1642">
        <v>0</v>
      </c>
      <c r="AU1642" t="s">
        <v>3365</v>
      </c>
      <c r="AW1642">
        <v>0</v>
      </c>
      <c r="BA1642">
        <v>0</v>
      </c>
      <c r="BC1642">
        <v>0</v>
      </c>
      <c r="BE1642">
        <v>0</v>
      </c>
      <c r="BG1642">
        <v>0</v>
      </c>
      <c r="BI1642">
        <v>0</v>
      </c>
      <c r="BK1642">
        <v>0</v>
      </c>
      <c r="BM1642">
        <v>0</v>
      </c>
      <c r="BO1642">
        <v>0</v>
      </c>
      <c r="BQ1642">
        <v>0</v>
      </c>
      <c r="BS1642">
        <v>0</v>
      </c>
      <c r="BT1642">
        <v>0</v>
      </c>
      <c r="BV1642">
        <v>0</v>
      </c>
      <c r="BX1642">
        <v>0</v>
      </c>
      <c r="BZ1642">
        <v>0</v>
      </c>
      <c r="CB1642">
        <v>0</v>
      </c>
      <c r="CD1642">
        <v>0</v>
      </c>
      <c r="CH1642">
        <v>0</v>
      </c>
      <c r="CL1642">
        <v>2801</v>
      </c>
      <c r="CO1642">
        <v>0</v>
      </c>
      <c r="CP1642">
        <v>0</v>
      </c>
    </row>
    <row r="1643" spans="1:94" x14ac:dyDescent="0.3">
      <c r="A1643" s="4">
        <v>44756</v>
      </c>
      <c r="B1643" s="2" t="s">
        <v>80</v>
      </c>
      <c r="C1643" s="11" t="s">
        <v>190</v>
      </c>
      <c r="D1643" s="11" t="s">
        <v>1690</v>
      </c>
      <c r="E1643" s="3" t="s">
        <v>857</v>
      </c>
      <c r="F1643" s="1"/>
      <c r="G1643" s="7"/>
      <c r="H1643" s="7"/>
      <c r="I1643" s="7"/>
      <c r="J1643" s="7"/>
      <c r="K1643" s="7"/>
      <c r="L1643" s="7"/>
      <c r="M1643" s="5"/>
      <c r="N1643" s="7"/>
      <c r="O1643" s="7"/>
      <c r="P1643" s="7"/>
      <c r="Q1643" s="7">
        <v>1</v>
      </c>
      <c r="R1643" s="7"/>
      <c r="S1643" s="7"/>
      <c r="T1643" s="7"/>
      <c r="U1643" s="7"/>
      <c r="V1643" s="6"/>
      <c r="W1643" s="10"/>
      <c r="X1643" s="8"/>
      <c r="Y1643" s="9">
        <v>0</v>
      </c>
      <c r="Z1643" s="9">
        <v>0</v>
      </c>
      <c r="AA1643" s="9">
        <v>0</v>
      </c>
      <c r="AB1643" s="9">
        <v>0</v>
      </c>
      <c r="AC1643" s="9">
        <v>0</v>
      </c>
      <c r="AD1643" s="9">
        <v>0</v>
      </c>
      <c r="AE1643" s="9">
        <v>0</v>
      </c>
      <c r="AF1643" s="9">
        <v>0</v>
      </c>
      <c r="AG1643" s="9">
        <v>0</v>
      </c>
      <c r="AH1643" s="9">
        <v>0</v>
      </c>
      <c r="AI1643" s="9">
        <v>0</v>
      </c>
      <c r="AJ1643">
        <v>0</v>
      </c>
      <c r="AK1643">
        <v>0</v>
      </c>
      <c r="AU1643" t="s">
        <v>3366</v>
      </c>
      <c r="AW1643">
        <v>0</v>
      </c>
      <c r="BA1643">
        <v>0</v>
      </c>
      <c r="BC1643">
        <v>0</v>
      </c>
      <c r="BE1643">
        <v>0</v>
      </c>
      <c r="BG1643">
        <v>0</v>
      </c>
      <c r="BI1643">
        <v>0</v>
      </c>
      <c r="BK1643">
        <v>0</v>
      </c>
      <c r="BM1643">
        <v>0</v>
      </c>
      <c r="BO1643">
        <v>0</v>
      </c>
      <c r="BQ1643">
        <v>0</v>
      </c>
      <c r="BS1643">
        <v>0</v>
      </c>
      <c r="BT1643">
        <v>0</v>
      </c>
      <c r="BV1643">
        <v>0</v>
      </c>
      <c r="BX1643">
        <v>0</v>
      </c>
      <c r="BZ1643">
        <v>0</v>
      </c>
      <c r="CB1643">
        <v>0</v>
      </c>
      <c r="CD1643">
        <v>0</v>
      </c>
      <c r="CH1643">
        <v>0</v>
      </c>
      <c r="CL1643">
        <v>2802</v>
      </c>
      <c r="CO1643">
        <v>0</v>
      </c>
      <c r="CP1643">
        <v>0</v>
      </c>
    </row>
    <row r="1644" spans="1:94" x14ac:dyDescent="0.3">
      <c r="A1644" s="4">
        <v>44803</v>
      </c>
      <c r="B1644" s="2" t="s">
        <v>26</v>
      </c>
      <c r="C1644" s="11" t="s">
        <v>400</v>
      </c>
      <c r="D1644" s="11" t="s">
        <v>1473</v>
      </c>
      <c r="E1644" s="3" t="s">
        <v>1471</v>
      </c>
      <c r="F1644" s="1"/>
      <c r="G1644" s="7"/>
      <c r="H1644" s="7"/>
      <c r="I1644" s="7"/>
      <c r="J1644" s="7">
        <v>24</v>
      </c>
      <c r="K1644" s="7">
        <v>6</v>
      </c>
      <c r="L1644" s="7">
        <v>2</v>
      </c>
      <c r="M1644" s="5">
        <v>4</v>
      </c>
      <c r="N1644" s="7"/>
      <c r="O1644" s="7"/>
      <c r="P1644" s="7"/>
      <c r="Q1644" s="7"/>
      <c r="R1644" s="7"/>
      <c r="S1644" s="7"/>
      <c r="T1644" s="7"/>
      <c r="U1644" s="7"/>
      <c r="V1644" s="6"/>
      <c r="W1644" s="10"/>
      <c r="X1644" s="8"/>
      <c r="Y1644" s="9">
        <v>0</v>
      </c>
      <c r="Z1644" s="9">
        <v>0</v>
      </c>
      <c r="AA1644" s="9">
        <v>0</v>
      </c>
      <c r="AB1644" s="9">
        <v>0</v>
      </c>
      <c r="AC1644" s="9">
        <v>0</v>
      </c>
      <c r="AD1644" s="9">
        <v>0</v>
      </c>
      <c r="AE1644" s="9">
        <v>0</v>
      </c>
      <c r="AF1644" s="9">
        <v>0</v>
      </c>
      <c r="AG1644" s="9">
        <v>0</v>
      </c>
      <c r="AH1644" s="9">
        <v>0</v>
      </c>
      <c r="AI1644" s="9">
        <v>0</v>
      </c>
      <c r="AJ1644">
        <v>0</v>
      </c>
      <c r="AK1644">
        <v>0</v>
      </c>
      <c r="AU1644" t="s">
        <v>3367</v>
      </c>
      <c r="AW1644">
        <v>0</v>
      </c>
      <c r="BA1644">
        <v>0</v>
      </c>
      <c r="BC1644">
        <v>0</v>
      </c>
      <c r="BE1644">
        <v>0</v>
      </c>
      <c r="BG1644">
        <v>0</v>
      </c>
      <c r="BI1644">
        <v>0</v>
      </c>
      <c r="BK1644">
        <v>0</v>
      </c>
      <c r="BM1644">
        <v>0</v>
      </c>
      <c r="BO1644">
        <v>0</v>
      </c>
      <c r="BQ1644">
        <v>0</v>
      </c>
      <c r="BS1644">
        <v>0</v>
      </c>
      <c r="BT1644">
        <v>0</v>
      </c>
      <c r="BV1644">
        <v>0</v>
      </c>
      <c r="BX1644">
        <v>0</v>
      </c>
      <c r="BZ1644">
        <v>0</v>
      </c>
      <c r="CB1644">
        <v>0</v>
      </c>
      <c r="CD1644">
        <v>0</v>
      </c>
      <c r="CH1644">
        <v>0</v>
      </c>
      <c r="CL1644">
        <v>2803</v>
      </c>
      <c r="CO1644">
        <v>0</v>
      </c>
      <c r="CP1644">
        <v>0</v>
      </c>
    </row>
    <row r="1645" spans="1:94" x14ac:dyDescent="0.3">
      <c r="A1645" s="4">
        <v>44803</v>
      </c>
      <c r="B1645" s="2" t="s">
        <v>47</v>
      </c>
      <c r="C1645" s="11" t="s">
        <v>478</v>
      </c>
      <c r="D1645" s="11" t="s">
        <v>1713</v>
      </c>
      <c r="E1645" s="3" t="s">
        <v>1400</v>
      </c>
      <c r="F1645" s="1"/>
      <c r="G1645" s="7"/>
      <c r="H1645" s="7"/>
      <c r="I1645" s="7"/>
      <c r="J1645" s="7"/>
      <c r="K1645" s="7"/>
      <c r="L1645" s="7"/>
      <c r="M1645" s="5"/>
      <c r="N1645" s="7">
        <v>1</v>
      </c>
      <c r="O1645" s="7"/>
      <c r="P1645" s="7"/>
      <c r="Q1645" s="7"/>
      <c r="R1645" s="7"/>
      <c r="S1645" s="7"/>
      <c r="T1645" s="7"/>
      <c r="U1645" s="7"/>
      <c r="V1645" s="6"/>
      <c r="W1645" s="10"/>
      <c r="X1645" s="8"/>
      <c r="Y1645" s="9">
        <v>0</v>
      </c>
      <c r="Z1645" s="9">
        <v>0</v>
      </c>
      <c r="AA1645" s="9">
        <v>0</v>
      </c>
      <c r="AB1645" s="9">
        <v>0</v>
      </c>
      <c r="AC1645" s="9">
        <v>0</v>
      </c>
      <c r="AD1645" s="9">
        <v>0</v>
      </c>
      <c r="AE1645" s="9">
        <v>0</v>
      </c>
      <c r="AF1645" s="9">
        <v>0</v>
      </c>
      <c r="AG1645" s="9">
        <v>0</v>
      </c>
      <c r="AH1645" s="9">
        <v>0</v>
      </c>
      <c r="AI1645" s="9">
        <v>0</v>
      </c>
      <c r="AJ1645">
        <v>0</v>
      </c>
      <c r="AK1645">
        <v>0</v>
      </c>
      <c r="AU1645" t="s">
        <v>3368</v>
      </c>
      <c r="AW1645">
        <v>0</v>
      </c>
      <c r="BA1645">
        <v>0</v>
      </c>
      <c r="BC1645">
        <v>0</v>
      </c>
      <c r="BE1645">
        <v>0</v>
      </c>
      <c r="BG1645">
        <v>0</v>
      </c>
      <c r="BI1645">
        <v>0</v>
      </c>
      <c r="BK1645">
        <v>0</v>
      </c>
      <c r="BM1645">
        <v>0</v>
      </c>
      <c r="BO1645">
        <v>0</v>
      </c>
      <c r="BQ1645">
        <v>0</v>
      </c>
      <c r="BS1645">
        <v>0</v>
      </c>
      <c r="BT1645">
        <v>0</v>
      </c>
      <c r="BV1645">
        <v>0</v>
      </c>
      <c r="BX1645">
        <v>0</v>
      </c>
      <c r="BZ1645">
        <v>0</v>
      </c>
      <c r="CB1645">
        <v>0</v>
      </c>
      <c r="CD1645">
        <v>0</v>
      </c>
      <c r="CH1645">
        <v>0</v>
      </c>
      <c r="CL1645">
        <v>2804</v>
      </c>
      <c r="CO1645">
        <v>0</v>
      </c>
      <c r="CP1645">
        <v>0</v>
      </c>
    </row>
    <row r="1646" spans="1:94" x14ac:dyDescent="0.3">
      <c r="A1646" s="4">
        <v>44804</v>
      </c>
      <c r="B1646" s="2" t="s">
        <v>47</v>
      </c>
      <c r="C1646" s="11" t="s">
        <v>478</v>
      </c>
      <c r="D1646" s="11" t="s">
        <v>11</v>
      </c>
      <c r="E1646" s="3" t="s">
        <v>1400</v>
      </c>
      <c r="F1646" s="1"/>
      <c r="G1646" s="7"/>
      <c r="H1646" s="7"/>
      <c r="I1646" s="7"/>
      <c r="J1646" s="7"/>
      <c r="K1646" s="7">
        <v>88</v>
      </c>
      <c r="L1646" s="7"/>
      <c r="M1646" s="5">
        <v>18</v>
      </c>
      <c r="N1646" s="7"/>
      <c r="O1646" s="7"/>
      <c r="P1646" s="7"/>
      <c r="Q1646" s="7"/>
      <c r="R1646" s="7"/>
      <c r="S1646" s="7"/>
      <c r="T1646" s="7"/>
      <c r="U1646" s="7"/>
      <c r="V1646" s="6"/>
      <c r="W1646" s="10"/>
      <c r="X1646" s="8"/>
      <c r="Y1646" s="9">
        <v>0</v>
      </c>
      <c r="Z1646" s="9">
        <v>0</v>
      </c>
      <c r="AA1646" s="9">
        <v>0</v>
      </c>
      <c r="AB1646" s="9">
        <v>0</v>
      </c>
      <c r="AC1646" s="9">
        <v>0</v>
      </c>
      <c r="AD1646" s="9">
        <v>0</v>
      </c>
      <c r="AE1646" s="9">
        <v>0</v>
      </c>
      <c r="AF1646" s="9">
        <v>0</v>
      </c>
      <c r="AG1646" s="9">
        <v>0</v>
      </c>
      <c r="AH1646" s="9">
        <v>0</v>
      </c>
      <c r="AI1646" s="9">
        <v>0</v>
      </c>
      <c r="AJ1646">
        <v>0</v>
      </c>
      <c r="AK1646">
        <v>0</v>
      </c>
      <c r="AU1646" t="s">
        <v>3369</v>
      </c>
      <c r="AW1646">
        <v>0</v>
      </c>
      <c r="BA1646">
        <v>0</v>
      </c>
      <c r="BC1646">
        <v>0</v>
      </c>
      <c r="BE1646">
        <v>0</v>
      </c>
      <c r="BG1646">
        <v>0</v>
      </c>
      <c r="BI1646">
        <v>0</v>
      </c>
      <c r="BK1646">
        <v>0</v>
      </c>
      <c r="BM1646">
        <v>0</v>
      </c>
      <c r="BO1646">
        <v>0</v>
      </c>
      <c r="BQ1646">
        <v>0</v>
      </c>
      <c r="BS1646">
        <v>0</v>
      </c>
      <c r="BT1646">
        <v>0</v>
      </c>
      <c r="BV1646">
        <v>0</v>
      </c>
      <c r="BX1646">
        <v>0</v>
      </c>
      <c r="BZ1646">
        <v>0</v>
      </c>
      <c r="CB1646">
        <v>0</v>
      </c>
      <c r="CD1646">
        <v>0</v>
      </c>
      <c r="CH1646">
        <v>0</v>
      </c>
      <c r="CL1646">
        <v>2805</v>
      </c>
      <c r="CO1646">
        <v>0</v>
      </c>
      <c r="CP1646">
        <v>0</v>
      </c>
    </row>
    <row r="1647" spans="1:94" x14ac:dyDescent="0.3">
      <c r="A1647" s="4">
        <v>44805</v>
      </c>
      <c r="B1647" s="2" t="s">
        <v>57</v>
      </c>
      <c r="C1647" s="11" t="s">
        <v>256</v>
      </c>
      <c r="D1647" s="11" t="s">
        <v>404</v>
      </c>
      <c r="E1647" s="3" t="s">
        <v>1034</v>
      </c>
      <c r="F1647" s="1"/>
      <c r="G1647" s="7"/>
      <c r="H1647" s="7">
        <v>5</v>
      </c>
      <c r="I1647" s="7"/>
      <c r="J1647" s="7">
        <v>5</v>
      </c>
      <c r="K1647" s="7"/>
      <c r="L1647" s="7"/>
      <c r="M1647" s="5"/>
      <c r="N1647" s="7"/>
      <c r="O1647" s="7"/>
      <c r="P1647" s="7"/>
      <c r="Q1647" s="7"/>
      <c r="R1647" s="7"/>
      <c r="S1647" s="7"/>
      <c r="T1647" s="7"/>
      <c r="U1647" s="7"/>
      <c r="V1647" s="6"/>
      <c r="W1647" s="10" t="s">
        <v>3370</v>
      </c>
      <c r="X1647" s="8"/>
      <c r="Y1647" s="9">
        <v>0</v>
      </c>
      <c r="Z1647" s="9">
        <v>0</v>
      </c>
      <c r="AA1647" s="9">
        <v>0</v>
      </c>
      <c r="AB1647" s="9">
        <v>0</v>
      </c>
      <c r="AC1647" s="9">
        <v>0</v>
      </c>
      <c r="AD1647" s="9">
        <v>0</v>
      </c>
      <c r="AE1647" s="9">
        <v>0</v>
      </c>
      <c r="AF1647" s="9">
        <v>0</v>
      </c>
      <c r="AG1647" s="9">
        <v>0</v>
      </c>
      <c r="AH1647" s="9">
        <v>0</v>
      </c>
      <c r="AI1647" s="9">
        <v>0</v>
      </c>
      <c r="AJ1647">
        <v>0</v>
      </c>
      <c r="AK1647">
        <v>0</v>
      </c>
      <c r="AU1647" t="s">
        <v>3371</v>
      </c>
      <c r="AW1647">
        <v>0</v>
      </c>
      <c r="BA1647">
        <v>0</v>
      </c>
      <c r="BC1647">
        <v>0</v>
      </c>
      <c r="BE1647">
        <v>0</v>
      </c>
      <c r="BG1647">
        <v>0</v>
      </c>
      <c r="BI1647">
        <v>0</v>
      </c>
      <c r="BK1647">
        <v>0</v>
      </c>
      <c r="BM1647">
        <v>0</v>
      </c>
      <c r="BO1647">
        <v>0</v>
      </c>
      <c r="BQ1647">
        <v>0</v>
      </c>
      <c r="BS1647">
        <v>0</v>
      </c>
      <c r="BT1647">
        <v>0</v>
      </c>
      <c r="BV1647">
        <v>0</v>
      </c>
      <c r="BX1647">
        <v>0</v>
      </c>
      <c r="BZ1647">
        <v>0</v>
      </c>
      <c r="CB1647">
        <v>0</v>
      </c>
      <c r="CD1647">
        <v>0</v>
      </c>
      <c r="CH1647">
        <v>0</v>
      </c>
      <c r="CL1647">
        <v>2806</v>
      </c>
      <c r="CO1647">
        <v>0</v>
      </c>
      <c r="CP1647">
        <v>0</v>
      </c>
    </row>
    <row r="1648" spans="1:94" x14ac:dyDescent="0.3">
      <c r="A1648" s="4">
        <v>44805</v>
      </c>
      <c r="B1648" s="2" t="s">
        <v>57</v>
      </c>
      <c r="C1648" s="11" t="s">
        <v>360</v>
      </c>
      <c r="D1648" s="11" t="s">
        <v>31</v>
      </c>
      <c r="E1648" s="3" t="s">
        <v>1138</v>
      </c>
      <c r="F1648" s="1"/>
      <c r="G1648" s="7"/>
      <c r="H1648" s="7"/>
      <c r="I1648" s="7"/>
      <c r="J1648" s="7"/>
      <c r="K1648" s="7"/>
      <c r="L1648" s="7"/>
      <c r="M1648" s="5"/>
      <c r="N1648" s="7"/>
      <c r="O1648" s="7"/>
      <c r="P1648" s="7"/>
      <c r="Q1648" s="7"/>
      <c r="R1648" s="7"/>
      <c r="S1648" s="7"/>
      <c r="T1648" s="7">
        <v>1</v>
      </c>
      <c r="U1648" s="7"/>
      <c r="V1648" s="6"/>
      <c r="W1648" s="10"/>
      <c r="X1648" s="8"/>
      <c r="Y1648" s="9">
        <v>0</v>
      </c>
      <c r="Z1648" s="9">
        <v>0</v>
      </c>
      <c r="AA1648" s="9">
        <v>0</v>
      </c>
      <c r="AB1648" s="9">
        <v>0</v>
      </c>
      <c r="AC1648" s="9">
        <v>0</v>
      </c>
      <c r="AD1648" s="9">
        <v>0</v>
      </c>
      <c r="AE1648" s="9">
        <v>0</v>
      </c>
      <c r="AF1648" s="9">
        <v>0</v>
      </c>
      <c r="AG1648" s="9">
        <v>0</v>
      </c>
      <c r="AH1648" s="9">
        <v>0</v>
      </c>
      <c r="AI1648" s="9">
        <v>0</v>
      </c>
      <c r="AJ1648">
        <v>0</v>
      </c>
      <c r="AK1648">
        <v>0</v>
      </c>
      <c r="AU1648" t="s">
        <v>3372</v>
      </c>
      <c r="AW1648">
        <v>0</v>
      </c>
      <c r="BA1648">
        <v>0</v>
      </c>
      <c r="BC1648">
        <v>0</v>
      </c>
      <c r="BE1648">
        <v>0</v>
      </c>
      <c r="BG1648">
        <v>0</v>
      </c>
      <c r="BI1648">
        <v>0</v>
      </c>
      <c r="BK1648">
        <v>0</v>
      </c>
      <c r="BM1648">
        <v>0</v>
      </c>
      <c r="BO1648">
        <v>0</v>
      </c>
      <c r="BQ1648">
        <v>0</v>
      </c>
      <c r="BS1648">
        <v>0</v>
      </c>
      <c r="BT1648">
        <v>0</v>
      </c>
      <c r="BV1648">
        <v>0</v>
      </c>
      <c r="BX1648">
        <v>0</v>
      </c>
      <c r="BZ1648">
        <v>0</v>
      </c>
      <c r="CB1648">
        <v>0</v>
      </c>
      <c r="CD1648">
        <v>0</v>
      </c>
      <c r="CH1648">
        <v>0</v>
      </c>
      <c r="CL1648">
        <v>2807</v>
      </c>
      <c r="CO1648">
        <v>0</v>
      </c>
      <c r="CP1648">
        <v>0</v>
      </c>
    </row>
    <row r="1649" spans="1:94" x14ac:dyDescent="0.3">
      <c r="A1649" s="4">
        <v>44805</v>
      </c>
      <c r="B1649" s="2" t="s">
        <v>40</v>
      </c>
      <c r="C1649" s="11" t="s">
        <v>411</v>
      </c>
      <c r="D1649" s="11" t="s">
        <v>1699</v>
      </c>
      <c r="E1649" s="3" t="s">
        <v>1020</v>
      </c>
      <c r="F1649" s="1"/>
      <c r="G1649" s="7"/>
      <c r="H1649" s="7"/>
      <c r="I1649" s="7"/>
      <c r="J1649" s="7"/>
      <c r="K1649" s="7"/>
      <c r="L1649" s="7"/>
      <c r="M1649" s="5"/>
      <c r="N1649" s="7"/>
      <c r="O1649" s="7"/>
      <c r="P1649" s="7"/>
      <c r="Q1649" s="7"/>
      <c r="R1649" s="7"/>
      <c r="S1649" s="7"/>
      <c r="T1649" s="7"/>
      <c r="U1649" s="7"/>
      <c r="V1649" s="6">
        <v>100</v>
      </c>
      <c r="W1649" s="10"/>
      <c r="X1649" s="8"/>
      <c r="Y1649" s="9">
        <v>0</v>
      </c>
      <c r="Z1649" s="9">
        <v>0</v>
      </c>
      <c r="AA1649" s="9">
        <v>0</v>
      </c>
      <c r="AB1649" s="9">
        <v>0</v>
      </c>
      <c r="AC1649" s="9">
        <v>0</v>
      </c>
      <c r="AD1649" s="9">
        <v>0</v>
      </c>
      <c r="AE1649" s="9">
        <v>0</v>
      </c>
      <c r="AF1649" s="9">
        <v>0</v>
      </c>
      <c r="AG1649" s="9">
        <v>0</v>
      </c>
      <c r="AH1649" s="9">
        <v>0</v>
      </c>
      <c r="AI1649" s="9">
        <v>0</v>
      </c>
      <c r="AJ1649">
        <v>0</v>
      </c>
      <c r="AK1649">
        <v>0</v>
      </c>
      <c r="AU1649" t="s">
        <v>3373</v>
      </c>
      <c r="AW1649">
        <v>0</v>
      </c>
      <c r="BA1649">
        <v>0</v>
      </c>
      <c r="BC1649">
        <v>0</v>
      </c>
      <c r="BE1649">
        <v>0</v>
      </c>
      <c r="BG1649">
        <v>0</v>
      </c>
      <c r="BI1649">
        <v>0</v>
      </c>
      <c r="BK1649">
        <v>0</v>
      </c>
      <c r="BM1649">
        <v>0</v>
      </c>
      <c r="BO1649">
        <v>0</v>
      </c>
      <c r="BQ1649">
        <v>0</v>
      </c>
      <c r="BS1649">
        <v>0</v>
      </c>
      <c r="BT1649">
        <v>0</v>
      </c>
      <c r="BV1649">
        <v>0</v>
      </c>
      <c r="BX1649">
        <v>0</v>
      </c>
      <c r="BZ1649">
        <v>0</v>
      </c>
      <c r="CB1649">
        <v>0</v>
      </c>
      <c r="CD1649">
        <v>0</v>
      </c>
      <c r="CH1649">
        <v>0</v>
      </c>
      <c r="CL1649">
        <v>2808</v>
      </c>
      <c r="CO1649">
        <v>0</v>
      </c>
      <c r="CP1649">
        <v>0</v>
      </c>
    </row>
    <row r="1650" spans="1:94" x14ac:dyDescent="0.3">
      <c r="A1650" s="4">
        <v>44805</v>
      </c>
      <c r="B1650" s="2" t="s">
        <v>40</v>
      </c>
      <c r="C1650" s="11" t="s">
        <v>85</v>
      </c>
      <c r="D1650" s="11" t="s">
        <v>1699</v>
      </c>
      <c r="E1650" s="3" t="s">
        <v>1158</v>
      </c>
      <c r="F1650" s="1"/>
      <c r="G1650" s="7"/>
      <c r="H1650" s="7"/>
      <c r="I1650" s="7"/>
      <c r="J1650" s="7"/>
      <c r="K1650" s="7"/>
      <c r="L1650" s="7"/>
      <c r="M1650" s="5"/>
      <c r="N1650" s="7"/>
      <c r="O1650" s="7"/>
      <c r="P1650" s="7"/>
      <c r="Q1650" s="7"/>
      <c r="R1650" s="7"/>
      <c r="S1650" s="7"/>
      <c r="T1650" s="7"/>
      <c r="U1650" s="7"/>
      <c r="V1650" s="6">
        <v>6</v>
      </c>
      <c r="W1650" s="10"/>
      <c r="X1650" s="8"/>
      <c r="Y1650" s="9">
        <v>0</v>
      </c>
      <c r="Z1650" s="9">
        <v>0</v>
      </c>
      <c r="AA1650" s="9">
        <v>0</v>
      </c>
      <c r="AB1650" s="9">
        <v>0</v>
      </c>
      <c r="AC1650" s="9">
        <v>0</v>
      </c>
      <c r="AD1650" s="9">
        <v>0</v>
      </c>
      <c r="AE1650" s="9">
        <v>0</v>
      </c>
      <c r="AF1650" s="9">
        <v>0</v>
      </c>
      <c r="AG1650" s="9">
        <v>0</v>
      </c>
      <c r="AH1650" s="9">
        <v>0</v>
      </c>
      <c r="AI1650" s="9">
        <v>0</v>
      </c>
      <c r="AJ1650">
        <v>0</v>
      </c>
      <c r="AK1650">
        <v>0</v>
      </c>
      <c r="AU1650" t="s">
        <v>3374</v>
      </c>
      <c r="AW1650">
        <v>0</v>
      </c>
      <c r="BA1650">
        <v>0</v>
      </c>
      <c r="BC1650">
        <v>0</v>
      </c>
      <c r="BE1650">
        <v>0</v>
      </c>
      <c r="BG1650">
        <v>0</v>
      </c>
      <c r="BI1650">
        <v>0</v>
      </c>
      <c r="BK1650">
        <v>0</v>
      </c>
      <c r="BM1650">
        <v>0</v>
      </c>
      <c r="BO1650">
        <v>0</v>
      </c>
      <c r="BQ1650">
        <v>0</v>
      </c>
      <c r="BS1650">
        <v>0</v>
      </c>
      <c r="BT1650">
        <v>0</v>
      </c>
      <c r="BV1650">
        <v>0</v>
      </c>
      <c r="BX1650">
        <v>0</v>
      </c>
      <c r="BZ1650">
        <v>0</v>
      </c>
      <c r="CB1650">
        <v>0</v>
      </c>
      <c r="CD1650">
        <v>0</v>
      </c>
      <c r="CH1650">
        <v>0</v>
      </c>
      <c r="CL1650">
        <v>2809</v>
      </c>
      <c r="CO1650">
        <v>0</v>
      </c>
      <c r="CP1650">
        <v>0</v>
      </c>
    </row>
    <row r="1651" spans="1:94" x14ac:dyDescent="0.3">
      <c r="A1651" s="4">
        <v>44804</v>
      </c>
      <c r="B1651" s="2" t="s">
        <v>8</v>
      </c>
      <c r="C1651" s="11" t="s">
        <v>698</v>
      </c>
      <c r="D1651" s="11" t="s">
        <v>1699</v>
      </c>
      <c r="E1651" s="3" t="s">
        <v>1110</v>
      </c>
      <c r="F1651" s="1"/>
      <c r="G1651" s="7"/>
      <c r="H1651" s="7"/>
      <c r="I1651" s="7"/>
      <c r="J1651" s="7"/>
      <c r="K1651" s="7"/>
      <c r="L1651" s="7"/>
      <c r="M1651" s="5"/>
      <c r="N1651" s="7"/>
      <c r="O1651" s="7"/>
      <c r="P1651" s="7"/>
      <c r="Q1651" s="7"/>
      <c r="R1651" s="7"/>
      <c r="S1651" s="7"/>
      <c r="T1651" s="7"/>
      <c r="U1651" s="7"/>
      <c r="V1651" s="6">
        <v>1</v>
      </c>
      <c r="W1651" s="10"/>
      <c r="X1651" s="8"/>
      <c r="Y1651" s="9">
        <v>0</v>
      </c>
      <c r="Z1651" s="9">
        <v>0</v>
      </c>
      <c r="AA1651" s="9">
        <v>0</v>
      </c>
      <c r="AB1651" s="9">
        <v>0</v>
      </c>
      <c r="AC1651" s="9">
        <v>0</v>
      </c>
      <c r="AD1651" s="9">
        <v>0</v>
      </c>
      <c r="AE1651" s="9">
        <v>0</v>
      </c>
      <c r="AF1651" s="9">
        <v>0</v>
      </c>
      <c r="AG1651" s="9">
        <v>0</v>
      </c>
      <c r="AH1651" s="9">
        <v>0</v>
      </c>
      <c r="AI1651" s="9">
        <v>0</v>
      </c>
      <c r="AJ1651">
        <v>0</v>
      </c>
      <c r="AK1651">
        <v>0</v>
      </c>
      <c r="AU1651" t="s">
        <v>3375</v>
      </c>
      <c r="AW1651">
        <v>0</v>
      </c>
      <c r="BA1651">
        <v>0</v>
      </c>
      <c r="BC1651">
        <v>0</v>
      </c>
      <c r="BE1651">
        <v>0</v>
      </c>
      <c r="BG1651">
        <v>0</v>
      </c>
      <c r="BI1651">
        <v>0</v>
      </c>
      <c r="BK1651">
        <v>0</v>
      </c>
      <c r="BM1651">
        <v>0</v>
      </c>
      <c r="BO1651">
        <v>0</v>
      </c>
      <c r="BQ1651">
        <v>0</v>
      </c>
      <c r="BS1651">
        <v>0</v>
      </c>
      <c r="BT1651">
        <v>0</v>
      </c>
      <c r="BV1651">
        <v>0</v>
      </c>
      <c r="BX1651">
        <v>0</v>
      </c>
      <c r="BZ1651">
        <v>0</v>
      </c>
      <c r="CB1651">
        <v>0</v>
      </c>
      <c r="CD1651">
        <v>0</v>
      </c>
      <c r="CH1651">
        <v>0</v>
      </c>
      <c r="CL1651">
        <v>2810</v>
      </c>
      <c r="CO1651">
        <v>0</v>
      </c>
      <c r="CP1651">
        <v>0</v>
      </c>
    </row>
    <row r="1652" spans="1:94" x14ac:dyDescent="0.3">
      <c r="A1652" s="4">
        <v>44805</v>
      </c>
      <c r="B1652" s="2" t="s">
        <v>40</v>
      </c>
      <c r="C1652" s="11" t="s">
        <v>412</v>
      </c>
      <c r="D1652" s="11" t="s">
        <v>11</v>
      </c>
      <c r="E1652" s="3" t="s">
        <v>1459</v>
      </c>
      <c r="F1652" s="1"/>
      <c r="G1652" s="7"/>
      <c r="H1652" s="7"/>
      <c r="I1652" s="7"/>
      <c r="J1652" s="7">
        <v>10</v>
      </c>
      <c r="K1652" s="7">
        <v>2</v>
      </c>
      <c r="L1652" s="7"/>
      <c r="M1652" s="5">
        <v>2</v>
      </c>
      <c r="N1652" s="7"/>
      <c r="O1652" s="7"/>
      <c r="P1652" s="7"/>
      <c r="Q1652" s="7"/>
      <c r="R1652" s="7"/>
      <c r="S1652" s="7"/>
      <c r="T1652" s="7"/>
      <c r="U1652" s="7"/>
      <c r="V1652" s="6"/>
      <c r="W1652" s="10"/>
      <c r="X1652" s="8"/>
      <c r="Y1652" s="9">
        <v>0</v>
      </c>
      <c r="Z1652" s="9">
        <v>0</v>
      </c>
      <c r="AA1652" s="9">
        <v>0</v>
      </c>
      <c r="AB1652" s="9">
        <v>0</v>
      </c>
      <c r="AC1652" s="9">
        <v>0</v>
      </c>
      <c r="AD1652" s="9">
        <v>0</v>
      </c>
      <c r="AE1652" s="9">
        <v>0</v>
      </c>
      <c r="AF1652" s="9">
        <v>0</v>
      </c>
      <c r="AG1652" s="9">
        <v>0</v>
      </c>
      <c r="AH1652" s="9">
        <v>0</v>
      </c>
      <c r="AI1652" s="9">
        <v>0</v>
      </c>
      <c r="AJ1652">
        <v>0</v>
      </c>
      <c r="AK1652">
        <v>0</v>
      </c>
      <c r="AU1652" t="s">
        <v>3376</v>
      </c>
      <c r="AW1652">
        <v>0</v>
      </c>
      <c r="BA1652">
        <v>0</v>
      </c>
      <c r="BC1652">
        <v>0</v>
      </c>
      <c r="BE1652">
        <v>0</v>
      </c>
      <c r="BG1652">
        <v>0</v>
      </c>
      <c r="BI1652">
        <v>0</v>
      </c>
      <c r="BK1652">
        <v>0</v>
      </c>
      <c r="BM1652">
        <v>0</v>
      </c>
      <c r="BO1652">
        <v>0</v>
      </c>
      <c r="BQ1652">
        <v>0</v>
      </c>
      <c r="BS1652">
        <v>0</v>
      </c>
      <c r="BT1652">
        <v>0</v>
      </c>
      <c r="BV1652">
        <v>0</v>
      </c>
      <c r="BX1652">
        <v>0</v>
      </c>
      <c r="BZ1652">
        <v>0</v>
      </c>
      <c r="CB1652">
        <v>0</v>
      </c>
      <c r="CD1652">
        <v>0</v>
      </c>
      <c r="CH1652">
        <v>0</v>
      </c>
      <c r="CL1652">
        <v>2811</v>
      </c>
      <c r="CO1652">
        <v>0</v>
      </c>
      <c r="CP1652">
        <v>0</v>
      </c>
    </row>
    <row r="1653" spans="1:94" x14ac:dyDescent="0.3">
      <c r="A1653" s="4">
        <v>44804</v>
      </c>
      <c r="B1653" s="2" t="s">
        <v>26</v>
      </c>
      <c r="C1653" s="11" t="s">
        <v>198</v>
      </c>
      <c r="D1653" s="11" t="s">
        <v>1690</v>
      </c>
      <c r="E1653" s="3" t="s">
        <v>1175</v>
      </c>
      <c r="F1653" s="1"/>
      <c r="G1653" s="7"/>
      <c r="H1653" s="7"/>
      <c r="I1653" s="7"/>
      <c r="J1653" s="7">
        <v>32</v>
      </c>
      <c r="K1653" s="7">
        <v>9</v>
      </c>
      <c r="L1653" s="7">
        <v>1</v>
      </c>
      <c r="M1653" s="5">
        <v>8</v>
      </c>
      <c r="N1653" s="7"/>
      <c r="O1653" s="7"/>
      <c r="P1653" s="7"/>
      <c r="Q1653" s="7"/>
      <c r="R1653" s="7"/>
      <c r="S1653" s="7"/>
      <c r="T1653" s="7"/>
      <c r="U1653" s="7"/>
      <c r="V1653" s="6"/>
      <c r="W1653" s="10"/>
      <c r="X1653" s="8"/>
      <c r="Y1653" s="9">
        <v>0</v>
      </c>
      <c r="Z1653" s="9">
        <v>0</v>
      </c>
      <c r="AA1653" s="9">
        <v>0</v>
      </c>
      <c r="AB1653" s="9">
        <v>0</v>
      </c>
      <c r="AC1653" s="9">
        <v>0</v>
      </c>
      <c r="AD1653" s="9">
        <v>0</v>
      </c>
      <c r="AE1653" s="9">
        <v>0</v>
      </c>
      <c r="AF1653" s="9">
        <v>0</v>
      </c>
      <c r="AG1653" s="9">
        <v>0</v>
      </c>
      <c r="AH1653" s="9">
        <v>0</v>
      </c>
      <c r="AI1653" s="9">
        <v>0</v>
      </c>
      <c r="AJ1653">
        <v>0</v>
      </c>
      <c r="AK1653">
        <v>0</v>
      </c>
      <c r="AU1653" t="s">
        <v>3377</v>
      </c>
      <c r="AW1653">
        <v>0</v>
      </c>
      <c r="BA1653">
        <v>0</v>
      </c>
      <c r="BC1653">
        <v>0</v>
      </c>
      <c r="BE1653">
        <v>0</v>
      </c>
      <c r="BG1653">
        <v>0</v>
      </c>
      <c r="BI1653">
        <v>0</v>
      </c>
      <c r="BK1653">
        <v>0</v>
      </c>
      <c r="BM1653">
        <v>0</v>
      </c>
      <c r="BO1653">
        <v>0</v>
      </c>
      <c r="BQ1653">
        <v>0</v>
      </c>
      <c r="BS1653">
        <v>0</v>
      </c>
      <c r="BT1653">
        <v>0</v>
      </c>
      <c r="BV1653">
        <v>0</v>
      </c>
      <c r="BX1653">
        <v>0</v>
      </c>
      <c r="BZ1653">
        <v>0</v>
      </c>
      <c r="CB1653">
        <v>0</v>
      </c>
      <c r="CD1653">
        <v>0</v>
      </c>
      <c r="CH1653">
        <v>0</v>
      </c>
      <c r="CL1653">
        <v>2812</v>
      </c>
      <c r="CO1653">
        <v>0</v>
      </c>
      <c r="CP1653">
        <v>0</v>
      </c>
    </row>
    <row r="1654" spans="1:94" x14ac:dyDescent="0.3">
      <c r="A1654" s="4">
        <v>44767</v>
      </c>
      <c r="B1654" s="2" t="s">
        <v>78</v>
      </c>
      <c r="C1654" s="11" t="s">
        <v>582</v>
      </c>
      <c r="D1654" s="11" t="s">
        <v>11</v>
      </c>
      <c r="E1654" s="3" t="s">
        <v>1423</v>
      </c>
      <c r="F1654" s="1"/>
      <c r="G1654" s="7"/>
      <c r="H1654" s="7"/>
      <c r="I1654" s="7"/>
      <c r="J1654" s="7">
        <v>639</v>
      </c>
      <c r="K1654" s="7">
        <v>190</v>
      </c>
      <c r="L1654" s="7"/>
      <c r="M1654" s="5">
        <v>190</v>
      </c>
      <c r="N1654" s="7"/>
      <c r="O1654" s="7"/>
      <c r="P1654" s="7"/>
      <c r="Q1654" s="7"/>
      <c r="R1654" s="7"/>
      <c r="S1654" s="7"/>
      <c r="T1654" s="7"/>
      <c r="U1654" s="7"/>
      <c r="V1654" s="6"/>
      <c r="W1654" s="10"/>
      <c r="X1654" s="8"/>
      <c r="Y1654" s="9">
        <v>0</v>
      </c>
      <c r="Z1654" s="9">
        <v>0</v>
      </c>
      <c r="AA1654" s="9">
        <v>0</v>
      </c>
      <c r="AB1654" s="9">
        <v>0</v>
      </c>
      <c r="AC1654" s="9">
        <v>0</v>
      </c>
      <c r="AD1654" s="9">
        <v>0</v>
      </c>
      <c r="AE1654" s="9">
        <v>0</v>
      </c>
      <c r="AF1654" s="9">
        <v>0</v>
      </c>
      <c r="AG1654" s="9">
        <v>0</v>
      </c>
      <c r="AH1654" s="9">
        <v>0</v>
      </c>
      <c r="AI1654" s="9">
        <v>0</v>
      </c>
      <c r="AJ1654">
        <v>0</v>
      </c>
      <c r="AK1654">
        <v>0</v>
      </c>
      <c r="AU1654" t="s">
        <v>3378</v>
      </c>
      <c r="AW1654">
        <v>0</v>
      </c>
      <c r="BA1654">
        <v>0</v>
      </c>
      <c r="BC1654">
        <v>0</v>
      </c>
      <c r="BE1654">
        <v>0</v>
      </c>
      <c r="BG1654">
        <v>0</v>
      </c>
      <c r="BI1654">
        <v>0</v>
      </c>
      <c r="BK1654">
        <v>0</v>
      </c>
      <c r="BM1654">
        <v>0</v>
      </c>
      <c r="BO1654">
        <v>0</v>
      </c>
      <c r="BQ1654">
        <v>0</v>
      </c>
      <c r="BS1654">
        <v>0</v>
      </c>
      <c r="BT1654">
        <v>0</v>
      </c>
      <c r="BV1654">
        <v>0</v>
      </c>
      <c r="BX1654">
        <v>0</v>
      </c>
      <c r="BZ1654">
        <v>0</v>
      </c>
      <c r="CB1654">
        <v>0</v>
      </c>
      <c r="CD1654">
        <v>0</v>
      </c>
      <c r="CH1654">
        <v>0</v>
      </c>
      <c r="CL1654">
        <v>2813</v>
      </c>
      <c r="CO1654">
        <v>0</v>
      </c>
      <c r="CP1654">
        <v>0</v>
      </c>
    </row>
    <row r="1655" spans="1:94" x14ac:dyDescent="0.3">
      <c r="A1655" s="4">
        <v>44790</v>
      </c>
      <c r="B1655" s="2" t="s">
        <v>199</v>
      </c>
      <c r="C1655" s="11" t="s">
        <v>200</v>
      </c>
      <c r="D1655" s="11" t="s">
        <v>1690</v>
      </c>
      <c r="E1655" s="3" t="s">
        <v>919</v>
      </c>
      <c r="F1655" s="1"/>
      <c r="G1655" s="7"/>
      <c r="H1655" s="7"/>
      <c r="I1655" s="7"/>
      <c r="J1655" s="7"/>
      <c r="K1655" s="7"/>
      <c r="L1655" s="7"/>
      <c r="M1655" s="5"/>
      <c r="N1655" s="7"/>
      <c r="O1655" s="7"/>
      <c r="P1655" s="7"/>
      <c r="Q1655" s="7"/>
      <c r="R1655" s="7"/>
      <c r="S1655" s="7"/>
      <c r="T1655" s="7"/>
      <c r="U1655" s="7"/>
      <c r="V1655" s="6"/>
      <c r="W1655" s="10" t="s">
        <v>3379</v>
      </c>
      <c r="X1655" s="8"/>
      <c r="Y1655" s="9">
        <v>0</v>
      </c>
      <c r="Z1655" s="9">
        <v>0</v>
      </c>
      <c r="AA1655" s="9">
        <v>0</v>
      </c>
      <c r="AB1655" s="9">
        <v>0</v>
      </c>
      <c r="AC1655" s="9">
        <v>0</v>
      </c>
      <c r="AD1655" s="9">
        <v>0</v>
      </c>
      <c r="AE1655" s="9">
        <v>0</v>
      </c>
      <c r="AF1655" s="9">
        <v>0</v>
      </c>
      <c r="AG1655" s="9">
        <v>0</v>
      </c>
      <c r="AH1655" s="9">
        <v>0</v>
      </c>
      <c r="AI1655" s="9">
        <v>0</v>
      </c>
      <c r="AJ1655">
        <v>0</v>
      </c>
      <c r="AK1655">
        <v>0</v>
      </c>
      <c r="AU1655" t="s">
        <v>3380</v>
      </c>
      <c r="AW1655">
        <v>0</v>
      </c>
      <c r="BA1655">
        <v>0</v>
      </c>
      <c r="BC1655">
        <v>0</v>
      </c>
      <c r="BE1655">
        <v>0</v>
      </c>
      <c r="BG1655">
        <v>0</v>
      </c>
      <c r="BI1655">
        <v>0</v>
      </c>
      <c r="BK1655">
        <v>0</v>
      </c>
      <c r="BM1655">
        <v>0</v>
      </c>
      <c r="BO1655">
        <v>0</v>
      </c>
      <c r="BQ1655">
        <v>0</v>
      </c>
      <c r="BS1655">
        <v>0</v>
      </c>
      <c r="BT1655">
        <v>0</v>
      </c>
      <c r="BV1655">
        <v>0</v>
      </c>
      <c r="BX1655">
        <v>0</v>
      </c>
      <c r="BZ1655">
        <v>0</v>
      </c>
      <c r="CB1655">
        <v>0</v>
      </c>
      <c r="CD1655">
        <v>0</v>
      </c>
      <c r="CH1655">
        <v>0</v>
      </c>
      <c r="CL1655">
        <v>2814</v>
      </c>
      <c r="CO1655">
        <v>0</v>
      </c>
      <c r="CP1655">
        <v>0</v>
      </c>
    </row>
    <row r="1656" spans="1:94" x14ac:dyDescent="0.3">
      <c r="A1656" s="4">
        <v>44805</v>
      </c>
      <c r="B1656" s="2" t="s">
        <v>26</v>
      </c>
      <c r="C1656" s="11" t="s">
        <v>793</v>
      </c>
      <c r="D1656" s="11" t="s">
        <v>1690</v>
      </c>
      <c r="E1656" s="3" t="s">
        <v>1510</v>
      </c>
      <c r="F1656" s="1"/>
      <c r="G1656" s="7"/>
      <c r="H1656" s="7"/>
      <c r="I1656" s="7"/>
      <c r="J1656" s="7"/>
      <c r="K1656" s="7"/>
      <c r="L1656" s="7"/>
      <c r="M1656" s="5"/>
      <c r="N1656" s="7">
        <v>1</v>
      </c>
      <c r="O1656" s="7"/>
      <c r="P1656" s="7"/>
      <c r="Q1656" s="7"/>
      <c r="R1656" s="7"/>
      <c r="S1656" s="7"/>
      <c r="T1656" s="7"/>
      <c r="U1656" s="7"/>
      <c r="V1656" s="6"/>
      <c r="W1656" s="10"/>
      <c r="X1656" s="8"/>
      <c r="Y1656" s="9">
        <v>0</v>
      </c>
      <c r="Z1656" s="9">
        <v>0</v>
      </c>
      <c r="AA1656" s="9">
        <v>0</v>
      </c>
      <c r="AB1656" s="9">
        <v>0</v>
      </c>
      <c r="AC1656" s="9">
        <v>0</v>
      </c>
      <c r="AD1656" s="9">
        <v>0</v>
      </c>
      <c r="AE1656" s="9">
        <v>0</v>
      </c>
      <c r="AF1656" s="9">
        <v>0</v>
      </c>
      <c r="AG1656" s="9">
        <v>0</v>
      </c>
      <c r="AH1656" s="9">
        <v>0</v>
      </c>
      <c r="AI1656" s="9">
        <v>0</v>
      </c>
      <c r="AJ1656">
        <v>0</v>
      </c>
      <c r="AK1656">
        <v>0</v>
      </c>
      <c r="AU1656" t="s">
        <v>3381</v>
      </c>
      <c r="AW1656">
        <v>0</v>
      </c>
      <c r="BA1656">
        <v>0</v>
      </c>
      <c r="BC1656">
        <v>0</v>
      </c>
      <c r="BE1656">
        <v>0</v>
      </c>
      <c r="BG1656">
        <v>0</v>
      </c>
      <c r="BI1656">
        <v>0</v>
      </c>
      <c r="BK1656">
        <v>0</v>
      </c>
      <c r="BM1656">
        <v>0</v>
      </c>
      <c r="BO1656">
        <v>0</v>
      </c>
      <c r="BQ1656">
        <v>0</v>
      </c>
      <c r="BS1656">
        <v>0</v>
      </c>
      <c r="BT1656">
        <v>0</v>
      </c>
      <c r="BV1656">
        <v>0</v>
      </c>
      <c r="BX1656">
        <v>0</v>
      </c>
      <c r="BZ1656">
        <v>0</v>
      </c>
      <c r="CB1656">
        <v>0</v>
      </c>
      <c r="CD1656">
        <v>0</v>
      </c>
      <c r="CH1656">
        <v>0</v>
      </c>
      <c r="CL1656">
        <v>2815</v>
      </c>
      <c r="CO1656">
        <v>0</v>
      </c>
      <c r="CP1656">
        <v>0</v>
      </c>
    </row>
    <row r="1657" spans="1:94" x14ac:dyDescent="0.3">
      <c r="A1657" s="4">
        <v>44805</v>
      </c>
      <c r="B1657" s="2" t="s">
        <v>9</v>
      </c>
      <c r="C1657" s="11" t="s">
        <v>39</v>
      </c>
      <c r="D1657" s="11" t="s">
        <v>1699</v>
      </c>
      <c r="E1657" s="3" t="s">
        <v>859</v>
      </c>
      <c r="F1657" s="1"/>
      <c r="G1657" s="7"/>
      <c r="H1657" s="7"/>
      <c r="I1657" s="7"/>
      <c r="J1657" s="7"/>
      <c r="K1657" s="7"/>
      <c r="L1657" s="7"/>
      <c r="M1657" s="5"/>
      <c r="N1657" s="7"/>
      <c r="O1657" s="7"/>
      <c r="P1657" s="7"/>
      <c r="Q1657" s="7"/>
      <c r="R1657" s="7"/>
      <c r="S1657" s="7"/>
      <c r="T1657" s="7"/>
      <c r="U1657" s="7"/>
      <c r="V1657" s="6">
        <v>12</v>
      </c>
      <c r="W1657" s="10"/>
      <c r="X1657" s="8"/>
      <c r="Y1657" s="9">
        <v>0</v>
      </c>
      <c r="Z1657" s="9">
        <v>0</v>
      </c>
      <c r="AA1657" s="9">
        <v>0</v>
      </c>
      <c r="AB1657" s="9">
        <v>0</v>
      </c>
      <c r="AC1657" s="9">
        <v>0</v>
      </c>
      <c r="AD1657" s="9">
        <v>0</v>
      </c>
      <c r="AE1657" s="9">
        <v>0</v>
      </c>
      <c r="AF1657" s="9">
        <v>0</v>
      </c>
      <c r="AG1657" s="9">
        <v>0</v>
      </c>
      <c r="AH1657" s="9">
        <v>0</v>
      </c>
      <c r="AI1657" s="9">
        <v>0</v>
      </c>
      <c r="AJ1657">
        <v>0</v>
      </c>
      <c r="AK1657">
        <v>0</v>
      </c>
      <c r="AU1657" t="s">
        <v>3382</v>
      </c>
      <c r="AW1657">
        <v>0</v>
      </c>
      <c r="BA1657">
        <v>0</v>
      </c>
      <c r="BC1657">
        <v>0</v>
      </c>
      <c r="BE1657">
        <v>0</v>
      </c>
      <c r="BG1657">
        <v>0</v>
      </c>
      <c r="BI1657">
        <v>0</v>
      </c>
      <c r="BK1657">
        <v>0</v>
      </c>
      <c r="BM1657">
        <v>0</v>
      </c>
      <c r="BO1657">
        <v>0</v>
      </c>
      <c r="BQ1657">
        <v>0</v>
      </c>
      <c r="BS1657">
        <v>0</v>
      </c>
      <c r="BT1657">
        <v>0</v>
      </c>
      <c r="BV1657">
        <v>0</v>
      </c>
      <c r="BX1657">
        <v>0</v>
      </c>
      <c r="BZ1657">
        <v>0</v>
      </c>
      <c r="CB1657">
        <v>0</v>
      </c>
      <c r="CD1657">
        <v>0</v>
      </c>
      <c r="CH1657">
        <v>0</v>
      </c>
      <c r="CL1657">
        <v>2816</v>
      </c>
      <c r="CO1657">
        <v>0</v>
      </c>
      <c r="CP1657">
        <v>0</v>
      </c>
    </row>
    <row r="1658" spans="1:94" x14ac:dyDescent="0.3">
      <c r="A1658" s="4">
        <v>44805</v>
      </c>
      <c r="B1658" s="2" t="s">
        <v>15</v>
      </c>
      <c r="C1658" s="11" t="s">
        <v>22</v>
      </c>
      <c r="D1658" s="11" t="s">
        <v>7</v>
      </c>
      <c r="E1658" s="3" t="s">
        <v>831</v>
      </c>
      <c r="F1658" s="1"/>
      <c r="G1658" s="7"/>
      <c r="H1658" s="7"/>
      <c r="I1658" s="7"/>
      <c r="J1658" s="7">
        <v>29</v>
      </c>
      <c r="K1658" s="7">
        <v>5</v>
      </c>
      <c r="L1658" s="7">
        <v>5</v>
      </c>
      <c r="M1658" s="5"/>
      <c r="N1658" s="7"/>
      <c r="O1658" s="7"/>
      <c r="P1658" s="7"/>
      <c r="Q1658" s="7"/>
      <c r="R1658" s="7"/>
      <c r="S1658" s="7"/>
      <c r="T1658" s="7"/>
      <c r="U1658" s="7"/>
      <c r="V1658" s="6"/>
      <c r="W1658" s="10"/>
      <c r="X1658" s="8"/>
      <c r="Y1658" s="9">
        <v>0</v>
      </c>
      <c r="Z1658" s="9">
        <v>0</v>
      </c>
      <c r="AA1658" s="9">
        <v>0</v>
      </c>
      <c r="AB1658" s="9">
        <v>0</v>
      </c>
      <c r="AC1658" s="9">
        <v>0</v>
      </c>
      <c r="AD1658" s="9">
        <v>0</v>
      </c>
      <c r="AE1658" s="9">
        <v>0</v>
      </c>
      <c r="AF1658" s="9">
        <v>0</v>
      </c>
      <c r="AG1658" s="9">
        <v>0</v>
      </c>
      <c r="AH1658" s="9">
        <v>0</v>
      </c>
      <c r="AI1658" s="9">
        <v>0</v>
      </c>
      <c r="AJ1658">
        <v>0</v>
      </c>
      <c r="AK1658">
        <v>0</v>
      </c>
      <c r="AU1658" t="s">
        <v>3383</v>
      </c>
      <c r="AW1658">
        <v>0</v>
      </c>
      <c r="BA1658">
        <v>0</v>
      </c>
      <c r="BC1658">
        <v>0</v>
      </c>
      <c r="BE1658">
        <v>0</v>
      </c>
      <c r="BG1658">
        <v>0</v>
      </c>
      <c r="BI1658">
        <v>0</v>
      </c>
      <c r="BK1658">
        <v>0</v>
      </c>
      <c r="BM1658">
        <v>0</v>
      </c>
      <c r="BO1658">
        <v>0</v>
      </c>
      <c r="BQ1658">
        <v>0</v>
      </c>
      <c r="BS1658">
        <v>0</v>
      </c>
      <c r="BT1658">
        <v>0</v>
      </c>
      <c r="BV1658">
        <v>0</v>
      </c>
      <c r="BX1658">
        <v>0</v>
      </c>
      <c r="BZ1658">
        <v>0</v>
      </c>
      <c r="CB1658">
        <v>0</v>
      </c>
      <c r="CD1658">
        <v>0</v>
      </c>
      <c r="CH1658">
        <v>0</v>
      </c>
      <c r="CL1658">
        <v>2817</v>
      </c>
      <c r="CO1658">
        <v>0</v>
      </c>
      <c r="CP1658">
        <v>0</v>
      </c>
    </row>
    <row r="1659" spans="1:94" x14ac:dyDescent="0.3">
      <c r="A1659" s="4">
        <v>44776</v>
      </c>
      <c r="B1659" s="2" t="s">
        <v>5</v>
      </c>
      <c r="C1659" s="11" t="s">
        <v>99</v>
      </c>
      <c r="D1659" s="11" t="s">
        <v>1690</v>
      </c>
      <c r="E1659" s="3" t="s">
        <v>1038</v>
      </c>
      <c r="F1659" s="1"/>
      <c r="G1659" s="7"/>
      <c r="H1659" s="7"/>
      <c r="I1659" s="7"/>
      <c r="J1659" s="7">
        <v>17</v>
      </c>
      <c r="K1659" s="7">
        <v>5</v>
      </c>
      <c r="L1659" s="7"/>
      <c r="M1659" s="5">
        <v>4</v>
      </c>
      <c r="N1659" s="7">
        <v>6</v>
      </c>
      <c r="O1659" s="7"/>
      <c r="P1659" s="7"/>
      <c r="Q1659" s="7"/>
      <c r="R1659" s="7"/>
      <c r="S1659" s="7"/>
      <c r="T1659" s="7"/>
      <c r="U1659" s="7"/>
      <c r="V1659" s="6"/>
      <c r="W1659" s="10"/>
      <c r="X1659" s="8"/>
      <c r="Y1659" s="9">
        <v>0</v>
      </c>
      <c r="Z1659" s="9">
        <v>0</v>
      </c>
      <c r="AA1659" s="9">
        <v>0</v>
      </c>
      <c r="AB1659" s="9">
        <v>0</v>
      </c>
      <c r="AC1659" s="9">
        <v>0</v>
      </c>
      <c r="AD1659" s="9">
        <v>0</v>
      </c>
      <c r="AE1659" s="9">
        <v>0</v>
      </c>
      <c r="AF1659" s="9">
        <v>0</v>
      </c>
      <c r="AG1659" s="9">
        <v>0</v>
      </c>
      <c r="AH1659" s="9">
        <v>0</v>
      </c>
      <c r="AI1659" s="9">
        <v>0</v>
      </c>
      <c r="AJ1659">
        <v>0</v>
      </c>
      <c r="AK1659">
        <v>0</v>
      </c>
      <c r="AU1659" t="s">
        <v>3384</v>
      </c>
      <c r="AW1659">
        <v>0</v>
      </c>
      <c r="BA1659">
        <v>0</v>
      </c>
      <c r="BC1659">
        <v>0</v>
      </c>
      <c r="BE1659">
        <v>0</v>
      </c>
      <c r="BG1659">
        <v>0</v>
      </c>
      <c r="BI1659">
        <v>0</v>
      </c>
      <c r="BK1659">
        <v>0</v>
      </c>
      <c r="BM1659">
        <v>0</v>
      </c>
      <c r="BO1659">
        <v>0</v>
      </c>
      <c r="BQ1659">
        <v>0</v>
      </c>
      <c r="BS1659">
        <v>0</v>
      </c>
      <c r="BT1659">
        <v>0</v>
      </c>
      <c r="BV1659">
        <v>0</v>
      </c>
      <c r="BX1659">
        <v>0</v>
      </c>
      <c r="BZ1659">
        <v>0</v>
      </c>
      <c r="CB1659">
        <v>0</v>
      </c>
      <c r="CD1659">
        <v>0</v>
      </c>
      <c r="CH1659">
        <v>0</v>
      </c>
      <c r="CL1659">
        <v>2818</v>
      </c>
      <c r="CO1659">
        <v>0</v>
      </c>
      <c r="CP1659">
        <v>0</v>
      </c>
    </row>
    <row r="1660" spans="1:94" x14ac:dyDescent="0.3">
      <c r="A1660" s="4">
        <v>44777</v>
      </c>
      <c r="B1660" s="2" t="s">
        <v>5</v>
      </c>
      <c r="C1660" s="11" t="s">
        <v>74</v>
      </c>
      <c r="D1660" s="11" t="s">
        <v>1690</v>
      </c>
      <c r="E1660" s="3" t="s">
        <v>1272</v>
      </c>
      <c r="F1660" s="1"/>
      <c r="G1660" s="7"/>
      <c r="H1660" s="7"/>
      <c r="I1660" s="7"/>
      <c r="J1660" s="7">
        <v>7</v>
      </c>
      <c r="K1660" s="7">
        <v>7</v>
      </c>
      <c r="L1660" s="7"/>
      <c r="M1660" s="5">
        <v>5</v>
      </c>
      <c r="N1660" s="7">
        <v>2</v>
      </c>
      <c r="O1660" s="7"/>
      <c r="P1660" s="7"/>
      <c r="Q1660" s="7">
        <v>1</v>
      </c>
      <c r="R1660" s="7"/>
      <c r="S1660" s="7"/>
      <c r="T1660" s="7"/>
      <c r="U1660" s="7"/>
      <c r="V1660" s="6"/>
      <c r="W1660" s="10"/>
      <c r="X1660" s="8"/>
      <c r="Y1660" s="9">
        <v>0</v>
      </c>
      <c r="Z1660" s="9">
        <v>0</v>
      </c>
      <c r="AA1660" s="9">
        <v>0</v>
      </c>
      <c r="AB1660" s="9">
        <v>0</v>
      </c>
      <c r="AC1660" s="9">
        <v>0</v>
      </c>
      <c r="AD1660" s="9">
        <v>0</v>
      </c>
      <c r="AE1660" s="9">
        <v>0</v>
      </c>
      <c r="AF1660" s="9">
        <v>0</v>
      </c>
      <c r="AG1660" s="9">
        <v>0</v>
      </c>
      <c r="AH1660" s="9">
        <v>0</v>
      </c>
      <c r="AI1660" s="9">
        <v>0</v>
      </c>
      <c r="AJ1660">
        <v>0</v>
      </c>
      <c r="AK1660">
        <v>0</v>
      </c>
      <c r="AU1660" t="s">
        <v>3385</v>
      </c>
      <c r="AW1660">
        <v>0</v>
      </c>
      <c r="BA1660">
        <v>0</v>
      </c>
      <c r="BC1660">
        <v>0</v>
      </c>
      <c r="BE1660">
        <v>0</v>
      </c>
      <c r="BG1660">
        <v>0</v>
      </c>
      <c r="BI1660">
        <v>0</v>
      </c>
      <c r="BK1660">
        <v>0</v>
      </c>
      <c r="BM1660">
        <v>0</v>
      </c>
      <c r="BO1660">
        <v>0</v>
      </c>
      <c r="BQ1660">
        <v>0</v>
      </c>
      <c r="BS1660">
        <v>0</v>
      </c>
      <c r="BT1660">
        <v>0</v>
      </c>
      <c r="BV1660">
        <v>0</v>
      </c>
      <c r="BX1660">
        <v>0</v>
      </c>
      <c r="BZ1660">
        <v>0</v>
      </c>
      <c r="CB1660">
        <v>0</v>
      </c>
      <c r="CD1660">
        <v>0</v>
      </c>
      <c r="CH1660">
        <v>0</v>
      </c>
      <c r="CL1660">
        <v>2819</v>
      </c>
      <c r="CO1660">
        <v>0</v>
      </c>
      <c r="CP1660">
        <v>0</v>
      </c>
    </row>
    <row r="1661" spans="1:94" x14ac:dyDescent="0.3">
      <c r="A1661" s="4">
        <v>44805</v>
      </c>
      <c r="B1661" s="2" t="s">
        <v>23</v>
      </c>
      <c r="C1661" s="11" t="s">
        <v>515</v>
      </c>
      <c r="D1661" s="11" t="s">
        <v>11</v>
      </c>
      <c r="E1661" s="3" t="s">
        <v>995</v>
      </c>
      <c r="F1661" s="1"/>
      <c r="G1661" s="7"/>
      <c r="H1661" s="7"/>
      <c r="I1661" s="7"/>
      <c r="J1661" s="7">
        <v>8</v>
      </c>
      <c r="K1661" s="7">
        <v>2</v>
      </c>
      <c r="L1661" s="7"/>
      <c r="M1661" s="5">
        <v>2</v>
      </c>
      <c r="N1661" s="7"/>
      <c r="O1661" s="7"/>
      <c r="P1661" s="7"/>
      <c r="Q1661" s="7"/>
      <c r="R1661" s="7"/>
      <c r="S1661" s="7"/>
      <c r="T1661" s="7"/>
      <c r="U1661" s="7"/>
      <c r="V1661" s="6"/>
      <c r="W1661" s="10"/>
      <c r="X1661" s="8"/>
      <c r="Y1661" s="9">
        <v>0</v>
      </c>
      <c r="Z1661" s="9">
        <v>0</v>
      </c>
      <c r="AA1661" s="9">
        <v>0</v>
      </c>
      <c r="AB1661" s="9">
        <v>0</v>
      </c>
      <c r="AC1661" s="9">
        <v>0</v>
      </c>
      <c r="AD1661" s="9">
        <v>0</v>
      </c>
      <c r="AE1661" s="9">
        <v>0</v>
      </c>
      <c r="AF1661" s="9">
        <v>0</v>
      </c>
      <c r="AG1661" s="9">
        <v>0</v>
      </c>
      <c r="AH1661" s="9">
        <v>0</v>
      </c>
      <c r="AI1661" s="9">
        <v>0</v>
      </c>
      <c r="AJ1661">
        <v>0</v>
      </c>
      <c r="AK1661">
        <v>0</v>
      </c>
      <c r="AU1661" t="s">
        <v>3386</v>
      </c>
      <c r="AW1661">
        <v>0</v>
      </c>
      <c r="BA1661">
        <v>0</v>
      </c>
      <c r="BC1661">
        <v>0</v>
      </c>
      <c r="BE1661">
        <v>0</v>
      </c>
      <c r="BG1661">
        <v>0</v>
      </c>
      <c r="BI1661">
        <v>0</v>
      </c>
      <c r="BK1661">
        <v>0</v>
      </c>
      <c r="BM1661">
        <v>0</v>
      </c>
      <c r="BO1661">
        <v>0</v>
      </c>
      <c r="BQ1661">
        <v>0</v>
      </c>
      <c r="BS1661">
        <v>0</v>
      </c>
      <c r="BT1661">
        <v>0</v>
      </c>
      <c r="BV1661">
        <v>0</v>
      </c>
      <c r="BX1661">
        <v>0</v>
      </c>
      <c r="BZ1661">
        <v>0</v>
      </c>
      <c r="CB1661">
        <v>0</v>
      </c>
      <c r="CD1661">
        <v>0</v>
      </c>
      <c r="CH1661">
        <v>0</v>
      </c>
      <c r="CL1661">
        <v>2820</v>
      </c>
      <c r="CO1661">
        <v>0</v>
      </c>
      <c r="CP1661">
        <v>0</v>
      </c>
    </row>
    <row r="1662" spans="1:94" x14ac:dyDescent="0.3">
      <c r="A1662" s="4">
        <v>44713</v>
      </c>
      <c r="B1662" s="2" t="s">
        <v>5</v>
      </c>
      <c r="C1662" s="11" t="s">
        <v>35</v>
      </c>
      <c r="D1662" s="11" t="s">
        <v>1690</v>
      </c>
      <c r="E1662" s="3" t="s">
        <v>951</v>
      </c>
      <c r="F1662" s="1"/>
      <c r="G1662" s="7"/>
      <c r="H1662" s="7"/>
      <c r="I1662" s="7"/>
      <c r="J1662" s="7">
        <v>120</v>
      </c>
      <c r="K1662" s="7">
        <v>56</v>
      </c>
      <c r="L1662" s="7">
        <v>4</v>
      </c>
      <c r="M1662" s="5">
        <v>52</v>
      </c>
      <c r="N1662" s="7"/>
      <c r="O1662" s="7"/>
      <c r="P1662" s="7"/>
      <c r="Q1662" s="7"/>
      <c r="R1662" s="7"/>
      <c r="S1662" s="7"/>
      <c r="T1662" s="7"/>
      <c r="U1662" s="7"/>
      <c r="V1662" s="6"/>
      <c r="W1662" s="10"/>
      <c r="X1662" s="8"/>
      <c r="Y1662" s="9">
        <v>0</v>
      </c>
      <c r="Z1662" s="9">
        <v>0</v>
      </c>
      <c r="AA1662" s="9">
        <v>0</v>
      </c>
      <c r="AB1662" s="9">
        <v>0</v>
      </c>
      <c r="AC1662" s="9">
        <v>0</v>
      </c>
      <c r="AD1662" s="9">
        <v>0</v>
      </c>
      <c r="AE1662" s="9">
        <v>0</v>
      </c>
      <c r="AF1662" s="9">
        <v>0</v>
      </c>
      <c r="AG1662" s="9">
        <v>0</v>
      </c>
      <c r="AH1662" s="9">
        <v>0</v>
      </c>
      <c r="AI1662" s="9">
        <v>0</v>
      </c>
      <c r="AJ1662">
        <v>0</v>
      </c>
      <c r="AK1662">
        <v>0</v>
      </c>
      <c r="AU1662" t="s">
        <v>3387</v>
      </c>
      <c r="AW1662">
        <v>0</v>
      </c>
      <c r="BA1662">
        <v>0</v>
      </c>
      <c r="BC1662">
        <v>0</v>
      </c>
      <c r="BE1662">
        <v>0</v>
      </c>
      <c r="BG1662">
        <v>0</v>
      </c>
      <c r="BI1662">
        <v>0</v>
      </c>
      <c r="BK1662">
        <v>0</v>
      </c>
      <c r="BM1662">
        <v>0</v>
      </c>
      <c r="BO1662">
        <v>0</v>
      </c>
      <c r="BQ1662">
        <v>0</v>
      </c>
      <c r="BS1662">
        <v>0</v>
      </c>
      <c r="BT1662">
        <v>0</v>
      </c>
      <c r="BV1662">
        <v>0</v>
      </c>
      <c r="BX1662">
        <v>0</v>
      </c>
      <c r="BZ1662">
        <v>0</v>
      </c>
      <c r="CB1662">
        <v>0</v>
      </c>
      <c r="CD1662">
        <v>0</v>
      </c>
      <c r="CH1662">
        <v>0</v>
      </c>
      <c r="CL1662">
        <v>2821</v>
      </c>
      <c r="CO1662">
        <v>0</v>
      </c>
      <c r="CP1662">
        <v>0</v>
      </c>
    </row>
    <row r="1663" spans="1:94" x14ac:dyDescent="0.3">
      <c r="A1663" s="4">
        <v>44719</v>
      </c>
      <c r="B1663" s="2" t="s">
        <v>5</v>
      </c>
      <c r="C1663" s="11" t="s">
        <v>109</v>
      </c>
      <c r="D1663" s="11" t="s">
        <v>11</v>
      </c>
      <c r="E1663" s="3" t="s">
        <v>905</v>
      </c>
      <c r="F1663" s="1"/>
      <c r="G1663" s="7"/>
      <c r="H1663" s="7"/>
      <c r="I1663" s="7"/>
      <c r="J1663" s="7">
        <v>639</v>
      </c>
      <c r="K1663" s="7">
        <v>177</v>
      </c>
      <c r="L1663" s="7"/>
      <c r="M1663" s="5">
        <v>159</v>
      </c>
      <c r="N1663" s="7"/>
      <c r="O1663" s="7"/>
      <c r="P1663" s="7"/>
      <c r="Q1663" s="7"/>
      <c r="R1663" s="7"/>
      <c r="S1663" s="7"/>
      <c r="T1663" s="7"/>
      <c r="U1663" s="7"/>
      <c r="V1663" s="6"/>
      <c r="W1663" s="10"/>
      <c r="X1663" s="8"/>
      <c r="Y1663" s="9">
        <v>0</v>
      </c>
      <c r="Z1663" s="9">
        <v>0</v>
      </c>
      <c r="AA1663" s="9">
        <v>0</v>
      </c>
      <c r="AB1663" s="9">
        <v>0</v>
      </c>
      <c r="AC1663" s="9">
        <v>0</v>
      </c>
      <c r="AD1663" s="9">
        <v>0</v>
      </c>
      <c r="AE1663" s="9">
        <v>0</v>
      </c>
      <c r="AF1663" s="9">
        <v>0</v>
      </c>
      <c r="AG1663" s="9">
        <v>0</v>
      </c>
      <c r="AH1663" s="9">
        <v>0</v>
      </c>
      <c r="AI1663" s="9">
        <v>0</v>
      </c>
      <c r="AJ1663">
        <v>0</v>
      </c>
      <c r="AK1663">
        <v>0</v>
      </c>
      <c r="AU1663" t="s">
        <v>3388</v>
      </c>
      <c r="AW1663">
        <v>0</v>
      </c>
      <c r="BA1663">
        <v>0</v>
      </c>
      <c r="BC1663">
        <v>0</v>
      </c>
      <c r="BE1663">
        <v>0</v>
      </c>
      <c r="BG1663">
        <v>0</v>
      </c>
      <c r="BI1663">
        <v>0</v>
      </c>
      <c r="BK1663">
        <v>0</v>
      </c>
      <c r="BM1663">
        <v>0</v>
      </c>
      <c r="BO1663">
        <v>0</v>
      </c>
      <c r="BQ1663">
        <v>0</v>
      </c>
      <c r="BS1663">
        <v>0</v>
      </c>
      <c r="BT1663">
        <v>0</v>
      </c>
      <c r="BV1663">
        <v>0</v>
      </c>
      <c r="BX1663">
        <v>0</v>
      </c>
      <c r="BZ1663">
        <v>0</v>
      </c>
      <c r="CB1663">
        <v>0</v>
      </c>
      <c r="CD1663">
        <v>0</v>
      </c>
      <c r="CH1663">
        <v>0</v>
      </c>
      <c r="CL1663">
        <v>2822</v>
      </c>
      <c r="CO1663">
        <v>0</v>
      </c>
      <c r="CP1663">
        <v>0</v>
      </c>
    </row>
    <row r="1664" spans="1:94" x14ac:dyDescent="0.3">
      <c r="A1664" s="4">
        <v>44720</v>
      </c>
      <c r="B1664" s="2" t="s">
        <v>5</v>
      </c>
      <c r="C1664" s="11" t="s">
        <v>35</v>
      </c>
      <c r="D1664" s="11" t="s">
        <v>1690</v>
      </c>
      <c r="E1664" s="3" t="s">
        <v>951</v>
      </c>
      <c r="F1664" s="1"/>
      <c r="G1664" s="7"/>
      <c r="H1664" s="7"/>
      <c r="I1664" s="7"/>
      <c r="J1664" s="7">
        <v>65</v>
      </c>
      <c r="K1664" s="7">
        <v>25</v>
      </c>
      <c r="L1664" s="7">
        <v>4</v>
      </c>
      <c r="M1664" s="5">
        <v>21</v>
      </c>
      <c r="N1664" s="7"/>
      <c r="O1664" s="7"/>
      <c r="P1664" s="7"/>
      <c r="Q1664" s="7"/>
      <c r="R1664" s="7"/>
      <c r="S1664" s="7"/>
      <c r="T1664" s="7"/>
      <c r="U1664" s="7"/>
      <c r="V1664" s="6"/>
      <c r="W1664" s="10"/>
      <c r="X1664" s="8"/>
      <c r="Y1664" s="9">
        <v>0</v>
      </c>
      <c r="Z1664" s="9">
        <v>0</v>
      </c>
      <c r="AA1664" s="9">
        <v>0</v>
      </c>
      <c r="AB1664" s="9">
        <v>0</v>
      </c>
      <c r="AC1664" s="9">
        <v>0</v>
      </c>
      <c r="AD1664" s="9">
        <v>0</v>
      </c>
      <c r="AE1664" s="9">
        <v>0</v>
      </c>
      <c r="AF1664" s="9">
        <v>0</v>
      </c>
      <c r="AG1664" s="9">
        <v>0</v>
      </c>
      <c r="AH1664" s="9">
        <v>0</v>
      </c>
      <c r="AI1664" s="9">
        <v>0</v>
      </c>
      <c r="AJ1664">
        <v>0</v>
      </c>
      <c r="AK1664">
        <v>0</v>
      </c>
      <c r="AU1664" t="s">
        <v>3389</v>
      </c>
      <c r="AW1664">
        <v>0</v>
      </c>
      <c r="BA1664">
        <v>0</v>
      </c>
      <c r="BC1664">
        <v>0</v>
      </c>
      <c r="BE1664">
        <v>0</v>
      </c>
      <c r="BG1664">
        <v>0</v>
      </c>
      <c r="BI1664">
        <v>0</v>
      </c>
      <c r="BK1664">
        <v>0</v>
      </c>
      <c r="BM1664">
        <v>0</v>
      </c>
      <c r="BO1664">
        <v>0</v>
      </c>
      <c r="BQ1664">
        <v>0</v>
      </c>
      <c r="BS1664">
        <v>0</v>
      </c>
      <c r="BT1664">
        <v>0</v>
      </c>
      <c r="BV1664">
        <v>0</v>
      </c>
      <c r="BX1664">
        <v>0</v>
      </c>
      <c r="BZ1664">
        <v>0</v>
      </c>
      <c r="CB1664">
        <v>0</v>
      </c>
      <c r="CD1664">
        <v>0</v>
      </c>
      <c r="CH1664">
        <v>0</v>
      </c>
      <c r="CL1664">
        <v>2823</v>
      </c>
      <c r="CO1664">
        <v>0</v>
      </c>
      <c r="CP1664">
        <v>0</v>
      </c>
    </row>
    <row r="1665" spans="1:94" x14ac:dyDescent="0.3">
      <c r="A1665" s="4">
        <v>44753</v>
      </c>
      <c r="B1665" s="2" t="s">
        <v>5</v>
      </c>
      <c r="C1665" s="11" t="s">
        <v>656</v>
      </c>
      <c r="D1665" s="11" t="s">
        <v>1690</v>
      </c>
      <c r="E1665" s="3" t="s">
        <v>966</v>
      </c>
      <c r="F1665" s="1"/>
      <c r="G1665" s="7"/>
      <c r="H1665" s="7"/>
      <c r="I1665" s="7"/>
      <c r="J1665" s="7"/>
      <c r="K1665" s="7"/>
      <c r="L1665" s="7"/>
      <c r="M1665" s="5"/>
      <c r="N1665" s="7">
        <v>1</v>
      </c>
      <c r="O1665" s="7"/>
      <c r="P1665" s="7"/>
      <c r="Q1665" s="7"/>
      <c r="R1665" s="7"/>
      <c r="S1665" s="7"/>
      <c r="T1665" s="7"/>
      <c r="U1665" s="7"/>
      <c r="V1665" s="6"/>
      <c r="W1665" s="10"/>
      <c r="X1665" s="8"/>
      <c r="Y1665" s="9">
        <v>0</v>
      </c>
      <c r="Z1665" s="9">
        <v>0</v>
      </c>
      <c r="AA1665" s="9">
        <v>0</v>
      </c>
      <c r="AB1665" s="9">
        <v>0</v>
      </c>
      <c r="AC1665" s="9">
        <v>0</v>
      </c>
      <c r="AD1665" s="9">
        <v>0</v>
      </c>
      <c r="AE1665" s="9">
        <v>0</v>
      </c>
      <c r="AF1665" s="9">
        <v>0</v>
      </c>
      <c r="AG1665" s="9">
        <v>0</v>
      </c>
      <c r="AH1665" s="9">
        <v>0</v>
      </c>
      <c r="AI1665" s="9">
        <v>0</v>
      </c>
      <c r="AJ1665">
        <v>0</v>
      </c>
      <c r="AK1665">
        <v>0</v>
      </c>
      <c r="AU1665" t="s">
        <v>3390</v>
      </c>
      <c r="AW1665">
        <v>0</v>
      </c>
      <c r="BA1665">
        <v>0</v>
      </c>
      <c r="BC1665">
        <v>0</v>
      </c>
      <c r="BE1665">
        <v>0</v>
      </c>
      <c r="BG1665">
        <v>0</v>
      </c>
      <c r="BI1665">
        <v>0</v>
      </c>
      <c r="BK1665">
        <v>0</v>
      </c>
      <c r="BM1665">
        <v>0</v>
      </c>
      <c r="BO1665">
        <v>0</v>
      </c>
      <c r="BQ1665">
        <v>0</v>
      </c>
      <c r="BS1665">
        <v>0</v>
      </c>
      <c r="BT1665">
        <v>0</v>
      </c>
      <c r="BV1665">
        <v>0</v>
      </c>
      <c r="BX1665">
        <v>0</v>
      </c>
      <c r="BZ1665">
        <v>0</v>
      </c>
      <c r="CB1665">
        <v>0</v>
      </c>
      <c r="CD1665">
        <v>0</v>
      </c>
      <c r="CH1665">
        <v>0</v>
      </c>
      <c r="CL1665">
        <v>2824</v>
      </c>
      <c r="CO1665">
        <v>0</v>
      </c>
      <c r="CP1665">
        <v>0</v>
      </c>
    </row>
    <row r="1666" spans="1:94" x14ac:dyDescent="0.3">
      <c r="A1666" s="4">
        <v>44749</v>
      </c>
      <c r="B1666" s="2" t="s">
        <v>5</v>
      </c>
      <c r="C1666" s="11" t="s">
        <v>185</v>
      </c>
      <c r="D1666" s="11" t="s">
        <v>1690</v>
      </c>
      <c r="E1666" s="3" t="s">
        <v>1227</v>
      </c>
      <c r="F1666" s="1"/>
      <c r="G1666" s="7"/>
      <c r="H1666" s="7"/>
      <c r="I1666" s="7"/>
      <c r="J1666" s="7">
        <v>5</v>
      </c>
      <c r="K1666" s="7">
        <v>1</v>
      </c>
      <c r="L1666" s="7"/>
      <c r="M1666" s="5">
        <v>1</v>
      </c>
      <c r="N1666" s="7"/>
      <c r="O1666" s="7"/>
      <c r="P1666" s="7"/>
      <c r="Q1666" s="7"/>
      <c r="R1666" s="7"/>
      <c r="S1666" s="7"/>
      <c r="T1666" s="7"/>
      <c r="U1666" s="7"/>
      <c r="V1666" s="6"/>
      <c r="W1666" s="10"/>
      <c r="X1666" s="8"/>
      <c r="Y1666" s="9">
        <v>0</v>
      </c>
      <c r="Z1666" s="9">
        <v>0</v>
      </c>
      <c r="AA1666" s="9">
        <v>0</v>
      </c>
      <c r="AB1666" s="9">
        <v>0</v>
      </c>
      <c r="AC1666" s="9">
        <v>0</v>
      </c>
      <c r="AD1666" s="9">
        <v>0</v>
      </c>
      <c r="AE1666" s="9">
        <v>0</v>
      </c>
      <c r="AF1666" s="9">
        <v>0</v>
      </c>
      <c r="AG1666" s="9">
        <v>0</v>
      </c>
      <c r="AH1666" s="9">
        <v>0</v>
      </c>
      <c r="AI1666" s="9">
        <v>0</v>
      </c>
      <c r="AJ1666">
        <v>0</v>
      </c>
      <c r="AK1666">
        <v>0</v>
      </c>
      <c r="AU1666" t="s">
        <v>3391</v>
      </c>
      <c r="AW1666">
        <v>0</v>
      </c>
      <c r="BA1666">
        <v>0</v>
      </c>
      <c r="BC1666">
        <v>0</v>
      </c>
      <c r="BE1666">
        <v>0</v>
      </c>
      <c r="BG1666">
        <v>0</v>
      </c>
      <c r="BI1666">
        <v>0</v>
      </c>
      <c r="BK1666">
        <v>0</v>
      </c>
      <c r="BM1666">
        <v>0</v>
      </c>
      <c r="BO1666">
        <v>0</v>
      </c>
      <c r="BQ1666">
        <v>0</v>
      </c>
      <c r="BS1666">
        <v>0</v>
      </c>
      <c r="BT1666">
        <v>0</v>
      </c>
      <c r="BV1666">
        <v>0</v>
      </c>
      <c r="BX1666">
        <v>0</v>
      </c>
      <c r="BZ1666">
        <v>0</v>
      </c>
      <c r="CB1666">
        <v>0</v>
      </c>
      <c r="CD1666">
        <v>0</v>
      </c>
      <c r="CH1666">
        <v>0</v>
      </c>
      <c r="CL1666">
        <v>2825</v>
      </c>
      <c r="CO1666">
        <v>0</v>
      </c>
      <c r="CP1666">
        <v>0</v>
      </c>
    </row>
    <row r="1667" spans="1:94" x14ac:dyDescent="0.3">
      <c r="A1667" s="4">
        <v>44755</v>
      </c>
      <c r="B1667" s="2" t="s">
        <v>5</v>
      </c>
      <c r="C1667" s="11" t="s">
        <v>180</v>
      </c>
      <c r="D1667" s="11" t="s">
        <v>1690</v>
      </c>
      <c r="E1667" s="3" t="s">
        <v>1198</v>
      </c>
      <c r="F1667" s="1"/>
      <c r="G1667" s="7"/>
      <c r="H1667" s="7"/>
      <c r="I1667" s="7"/>
      <c r="J1667" s="7"/>
      <c r="K1667" s="7"/>
      <c r="L1667" s="7"/>
      <c r="M1667" s="5"/>
      <c r="N1667" s="7">
        <v>1</v>
      </c>
      <c r="O1667" s="7"/>
      <c r="P1667" s="7"/>
      <c r="Q1667" s="7"/>
      <c r="R1667" s="7"/>
      <c r="S1667" s="7"/>
      <c r="T1667" s="7"/>
      <c r="U1667" s="7"/>
      <c r="V1667" s="6"/>
      <c r="W1667" s="10"/>
      <c r="X1667" s="8"/>
      <c r="Y1667" s="9">
        <v>0</v>
      </c>
      <c r="Z1667" s="9">
        <v>0</v>
      </c>
      <c r="AA1667" s="9">
        <v>0</v>
      </c>
      <c r="AB1667" s="9">
        <v>0</v>
      </c>
      <c r="AC1667" s="9">
        <v>0</v>
      </c>
      <c r="AD1667" s="9">
        <v>0</v>
      </c>
      <c r="AE1667" s="9">
        <v>0</v>
      </c>
      <c r="AF1667" s="9">
        <v>0</v>
      </c>
      <c r="AG1667" s="9">
        <v>0</v>
      </c>
      <c r="AH1667" s="9">
        <v>0</v>
      </c>
      <c r="AI1667" s="9">
        <v>0</v>
      </c>
      <c r="AJ1667">
        <v>0</v>
      </c>
      <c r="AK1667">
        <v>0</v>
      </c>
      <c r="AU1667" t="s">
        <v>3392</v>
      </c>
      <c r="AW1667">
        <v>0</v>
      </c>
      <c r="BA1667">
        <v>0</v>
      </c>
      <c r="BC1667">
        <v>0</v>
      </c>
      <c r="BE1667">
        <v>0</v>
      </c>
      <c r="BG1667">
        <v>0</v>
      </c>
      <c r="BI1667">
        <v>0</v>
      </c>
      <c r="BK1667">
        <v>0</v>
      </c>
      <c r="BM1667">
        <v>0</v>
      </c>
      <c r="BO1667">
        <v>0</v>
      </c>
      <c r="BQ1667">
        <v>0</v>
      </c>
      <c r="BS1667">
        <v>0</v>
      </c>
      <c r="BT1667">
        <v>0</v>
      </c>
      <c r="BV1667">
        <v>0</v>
      </c>
      <c r="BX1667">
        <v>0</v>
      </c>
      <c r="BZ1667">
        <v>0</v>
      </c>
      <c r="CB1667">
        <v>0</v>
      </c>
      <c r="CD1667">
        <v>0</v>
      </c>
      <c r="CH1667">
        <v>0</v>
      </c>
      <c r="CL1667">
        <v>2826</v>
      </c>
      <c r="CO1667">
        <v>0</v>
      </c>
      <c r="CP1667">
        <v>0</v>
      </c>
    </row>
    <row r="1668" spans="1:94" x14ac:dyDescent="0.3">
      <c r="A1668" s="4">
        <v>44757</v>
      </c>
      <c r="B1668" s="2" t="s">
        <v>5</v>
      </c>
      <c r="C1668" s="11" t="s">
        <v>122</v>
      </c>
      <c r="D1668" s="11" t="s">
        <v>11</v>
      </c>
      <c r="E1668" s="3" t="s">
        <v>865</v>
      </c>
      <c r="F1668" s="1"/>
      <c r="G1668" s="7"/>
      <c r="H1668" s="7"/>
      <c r="I1668" s="7"/>
      <c r="J1668" s="7">
        <v>10</v>
      </c>
      <c r="K1668" s="7">
        <v>2</v>
      </c>
      <c r="L1668" s="7"/>
      <c r="M1668" s="5">
        <v>2</v>
      </c>
      <c r="N1668" s="7"/>
      <c r="O1668" s="7"/>
      <c r="P1668" s="7"/>
      <c r="Q1668" s="7"/>
      <c r="R1668" s="7"/>
      <c r="S1668" s="7"/>
      <c r="T1668" s="7"/>
      <c r="U1668" s="7"/>
      <c r="V1668" s="6"/>
      <c r="W1668" s="10"/>
      <c r="X1668" s="8"/>
      <c r="Y1668" s="9">
        <v>0</v>
      </c>
      <c r="Z1668" s="9">
        <v>0</v>
      </c>
      <c r="AA1668" s="9">
        <v>0</v>
      </c>
      <c r="AB1668" s="9">
        <v>0</v>
      </c>
      <c r="AC1668" s="9">
        <v>0</v>
      </c>
      <c r="AD1668" s="9">
        <v>0</v>
      </c>
      <c r="AE1668" s="9">
        <v>0</v>
      </c>
      <c r="AF1668" s="9">
        <v>0</v>
      </c>
      <c r="AG1668" s="9">
        <v>0</v>
      </c>
      <c r="AH1668" s="9">
        <v>0</v>
      </c>
      <c r="AI1668" s="9">
        <v>0</v>
      </c>
      <c r="AJ1668">
        <v>0</v>
      </c>
      <c r="AK1668">
        <v>0</v>
      </c>
      <c r="AU1668" t="s">
        <v>3393</v>
      </c>
      <c r="AW1668">
        <v>0</v>
      </c>
      <c r="BA1668">
        <v>0</v>
      </c>
      <c r="BC1668">
        <v>0</v>
      </c>
      <c r="BE1668">
        <v>0</v>
      </c>
      <c r="BG1668">
        <v>0</v>
      </c>
      <c r="BI1668">
        <v>0</v>
      </c>
      <c r="BK1668">
        <v>0</v>
      </c>
      <c r="BM1668">
        <v>0</v>
      </c>
      <c r="BO1668">
        <v>0</v>
      </c>
      <c r="BQ1668">
        <v>0</v>
      </c>
      <c r="BS1668">
        <v>0</v>
      </c>
      <c r="BT1668">
        <v>0</v>
      </c>
      <c r="BV1668">
        <v>0</v>
      </c>
      <c r="BX1668">
        <v>0</v>
      </c>
      <c r="BZ1668">
        <v>0</v>
      </c>
      <c r="CB1668">
        <v>0</v>
      </c>
      <c r="CD1668">
        <v>0</v>
      </c>
      <c r="CH1668">
        <v>0</v>
      </c>
      <c r="CL1668">
        <v>2827</v>
      </c>
      <c r="CO1668">
        <v>0</v>
      </c>
      <c r="CP1668">
        <v>0</v>
      </c>
    </row>
    <row r="1669" spans="1:94" x14ac:dyDescent="0.3">
      <c r="A1669" s="4">
        <v>44766</v>
      </c>
      <c r="B1669" s="2" t="s">
        <v>5</v>
      </c>
      <c r="C1669" s="11" t="s">
        <v>99</v>
      </c>
      <c r="D1669" s="11" t="s">
        <v>1690</v>
      </c>
      <c r="E1669" s="3" t="s">
        <v>1038</v>
      </c>
      <c r="F1669" s="1"/>
      <c r="G1669" s="7"/>
      <c r="H1669" s="7"/>
      <c r="I1669" s="7"/>
      <c r="J1669" s="7"/>
      <c r="K1669" s="7"/>
      <c r="L1669" s="7"/>
      <c r="M1669" s="5"/>
      <c r="N1669" s="7">
        <v>1</v>
      </c>
      <c r="O1669" s="7"/>
      <c r="P1669" s="7"/>
      <c r="Q1669" s="7"/>
      <c r="R1669" s="7"/>
      <c r="S1669" s="7"/>
      <c r="T1669" s="7"/>
      <c r="U1669" s="7"/>
      <c r="V1669" s="6"/>
      <c r="W1669" s="10"/>
      <c r="X1669" s="8"/>
      <c r="Y1669" s="9">
        <v>0</v>
      </c>
      <c r="Z1669" s="9">
        <v>0</v>
      </c>
      <c r="AA1669" s="9">
        <v>0</v>
      </c>
      <c r="AB1669" s="9">
        <v>0</v>
      </c>
      <c r="AC1669" s="9">
        <v>0</v>
      </c>
      <c r="AD1669" s="9">
        <v>0</v>
      </c>
      <c r="AE1669" s="9">
        <v>0</v>
      </c>
      <c r="AF1669" s="9">
        <v>0</v>
      </c>
      <c r="AG1669" s="9">
        <v>0</v>
      </c>
      <c r="AH1669" s="9">
        <v>0</v>
      </c>
      <c r="AI1669" s="9">
        <v>0</v>
      </c>
      <c r="AJ1669">
        <v>0</v>
      </c>
      <c r="AK1669">
        <v>0</v>
      </c>
      <c r="AU1669" t="s">
        <v>3394</v>
      </c>
      <c r="AW1669">
        <v>0</v>
      </c>
      <c r="BA1669">
        <v>0</v>
      </c>
      <c r="BC1669">
        <v>0</v>
      </c>
      <c r="BE1669">
        <v>0</v>
      </c>
      <c r="BG1669">
        <v>0</v>
      </c>
      <c r="BI1669">
        <v>0</v>
      </c>
      <c r="BK1669">
        <v>0</v>
      </c>
      <c r="BM1669">
        <v>0</v>
      </c>
      <c r="BO1669">
        <v>0</v>
      </c>
      <c r="BQ1669">
        <v>0</v>
      </c>
      <c r="BS1669">
        <v>0</v>
      </c>
      <c r="BT1669">
        <v>0</v>
      </c>
      <c r="BV1669">
        <v>0</v>
      </c>
      <c r="BX1669">
        <v>0</v>
      </c>
      <c r="BZ1669">
        <v>0</v>
      </c>
      <c r="CB1669">
        <v>0</v>
      </c>
      <c r="CD1669">
        <v>0</v>
      </c>
      <c r="CH1669">
        <v>0</v>
      </c>
      <c r="CL1669">
        <v>2828</v>
      </c>
      <c r="CO1669">
        <v>0</v>
      </c>
      <c r="CP1669">
        <v>0</v>
      </c>
    </row>
    <row r="1670" spans="1:94" x14ac:dyDescent="0.3">
      <c r="A1670" s="4">
        <v>44807</v>
      </c>
      <c r="B1670" s="2" t="s">
        <v>53</v>
      </c>
      <c r="C1670" s="11" t="s">
        <v>396</v>
      </c>
      <c r="D1670" s="11" t="s">
        <v>7</v>
      </c>
      <c r="E1670" s="3" t="s">
        <v>868</v>
      </c>
      <c r="F1670" s="1"/>
      <c r="G1670" s="7"/>
      <c r="H1670" s="7"/>
      <c r="I1670" s="7"/>
      <c r="J1670" s="7">
        <v>4</v>
      </c>
      <c r="K1670" s="7">
        <v>1</v>
      </c>
      <c r="L1670" s="7"/>
      <c r="M1670" s="5">
        <v>1</v>
      </c>
      <c r="N1670" s="7"/>
      <c r="O1670" s="7"/>
      <c r="P1670" s="7"/>
      <c r="Q1670" s="7"/>
      <c r="R1670" s="7"/>
      <c r="S1670" s="7"/>
      <c r="T1670" s="7"/>
      <c r="U1670" s="7"/>
      <c r="V1670" s="6"/>
      <c r="W1670" s="10"/>
      <c r="X1670" s="8"/>
      <c r="Y1670" s="9">
        <v>0</v>
      </c>
      <c r="Z1670" s="9">
        <v>0</v>
      </c>
      <c r="AA1670" s="9">
        <v>0</v>
      </c>
      <c r="AB1670" s="9">
        <v>0</v>
      </c>
      <c r="AC1670" s="9">
        <v>0</v>
      </c>
      <c r="AD1670" s="9">
        <v>0</v>
      </c>
      <c r="AE1670" s="9">
        <v>0</v>
      </c>
      <c r="AF1670" s="9">
        <v>0</v>
      </c>
      <c r="AG1670" s="9">
        <v>0</v>
      </c>
      <c r="AH1670" s="9">
        <v>0</v>
      </c>
      <c r="AI1670" s="9">
        <v>0</v>
      </c>
      <c r="AJ1670">
        <v>0</v>
      </c>
      <c r="AK1670">
        <v>0</v>
      </c>
      <c r="AU1670" t="s">
        <v>3395</v>
      </c>
      <c r="AW1670">
        <v>0</v>
      </c>
      <c r="BA1670">
        <v>0</v>
      </c>
      <c r="BC1670">
        <v>0</v>
      </c>
      <c r="BE1670">
        <v>0</v>
      </c>
      <c r="BG1670">
        <v>0</v>
      </c>
      <c r="BI1670">
        <v>0</v>
      </c>
      <c r="BK1670">
        <v>0</v>
      </c>
      <c r="BM1670">
        <v>0</v>
      </c>
      <c r="BO1670">
        <v>0</v>
      </c>
      <c r="BQ1670">
        <v>0</v>
      </c>
      <c r="BS1670">
        <v>0</v>
      </c>
      <c r="BT1670">
        <v>0</v>
      </c>
      <c r="BV1670">
        <v>0</v>
      </c>
      <c r="BX1670">
        <v>0</v>
      </c>
      <c r="BZ1670">
        <v>0</v>
      </c>
      <c r="CB1670">
        <v>0</v>
      </c>
      <c r="CD1670">
        <v>0</v>
      </c>
      <c r="CH1670">
        <v>0</v>
      </c>
      <c r="CL1670">
        <v>2829</v>
      </c>
      <c r="CO1670">
        <v>0</v>
      </c>
      <c r="CP1670">
        <v>0</v>
      </c>
    </row>
    <row r="1671" spans="1:94" x14ac:dyDescent="0.3">
      <c r="A1671" s="4">
        <v>44802</v>
      </c>
      <c r="B1671" s="2" t="s">
        <v>80</v>
      </c>
      <c r="C1671" s="11" t="s">
        <v>163</v>
      </c>
      <c r="D1671" s="11" t="s">
        <v>1693</v>
      </c>
      <c r="E1671" s="3" t="s">
        <v>1269</v>
      </c>
      <c r="F1671" s="1"/>
      <c r="G1671" s="7">
        <v>1</v>
      </c>
      <c r="H1671" s="7"/>
      <c r="I1671" s="7"/>
      <c r="J1671" s="7">
        <v>1</v>
      </c>
      <c r="K1671" s="7"/>
      <c r="L1671" s="7"/>
      <c r="M1671" s="5"/>
      <c r="N1671" s="7"/>
      <c r="O1671" s="7"/>
      <c r="P1671" s="7"/>
      <c r="Q1671" s="7"/>
      <c r="R1671" s="7"/>
      <c r="S1671" s="7"/>
      <c r="T1671" s="7"/>
      <c r="U1671" s="7"/>
      <c r="V1671" s="6"/>
      <c r="W1671" s="10"/>
      <c r="X1671" s="8"/>
      <c r="Y1671" s="9">
        <v>0</v>
      </c>
      <c r="Z1671" s="9">
        <v>0</v>
      </c>
      <c r="AA1671" s="9">
        <v>0</v>
      </c>
      <c r="AB1671" s="9">
        <v>0</v>
      </c>
      <c r="AC1671" s="9">
        <v>0</v>
      </c>
      <c r="AD1671" s="9">
        <v>0</v>
      </c>
      <c r="AE1671" s="9">
        <v>0</v>
      </c>
      <c r="AF1671" s="9">
        <v>0</v>
      </c>
      <c r="AG1671" s="9">
        <v>0</v>
      </c>
      <c r="AH1671" s="9">
        <v>0</v>
      </c>
      <c r="AI1671" s="9">
        <v>0</v>
      </c>
      <c r="AJ1671">
        <v>0</v>
      </c>
      <c r="AK1671">
        <v>0</v>
      </c>
      <c r="AU1671" t="s">
        <v>3396</v>
      </c>
      <c r="AW1671">
        <v>0</v>
      </c>
      <c r="BA1671">
        <v>0</v>
      </c>
      <c r="BC1671">
        <v>0</v>
      </c>
      <c r="BE1671">
        <v>0</v>
      </c>
      <c r="BG1671">
        <v>0</v>
      </c>
      <c r="BI1671">
        <v>0</v>
      </c>
      <c r="BK1671">
        <v>0</v>
      </c>
      <c r="BM1671">
        <v>0</v>
      </c>
      <c r="BO1671">
        <v>0</v>
      </c>
      <c r="BQ1671">
        <v>0</v>
      </c>
      <c r="BS1671">
        <v>0</v>
      </c>
      <c r="BT1671">
        <v>0</v>
      </c>
      <c r="BV1671">
        <v>0</v>
      </c>
      <c r="BX1671">
        <v>0</v>
      </c>
      <c r="BZ1671">
        <v>0</v>
      </c>
      <c r="CB1671">
        <v>0</v>
      </c>
      <c r="CD1671">
        <v>0</v>
      </c>
      <c r="CH1671">
        <v>0</v>
      </c>
      <c r="CL1671">
        <v>2830</v>
      </c>
      <c r="CO1671">
        <v>0</v>
      </c>
      <c r="CP1671">
        <v>0</v>
      </c>
    </row>
    <row r="1672" spans="1:94" x14ac:dyDescent="0.3">
      <c r="A1672" s="4">
        <v>44807</v>
      </c>
      <c r="B1672" s="2" t="s">
        <v>23</v>
      </c>
      <c r="C1672" s="11" t="s">
        <v>63</v>
      </c>
      <c r="D1672" s="11" t="s">
        <v>1690</v>
      </c>
      <c r="E1672" s="3" t="s">
        <v>989</v>
      </c>
      <c r="F1672" s="1"/>
      <c r="G1672" s="7"/>
      <c r="H1672" s="7"/>
      <c r="I1672" s="7"/>
      <c r="J1672" s="7">
        <v>4</v>
      </c>
      <c r="K1672" s="7">
        <v>1</v>
      </c>
      <c r="L1672" s="7"/>
      <c r="M1672" s="5">
        <v>1</v>
      </c>
      <c r="N1672" s="7">
        <v>1</v>
      </c>
      <c r="O1672" s="7"/>
      <c r="P1672" s="7"/>
      <c r="Q1672" s="7"/>
      <c r="R1672" s="7"/>
      <c r="S1672" s="7"/>
      <c r="T1672" s="7"/>
      <c r="U1672" s="7"/>
      <c r="V1672" s="6"/>
      <c r="W1672" s="10"/>
      <c r="X1672" s="8"/>
      <c r="Y1672" s="9">
        <v>0</v>
      </c>
      <c r="Z1672" s="9">
        <v>0</v>
      </c>
      <c r="AA1672" s="9">
        <v>0</v>
      </c>
      <c r="AB1672" s="9">
        <v>0</v>
      </c>
      <c r="AC1672" s="9">
        <v>0</v>
      </c>
      <c r="AD1672" s="9">
        <v>0</v>
      </c>
      <c r="AE1672" s="9">
        <v>0</v>
      </c>
      <c r="AF1672" s="9">
        <v>0</v>
      </c>
      <c r="AG1672" s="9">
        <v>0</v>
      </c>
      <c r="AH1672" s="9">
        <v>0</v>
      </c>
      <c r="AI1672" s="9">
        <v>0</v>
      </c>
      <c r="AJ1672">
        <v>0</v>
      </c>
      <c r="AK1672">
        <v>0</v>
      </c>
      <c r="AU1672" t="s">
        <v>3397</v>
      </c>
      <c r="AW1672">
        <v>0</v>
      </c>
      <c r="BA1672">
        <v>0</v>
      </c>
      <c r="BC1672">
        <v>0</v>
      </c>
      <c r="BE1672">
        <v>0</v>
      </c>
      <c r="BG1672">
        <v>0</v>
      </c>
      <c r="BI1672">
        <v>0</v>
      </c>
      <c r="BK1672">
        <v>0</v>
      </c>
      <c r="BM1672">
        <v>0</v>
      </c>
      <c r="BO1672">
        <v>0</v>
      </c>
      <c r="BQ1672">
        <v>0</v>
      </c>
      <c r="BS1672">
        <v>0</v>
      </c>
      <c r="BT1672">
        <v>0</v>
      </c>
      <c r="BV1672">
        <v>0</v>
      </c>
      <c r="BX1672">
        <v>0</v>
      </c>
      <c r="BZ1672">
        <v>0</v>
      </c>
      <c r="CB1672">
        <v>0</v>
      </c>
      <c r="CD1672">
        <v>0</v>
      </c>
      <c r="CH1672">
        <v>0</v>
      </c>
      <c r="CL1672">
        <v>2831</v>
      </c>
      <c r="CO1672">
        <v>0</v>
      </c>
      <c r="CP1672">
        <v>0</v>
      </c>
    </row>
    <row r="1673" spans="1:94" x14ac:dyDescent="0.3">
      <c r="A1673" s="4">
        <v>44806</v>
      </c>
      <c r="B1673" s="2" t="s">
        <v>9</v>
      </c>
      <c r="C1673" s="11" t="s">
        <v>92</v>
      </c>
      <c r="D1673" s="11" t="s">
        <v>31</v>
      </c>
      <c r="E1673" s="3" t="s">
        <v>1192</v>
      </c>
      <c r="F1673" s="1"/>
      <c r="G1673" s="7"/>
      <c r="H1673" s="7"/>
      <c r="I1673" s="7"/>
      <c r="J1673" s="7">
        <v>4</v>
      </c>
      <c r="K1673" s="7">
        <v>1</v>
      </c>
      <c r="L1673" s="7"/>
      <c r="M1673" s="5">
        <v>1</v>
      </c>
      <c r="N1673" s="7"/>
      <c r="O1673" s="7"/>
      <c r="P1673" s="7"/>
      <c r="Q1673" s="7"/>
      <c r="R1673" s="7"/>
      <c r="S1673" s="7"/>
      <c r="T1673" s="7"/>
      <c r="U1673" s="7"/>
      <c r="V1673" s="6"/>
      <c r="W1673" s="10"/>
      <c r="X1673" s="8"/>
      <c r="Y1673" s="9">
        <v>0</v>
      </c>
      <c r="Z1673" s="9">
        <v>0</v>
      </c>
      <c r="AA1673" s="9">
        <v>0</v>
      </c>
      <c r="AB1673" s="9">
        <v>0</v>
      </c>
      <c r="AC1673" s="9">
        <v>0</v>
      </c>
      <c r="AD1673" s="9">
        <v>0</v>
      </c>
      <c r="AE1673" s="9">
        <v>0</v>
      </c>
      <c r="AF1673" s="9">
        <v>0</v>
      </c>
      <c r="AG1673" s="9">
        <v>0</v>
      </c>
      <c r="AH1673" s="9">
        <v>0</v>
      </c>
      <c r="AI1673" s="9">
        <v>0</v>
      </c>
      <c r="AJ1673">
        <v>0</v>
      </c>
      <c r="AK1673">
        <v>0</v>
      </c>
      <c r="AU1673" t="s">
        <v>3398</v>
      </c>
      <c r="AW1673">
        <v>0</v>
      </c>
      <c r="BA1673">
        <v>0</v>
      </c>
      <c r="BC1673">
        <v>0</v>
      </c>
      <c r="BE1673">
        <v>0</v>
      </c>
      <c r="BG1673">
        <v>0</v>
      </c>
      <c r="BI1673">
        <v>0</v>
      </c>
      <c r="BK1673">
        <v>0</v>
      </c>
      <c r="BM1673">
        <v>0</v>
      </c>
      <c r="BO1673">
        <v>0</v>
      </c>
      <c r="BQ1673">
        <v>0</v>
      </c>
      <c r="BS1673">
        <v>0</v>
      </c>
      <c r="BT1673">
        <v>0</v>
      </c>
      <c r="BV1673">
        <v>0</v>
      </c>
      <c r="BX1673">
        <v>0</v>
      </c>
      <c r="BZ1673">
        <v>0</v>
      </c>
      <c r="CB1673">
        <v>0</v>
      </c>
      <c r="CD1673">
        <v>0</v>
      </c>
      <c r="CH1673">
        <v>0</v>
      </c>
      <c r="CL1673">
        <v>2832</v>
      </c>
      <c r="CO1673">
        <v>0</v>
      </c>
      <c r="CP1673">
        <v>0</v>
      </c>
    </row>
    <row r="1674" spans="1:94" x14ac:dyDescent="0.3">
      <c r="A1674" s="4">
        <v>44807</v>
      </c>
      <c r="B1674" s="2" t="s">
        <v>9</v>
      </c>
      <c r="C1674" s="11" t="s">
        <v>52</v>
      </c>
      <c r="D1674" s="11" t="s">
        <v>7</v>
      </c>
      <c r="E1674" s="3" t="s">
        <v>830</v>
      </c>
      <c r="F1674" s="1"/>
      <c r="G1674" s="7"/>
      <c r="H1674" s="7"/>
      <c r="I1674" s="7"/>
      <c r="J1674" s="7">
        <v>8</v>
      </c>
      <c r="K1674" s="7">
        <v>2</v>
      </c>
      <c r="L1674" s="7"/>
      <c r="M1674" s="5">
        <v>2</v>
      </c>
      <c r="N1674" s="7"/>
      <c r="O1674" s="7"/>
      <c r="P1674" s="7"/>
      <c r="Q1674" s="7"/>
      <c r="R1674" s="7"/>
      <c r="S1674" s="7"/>
      <c r="T1674" s="7"/>
      <c r="U1674" s="7"/>
      <c r="V1674" s="6"/>
      <c r="W1674" s="10" t="s">
        <v>3399</v>
      </c>
      <c r="X1674" s="8"/>
      <c r="Y1674" s="9">
        <v>0</v>
      </c>
      <c r="Z1674" s="9">
        <v>0</v>
      </c>
      <c r="AA1674" s="9">
        <v>0</v>
      </c>
      <c r="AB1674" s="9">
        <v>0</v>
      </c>
      <c r="AC1674" s="9">
        <v>0</v>
      </c>
      <c r="AD1674" s="9">
        <v>0</v>
      </c>
      <c r="AE1674" s="9">
        <v>0</v>
      </c>
      <c r="AF1674" s="9">
        <v>0</v>
      </c>
      <c r="AG1674" s="9">
        <v>0</v>
      </c>
      <c r="AH1674" s="9">
        <v>0</v>
      </c>
      <c r="AI1674" s="9">
        <v>0</v>
      </c>
      <c r="AJ1674">
        <v>0</v>
      </c>
      <c r="AK1674">
        <v>0</v>
      </c>
      <c r="AU1674" t="s">
        <v>3400</v>
      </c>
      <c r="AW1674">
        <v>0</v>
      </c>
      <c r="BA1674">
        <v>0</v>
      </c>
      <c r="BC1674">
        <v>0</v>
      </c>
      <c r="BE1674">
        <v>0</v>
      </c>
      <c r="BG1674">
        <v>0</v>
      </c>
      <c r="BI1674">
        <v>0</v>
      </c>
      <c r="BK1674">
        <v>0</v>
      </c>
      <c r="BM1674">
        <v>0</v>
      </c>
      <c r="BO1674">
        <v>0</v>
      </c>
      <c r="BQ1674">
        <v>0</v>
      </c>
      <c r="BS1674">
        <v>0</v>
      </c>
      <c r="BT1674">
        <v>0</v>
      </c>
      <c r="BV1674">
        <v>0</v>
      </c>
      <c r="BX1674">
        <v>0</v>
      </c>
      <c r="BZ1674">
        <v>0</v>
      </c>
      <c r="CB1674">
        <v>0</v>
      </c>
      <c r="CD1674">
        <v>0</v>
      </c>
      <c r="CH1674">
        <v>0</v>
      </c>
      <c r="CL1674">
        <v>2833</v>
      </c>
      <c r="CO1674">
        <v>0</v>
      </c>
      <c r="CP1674">
        <v>0</v>
      </c>
    </row>
    <row r="1675" spans="1:94" x14ac:dyDescent="0.3">
      <c r="A1675" s="4">
        <v>44807</v>
      </c>
      <c r="B1675" s="2" t="s">
        <v>23</v>
      </c>
      <c r="C1675" s="11" t="s">
        <v>640</v>
      </c>
      <c r="D1675" s="11" t="s">
        <v>1627</v>
      </c>
      <c r="E1675" s="3" t="s">
        <v>1275</v>
      </c>
      <c r="F1675" s="1"/>
      <c r="G1675" s="7">
        <v>1</v>
      </c>
      <c r="H1675" s="7">
        <v>37</v>
      </c>
      <c r="I1675" s="7"/>
      <c r="J1675" s="7">
        <v>5745</v>
      </c>
      <c r="K1675" s="7">
        <v>1147</v>
      </c>
      <c r="L1675" s="7">
        <v>59</v>
      </c>
      <c r="M1675" s="5">
        <v>103</v>
      </c>
      <c r="N1675" s="7">
        <v>4</v>
      </c>
      <c r="O1675" s="7">
        <v>11</v>
      </c>
      <c r="P1675" s="7">
        <v>3</v>
      </c>
      <c r="Q1675" s="7">
        <v>7</v>
      </c>
      <c r="R1675" s="7">
        <v>1</v>
      </c>
      <c r="S1675" s="7"/>
      <c r="T1675" s="7"/>
      <c r="U1675" s="7"/>
      <c r="V1675" s="6">
        <v>5</v>
      </c>
      <c r="W1675" s="10" t="s">
        <v>3401</v>
      </c>
      <c r="X1675" s="8"/>
      <c r="Y1675" s="9">
        <v>0</v>
      </c>
      <c r="Z1675" s="9">
        <v>172750000</v>
      </c>
      <c r="AA1675" s="9">
        <v>94736000</v>
      </c>
      <c r="AB1675" s="9">
        <v>0</v>
      </c>
      <c r="AC1675" s="9">
        <v>0</v>
      </c>
      <c r="AD1675" s="9">
        <v>0</v>
      </c>
      <c r="AE1675" s="9">
        <v>0</v>
      </c>
      <c r="AF1675" s="9">
        <v>0</v>
      </c>
      <c r="AG1675" s="9">
        <v>0</v>
      </c>
      <c r="AH1675" s="9">
        <v>0</v>
      </c>
      <c r="AI1675" s="9">
        <v>0</v>
      </c>
      <c r="AJ1675">
        <v>267486000</v>
      </c>
      <c r="AK1675">
        <v>0</v>
      </c>
      <c r="AU1675" t="s">
        <v>3402</v>
      </c>
      <c r="AV1675">
        <v>764</v>
      </c>
      <c r="AW1675">
        <v>94736000</v>
      </c>
      <c r="BA1675">
        <v>0</v>
      </c>
      <c r="BB1675">
        <v>900</v>
      </c>
      <c r="BC1675">
        <v>45540000</v>
      </c>
      <c r="BD1675">
        <v>950</v>
      </c>
      <c r="BE1675">
        <v>51110000</v>
      </c>
      <c r="BF1675">
        <v>250</v>
      </c>
      <c r="BG1675">
        <v>23000000</v>
      </c>
      <c r="BI1675">
        <v>0</v>
      </c>
      <c r="BJ1675">
        <v>500</v>
      </c>
      <c r="BK1675">
        <v>13500000</v>
      </c>
      <c r="BM1675">
        <v>0</v>
      </c>
      <c r="BN1675">
        <v>1500</v>
      </c>
      <c r="BO1675">
        <v>39600000</v>
      </c>
      <c r="BQ1675">
        <v>0</v>
      </c>
      <c r="BS1675">
        <v>0</v>
      </c>
      <c r="BT1675">
        <v>172750000</v>
      </c>
      <c r="BV1675">
        <v>0</v>
      </c>
      <c r="BX1675">
        <v>0</v>
      </c>
      <c r="BZ1675">
        <v>0</v>
      </c>
      <c r="CB1675">
        <v>0</v>
      </c>
      <c r="CD1675">
        <v>0</v>
      </c>
      <c r="CH1675">
        <v>0</v>
      </c>
      <c r="CL1675">
        <v>2834</v>
      </c>
      <c r="CO1675">
        <v>0</v>
      </c>
      <c r="CP1675">
        <v>267486000</v>
      </c>
    </row>
    <row r="1676" spans="1:94" x14ac:dyDescent="0.3">
      <c r="A1676" s="4">
        <v>44807</v>
      </c>
      <c r="B1676" s="2" t="s">
        <v>12</v>
      </c>
      <c r="C1676" s="11" t="s">
        <v>388</v>
      </c>
      <c r="D1676" s="11" t="s">
        <v>11</v>
      </c>
      <c r="E1676" s="3" t="s">
        <v>1174</v>
      </c>
      <c r="F1676" s="1"/>
      <c r="G1676" s="7"/>
      <c r="H1676" s="7"/>
      <c r="I1676" s="7"/>
      <c r="J1676" s="7"/>
      <c r="K1676" s="7"/>
      <c r="L1676" s="7"/>
      <c r="M1676" s="5"/>
      <c r="N1676" s="7"/>
      <c r="O1676" s="7"/>
      <c r="P1676" s="7"/>
      <c r="Q1676" s="7"/>
      <c r="R1676" s="7"/>
      <c r="S1676" s="7"/>
      <c r="T1676" s="7"/>
      <c r="U1676" s="7"/>
      <c r="V1676" s="6"/>
      <c r="W1676" s="10"/>
      <c r="X1676" s="8"/>
      <c r="Y1676" s="9">
        <v>0</v>
      </c>
      <c r="Z1676" s="9">
        <v>0</v>
      </c>
      <c r="AA1676" s="9">
        <v>0</v>
      </c>
      <c r="AB1676" s="9">
        <v>0</v>
      </c>
      <c r="AC1676" s="9">
        <v>0</v>
      </c>
      <c r="AD1676" s="9">
        <v>0</v>
      </c>
      <c r="AE1676" s="9">
        <v>0</v>
      </c>
      <c r="AF1676" s="9">
        <v>0</v>
      </c>
      <c r="AG1676" s="9">
        <v>0</v>
      </c>
      <c r="AH1676" s="9">
        <v>0</v>
      </c>
      <c r="AI1676" s="9">
        <v>0</v>
      </c>
      <c r="AJ1676">
        <v>0</v>
      </c>
      <c r="AK1676">
        <v>0</v>
      </c>
      <c r="AU1676" t="s">
        <v>3403</v>
      </c>
      <c r="AW1676">
        <v>0</v>
      </c>
      <c r="BA1676">
        <v>0</v>
      </c>
      <c r="BC1676">
        <v>0</v>
      </c>
      <c r="BE1676">
        <v>0</v>
      </c>
      <c r="BG1676">
        <v>0</v>
      </c>
      <c r="BI1676">
        <v>0</v>
      </c>
      <c r="BK1676">
        <v>0</v>
      </c>
      <c r="BM1676">
        <v>0</v>
      </c>
      <c r="BO1676">
        <v>0</v>
      </c>
      <c r="BQ1676">
        <v>0</v>
      </c>
      <c r="BS1676">
        <v>0</v>
      </c>
      <c r="BT1676">
        <v>0</v>
      </c>
      <c r="BV1676">
        <v>0</v>
      </c>
      <c r="BX1676">
        <v>0</v>
      </c>
      <c r="BZ1676">
        <v>0</v>
      </c>
      <c r="CB1676">
        <v>0</v>
      </c>
      <c r="CD1676">
        <v>0</v>
      </c>
      <c r="CH1676">
        <v>0</v>
      </c>
      <c r="CL1676">
        <v>2835</v>
      </c>
      <c r="CO1676">
        <v>0</v>
      </c>
      <c r="CP1676">
        <v>0</v>
      </c>
    </row>
    <row r="1677" spans="1:94" x14ac:dyDescent="0.3">
      <c r="A1677" s="4">
        <v>44807</v>
      </c>
      <c r="B1677" s="2" t="s">
        <v>26</v>
      </c>
      <c r="C1677" s="11" t="s">
        <v>1590</v>
      </c>
      <c r="D1677" s="11" t="s">
        <v>11</v>
      </c>
      <c r="E1677" s="3" t="s">
        <v>1591</v>
      </c>
      <c r="F1677" s="1"/>
      <c r="G1677" s="7"/>
      <c r="H1677" s="7"/>
      <c r="I1677" s="7"/>
      <c r="J1677" s="7">
        <v>100</v>
      </c>
      <c r="K1677" s="7">
        <v>25</v>
      </c>
      <c r="L1677" s="7"/>
      <c r="M1677" s="5">
        <v>25</v>
      </c>
      <c r="N1677" s="7"/>
      <c r="O1677" s="7"/>
      <c r="P1677" s="7"/>
      <c r="Q1677" s="7"/>
      <c r="R1677" s="7"/>
      <c r="S1677" s="7"/>
      <c r="T1677" s="7"/>
      <c r="U1677" s="7"/>
      <c r="V1677" s="6"/>
      <c r="W1677" s="10"/>
      <c r="X1677" s="8"/>
      <c r="Y1677" s="9">
        <v>0</v>
      </c>
      <c r="Z1677" s="9">
        <v>0</v>
      </c>
      <c r="AA1677" s="9">
        <v>0</v>
      </c>
      <c r="AB1677" s="9">
        <v>0</v>
      </c>
      <c r="AC1677" s="9">
        <v>0</v>
      </c>
      <c r="AD1677" s="9">
        <v>0</v>
      </c>
      <c r="AE1677" s="9">
        <v>0</v>
      </c>
      <c r="AF1677" s="9">
        <v>0</v>
      </c>
      <c r="AG1677" s="9">
        <v>0</v>
      </c>
      <c r="AH1677" s="9">
        <v>0</v>
      </c>
      <c r="AI1677" s="9">
        <v>0</v>
      </c>
      <c r="AJ1677">
        <v>0</v>
      </c>
      <c r="AK1677">
        <v>0</v>
      </c>
      <c r="AU1677" t="s">
        <v>3404</v>
      </c>
      <c r="AW1677">
        <v>0</v>
      </c>
      <c r="BA1677">
        <v>0</v>
      </c>
      <c r="BC1677">
        <v>0</v>
      </c>
      <c r="BE1677">
        <v>0</v>
      </c>
      <c r="BG1677">
        <v>0</v>
      </c>
      <c r="BI1677">
        <v>0</v>
      </c>
      <c r="BK1677">
        <v>0</v>
      </c>
      <c r="BM1677">
        <v>0</v>
      </c>
      <c r="BO1677">
        <v>0</v>
      </c>
      <c r="BQ1677">
        <v>0</v>
      </c>
      <c r="BS1677">
        <v>0</v>
      </c>
      <c r="BT1677">
        <v>0</v>
      </c>
      <c r="BV1677">
        <v>0</v>
      </c>
      <c r="BX1677">
        <v>0</v>
      </c>
      <c r="BZ1677">
        <v>0</v>
      </c>
      <c r="CB1677">
        <v>0</v>
      </c>
      <c r="CD1677">
        <v>0</v>
      </c>
      <c r="CH1677">
        <v>0</v>
      </c>
      <c r="CL1677">
        <v>2836</v>
      </c>
      <c r="CO1677">
        <v>0</v>
      </c>
      <c r="CP1677">
        <v>0</v>
      </c>
    </row>
    <row r="1678" spans="1:94" x14ac:dyDescent="0.3">
      <c r="A1678" s="4">
        <v>44807</v>
      </c>
      <c r="B1678" s="2" t="s">
        <v>23</v>
      </c>
      <c r="C1678" s="11" t="s">
        <v>108</v>
      </c>
      <c r="D1678" s="11" t="s">
        <v>1713</v>
      </c>
      <c r="E1678" s="3" t="s">
        <v>1046</v>
      </c>
      <c r="F1678" s="1"/>
      <c r="G1678" s="7"/>
      <c r="H1678" s="7"/>
      <c r="I1678" s="7"/>
      <c r="J1678" s="7">
        <v>92</v>
      </c>
      <c r="K1678" s="7">
        <v>23</v>
      </c>
      <c r="L1678" s="7"/>
      <c r="M1678" s="5">
        <v>23</v>
      </c>
      <c r="N1678" s="7"/>
      <c r="O1678" s="7"/>
      <c r="P1678" s="7"/>
      <c r="Q1678" s="7"/>
      <c r="R1678" s="7"/>
      <c r="S1678" s="7"/>
      <c r="T1678" s="7"/>
      <c r="U1678" s="7"/>
      <c r="V1678" s="6"/>
      <c r="W1678" s="10"/>
      <c r="X1678" s="8"/>
      <c r="Y1678" s="9">
        <v>0</v>
      </c>
      <c r="Z1678" s="9">
        <v>0</v>
      </c>
      <c r="AA1678" s="9">
        <v>0</v>
      </c>
      <c r="AB1678" s="9">
        <v>0</v>
      </c>
      <c r="AC1678" s="9">
        <v>0</v>
      </c>
      <c r="AD1678" s="9">
        <v>0</v>
      </c>
      <c r="AE1678" s="9">
        <v>0</v>
      </c>
      <c r="AF1678" s="9">
        <v>0</v>
      </c>
      <c r="AG1678" s="9">
        <v>0</v>
      </c>
      <c r="AH1678" s="9">
        <v>0</v>
      </c>
      <c r="AI1678" s="9">
        <v>0</v>
      </c>
      <c r="AJ1678">
        <v>0</v>
      </c>
      <c r="AK1678">
        <v>0</v>
      </c>
      <c r="AU1678" t="s">
        <v>3405</v>
      </c>
      <c r="AW1678">
        <v>0</v>
      </c>
      <c r="BA1678">
        <v>0</v>
      </c>
      <c r="BC1678">
        <v>0</v>
      </c>
      <c r="BE1678">
        <v>0</v>
      </c>
      <c r="BG1678">
        <v>0</v>
      </c>
      <c r="BI1678">
        <v>0</v>
      </c>
      <c r="BK1678">
        <v>0</v>
      </c>
      <c r="BM1678">
        <v>0</v>
      </c>
      <c r="BO1678">
        <v>0</v>
      </c>
      <c r="BQ1678">
        <v>0</v>
      </c>
      <c r="BS1678">
        <v>0</v>
      </c>
      <c r="BT1678">
        <v>0</v>
      </c>
      <c r="BV1678">
        <v>0</v>
      </c>
      <c r="BX1678">
        <v>0</v>
      </c>
      <c r="BZ1678">
        <v>0</v>
      </c>
      <c r="CB1678">
        <v>0</v>
      </c>
      <c r="CD1678">
        <v>0</v>
      </c>
      <c r="CH1678">
        <v>0</v>
      </c>
      <c r="CL1678">
        <v>2837</v>
      </c>
      <c r="CO1678">
        <v>0</v>
      </c>
      <c r="CP1678">
        <v>0</v>
      </c>
    </row>
    <row r="1679" spans="1:94" x14ac:dyDescent="0.3">
      <c r="A1679" s="4">
        <v>44716</v>
      </c>
      <c r="B1679" s="2" t="s">
        <v>5</v>
      </c>
      <c r="C1679" s="11" t="s">
        <v>99</v>
      </c>
      <c r="D1679" s="11" t="s">
        <v>1690</v>
      </c>
      <c r="E1679" s="3" t="s">
        <v>1038</v>
      </c>
      <c r="F1679" s="1"/>
      <c r="G1679" s="7"/>
      <c r="H1679" s="7"/>
      <c r="I1679" s="7"/>
      <c r="J1679" s="7">
        <v>5</v>
      </c>
      <c r="K1679" s="7">
        <v>1</v>
      </c>
      <c r="L1679" s="7"/>
      <c r="M1679" s="5">
        <v>1</v>
      </c>
      <c r="N1679" s="7">
        <v>1</v>
      </c>
      <c r="O1679" s="7"/>
      <c r="P1679" s="7"/>
      <c r="Q1679" s="7"/>
      <c r="R1679" s="7"/>
      <c r="S1679" s="7"/>
      <c r="T1679" s="7"/>
      <c r="U1679" s="7"/>
      <c r="V1679" s="6"/>
      <c r="W1679" s="10"/>
      <c r="X1679" s="8"/>
      <c r="Y1679" s="9">
        <v>0</v>
      </c>
      <c r="Z1679" s="9">
        <v>0</v>
      </c>
      <c r="AA1679" s="9">
        <v>0</v>
      </c>
      <c r="AB1679" s="9">
        <v>0</v>
      </c>
      <c r="AC1679" s="9">
        <v>0</v>
      </c>
      <c r="AD1679" s="9">
        <v>0</v>
      </c>
      <c r="AE1679" s="9">
        <v>0</v>
      </c>
      <c r="AF1679" s="9">
        <v>0</v>
      </c>
      <c r="AG1679" s="9">
        <v>0</v>
      </c>
      <c r="AH1679" s="9">
        <v>0</v>
      </c>
      <c r="AI1679" s="9">
        <v>0</v>
      </c>
      <c r="AJ1679">
        <v>0</v>
      </c>
      <c r="AK1679">
        <v>0</v>
      </c>
      <c r="AU1679" t="s">
        <v>3406</v>
      </c>
      <c r="AW1679">
        <v>0</v>
      </c>
      <c r="BA1679">
        <v>0</v>
      </c>
      <c r="BC1679">
        <v>0</v>
      </c>
      <c r="BE1679">
        <v>0</v>
      </c>
      <c r="BG1679">
        <v>0</v>
      </c>
      <c r="BI1679">
        <v>0</v>
      </c>
      <c r="BK1679">
        <v>0</v>
      </c>
      <c r="BM1679">
        <v>0</v>
      </c>
      <c r="BO1679">
        <v>0</v>
      </c>
      <c r="BQ1679">
        <v>0</v>
      </c>
      <c r="BS1679">
        <v>0</v>
      </c>
      <c r="BT1679">
        <v>0</v>
      </c>
      <c r="BV1679">
        <v>0</v>
      </c>
      <c r="BX1679">
        <v>0</v>
      </c>
      <c r="BZ1679">
        <v>0</v>
      </c>
      <c r="CB1679">
        <v>0</v>
      </c>
      <c r="CD1679">
        <v>0</v>
      </c>
      <c r="CH1679">
        <v>0</v>
      </c>
      <c r="CL1679">
        <v>2838</v>
      </c>
      <c r="CO1679">
        <v>0</v>
      </c>
      <c r="CP1679">
        <v>0</v>
      </c>
    </row>
    <row r="1680" spans="1:94" x14ac:dyDescent="0.3">
      <c r="A1680" s="4">
        <v>44714</v>
      </c>
      <c r="B1680" s="2" t="s">
        <v>5</v>
      </c>
      <c r="C1680" s="11" t="s">
        <v>99</v>
      </c>
      <c r="D1680" s="11" t="s">
        <v>11</v>
      </c>
      <c r="E1680" s="3" t="s">
        <v>1038</v>
      </c>
      <c r="F1680" s="1"/>
      <c r="G1680" s="7"/>
      <c r="H1680" s="7"/>
      <c r="I1680" s="7"/>
      <c r="J1680" s="7">
        <v>8</v>
      </c>
      <c r="K1680" s="7">
        <v>2</v>
      </c>
      <c r="L1680" s="7"/>
      <c r="M1680" s="5"/>
      <c r="N1680" s="7"/>
      <c r="O1680" s="7"/>
      <c r="P1680" s="7"/>
      <c r="Q1680" s="7"/>
      <c r="R1680" s="7"/>
      <c r="S1680" s="7"/>
      <c r="T1680" s="7"/>
      <c r="U1680" s="7"/>
      <c r="V1680" s="6"/>
      <c r="W1680" s="10"/>
      <c r="X1680" s="8"/>
      <c r="Y1680" s="9">
        <v>0</v>
      </c>
      <c r="Z1680" s="9">
        <v>0</v>
      </c>
      <c r="AA1680" s="9">
        <v>0</v>
      </c>
      <c r="AB1680" s="9">
        <v>0</v>
      </c>
      <c r="AC1680" s="9">
        <v>0</v>
      </c>
      <c r="AD1680" s="9">
        <v>0</v>
      </c>
      <c r="AE1680" s="9">
        <v>0</v>
      </c>
      <c r="AF1680" s="9">
        <v>0</v>
      </c>
      <c r="AG1680" s="9">
        <v>0</v>
      </c>
      <c r="AH1680" s="9">
        <v>0</v>
      </c>
      <c r="AI1680" s="9">
        <v>0</v>
      </c>
      <c r="AJ1680">
        <v>0</v>
      </c>
      <c r="AK1680">
        <v>0</v>
      </c>
      <c r="AU1680" t="s">
        <v>3407</v>
      </c>
      <c r="AW1680">
        <v>0</v>
      </c>
      <c r="BA1680">
        <v>0</v>
      </c>
      <c r="BC1680">
        <v>0</v>
      </c>
      <c r="BE1680">
        <v>0</v>
      </c>
      <c r="BG1680">
        <v>0</v>
      </c>
      <c r="BI1680">
        <v>0</v>
      </c>
      <c r="BK1680">
        <v>0</v>
      </c>
      <c r="BM1680">
        <v>0</v>
      </c>
      <c r="BO1680">
        <v>0</v>
      </c>
      <c r="BQ1680">
        <v>0</v>
      </c>
      <c r="BS1680">
        <v>0</v>
      </c>
      <c r="BT1680">
        <v>0</v>
      </c>
      <c r="BV1680">
        <v>0</v>
      </c>
      <c r="BX1680">
        <v>0</v>
      </c>
      <c r="BZ1680">
        <v>0</v>
      </c>
      <c r="CB1680">
        <v>0</v>
      </c>
      <c r="CD1680">
        <v>0</v>
      </c>
      <c r="CH1680">
        <v>0</v>
      </c>
      <c r="CL1680">
        <v>2839</v>
      </c>
      <c r="CO1680">
        <v>0</v>
      </c>
      <c r="CP1680">
        <v>0</v>
      </c>
    </row>
    <row r="1681" spans="1:94" x14ac:dyDescent="0.3">
      <c r="A1681" s="4">
        <v>44716</v>
      </c>
      <c r="B1681" s="2" t="s">
        <v>5</v>
      </c>
      <c r="C1681" s="11" t="s">
        <v>156</v>
      </c>
      <c r="D1681" s="11" t="s">
        <v>11</v>
      </c>
      <c r="E1681" s="3" t="s">
        <v>1197</v>
      </c>
      <c r="F1681" s="1"/>
      <c r="G1681" s="7"/>
      <c r="H1681" s="7"/>
      <c r="I1681" s="7"/>
      <c r="J1681" s="7">
        <v>4</v>
      </c>
      <c r="K1681" s="7">
        <v>1</v>
      </c>
      <c r="L1681" s="7"/>
      <c r="M1681" s="5">
        <v>1</v>
      </c>
      <c r="N1681" s="7"/>
      <c r="O1681" s="7"/>
      <c r="P1681" s="7"/>
      <c r="Q1681" s="7"/>
      <c r="R1681" s="7"/>
      <c r="S1681" s="7"/>
      <c r="T1681" s="7"/>
      <c r="U1681" s="7"/>
      <c r="V1681" s="6"/>
      <c r="W1681" s="10"/>
      <c r="X1681" s="8"/>
      <c r="Y1681" s="9">
        <v>0</v>
      </c>
      <c r="Z1681" s="9">
        <v>0</v>
      </c>
      <c r="AA1681" s="9">
        <v>0</v>
      </c>
      <c r="AB1681" s="9">
        <v>0</v>
      </c>
      <c r="AC1681" s="9">
        <v>0</v>
      </c>
      <c r="AD1681" s="9">
        <v>0</v>
      </c>
      <c r="AE1681" s="9">
        <v>0</v>
      </c>
      <c r="AF1681" s="9">
        <v>0</v>
      </c>
      <c r="AG1681" s="9">
        <v>0</v>
      </c>
      <c r="AH1681" s="9">
        <v>0</v>
      </c>
      <c r="AI1681" s="9">
        <v>0</v>
      </c>
      <c r="AJ1681">
        <v>0</v>
      </c>
      <c r="AK1681">
        <v>0</v>
      </c>
      <c r="AU1681" t="s">
        <v>3408</v>
      </c>
      <c r="AW1681">
        <v>0</v>
      </c>
      <c r="BA1681">
        <v>0</v>
      </c>
      <c r="BC1681">
        <v>0</v>
      </c>
      <c r="BE1681">
        <v>0</v>
      </c>
      <c r="BG1681">
        <v>0</v>
      </c>
      <c r="BI1681">
        <v>0</v>
      </c>
      <c r="BK1681">
        <v>0</v>
      </c>
      <c r="BM1681">
        <v>0</v>
      </c>
      <c r="BO1681">
        <v>0</v>
      </c>
      <c r="BQ1681">
        <v>0</v>
      </c>
      <c r="BS1681">
        <v>0</v>
      </c>
      <c r="BT1681">
        <v>0</v>
      </c>
      <c r="BV1681">
        <v>0</v>
      </c>
      <c r="BX1681">
        <v>0</v>
      </c>
      <c r="BZ1681">
        <v>0</v>
      </c>
      <c r="CB1681">
        <v>0</v>
      </c>
      <c r="CD1681">
        <v>0</v>
      </c>
      <c r="CH1681">
        <v>0</v>
      </c>
      <c r="CL1681">
        <v>2840</v>
      </c>
      <c r="CO1681">
        <v>0</v>
      </c>
      <c r="CP1681">
        <v>0</v>
      </c>
    </row>
    <row r="1682" spans="1:94" x14ac:dyDescent="0.3">
      <c r="A1682" s="4">
        <v>44716</v>
      </c>
      <c r="B1682" s="2" t="s">
        <v>5</v>
      </c>
      <c r="C1682" s="11" t="s">
        <v>152</v>
      </c>
      <c r="D1682" s="11" t="s">
        <v>11</v>
      </c>
      <c r="E1682" s="3" t="s">
        <v>895</v>
      </c>
      <c r="F1682" s="1"/>
      <c r="G1682" s="7"/>
      <c r="H1682" s="7"/>
      <c r="I1682" s="7"/>
      <c r="J1682" s="7">
        <v>4</v>
      </c>
      <c r="K1682" s="7">
        <v>1</v>
      </c>
      <c r="L1682" s="7"/>
      <c r="M1682" s="5">
        <v>1</v>
      </c>
      <c r="N1682" s="7"/>
      <c r="O1682" s="7"/>
      <c r="P1682" s="7"/>
      <c r="Q1682" s="7"/>
      <c r="R1682" s="7"/>
      <c r="S1682" s="7"/>
      <c r="T1682" s="7"/>
      <c r="U1682" s="7"/>
      <c r="V1682" s="6"/>
      <c r="W1682" s="10"/>
      <c r="X1682" s="8"/>
      <c r="Y1682" s="9">
        <v>0</v>
      </c>
      <c r="Z1682" s="9">
        <v>0</v>
      </c>
      <c r="AA1682" s="9">
        <v>0</v>
      </c>
      <c r="AB1682" s="9">
        <v>0</v>
      </c>
      <c r="AC1682" s="9">
        <v>0</v>
      </c>
      <c r="AD1682" s="9">
        <v>0</v>
      </c>
      <c r="AE1682" s="9">
        <v>0</v>
      </c>
      <c r="AF1682" s="9">
        <v>0</v>
      </c>
      <c r="AG1682" s="9">
        <v>0</v>
      </c>
      <c r="AH1682" s="9">
        <v>0</v>
      </c>
      <c r="AI1682" s="9">
        <v>0</v>
      </c>
      <c r="AJ1682">
        <v>0</v>
      </c>
      <c r="AK1682">
        <v>0</v>
      </c>
      <c r="AU1682" t="s">
        <v>3409</v>
      </c>
      <c r="AW1682">
        <v>0</v>
      </c>
      <c r="BA1682">
        <v>0</v>
      </c>
      <c r="BC1682">
        <v>0</v>
      </c>
      <c r="BE1682">
        <v>0</v>
      </c>
      <c r="BG1682">
        <v>0</v>
      </c>
      <c r="BI1682">
        <v>0</v>
      </c>
      <c r="BK1682">
        <v>0</v>
      </c>
      <c r="BM1682">
        <v>0</v>
      </c>
      <c r="BO1682">
        <v>0</v>
      </c>
      <c r="BQ1682">
        <v>0</v>
      </c>
      <c r="BS1682">
        <v>0</v>
      </c>
      <c r="BT1682">
        <v>0</v>
      </c>
      <c r="BV1682">
        <v>0</v>
      </c>
      <c r="BX1682">
        <v>0</v>
      </c>
      <c r="BZ1682">
        <v>0</v>
      </c>
      <c r="CB1682">
        <v>0</v>
      </c>
      <c r="CD1682">
        <v>0</v>
      </c>
      <c r="CH1682">
        <v>0</v>
      </c>
      <c r="CL1682">
        <v>2841</v>
      </c>
      <c r="CO1682">
        <v>0</v>
      </c>
      <c r="CP1682">
        <v>0</v>
      </c>
    </row>
    <row r="1683" spans="1:94" x14ac:dyDescent="0.3">
      <c r="A1683" s="4">
        <v>44717</v>
      </c>
      <c r="B1683" s="2" t="s">
        <v>5</v>
      </c>
      <c r="C1683" s="11" t="s">
        <v>763</v>
      </c>
      <c r="D1683" s="11" t="s">
        <v>11</v>
      </c>
      <c r="E1683" s="3" t="s">
        <v>996</v>
      </c>
      <c r="F1683" s="1"/>
      <c r="G1683" s="7"/>
      <c r="H1683" s="7"/>
      <c r="I1683" s="7"/>
      <c r="J1683" s="7">
        <v>15</v>
      </c>
      <c r="K1683" s="7">
        <v>6</v>
      </c>
      <c r="L1683" s="7"/>
      <c r="M1683" s="5">
        <v>6</v>
      </c>
      <c r="N1683" s="7">
        <v>7</v>
      </c>
      <c r="O1683" s="7"/>
      <c r="P1683" s="7"/>
      <c r="Q1683" s="7">
        <v>4</v>
      </c>
      <c r="R1683" s="7"/>
      <c r="S1683" s="7"/>
      <c r="T1683" s="7"/>
      <c r="U1683" s="7"/>
      <c r="V1683" s="6"/>
      <c r="W1683" s="10"/>
      <c r="X1683" s="8"/>
      <c r="Y1683" s="9">
        <v>0</v>
      </c>
      <c r="Z1683" s="9">
        <v>0</v>
      </c>
      <c r="AA1683" s="9">
        <v>0</v>
      </c>
      <c r="AB1683" s="9">
        <v>0</v>
      </c>
      <c r="AC1683" s="9">
        <v>0</v>
      </c>
      <c r="AD1683" s="9">
        <v>0</v>
      </c>
      <c r="AE1683" s="9">
        <v>0</v>
      </c>
      <c r="AF1683" s="9">
        <v>0</v>
      </c>
      <c r="AG1683" s="9">
        <v>0</v>
      </c>
      <c r="AH1683" s="9">
        <v>0</v>
      </c>
      <c r="AI1683" s="9">
        <v>0</v>
      </c>
      <c r="AJ1683">
        <v>0</v>
      </c>
      <c r="AK1683">
        <v>0</v>
      </c>
      <c r="AU1683" t="s">
        <v>3410</v>
      </c>
      <c r="AW1683">
        <v>0</v>
      </c>
      <c r="BA1683">
        <v>0</v>
      </c>
      <c r="BC1683">
        <v>0</v>
      </c>
      <c r="BE1683">
        <v>0</v>
      </c>
      <c r="BG1683">
        <v>0</v>
      </c>
      <c r="BI1683">
        <v>0</v>
      </c>
      <c r="BK1683">
        <v>0</v>
      </c>
      <c r="BM1683">
        <v>0</v>
      </c>
      <c r="BO1683">
        <v>0</v>
      </c>
      <c r="BQ1683">
        <v>0</v>
      </c>
      <c r="BS1683">
        <v>0</v>
      </c>
      <c r="BT1683">
        <v>0</v>
      </c>
      <c r="BV1683">
        <v>0</v>
      </c>
      <c r="BX1683">
        <v>0</v>
      </c>
      <c r="BZ1683">
        <v>0</v>
      </c>
      <c r="CB1683">
        <v>0</v>
      </c>
      <c r="CD1683">
        <v>0</v>
      </c>
      <c r="CH1683">
        <v>0</v>
      </c>
      <c r="CL1683">
        <v>2842</v>
      </c>
      <c r="CO1683">
        <v>0</v>
      </c>
      <c r="CP1683">
        <v>0</v>
      </c>
    </row>
    <row r="1684" spans="1:94" x14ac:dyDescent="0.3">
      <c r="A1684" s="4">
        <v>44718</v>
      </c>
      <c r="B1684" s="2" t="s">
        <v>5</v>
      </c>
      <c r="C1684" s="11" t="s">
        <v>91</v>
      </c>
      <c r="D1684" s="11" t="s">
        <v>1690</v>
      </c>
      <c r="E1684" s="3" t="s">
        <v>1029</v>
      </c>
      <c r="F1684" s="1"/>
      <c r="G1684" s="7"/>
      <c r="H1684" s="7"/>
      <c r="I1684" s="7"/>
      <c r="J1684" s="7"/>
      <c r="K1684" s="7"/>
      <c r="L1684" s="7"/>
      <c r="M1684" s="5"/>
      <c r="N1684" s="7">
        <v>1</v>
      </c>
      <c r="O1684" s="7"/>
      <c r="P1684" s="7"/>
      <c r="Q1684" s="7"/>
      <c r="R1684" s="7"/>
      <c r="S1684" s="7"/>
      <c r="T1684" s="7"/>
      <c r="U1684" s="7"/>
      <c r="V1684" s="6"/>
      <c r="W1684" s="10"/>
      <c r="X1684" s="8"/>
      <c r="Y1684" s="9">
        <v>0</v>
      </c>
      <c r="Z1684" s="9">
        <v>0</v>
      </c>
      <c r="AA1684" s="9">
        <v>0</v>
      </c>
      <c r="AB1684" s="9">
        <v>0</v>
      </c>
      <c r="AC1684" s="9">
        <v>0</v>
      </c>
      <c r="AD1684" s="9">
        <v>0</v>
      </c>
      <c r="AE1684" s="9">
        <v>0</v>
      </c>
      <c r="AF1684" s="9">
        <v>0</v>
      </c>
      <c r="AG1684" s="9">
        <v>0</v>
      </c>
      <c r="AH1684" s="9">
        <v>0</v>
      </c>
      <c r="AI1684" s="9">
        <v>0</v>
      </c>
      <c r="AJ1684">
        <v>0</v>
      </c>
      <c r="AK1684">
        <v>0</v>
      </c>
      <c r="AU1684" t="s">
        <v>3411</v>
      </c>
      <c r="AW1684">
        <v>0</v>
      </c>
      <c r="BA1684">
        <v>0</v>
      </c>
      <c r="BC1684">
        <v>0</v>
      </c>
      <c r="BE1684">
        <v>0</v>
      </c>
      <c r="BG1684">
        <v>0</v>
      </c>
      <c r="BI1684">
        <v>0</v>
      </c>
      <c r="BK1684">
        <v>0</v>
      </c>
      <c r="BM1684">
        <v>0</v>
      </c>
      <c r="BO1684">
        <v>0</v>
      </c>
      <c r="BQ1684">
        <v>0</v>
      </c>
      <c r="BS1684">
        <v>0</v>
      </c>
      <c r="BT1684">
        <v>0</v>
      </c>
      <c r="BV1684">
        <v>0</v>
      </c>
      <c r="BX1684">
        <v>0</v>
      </c>
      <c r="BZ1684">
        <v>0</v>
      </c>
      <c r="CB1684">
        <v>0</v>
      </c>
      <c r="CD1684">
        <v>0</v>
      </c>
      <c r="CH1684">
        <v>0</v>
      </c>
      <c r="CL1684">
        <v>2843</v>
      </c>
      <c r="CO1684">
        <v>0</v>
      </c>
      <c r="CP1684">
        <v>0</v>
      </c>
    </row>
    <row r="1685" spans="1:94" x14ac:dyDescent="0.3">
      <c r="A1685" s="4">
        <v>44719</v>
      </c>
      <c r="B1685" s="2" t="s">
        <v>5</v>
      </c>
      <c r="C1685" s="11" t="s">
        <v>420</v>
      </c>
      <c r="D1685" s="11" t="s">
        <v>11</v>
      </c>
      <c r="E1685" s="3" t="s">
        <v>846</v>
      </c>
      <c r="F1685" s="1"/>
      <c r="G1685" s="7"/>
      <c r="H1685" s="7"/>
      <c r="I1685" s="7"/>
      <c r="J1685" s="7">
        <v>11</v>
      </c>
      <c r="K1685" s="7">
        <v>2</v>
      </c>
      <c r="L1685" s="7"/>
      <c r="M1685" s="5">
        <v>4</v>
      </c>
      <c r="N1685" s="7"/>
      <c r="O1685" s="7"/>
      <c r="P1685" s="7"/>
      <c r="Q1685" s="7"/>
      <c r="R1685" s="7"/>
      <c r="S1685" s="7"/>
      <c r="T1685" s="7"/>
      <c r="U1685" s="7"/>
      <c r="V1685" s="6"/>
      <c r="W1685" s="10"/>
      <c r="X1685" s="8"/>
      <c r="Y1685" s="9">
        <v>0</v>
      </c>
      <c r="Z1685" s="9">
        <v>0</v>
      </c>
      <c r="AA1685" s="9">
        <v>0</v>
      </c>
      <c r="AB1685" s="9">
        <v>0</v>
      </c>
      <c r="AC1685" s="9">
        <v>0</v>
      </c>
      <c r="AD1685" s="9">
        <v>0</v>
      </c>
      <c r="AE1685" s="9">
        <v>0</v>
      </c>
      <c r="AF1685" s="9">
        <v>0</v>
      </c>
      <c r="AG1685" s="9">
        <v>0</v>
      </c>
      <c r="AH1685" s="9">
        <v>0</v>
      </c>
      <c r="AI1685" s="9">
        <v>0</v>
      </c>
      <c r="AJ1685">
        <v>0</v>
      </c>
      <c r="AK1685">
        <v>0</v>
      </c>
      <c r="AU1685" t="s">
        <v>3412</v>
      </c>
      <c r="AW1685">
        <v>0</v>
      </c>
      <c r="BA1685">
        <v>0</v>
      </c>
      <c r="BC1685">
        <v>0</v>
      </c>
      <c r="BE1685">
        <v>0</v>
      </c>
      <c r="BG1685">
        <v>0</v>
      </c>
      <c r="BI1685">
        <v>0</v>
      </c>
      <c r="BK1685">
        <v>0</v>
      </c>
      <c r="BM1685">
        <v>0</v>
      </c>
      <c r="BO1685">
        <v>0</v>
      </c>
      <c r="BQ1685">
        <v>0</v>
      </c>
      <c r="BS1685">
        <v>0</v>
      </c>
      <c r="BT1685">
        <v>0</v>
      </c>
      <c r="BV1685">
        <v>0</v>
      </c>
      <c r="BX1685">
        <v>0</v>
      </c>
      <c r="BZ1685">
        <v>0</v>
      </c>
      <c r="CB1685">
        <v>0</v>
      </c>
      <c r="CD1685">
        <v>0</v>
      </c>
      <c r="CH1685">
        <v>0</v>
      </c>
      <c r="CL1685">
        <v>2844</v>
      </c>
      <c r="CO1685">
        <v>0</v>
      </c>
      <c r="CP1685">
        <v>0</v>
      </c>
    </row>
    <row r="1686" spans="1:94" x14ac:dyDescent="0.3">
      <c r="A1686" s="4">
        <v>44720</v>
      </c>
      <c r="B1686" s="2" t="s">
        <v>5</v>
      </c>
      <c r="C1686" s="11" t="s">
        <v>1220</v>
      </c>
      <c r="D1686" s="11" t="s">
        <v>11</v>
      </c>
      <c r="E1686" s="3" t="s">
        <v>1221</v>
      </c>
      <c r="F1686" s="1"/>
      <c r="G1686" s="7"/>
      <c r="H1686" s="7"/>
      <c r="I1686" s="7"/>
      <c r="J1686" s="7">
        <v>12</v>
      </c>
      <c r="K1686" s="7">
        <v>3</v>
      </c>
      <c r="L1686" s="7"/>
      <c r="M1686" s="5">
        <v>3</v>
      </c>
      <c r="N1686" s="7"/>
      <c r="O1686" s="7"/>
      <c r="P1686" s="7"/>
      <c r="Q1686" s="7"/>
      <c r="R1686" s="7"/>
      <c r="S1686" s="7"/>
      <c r="T1686" s="7"/>
      <c r="U1686" s="7"/>
      <c r="V1686" s="6"/>
      <c r="W1686" s="10"/>
      <c r="X1686" s="8"/>
      <c r="Y1686" s="9">
        <v>0</v>
      </c>
      <c r="Z1686" s="9">
        <v>0</v>
      </c>
      <c r="AA1686" s="9">
        <v>0</v>
      </c>
      <c r="AB1686" s="9">
        <v>0</v>
      </c>
      <c r="AC1686" s="9">
        <v>0</v>
      </c>
      <c r="AD1686" s="9">
        <v>0</v>
      </c>
      <c r="AE1686" s="9">
        <v>0</v>
      </c>
      <c r="AF1686" s="9">
        <v>0</v>
      </c>
      <c r="AG1686" s="9">
        <v>0</v>
      </c>
      <c r="AH1686" s="9">
        <v>0</v>
      </c>
      <c r="AI1686" s="9">
        <v>0</v>
      </c>
      <c r="AJ1686">
        <v>0</v>
      </c>
      <c r="AK1686">
        <v>0</v>
      </c>
      <c r="AU1686" t="s">
        <v>3413</v>
      </c>
      <c r="AW1686">
        <v>0</v>
      </c>
      <c r="BA1686">
        <v>0</v>
      </c>
      <c r="BC1686">
        <v>0</v>
      </c>
      <c r="BE1686">
        <v>0</v>
      </c>
      <c r="BG1686">
        <v>0</v>
      </c>
      <c r="BI1686">
        <v>0</v>
      </c>
      <c r="BK1686">
        <v>0</v>
      </c>
      <c r="BM1686">
        <v>0</v>
      </c>
      <c r="BO1686">
        <v>0</v>
      </c>
      <c r="BQ1686">
        <v>0</v>
      </c>
      <c r="BS1686">
        <v>0</v>
      </c>
      <c r="BT1686">
        <v>0</v>
      </c>
      <c r="BV1686">
        <v>0</v>
      </c>
      <c r="BX1686">
        <v>0</v>
      </c>
      <c r="BZ1686">
        <v>0</v>
      </c>
      <c r="CB1686">
        <v>0</v>
      </c>
      <c r="CD1686">
        <v>0</v>
      </c>
      <c r="CH1686">
        <v>0</v>
      </c>
      <c r="CL1686">
        <v>2845</v>
      </c>
      <c r="CO1686">
        <v>0</v>
      </c>
      <c r="CP1686">
        <v>0</v>
      </c>
    </row>
    <row r="1687" spans="1:94" x14ac:dyDescent="0.3">
      <c r="A1687" s="4">
        <v>44727</v>
      </c>
      <c r="B1687" s="2" t="s">
        <v>5</v>
      </c>
      <c r="C1687" s="11" t="s">
        <v>451</v>
      </c>
      <c r="D1687" s="11" t="s">
        <v>11</v>
      </c>
      <c r="E1687" s="3" t="s">
        <v>866</v>
      </c>
      <c r="F1687" s="1"/>
      <c r="G1687" s="7"/>
      <c r="H1687" s="7"/>
      <c r="I1687" s="7"/>
      <c r="J1687" s="7">
        <v>7</v>
      </c>
      <c r="K1687" s="7">
        <v>5</v>
      </c>
      <c r="L1687" s="7"/>
      <c r="M1687" s="5"/>
      <c r="N1687" s="7">
        <v>5</v>
      </c>
      <c r="O1687" s="7"/>
      <c r="P1687" s="7"/>
      <c r="Q1687" s="7"/>
      <c r="R1687" s="7"/>
      <c r="S1687" s="7"/>
      <c r="T1687" s="7"/>
      <c r="U1687" s="7"/>
      <c r="V1687" s="6"/>
      <c r="W1687" s="10"/>
      <c r="X1687" s="8"/>
      <c r="Y1687" s="9">
        <v>0</v>
      </c>
      <c r="Z1687" s="9">
        <v>0</v>
      </c>
      <c r="AA1687" s="9">
        <v>0</v>
      </c>
      <c r="AB1687" s="9">
        <v>0</v>
      </c>
      <c r="AC1687" s="9">
        <v>0</v>
      </c>
      <c r="AD1687" s="9">
        <v>0</v>
      </c>
      <c r="AE1687" s="9">
        <v>0</v>
      </c>
      <c r="AF1687" s="9">
        <v>0</v>
      </c>
      <c r="AG1687" s="9">
        <v>0</v>
      </c>
      <c r="AH1687" s="9">
        <v>0</v>
      </c>
      <c r="AI1687" s="9">
        <v>0</v>
      </c>
      <c r="AJ1687">
        <v>0</v>
      </c>
      <c r="AK1687">
        <v>0</v>
      </c>
      <c r="AU1687" t="s">
        <v>3414</v>
      </c>
      <c r="AW1687">
        <v>0</v>
      </c>
      <c r="BA1687">
        <v>0</v>
      </c>
      <c r="BC1687">
        <v>0</v>
      </c>
      <c r="BE1687">
        <v>0</v>
      </c>
      <c r="BG1687">
        <v>0</v>
      </c>
      <c r="BI1687">
        <v>0</v>
      </c>
      <c r="BK1687">
        <v>0</v>
      </c>
      <c r="BM1687">
        <v>0</v>
      </c>
      <c r="BO1687">
        <v>0</v>
      </c>
      <c r="BQ1687">
        <v>0</v>
      </c>
      <c r="BS1687">
        <v>0</v>
      </c>
      <c r="BT1687">
        <v>0</v>
      </c>
      <c r="BV1687">
        <v>0</v>
      </c>
      <c r="BX1687">
        <v>0</v>
      </c>
      <c r="BZ1687">
        <v>0</v>
      </c>
      <c r="CB1687">
        <v>0</v>
      </c>
      <c r="CD1687">
        <v>0</v>
      </c>
      <c r="CH1687">
        <v>0</v>
      </c>
      <c r="CL1687">
        <v>2846</v>
      </c>
      <c r="CO1687">
        <v>0</v>
      </c>
      <c r="CP1687">
        <v>0</v>
      </c>
    </row>
    <row r="1688" spans="1:94" x14ac:dyDescent="0.3">
      <c r="A1688" s="4">
        <v>44721</v>
      </c>
      <c r="B1688" s="2" t="s">
        <v>5</v>
      </c>
      <c r="C1688" s="11" t="s">
        <v>420</v>
      </c>
      <c r="D1688" s="11" t="s">
        <v>1690</v>
      </c>
      <c r="E1688" s="3" t="s">
        <v>846</v>
      </c>
      <c r="F1688" s="1"/>
      <c r="G1688" s="7"/>
      <c r="H1688" s="7"/>
      <c r="I1688" s="7"/>
      <c r="J1688" s="7">
        <v>3</v>
      </c>
      <c r="K1688" s="7">
        <v>1</v>
      </c>
      <c r="L1688" s="7"/>
      <c r="M1688" s="5">
        <v>2</v>
      </c>
      <c r="N1688" s="7">
        <v>1</v>
      </c>
      <c r="O1688" s="7"/>
      <c r="P1688" s="7"/>
      <c r="Q1688" s="7"/>
      <c r="R1688" s="7"/>
      <c r="S1688" s="7"/>
      <c r="T1688" s="7"/>
      <c r="U1688" s="7"/>
      <c r="V1688" s="6"/>
      <c r="W1688" s="10"/>
      <c r="X1688" s="8"/>
      <c r="Y1688" s="9">
        <v>0</v>
      </c>
      <c r="Z1688" s="9">
        <v>0</v>
      </c>
      <c r="AA1688" s="9">
        <v>0</v>
      </c>
      <c r="AB1688" s="9">
        <v>0</v>
      </c>
      <c r="AC1688" s="9">
        <v>0</v>
      </c>
      <c r="AD1688" s="9">
        <v>0</v>
      </c>
      <c r="AE1688" s="9">
        <v>0</v>
      </c>
      <c r="AF1688" s="9">
        <v>0</v>
      </c>
      <c r="AG1688" s="9">
        <v>0</v>
      </c>
      <c r="AH1688" s="9">
        <v>0</v>
      </c>
      <c r="AI1688" s="9">
        <v>0</v>
      </c>
      <c r="AJ1688">
        <v>0</v>
      </c>
      <c r="AK1688">
        <v>0</v>
      </c>
      <c r="AU1688" t="s">
        <v>3415</v>
      </c>
      <c r="AW1688">
        <v>0</v>
      </c>
      <c r="BA1688">
        <v>0</v>
      </c>
      <c r="BC1688">
        <v>0</v>
      </c>
      <c r="BE1688">
        <v>0</v>
      </c>
      <c r="BG1688">
        <v>0</v>
      </c>
      <c r="BI1688">
        <v>0</v>
      </c>
      <c r="BK1688">
        <v>0</v>
      </c>
      <c r="BM1688">
        <v>0</v>
      </c>
      <c r="BO1688">
        <v>0</v>
      </c>
      <c r="BQ1688">
        <v>0</v>
      </c>
      <c r="BS1688">
        <v>0</v>
      </c>
      <c r="BT1688">
        <v>0</v>
      </c>
      <c r="BV1688">
        <v>0</v>
      </c>
      <c r="BX1688">
        <v>0</v>
      </c>
      <c r="BZ1688">
        <v>0</v>
      </c>
      <c r="CB1688">
        <v>0</v>
      </c>
      <c r="CD1688">
        <v>0</v>
      </c>
      <c r="CH1688">
        <v>0</v>
      </c>
      <c r="CL1688">
        <v>2847</v>
      </c>
      <c r="CO1688">
        <v>0</v>
      </c>
      <c r="CP1688">
        <v>0</v>
      </c>
    </row>
    <row r="1689" spans="1:94" x14ac:dyDescent="0.3">
      <c r="A1689" s="4">
        <v>44722</v>
      </c>
      <c r="B1689" s="2" t="s">
        <v>5</v>
      </c>
      <c r="C1689" s="11" t="s">
        <v>122</v>
      </c>
      <c r="D1689" s="11" t="s">
        <v>1690</v>
      </c>
      <c r="E1689" s="3" t="s">
        <v>865</v>
      </c>
      <c r="F1689" s="1"/>
      <c r="G1689" s="7"/>
      <c r="H1689" s="7"/>
      <c r="I1689" s="7"/>
      <c r="J1689" s="7"/>
      <c r="K1689" s="7"/>
      <c r="L1689" s="7"/>
      <c r="M1689" s="5"/>
      <c r="N1689" s="7">
        <v>1</v>
      </c>
      <c r="O1689" s="7"/>
      <c r="P1689" s="7"/>
      <c r="Q1689" s="7"/>
      <c r="R1689" s="7"/>
      <c r="S1689" s="7"/>
      <c r="T1689" s="7"/>
      <c r="U1689" s="7"/>
      <c r="V1689" s="6"/>
      <c r="W1689" s="10"/>
      <c r="X1689" s="8"/>
      <c r="Y1689" s="9">
        <v>0</v>
      </c>
      <c r="Z1689" s="9">
        <v>0</v>
      </c>
      <c r="AA1689" s="9">
        <v>0</v>
      </c>
      <c r="AB1689" s="9">
        <v>0</v>
      </c>
      <c r="AC1689" s="9">
        <v>0</v>
      </c>
      <c r="AD1689" s="9">
        <v>0</v>
      </c>
      <c r="AE1689" s="9">
        <v>0</v>
      </c>
      <c r="AF1689" s="9">
        <v>0</v>
      </c>
      <c r="AG1689" s="9">
        <v>0</v>
      </c>
      <c r="AH1689" s="9">
        <v>0</v>
      </c>
      <c r="AI1689" s="9">
        <v>0</v>
      </c>
      <c r="AJ1689">
        <v>0</v>
      </c>
      <c r="AK1689">
        <v>0</v>
      </c>
      <c r="AU1689" t="s">
        <v>3416</v>
      </c>
      <c r="AW1689">
        <v>0</v>
      </c>
      <c r="BA1689">
        <v>0</v>
      </c>
      <c r="BC1689">
        <v>0</v>
      </c>
      <c r="BE1689">
        <v>0</v>
      </c>
      <c r="BG1689">
        <v>0</v>
      </c>
      <c r="BI1689">
        <v>0</v>
      </c>
      <c r="BK1689">
        <v>0</v>
      </c>
      <c r="BM1689">
        <v>0</v>
      </c>
      <c r="BO1689">
        <v>0</v>
      </c>
      <c r="BQ1689">
        <v>0</v>
      </c>
      <c r="BS1689">
        <v>0</v>
      </c>
      <c r="BT1689">
        <v>0</v>
      </c>
      <c r="BV1689">
        <v>0</v>
      </c>
      <c r="BX1689">
        <v>0</v>
      </c>
      <c r="BZ1689">
        <v>0</v>
      </c>
      <c r="CB1689">
        <v>0</v>
      </c>
      <c r="CD1689">
        <v>0</v>
      </c>
      <c r="CH1689">
        <v>0</v>
      </c>
      <c r="CL1689">
        <v>2848</v>
      </c>
      <c r="CO1689">
        <v>0</v>
      </c>
      <c r="CP1689">
        <v>0</v>
      </c>
    </row>
    <row r="1690" spans="1:94" x14ac:dyDescent="0.3">
      <c r="A1690" s="4">
        <v>44723</v>
      </c>
      <c r="B1690" s="2" t="s">
        <v>5</v>
      </c>
      <c r="C1690" s="11" t="s">
        <v>123</v>
      </c>
      <c r="D1690" s="11" t="s">
        <v>1690</v>
      </c>
      <c r="E1690" s="3" t="s">
        <v>926</v>
      </c>
      <c r="F1690" s="1"/>
      <c r="G1690" s="7"/>
      <c r="H1690" s="7"/>
      <c r="I1690" s="7"/>
      <c r="J1690" s="7"/>
      <c r="K1690" s="7"/>
      <c r="L1690" s="7"/>
      <c r="M1690" s="5"/>
      <c r="N1690" s="7">
        <v>1</v>
      </c>
      <c r="O1690" s="7"/>
      <c r="P1690" s="7"/>
      <c r="Q1690" s="7"/>
      <c r="R1690" s="7"/>
      <c r="S1690" s="7"/>
      <c r="T1690" s="7"/>
      <c r="U1690" s="7"/>
      <c r="V1690" s="6"/>
      <c r="W1690" s="10"/>
      <c r="X1690" s="8"/>
      <c r="Y1690" s="9">
        <v>0</v>
      </c>
      <c r="Z1690" s="9">
        <v>0</v>
      </c>
      <c r="AA1690" s="9">
        <v>0</v>
      </c>
      <c r="AB1690" s="9">
        <v>0</v>
      </c>
      <c r="AC1690" s="9">
        <v>0</v>
      </c>
      <c r="AD1690" s="9">
        <v>0</v>
      </c>
      <c r="AE1690" s="9">
        <v>0</v>
      </c>
      <c r="AF1690" s="9">
        <v>0</v>
      </c>
      <c r="AG1690" s="9">
        <v>0</v>
      </c>
      <c r="AH1690" s="9">
        <v>0</v>
      </c>
      <c r="AI1690" s="9">
        <v>0</v>
      </c>
      <c r="AJ1690">
        <v>0</v>
      </c>
      <c r="AK1690">
        <v>0</v>
      </c>
      <c r="AU1690" t="s">
        <v>3417</v>
      </c>
      <c r="AW1690">
        <v>0</v>
      </c>
      <c r="BA1690">
        <v>0</v>
      </c>
      <c r="BC1690">
        <v>0</v>
      </c>
      <c r="BE1690">
        <v>0</v>
      </c>
      <c r="BG1690">
        <v>0</v>
      </c>
      <c r="BI1690">
        <v>0</v>
      </c>
      <c r="BK1690">
        <v>0</v>
      </c>
      <c r="BM1690">
        <v>0</v>
      </c>
      <c r="BO1690">
        <v>0</v>
      </c>
      <c r="BQ1690">
        <v>0</v>
      </c>
      <c r="BS1690">
        <v>0</v>
      </c>
      <c r="BT1690">
        <v>0</v>
      </c>
      <c r="BV1690">
        <v>0</v>
      </c>
      <c r="BX1690">
        <v>0</v>
      </c>
      <c r="BZ1690">
        <v>0</v>
      </c>
      <c r="CB1690">
        <v>0</v>
      </c>
      <c r="CD1690">
        <v>0</v>
      </c>
      <c r="CH1690">
        <v>0</v>
      </c>
      <c r="CL1690">
        <v>2849</v>
      </c>
      <c r="CO1690">
        <v>0</v>
      </c>
      <c r="CP1690">
        <v>0</v>
      </c>
    </row>
    <row r="1691" spans="1:94" x14ac:dyDescent="0.3">
      <c r="A1691" s="4">
        <v>44723</v>
      </c>
      <c r="B1691" s="2" t="s">
        <v>5</v>
      </c>
      <c r="C1691" s="11" t="s">
        <v>656</v>
      </c>
      <c r="D1691" s="11" t="s">
        <v>1690</v>
      </c>
      <c r="E1691" s="3" t="s">
        <v>966</v>
      </c>
      <c r="F1691" s="1"/>
      <c r="G1691" s="7"/>
      <c r="H1691" s="7"/>
      <c r="I1691" s="7"/>
      <c r="J1691" s="7"/>
      <c r="K1691" s="7"/>
      <c r="L1691" s="7"/>
      <c r="M1691" s="5"/>
      <c r="N1691" s="7">
        <v>1</v>
      </c>
      <c r="O1691" s="7"/>
      <c r="P1691" s="7"/>
      <c r="Q1691" s="7"/>
      <c r="R1691" s="7"/>
      <c r="S1691" s="7"/>
      <c r="T1691" s="7"/>
      <c r="U1691" s="7"/>
      <c r="V1691" s="6"/>
      <c r="W1691" s="10"/>
      <c r="X1691" s="8"/>
      <c r="Y1691" s="9">
        <v>0</v>
      </c>
      <c r="Z1691" s="9">
        <v>0</v>
      </c>
      <c r="AA1691" s="9">
        <v>0</v>
      </c>
      <c r="AB1691" s="9">
        <v>0</v>
      </c>
      <c r="AC1691" s="9">
        <v>0</v>
      </c>
      <c r="AD1691" s="9">
        <v>0</v>
      </c>
      <c r="AE1691" s="9">
        <v>0</v>
      </c>
      <c r="AF1691" s="9">
        <v>0</v>
      </c>
      <c r="AG1691" s="9">
        <v>0</v>
      </c>
      <c r="AH1691" s="9">
        <v>0</v>
      </c>
      <c r="AI1691" s="9">
        <v>0</v>
      </c>
      <c r="AJ1691">
        <v>0</v>
      </c>
      <c r="AK1691">
        <v>0</v>
      </c>
      <c r="AU1691" t="s">
        <v>3418</v>
      </c>
      <c r="AW1691">
        <v>0</v>
      </c>
      <c r="BA1691">
        <v>0</v>
      </c>
      <c r="BC1691">
        <v>0</v>
      </c>
      <c r="BE1691">
        <v>0</v>
      </c>
      <c r="BG1691">
        <v>0</v>
      </c>
      <c r="BI1691">
        <v>0</v>
      </c>
      <c r="BK1691">
        <v>0</v>
      </c>
      <c r="BM1691">
        <v>0</v>
      </c>
      <c r="BO1691">
        <v>0</v>
      </c>
      <c r="BQ1691">
        <v>0</v>
      </c>
      <c r="BS1691">
        <v>0</v>
      </c>
      <c r="BT1691">
        <v>0</v>
      </c>
      <c r="BV1691">
        <v>0</v>
      </c>
      <c r="BX1691">
        <v>0</v>
      </c>
      <c r="BZ1691">
        <v>0</v>
      </c>
      <c r="CB1691">
        <v>0</v>
      </c>
      <c r="CD1691">
        <v>0</v>
      </c>
      <c r="CH1691">
        <v>0</v>
      </c>
      <c r="CL1691">
        <v>2850</v>
      </c>
      <c r="CO1691">
        <v>0</v>
      </c>
      <c r="CP1691">
        <v>0</v>
      </c>
    </row>
    <row r="1692" spans="1:94" x14ac:dyDescent="0.3">
      <c r="A1692" s="4">
        <v>44729</v>
      </c>
      <c r="B1692" s="2" t="s">
        <v>5</v>
      </c>
      <c r="C1692" s="11" t="s">
        <v>195</v>
      </c>
      <c r="D1692" s="11" t="s">
        <v>1690</v>
      </c>
      <c r="E1692" s="3" t="s">
        <v>976</v>
      </c>
      <c r="F1692" s="1"/>
      <c r="G1692" s="7"/>
      <c r="H1692" s="7"/>
      <c r="I1692" s="7"/>
      <c r="J1692" s="7">
        <v>69</v>
      </c>
      <c r="K1692" s="7">
        <v>20</v>
      </c>
      <c r="L1692" s="7"/>
      <c r="M1692" s="5">
        <v>20</v>
      </c>
      <c r="N1692" s="7">
        <v>5</v>
      </c>
      <c r="O1692" s="7"/>
      <c r="P1692" s="7"/>
      <c r="Q1692" s="7"/>
      <c r="R1692" s="7"/>
      <c r="S1692" s="7"/>
      <c r="T1692" s="7"/>
      <c r="U1692" s="7"/>
      <c r="V1692" s="6"/>
      <c r="W1692" s="10"/>
      <c r="X1692" s="8"/>
      <c r="Y1692" s="9">
        <v>0</v>
      </c>
      <c r="Z1692" s="9">
        <v>0</v>
      </c>
      <c r="AA1692" s="9">
        <v>0</v>
      </c>
      <c r="AB1692" s="9">
        <v>0</v>
      </c>
      <c r="AC1692" s="9">
        <v>0</v>
      </c>
      <c r="AD1692" s="9">
        <v>0</v>
      </c>
      <c r="AE1692" s="9">
        <v>0</v>
      </c>
      <c r="AF1692" s="9">
        <v>0</v>
      </c>
      <c r="AG1692" s="9">
        <v>0</v>
      </c>
      <c r="AH1692" s="9">
        <v>0</v>
      </c>
      <c r="AI1692" s="9">
        <v>0</v>
      </c>
      <c r="AJ1692">
        <v>0</v>
      </c>
      <c r="AK1692">
        <v>0</v>
      </c>
      <c r="AU1692" t="s">
        <v>3419</v>
      </c>
      <c r="AW1692">
        <v>0</v>
      </c>
      <c r="BA1692">
        <v>0</v>
      </c>
      <c r="BC1692">
        <v>0</v>
      </c>
      <c r="BE1692">
        <v>0</v>
      </c>
      <c r="BG1692">
        <v>0</v>
      </c>
      <c r="BI1692">
        <v>0</v>
      </c>
      <c r="BK1692">
        <v>0</v>
      </c>
      <c r="BM1692">
        <v>0</v>
      </c>
      <c r="BO1692">
        <v>0</v>
      </c>
      <c r="BQ1692">
        <v>0</v>
      </c>
      <c r="BS1692">
        <v>0</v>
      </c>
      <c r="BT1692">
        <v>0</v>
      </c>
      <c r="BV1692">
        <v>0</v>
      </c>
      <c r="BX1692">
        <v>0</v>
      </c>
      <c r="BZ1692">
        <v>0</v>
      </c>
      <c r="CB1692">
        <v>0</v>
      </c>
      <c r="CD1692">
        <v>0</v>
      </c>
      <c r="CH1692">
        <v>0</v>
      </c>
      <c r="CL1692">
        <v>2851</v>
      </c>
      <c r="CO1692">
        <v>0</v>
      </c>
      <c r="CP1692">
        <v>0</v>
      </c>
    </row>
    <row r="1693" spans="1:94" x14ac:dyDescent="0.3">
      <c r="A1693" s="4">
        <v>44682</v>
      </c>
      <c r="B1693" s="2" t="s">
        <v>5</v>
      </c>
      <c r="C1693" s="11" t="s">
        <v>125</v>
      </c>
      <c r="D1693" s="11" t="s">
        <v>1690</v>
      </c>
      <c r="E1693" s="3" t="s">
        <v>961</v>
      </c>
      <c r="F1693" s="1"/>
      <c r="G1693" s="7"/>
      <c r="H1693" s="7"/>
      <c r="I1693" s="7"/>
      <c r="J1693" s="7"/>
      <c r="K1693" s="7"/>
      <c r="L1693" s="7"/>
      <c r="M1693" s="5"/>
      <c r="N1693" s="7">
        <v>1</v>
      </c>
      <c r="O1693" s="7"/>
      <c r="P1693" s="7"/>
      <c r="Q1693" s="7"/>
      <c r="R1693" s="7"/>
      <c r="S1693" s="7"/>
      <c r="T1693" s="7"/>
      <c r="U1693" s="7"/>
      <c r="V1693" s="6"/>
      <c r="W1693" s="10"/>
      <c r="X1693" s="8"/>
      <c r="Y1693" s="9">
        <v>0</v>
      </c>
      <c r="Z1693" s="9">
        <v>0</v>
      </c>
      <c r="AA1693" s="9">
        <v>0</v>
      </c>
      <c r="AB1693" s="9">
        <v>0</v>
      </c>
      <c r="AC1693" s="9">
        <v>0</v>
      </c>
      <c r="AD1693" s="9">
        <v>0</v>
      </c>
      <c r="AE1693" s="9">
        <v>0</v>
      </c>
      <c r="AF1693" s="9">
        <v>0</v>
      </c>
      <c r="AG1693" s="9">
        <v>0</v>
      </c>
      <c r="AH1693" s="9">
        <v>0</v>
      </c>
      <c r="AI1693" s="9">
        <v>0</v>
      </c>
      <c r="AJ1693">
        <v>0</v>
      </c>
      <c r="AK1693">
        <v>0</v>
      </c>
      <c r="AU1693" t="s">
        <v>3420</v>
      </c>
      <c r="AW1693">
        <v>0</v>
      </c>
      <c r="BA1693">
        <v>0</v>
      </c>
      <c r="BC1693">
        <v>0</v>
      </c>
      <c r="BE1693">
        <v>0</v>
      </c>
      <c r="BG1693">
        <v>0</v>
      </c>
      <c r="BI1693">
        <v>0</v>
      </c>
      <c r="BK1693">
        <v>0</v>
      </c>
      <c r="BM1693">
        <v>0</v>
      </c>
      <c r="BO1693">
        <v>0</v>
      </c>
      <c r="BQ1693">
        <v>0</v>
      </c>
      <c r="BS1693">
        <v>0</v>
      </c>
      <c r="BT1693">
        <v>0</v>
      </c>
      <c r="BV1693">
        <v>0</v>
      </c>
      <c r="BX1693">
        <v>0</v>
      </c>
      <c r="BZ1693">
        <v>0</v>
      </c>
      <c r="CB1693">
        <v>0</v>
      </c>
      <c r="CD1693">
        <v>0</v>
      </c>
      <c r="CH1693">
        <v>0</v>
      </c>
      <c r="CL1693">
        <v>2852</v>
      </c>
      <c r="CO1693">
        <v>0</v>
      </c>
      <c r="CP1693">
        <v>0</v>
      </c>
    </row>
    <row r="1694" spans="1:94" x14ac:dyDescent="0.3">
      <c r="A1694" s="4">
        <v>44685</v>
      </c>
      <c r="B1694" s="2" t="s">
        <v>5</v>
      </c>
      <c r="C1694" s="11" t="s">
        <v>1220</v>
      </c>
      <c r="D1694" s="11" t="s">
        <v>1690</v>
      </c>
      <c r="E1694" s="3" t="s">
        <v>1221</v>
      </c>
      <c r="F1694" s="1"/>
      <c r="G1694" s="7"/>
      <c r="H1694" s="7"/>
      <c r="I1694" s="7"/>
      <c r="J1694" s="7"/>
      <c r="K1694" s="7"/>
      <c r="L1694" s="7"/>
      <c r="M1694" s="5"/>
      <c r="N1694" s="7"/>
      <c r="O1694" s="7"/>
      <c r="P1694" s="7"/>
      <c r="Q1694" s="7">
        <v>1</v>
      </c>
      <c r="R1694" s="7"/>
      <c r="S1694" s="7"/>
      <c r="T1694" s="7"/>
      <c r="U1694" s="7"/>
      <c r="V1694" s="6"/>
      <c r="W1694" s="10"/>
      <c r="X1694" s="8"/>
      <c r="Y1694" s="9">
        <v>0</v>
      </c>
      <c r="Z1694" s="9">
        <v>0</v>
      </c>
      <c r="AA1694" s="9">
        <v>0</v>
      </c>
      <c r="AB1694" s="9">
        <v>0</v>
      </c>
      <c r="AC1694" s="9">
        <v>0</v>
      </c>
      <c r="AD1694" s="9">
        <v>0</v>
      </c>
      <c r="AE1694" s="9">
        <v>0</v>
      </c>
      <c r="AF1694" s="9">
        <v>0</v>
      </c>
      <c r="AG1694" s="9">
        <v>0</v>
      </c>
      <c r="AH1694" s="9">
        <v>0</v>
      </c>
      <c r="AI1694" s="9">
        <v>0</v>
      </c>
      <c r="AJ1694">
        <v>0</v>
      </c>
      <c r="AK1694">
        <v>0</v>
      </c>
      <c r="AU1694" t="s">
        <v>3421</v>
      </c>
      <c r="AW1694">
        <v>0</v>
      </c>
      <c r="BA1694">
        <v>0</v>
      </c>
      <c r="BC1694">
        <v>0</v>
      </c>
      <c r="BE1694">
        <v>0</v>
      </c>
      <c r="BG1694">
        <v>0</v>
      </c>
      <c r="BI1694">
        <v>0</v>
      </c>
      <c r="BK1694">
        <v>0</v>
      </c>
      <c r="BM1694">
        <v>0</v>
      </c>
      <c r="BO1694">
        <v>0</v>
      </c>
      <c r="BQ1694">
        <v>0</v>
      </c>
      <c r="BS1694">
        <v>0</v>
      </c>
      <c r="BT1694">
        <v>0</v>
      </c>
      <c r="BV1694">
        <v>0</v>
      </c>
      <c r="BX1694">
        <v>0</v>
      </c>
      <c r="BZ1694">
        <v>0</v>
      </c>
      <c r="CB1694">
        <v>0</v>
      </c>
      <c r="CD1694">
        <v>0</v>
      </c>
      <c r="CH1694">
        <v>0</v>
      </c>
      <c r="CL1694">
        <v>2853</v>
      </c>
      <c r="CO1694">
        <v>0</v>
      </c>
      <c r="CP1694">
        <v>0</v>
      </c>
    </row>
    <row r="1695" spans="1:94" x14ac:dyDescent="0.3">
      <c r="A1695" s="4">
        <v>44686</v>
      </c>
      <c r="B1695" s="2" t="s">
        <v>5</v>
      </c>
      <c r="C1695" s="11" t="s">
        <v>74</v>
      </c>
      <c r="D1695" s="11" t="s">
        <v>1690</v>
      </c>
      <c r="E1695" s="3" t="s">
        <v>1272</v>
      </c>
      <c r="F1695" s="1"/>
      <c r="G1695" s="7"/>
      <c r="H1695" s="7"/>
      <c r="I1695" s="7"/>
      <c r="J1695" s="7">
        <v>26</v>
      </c>
      <c r="K1695" s="7">
        <v>8</v>
      </c>
      <c r="L1695" s="7">
        <v>2</v>
      </c>
      <c r="M1695" s="5">
        <v>6</v>
      </c>
      <c r="N1695" s="7"/>
      <c r="O1695" s="7"/>
      <c r="P1695" s="7"/>
      <c r="Q1695" s="7">
        <v>1</v>
      </c>
      <c r="R1695" s="7"/>
      <c r="S1695" s="7"/>
      <c r="T1695" s="7"/>
      <c r="U1695" s="7"/>
      <c r="V1695" s="6">
        <v>3</v>
      </c>
      <c r="W1695" s="10"/>
      <c r="X1695" s="8"/>
      <c r="Y1695" s="9">
        <v>0</v>
      </c>
      <c r="Z1695" s="9">
        <v>0</v>
      </c>
      <c r="AA1695" s="9">
        <v>0</v>
      </c>
      <c r="AB1695" s="9">
        <v>0</v>
      </c>
      <c r="AC1695" s="9">
        <v>0</v>
      </c>
      <c r="AD1695" s="9">
        <v>0</v>
      </c>
      <c r="AE1695" s="9">
        <v>0</v>
      </c>
      <c r="AF1695" s="9">
        <v>0</v>
      </c>
      <c r="AG1695" s="9">
        <v>0</v>
      </c>
      <c r="AH1695" s="9">
        <v>0</v>
      </c>
      <c r="AI1695" s="9">
        <v>0</v>
      </c>
      <c r="AJ1695">
        <v>0</v>
      </c>
      <c r="AK1695">
        <v>0</v>
      </c>
      <c r="AU1695" t="s">
        <v>3422</v>
      </c>
      <c r="AW1695">
        <v>0</v>
      </c>
      <c r="BA1695">
        <v>0</v>
      </c>
      <c r="BC1695">
        <v>0</v>
      </c>
      <c r="BE1695">
        <v>0</v>
      </c>
      <c r="BG1695">
        <v>0</v>
      </c>
      <c r="BI1695">
        <v>0</v>
      </c>
      <c r="BK1695">
        <v>0</v>
      </c>
      <c r="BM1695">
        <v>0</v>
      </c>
      <c r="BO1695">
        <v>0</v>
      </c>
      <c r="BQ1695">
        <v>0</v>
      </c>
      <c r="BS1695">
        <v>0</v>
      </c>
      <c r="BT1695">
        <v>0</v>
      </c>
      <c r="BV1695">
        <v>0</v>
      </c>
      <c r="BX1695">
        <v>0</v>
      </c>
      <c r="BZ1695">
        <v>0</v>
      </c>
      <c r="CB1695">
        <v>0</v>
      </c>
      <c r="CD1695">
        <v>0</v>
      </c>
      <c r="CH1695">
        <v>0</v>
      </c>
      <c r="CL1695">
        <v>2854</v>
      </c>
      <c r="CO1695">
        <v>0</v>
      </c>
      <c r="CP1695">
        <v>0</v>
      </c>
    </row>
    <row r="1696" spans="1:94" x14ac:dyDescent="0.3">
      <c r="A1696" s="4">
        <v>44686</v>
      </c>
      <c r="B1696" s="2" t="s">
        <v>5</v>
      </c>
      <c r="C1696" s="11" t="s">
        <v>151</v>
      </c>
      <c r="D1696" s="11" t="s">
        <v>11</v>
      </c>
      <c r="E1696" s="3" t="s">
        <v>1039</v>
      </c>
      <c r="F1696" s="1"/>
      <c r="G1696" s="7"/>
      <c r="H1696" s="7"/>
      <c r="I1696" s="7"/>
      <c r="J1696" s="7">
        <v>114</v>
      </c>
      <c r="K1696" s="7">
        <v>38</v>
      </c>
      <c r="L1696" s="7"/>
      <c r="M1696" s="5">
        <v>35</v>
      </c>
      <c r="N1696" s="7">
        <v>14</v>
      </c>
      <c r="O1696" s="7"/>
      <c r="P1696" s="7"/>
      <c r="Q1696" s="7">
        <v>1</v>
      </c>
      <c r="R1696" s="7"/>
      <c r="S1696" s="7"/>
      <c r="T1696" s="7"/>
      <c r="U1696" s="7"/>
      <c r="V1696" s="6"/>
      <c r="W1696" s="10"/>
      <c r="X1696" s="8"/>
      <c r="Y1696" s="9">
        <v>0</v>
      </c>
      <c r="Z1696" s="9">
        <v>0</v>
      </c>
      <c r="AA1696" s="9">
        <v>0</v>
      </c>
      <c r="AB1696" s="9">
        <v>0</v>
      </c>
      <c r="AC1696" s="9">
        <v>0</v>
      </c>
      <c r="AD1696" s="9">
        <v>0</v>
      </c>
      <c r="AE1696" s="9">
        <v>0</v>
      </c>
      <c r="AF1696" s="9">
        <v>0</v>
      </c>
      <c r="AG1696" s="9">
        <v>0</v>
      </c>
      <c r="AH1696" s="9">
        <v>0</v>
      </c>
      <c r="AI1696" s="9">
        <v>0</v>
      </c>
      <c r="AJ1696">
        <v>0</v>
      </c>
      <c r="AK1696">
        <v>0</v>
      </c>
      <c r="AU1696" t="s">
        <v>3423</v>
      </c>
      <c r="AW1696">
        <v>0</v>
      </c>
      <c r="BA1696">
        <v>0</v>
      </c>
      <c r="BC1696">
        <v>0</v>
      </c>
      <c r="BE1696">
        <v>0</v>
      </c>
      <c r="BG1696">
        <v>0</v>
      </c>
      <c r="BI1696">
        <v>0</v>
      </c>
      <c r="BK1696">
        <v>0</v>
      </c>
      <c r="BM1696">
        <v>0</v>
      </c>
      <c r="BO1696">
        <v>0</v>
      </c>
      <c r="BQ1696">
        <v>0</v>
      </c>
      <c r="BS1696">
        <v>0</v>
      </c>
      <c r="BT1696">
        <v>0</v>
      </c>
      <c r="BV1696">
        <v>0</v>
      </c>
      <c r="BX1696">
        <v>0</v>
      </c>
      <c r="BZ1696">
        <v>0</v>
      </c>
      <c r="CB1696">
        <v>0</v>
      </c>
      <c r="CD1696">
        <v>0</v>
      </c>
      <c r="CH1696">
        <v>0</v>
      </c>
      <c r="CL1696">
        <v>2855</v>
      </c>
      <c r="CO1696">
        <v>0</v>
      </c>
      <c r="CP1696">
        <v>0</v>
      </c>
    </row>
    <row r="1697" spans="1:94" x14ac:dyDescent="0.3">
      <c r="A1697" s="4">
        <v>44688</v>
      </c>
      <c r="B1697" s="2" t="s">
        <v>5</v>
      </c>
      <c r="C1697" s="11" t="s">
        <v>35</v>
      </c>
      <c r="D1697" s="11" t="s">
        <v>11</v>
      </c>
      <c r="E1697" s="3" t="s">
        <v>951</v>
      </c>
      <c r="F1697" s="1"/>
      <c r="G1697" s="7"/>
      <c r="H1697" s="7"/>
      <c r="I1697" s="7"/>
      <c r="J1697" s="7">
        <v>52</v>
      </c>
      <c r="K1697" s="7">
        <v>36</v>
      </c>
      <c r="L1697" s="7">
        <v>7</v>
      </c>
      <c r="M1697" s="5">
        <v>29</v>
      </c>
      <c r="N1697" s="7">
        <v>6</v>
      </c>
      <c r="O1697" s="7"/>
      <c r="P1697" s="7"/>
      <c r="Q1697" s="7"/>
      <c r="R1697" s="7"/>
      <c r="S1697" s="7"/>
      <c r="T1697" s="7"/>
      <c r="U1697" s="7"/>
      <c r="V1697" s="6"/>
      <c r="W1697" s="10"/>
      <c r="X1697" s="8"/>
      <c r="Y1697" s="9">
        <v>0</v>
      </c>
      <c r="Z1697" s="9">
        <v>0</v>
      </c>
      <c r="AA1697" s="9">
        <v>0</v>
      </c>
      <c r="AB1697" s="9">
        <v>0</v>
      </c>
      <c r="AC1697" s="9">
        <v>0</v>
      </c>
      <c r="AD1697" s="9">
        <v>0</v>
      </c>
      <c r="AE1697" s="9">
        <v>0</v>
      </c>
      <c r="AF1697" s="9">
        <v>0</v>
      </c>
      <c r="AG1697" s="9">
        <v>0</v>
      </c>
      <c r="AH1697" s="9">
        <v>0</v>
      </c>
      <c r="AI1697" s="9">
        <v>0</v>
      </c>
      <c r="AJ1697">
        <v>0</v>
      </c>
      <c r="AK1697">
        <v>0</v>
      </c>
      <c r="AU1697" t="s">
        <v>3424</v>
      </c>
      <c r="AW1697">
        <v>0</v>
      </c>
      <c r="BA1697">
        <v>0</v>
      </c>
      <c r="BC1697">
        <v>0</v>
      </c>
      <c r="BE1697">
        <v>0</v>
      </c>
      <c r="BG1697">
        <v>0</v>
      </c>
      <c r="BI1697">
        <v>0</v>
      </c>
      <c r="BK1697">
        <v>0</v>
      </c>
      <c r="BM1697">
        <v>0</v>
      </c>
      <c r="BO1697">
        <v>0</v>
      </c>
      <c r="BQ1697">
        <v>0</v>
      </c>
      <c r="BS1697">
        <v>0</v>
      </c>
      <c r="BT1697">
        <v>0</v>
      </c>
      <c r="BV1697">
        <v>0</v>
      </c>
      <c r="BX1697">
        <v>0</v>
      </c>
      <c r="BZ1697">
        <v>0</v>
      </c>
      <c r="CB1697">
        <v>0</v>
      </c>
      <c r="CD1697">
        <v>0</v>
      </c>
      <c r="CH1697">
        <v>0</v>
      </c>
      <c r="CL1697">
        <v>2856</v>
      </c>
      <c r="CO1697">
        <v>0</v>
      </c>
      <c r="CP1697">
        <v>0</v>
      </c>
    </row>
    <row r="1698" spans="1:94" x14ac:dyDescent="0.3">
      <c r="A1698" s="4">
        <v>44692</v>
      </c>
      <c r="B1698" s="2" t="s">
        <v>5</v>
      </c>
      <c r="C1698" s="11" t="s">
        <v>124</v>
      </c>
      <c r="D1698" s="11" t="s">
        <v>1690</v>
      </c>
      <c r="E1698" s="3" t="s">
        <v>882</v>
      </c>
      <c r="F1698" s="1"/>
      <c r="G1698" s="7"/>
      <c r="H1698" s="7"/>
      <c r="I1698" s="7"/>
      <c r="J1698" s="7">
        <v>138</v>
      </c>
      <c r="K1698" s="7">
        <v>51</v>
      </c>
      <c r="L1698" s="7">
        <v>7</v>
      </c>
      <c r="M1698" s="5">
        <v>20</v>
      </c>
      <c r="N1698" s="7"/>
      <c r="O1698" s="7"/>
      <c r="P1698" s="7"/>
      <c r="Q1698" s="7"/>
      <c r="R1698" s="7"/>
      <c r="S1698" s="7"/>
      <c r="T1698" s="7"/>
      <c r="U1698" s="7"/>
      <c r="V1698" s="6"/>
      <c r="W1698" s="10"/>
      <c r="X1698" s="8"/>
      <c r="Y1698" s="9">
        <v>0</v>
      </c>
      <c r="Z1698" s="9">
        <v>0</v>
      </c>
      <c r="AA1698" s="9">
        <v>0</v>
      </c>
      <c r="AB1698" s="9">
        <v>0</v>
      </c>
      <c r="AC1698" s="9">
        <v>0</v>
      </c>
      <c r="AD1698" s="9">
        <v>0</v>
      </c>
      <c r="AE1698" s="9">
        <v>0</v>
      </c>
      <c r="AF1698" s="9">
        <v>0</v>
      </c>
      <c r="AG1698" s="9">
        <v>0</v>
      </c>
      <c r="AH1698" s="9">
        <v>0</v>
      </c>
      <c r="AI1698" s="9">
        <v>0</v>
      </c>
      <c r="AJ1698">
        <v>0</v>
      </c>
      <c r="AK1698">
        <v>0</v>
      </c>
      <c r="AU1698" t="s">
        <v>3425</v>
      </c>
      <c r="AW1698">
        <v>0</v>
      </c>
      <c r="BA1698">
        <v>0</v>
      </c>
      <c r="BC1698">
        <v>0</v>
      </c>
      <c r="BE1698">
        <v>0</v>
      </c>
      <c r="BG1698">
        <v>0</v>
      </c>
      <c r="BI1698">
        <v>0</v>
      </c>
      <c r="BK1698">
        <v>0</v>
      </c>
      <c r="BM1698">
        <v>0</v>
      </c>
      <c r="BO1698">
        <v>0</v>
      </c>
      <c r="BQ1698">
        <v>0</v>
      </c>
      <c r="BS1698">
        <v>0</v>
      </c>
      <c r="BT1698">
        <v>0</v>
      </c>
      <c r="BV1698">
        <v>0</v>
      </c>
      <c r="BX1698">
        <v>0</v>
      </c>
      <c r="BZ1698">
        <v>0</v>
      </c>
      <c r="CB1698">
        <v>0</v>
      </c>
      <c r="CD1698">
        <v>0</v>
      </c>
      <c r="CH1698">
        <v>0</v>
      </c>
      <c r="CL1698">
        <v>2857</v>
      </c>
      <c r="CO1698">
        <v>0</v>
      </c>
      <c r="CP1698">
        <v>0</v>
      </c>
    </row>
    <row r="1699" spans="1:94" x14ac:dyDescent="0.3">
      <c r="A1699" s="4">
        <v>44693</v>
      </c>
      <c r="B1699" s="2" t="s">
        <v>5</v>
      </c>
      <c r="C1699" s="11" t="s">
        <v>420</v>
      </c>
      <c r="D1699" s="11" t="s">
        <v>11</v>
      </c>
      <c r="E1699" s="3" t="s">
        <v>846</v>
      </c>
      <c r="F1699" s="1"/>
      <c r="G1699" s="7"/>
      <c r="H1699" s="7"/>
      <c r="I1699" s="7"/>
      <c r="J1699" s="7">
        <v>56</v>
      </c>
      <c r="K1699" s="7">
        <v>14</v>
      </c>
      <c r="L1699" s="7"/>
      <c r="M1699" s="5"/>
      <c r="N1699" s="7"/>
      <c r="O1699" s="7"/>
      <c r="P1699" s="7"/>
      <c r="Q1699" s="7"/>
      <c r="R1699" s="7"/>
      <c r="S1699" s="7"/>
      <c r="T1699" s="7"/>
      <c r="U1699" s="7"/>
      <c r="V1699" s="6"/>
      <c r="W1699" s="10"/>
      <c r="X1699" s="8"/>
      <c r="Y1699" s="9">
        <v>0</v>
      </c>
      <c r="Z1699" s="9">
        <v>0</v>
      </c>
      <c r="AA1699" s="9">
        <v>0</v>
      </c>
      <c r="AB1699" s="9">
        <v>0</v>
      </c>
      <c r="AC1699" s="9">
        <v>0</v>
      </c>
      <c r="AD1699" s="9">
        <v>0</v>
      </c>
      <c r="AE1699" s="9">
        <v>0</v>
      </c>
      <c r="AF1699" s="9">
        <v>0</v>
      </c>
      <c r="AG1699" s="9">
        <v>0</v>
      </c>
      <c r="AH1699" s="9">
        <v>0</v>
      </c>
      <c r="AI1699" s="9">
        <v>0</v>
      </c>
      <c r="AJ1699">
        <v>0</v>
      </c>
      <c r="AK1699">
        <v>0</v>
      </c>
      <c r="AU1699" t="s">
        <v>3426</v>
      </c>
      <c r="AW1699">
        <v>0</v>
      </c>
      <c r="BA1699">
        <v>0</v>
      </c>
      <c r="BC1699">
        <v>0</v>
      </c>
      <c r="BE1699">
        <v>0</v>
      </c>
      <c r="BG1699">
        <v>0</v>
      </c>
      <c r="BI1699">
        <v>0</v>
      </c>
      <c r="BK1699">
        <v>0</v>
      </c>
      <c r="BM1699">
        <v>0</v>
      </c>
      <c r="BO1699">
        <v>0</v>
      </c>
      <c r="BQ1699">
        <v>0</v>
      </c>
      <c r="BS1699">
        <v>0</v>
      </c>
      <c r="BT1699">
        <v>0</v>
      </c>
      <c r="BV1699">
        <v>0</v>
      </c>
      <c r="BX1699">
        <v>0</v>
      </c>
      <c r="BZ1699">
        <v>0</v>
      </c>
      <c r="CB1699">
        <v>0</v>
      </c>
      <c r="CD1699">
        <v>0</v>
      </c>
      <c r="CH1699">
        <v>0</v>
      </c>
      <c r="CL1699">
        <v>2858</v>
      </c>
      <c r="CO1699">
        <v>0</v>
      </c>
      <c r="CP1699">
        <v>0</v>
      </c>
    </row>
    <row r="1700" spans="1:94" x14ac:dyDescent="0.3">
      <c r="A1700" s="4">
        <v>44694</v>
      </c>
      <c r="B1700" s="2" t="s">
        <v>5</v>
      </c>
      <c r="C1700" s="11" t="s">
        <v>641</v>
      </c>
      <c r="D1700" s="11" t="s">
        <v>1690</v>
      </c>
      <c r="E1700" s="3" t="s">
        <v>851</v>
      </c>
      <c r="F1700" s="1"/>
      <c r="G1700" s="7"/>
      <c r="H1700" s="7"/>
      <c r="I1700" s="7"/>
      <c r="J1700" s="7"/>
      <c r="K1700" s="7"/>
      <c r="L1700" s="7"/>
      <c r="M1700" s="5"/>
      <c r="N1700" s="7">
        <v>1</v>
      </c>
      <c r="O1700" s="7"/>
      <c r="P1700" s="7"/>
      <c r="Q1700" s="7"/>
      <c r="R1700" s="7"/>
      <c r="S1700" s="7"/>
      <c r="T1700" s="7"/>
      <c r="U1700" s="7"/>
      <c r="V1700" s="6"/>
      <c r="W1700" s="10"/>
      <c r="X1700" s="8"/>
      <c r="Y1700" s="9">
        <v>0</v>
      </c>
      <c r="Z1700" s="9">
        <v>0</v>
      </c>
      <c r="AA1700" s="9">
        <v>0</v>
      </c>
      <c r="AB1700" s="9">
        <v>0</v>
      </c>
      <c r="AC1700" s="9">
        <v>0</v>
      </c>
      <c r="AD1700" s="9">
        <v>0</v>
      </c>
      <c r="AE1700" s="9">
        <v>0</v>
      </c>
      <c r="AF1700" s="9">
        <v>0</v>
      </c>
      <c r="AG1700" s="9">
        <v>0</v>
      </c>
      <c r="AH1700" s="9">
        <v>0</v>
      </c>
      <c r="AI1700" s="9">
        <v>0</v>
      </c>
      <c r="AJ1700">
        <v>0</v>
      </c>
      <c r="AK1700">
        <v>0</v>
      </c>
      <c r="AU1700" t="s">
        <v>3427</v>
      </c>
      <c r="AW1700">
        <v>0</v>
      </c>
      <c r="BA1700">
        <v>0</v>
      </c>
      <c r="BC1700">
        <v>0</v>
      </c>
      <c r="BE1700">
        <v>0</v>
      </c>
      <c r="BG1700">
        <v>0</v>
      </c>
      <c r="BI1700">
        <v>0</v>
      </c>
      <c r="BK1700">
        <v>0</v>
      </c>
      <c r="BM1700">
        <v>0</v>
      </c>
      <c r="BO1700">
        <v>0</v>
      </c>
      <c r="BQ1700">
        <v>0</v>
      </c>
      <c r="BS1700">
        <v>0</v>
      </c>
      <c r="BT1700">
        <v>0</v>
      </c>
      <c r="BV1700">
        <v>0</v>
      </c>
      <c r="BX1700">
        <v>0</v>
      </c>
      <c r="BZ1700">
        <v>0</v>
      </c>
      <c r="CB1700">
        <v>0</v>
      </c>
      <c r="CD1700">
        <v>0</v>
      </c>
      <c r="CH1700">
        <v>0</v>
      </c>
      <c r="CL1700">
        <v>2859</v>
      </c>
      <c r="CO1700">
        <v>0</v>
      </c>
      <c r="CP1700">
        <v>0</v>
      </c>
    </row>
    <row r="1701" spans="1:94" x14ac:dyDescent="0.3">
      <c r="A1701" s="4">
        <v>44699</v>
      </c>
      <c r="B1701" s="2" t="s">
        <v>5</v>
      </c>
      <c r="C1701" s="11" t="s">
        <v>581</v>
      </c>
      <c r="D1701" s="11" t="s">
        <v>1690</v>
      </c>
      <c r="E1701" s="3" t="s">
        <v>925</v>
      </c>
      <c r="F1701" s="1"/>
      <c r="G1701" s="7"/>
      <c r="H1701" s="7"/>
      <c r="I1701" s="7"/>
      <c r="J1701" s="7"/>
      <c r="K1701" s="7"/>
      <c r="L1701" s="7"/>
      <c r="M1701" s="5"/>
      <c r="N1701" s="7">
        <v>1</v>
      </c>
      <c r="O1701" s="7"/>
      <c r="P1701" s="7"/>
      <c r="Q1701" s="7"/>
      <c r="R1701" s="7"/>
      <c r="S1701" s="7"/>
      <c r="T1701" s="7"/>
      <c r="U1701" s="7"/>
      <c r="V1701" s="6"/>
      <c r="W1701" s="10"/>
      <c r="X1701" s="8"/>
      <c r="Y1701" s="9">
        <v>0</v>
      </c>
      <c r="Z1701" s="9">
        <v>0</v>
      </c>
      <c r="AA1701" s="9">
        <v>0</v>
      </c>
      <c r="AB1701" s="9">
        <v>0</v>
      </c>
      <c r="AC1701" s="9">
        <v>0</v>
      </c>
      <c r="AD1701" s="9">
        <v>0</v>
      </c>
      <c r="AE1701" s="9">
        <v>0</v>
      </c>
      <c r="AF1701" s="9">
        <v>0</v>
      </c>
      <c r="AG1701" s="9">
        <v>0</v>
      </c>
      <c r="AH1701" s="9">
        <v>0</v>
      </c>
      <c r="AI1701" s="9">
        <v>0</v>
      </c>
      <c r="AJ1701">
        <v>0</v>
      </c>
      <c r="AK1701">
        <v>0</v>
      </c>
      <c r="AU1701" t="s">
        <v>3428</v>
      </c>
      <c r="AW1701">
        <v>0</v>
      </c>
      <c r="BA1701">
        <v>0</v>
      </c>
      <c r="BC1701">
        <v>0</v>
      </c>
      <c r="BE1701">
        <v>0</v>
      </c>
      <c r="BG1701">
        <v>0</v>
      </c>
      <c r="BI1701">
        <v>0</v>
      </c>
      <c r="BK1701">
        <v>0</v>
      </c>
      <c r="BM1701">
        <v>0</v>
      </c>
      <c r="BO1701">
        <v>0</v>
      </c>
      <c r="BQ1701">
        <v>0</v>
      </c>
      <c r="BS1701">
        <v>0</v>
      </c>
      <c r="BT1701">
        <v>0</v>
      </c>
      <c r="BV1701">
        <v>0</v>
      </c>
      <c r="BX1701">
        <v>0</v>
      </c>
      <c r="BZ1701">
        <v>0</v>
      </c>
      <c r="CB1701">
        <v>0</v>
      </c>
      <c r="CD1701">
        <v>0</v>
      </c>
      <c r="CH1701">
        <v>0</v>
      </c>
      <c r="CL1701">
        <v>2860</v>
      </c>
      <c r="CO1701">
        <v>0</v>
      </c>
      <c r="CP1701">
        <v>0</v>
      </c>
    </row>
    <row r="1702" spans="1:94" x14ac:dyDescent="0.3">
      <c r="A1702" s="4">
        <v>44807</v>
      </c>
      <c r="B1702" s="2" t="s">
        <v>23</v>
      </c>
      <c r="C1702" s="11" t="s">
        <v>55</v>
      </c>
      <c r="D1702" s="11" t="s">
        <v>1690</v>
      </c>
      <c r="E1702" s="3" t="s">
        <v>1047</v>
      </c>
      <c r="F1702" s="1"/>
      <c r="G1702" s="7">
        <v>2</v>
      </c>
      <c r="H1702" s="7">
        <v>3</v>
      </c>
      <c r="I1702" s="7"/>
      <c r="J1702" s="7"/>
      <c r="K1702" s="7"/>
      <c r="L1702" s="7">
        <v>1</v>
      </c>
      <c r="M1702" s="5"/>
      <c r="N1702" s="7"/>
      <c r="O1702" s="7"/>
      <c r="P1702" s="7"/>
      <c r="Q1702" s="7"/>
      <c r="R1702" s="7"/>
      <c r="S1702" s="7"/>
      <c r="T1702" s="7"/>
      <c r="U1702" s="7"/>
      <c r="V1702" s="6"/>
      <c r="W1702" s="10"/>
      <c r="X1702" s="8"/>
      <c r="Y1702" s="9">
        <v>0</v>
      </c>
      <c r="Z1702" s="9">
        <v>0</v>
      </c>
      <c r="AA1702" s="9">
        <v>0</v>
      </c>
      <c r="AB1702" s="9">
        <v>0</v>
      </c>
      <c r="AC1702" s="9">
        <v>0</v>
      </c>
      <c r="AD1702" s="9">
        <v>0</v>
      </c>
      <c r="AE1702" s="9">
        <v>0</v>
      </c>
      <c r="AF1702" s="9">
        <v>0</v>
      </c>
      <c r="AG1702" s="9">
        <v>0</v>
      </c>
      <c r="AH1702" s="9">
        <v>0</v>
      </c>
      <c r="AI1702" s="9">
        <v>0</v>
      </c>
      <c r="AJ1702">
        <v>0</v>
      </c>
      <c r="AK1702">
        <v>0</v>
      </c>
      <c r="AU1702" t="s">
        <v>3429</v>
      </c>
      <c r="AW1702">
        <v>0</v>
      </c>
      <c r="BA1702">
        <v>0</v>
      </c>
      <c r="BC1702">
        <v>0</v>
      </c>
      <c r="BE1702">
        <v>0</v>
      </c>
      <c r="BG1702">
        <v>0</v>
      </c>
      <c r="BI1702">
        <v>0</v>
      </c>
      <c r="BK1702">
        <v>0</v>
      </c>
      <c r="BM1702">
        <v>0</v>
      </c>
      <c r="BO1702">
        <v>0</v>
      </c>
      <c r="BQ1702">
        <v>0</v>
      </c>
      <c r="BS1702">
        <v>0</v>
      </c>
      <c r="BT1702">
        <v>0</v>
      </c>
      <c r="BV1702">
        <v>0</v>
      </c>
      <c r="BX1702">
        <v>0</v>
      </c>
      <c r="BZ1702">
        <v>0</v>
      </c>
      <c r="CB1702">
        <v>0</v>
      </c>
      <c r="CD1702">
        <v>0</v>
      </c>
      <c r="CH1702">
        <v>0</v>
      </c>
      <c r="CL1702">
        <v>2861</v>
      </c>
      <c r="CO1702">
        <v>0</v>
      </c>
      <c r="CP1702">
        <v>0</v>
      </c>
    </row>
    <row r="1703" spans="1:94" x14ac:dyDescent="0.3">
      <c r="A1703" s="4">
        <v>44808</v>
      </c>
      <c r="B1703" s="2" t="s">
        <v>53</v>
      </c>
      <c r="C1703" s="11" t="s">
        <v>578</v>
      </c>
      <c r="D1703" s="11" t="s">
        <v>31</v>
      </c>
      <c r="E1703" s="3" t="s">
        <v>967</v>
      </c>
      <c r="F1703" s="1"/>
      <c r="G1703" s="7"/>
      <c r="H1703" s="7"/>
      <c r="I1703" s="7"/>
      <c r="J1703" s="7">
        <v>50</v>
      </c>
      <c r="K1703" s="7">
        <v>10</v>
      </c>
      <c r="L1703" s="7"/>
      <c r="M1703" s="5">
        <v>10</v>
      </c>
      <c r="N1703" s="7"/>
      <c r="O1703" s="7"/>
      <c r="P1703" s="7"/>
      <c r="Q1703" s="7"/>
      <c r="R1703" s="7"/>
      <c r="S1703" s="7"/>
      <c r="T1703" s="7"/>
      <c r="U1703" s="7"/>
      <c r="V1703" s="6"/>
      <c r="W1703" s="10"/>
      <c r="X1703" s="8"/>
      <c r="Y1703" s="9">
        <v>0</v>
      </c>
      <c r="Z1703" s="9">
        <v>0</v>
      </c>
      <c r="AA1703" s="9">
        <v>0</v>
      </c>
      <c r="AB1703" s="9">
        <v>0</v>
      </c>
      <c r="AC1703" s="9">
        <v>0</v>
      </c>
      <c r="AD1703" s="9">
        <v>0</v>
      </c>
      <c r="AE1703" s="9">
        <v>0</v>
      </c>
      <c r="AF1703" s="9">
        <v>0</v>
      </c>
      <c r="AG1703" s="9">
        <v>0</v>
      </c>
      <c r="AH1703" s="9">
        <v>0</v>
      </c>
      <c r="AI1703" s="9">
        <v>0</v>
      </c>
      <c r="AJ1703">
        <v>0</v>
      </c>
      <c r="AK1703">
        <v>0</v>
      </c>
      <c r="AU1703" t="s">
        <v>3430</v>
      </c>
      <c r="AW1703">
        <v>0</v>
      </c>
      <c r="BA1703">
        <v>0</v>
      </c>
      <c r="BC1703">
        <v>0</v>
      </c>
      <c r="BE1703">
        <v>0</v>
      </c>
      <c r="BG1703">
        <v>0</v>
      </c>
      <c r="BI1703">
        <v>0</v>
      </c>
      <c r="BK1703">
        <v>0</v>
      </c>
      <c r="BM1703">
        <v>0</v>
      </c>
      <c r="BO1703">
        <v>0</v>
      </c>
      <c r="BQ1703">
        <v>0</v>
      </c>
      <c r="BS1703">
        <v>0</v>
      </c>
      <c r="BT1703">
        <v>0</v>
      </c>
      <c r="BV1703">
        <v>0</v>
      </c>
      <c r="BX1703">
        <v>0</v>
      </c>
      <c r="BZ1703">
        <v>0</v>
      </c>
      <c r="CB1703">
        <v>0</v>
      </c>
      <c r="CD1703">
        <v>0</v>
      </c>
      <c r="CH1703">
        <v>0</v>
      </c>
      <c r="CL1703">
        <v>2862</v>
      </c>
      <c r="CO1703">
        <v>0</v>
      </c>
      <c r="CP1703">
        <v>0</v>
      </c>
    </row>
    <row r="1704" spans="1:94" x14ac:dyDescent="0.3">
      <c r="A1704" s="4">
        <v>44808</v>
      </c>
      <c r="B1704" s="2" t="s">
        <v>40</v>
      </c>
      <c r="C1704" s="11" t="s">
        <v>42</v>
      </c>
      <c r="D1704" s="11" t="s">
        <v>1699</v>
      </c>
      <c r="E1704" s="3" t="s">
        <v>1009</v>
      </c>
      <c r="F1704" s="1"/>
      <c r="G1704" s="7"/>
      <c r="H1704" s="7"/>
      <c r="I1704" s="7"/>
      <c r="J1704" s="7"/>
      <c r="K1704" s="7"/>
      <c r="L1704" s="7"/>
      <c r="M1704" s="5"/>
      <c r="N1704" s="7"/>
      <c r="O1704" s="7"/>
      <c r="P1704" s="7"/>
      <c r="Q1704" s="7"/>
      <c r="R1704" s="7"/>
      <c r="S1704" s="7"/>
      <c r="T1704" s="7"/>
      <c r="U1704" s="7"/>
      <c r="V1704" s="6">
        <v>1</v>
      </c>
      <c r="W1704" s="10"/>
      <c r="X1704" s="8"/>
      <c r="Y1704" s="9">
        <v>0</v>
      </c>
      <c r="Z1704" s="9">
        <v>0</v>
      </c>
      <c r="AA1704" s="9">
        <v>0</v>
      </c>
      <c r="AB1704" s="9">
        <v>0</v>
      </c>
      <c r="AC1704" s="9">
        <v>0</v>
      </c>
      <c r="AD1704" s="9">
        <v>0</v>
      </c>
      <c r="AE1704" s="9">
        <v>0</v>
      </c>
      <c r="AF1704" s="9">
        <v>0</v>
      </c>
      <c r="AG1704" s="9">
        <v>0</v>
      </c>
      <c r="AH1704" s="9">
        <v>0</v>
      </c>
      <c r="AI1704" s="9">
        <v>0</v>
      </c>
      <c r="AJ1704">
        <v>0</v>
      </c>
      <c r="AK1704">
        <v>0</v>
      </c>
      <c r="AU1704" t="s">
        <v>3431</v>
      </c>
      <c r="AW1704">
        <v>0</v>
      </c>
      <c r="BA1704">
        <v>0</v>
      </c>
      <c r="BC1704">
        <v>0</v>
      </c>
      <c r="BE1704">
        <v>0</v>
      </c>
      <c r="BG1704">
        <v>0</v>
      </c>
      <c r="BI1704">
        <v>0</v>
      </c>
      <c r="BK1704">
        <v>0</v>
      </c>
      <c r="BM1704">
        <v>0</v>
      </c>
      <c r="BO1704">
        <v>0</v>
      </c>
      <c r="BQ1704">
        <v>0</v>
      </c>
      <c r="BS1704">
        <v>0</v>
      </c>
      <c r="BT1704">
        <v>0</v>
      </c>
      <c r="BV1704">
        <v>0</v>
      </c>
      <c r="BX1704">
        <v>0</v>
      </c>
      <c r="BZ1704">
        <v>0</v>
      </c>
      <c r="CB1704">
        <v>0</v>
      </c>
      <c r="CD1704">
        <v>0</v>
      </c>
      <c r="CH1704">
        <v>0</v>
      </c>
      <c r="CL1704">
        <v>2863</v>
      </c>
      <c r="CO1704">
        <v>0</v>
      </c>
      <c r="CP1704">
        <v>0</v>
      </c>
    </row>
    <row r="1705" spans="1:94" x14ac:dyDescent="0.3">
      <c r="A1705" s="4">
        <v>44807</v>
      </c>
      <c r="B1705" s="2" t="s">
        <v>53</v>
      </c>
      <c r="C1705" s="11" t="s">
        <v>376</v>
      </c>
      <c r="D1705" s="11" t="s">
        <v>1690</v>
      </c>
      <c r="E1705" s="3" t="s">
        <v>913</v>
      </c>
      <c r="F1705" s="1"/>
      <c r="G1705" s="7"/>
      <c r="H1705" s="7"/>
      <c r="I1705" s="7"/>
      <c r="J1705" s="7"/>
      <c r="K1705" s="7"/>
      <c r="L1705" s="7"/>
      <c r="M1705" s="5"/>
      <c r="N1705" s="7">
        <v>1</v>
      </c>
      <c r="O1705" s="7"/>
      <c r="P1705" s="7"/>
      <c r="Q1705" s="7"/>
      <c r="R1705" s="7"/>
      <c r="S1705" s="7"/>
      <c r="T1705" s="7"/>
      <c r="U1705" s="7"/>
      <c r="V1705" s="6"/>
      <c r="W1705" s="10"/>
      <c r="X1705" s="8"/>
      <c r="Y1705" s="9">
        <v>0</v>
      </c>
      <c r="Z1705" s="9">
        <v>0</v>
      </c>
      <c r="AA1705" s="9">
        <v>0</v>
      </c>
      <c r="AB1705" s="9">
        <v>0</v>
      </c>
      <c r="AC1705" s="9">
        <v>0</v>
      </c>
      <c r="AD1705" s="9">
        <v>0</v>
      </c>
      <c r="AE1705" s="9">
        <v>0</v>
      </c>
      <c r="AF1705" s="9">
        <v>0</v>
      </c>
      <c r="AG1705" s="9">
        <v>0</v>
      </c>
      <c r="AH1705" s="9">
        <v>0</v>
      </c>
      <c r="AI1705" s="9">
        <v>0</v>
      </c>
      <c r="AJ1705">
        <v>0</v>
      </c>
      <c r="AK1705">
        <v>0</v>
      </c>
      <c r="AU1705" t="s">
        <v>3432</v>
      </c>
      <c r="AW1705">
        <v>0</v>
      </c>
      <c r="BA1705">
        <v>0</v>
      </c>
      <c r="BC1705">
        <v>0</v>
      </c>
      <c r="BE1705">
        <v>0</v>
      </c>
      <c r="BG1705">
        <v>0</v>
      </c>
      <c r="BI1705">
        <v>0</v>
      </c>
      <c r="BK1705">
        <v>0</v>
      </c>
      <c r="BM1705">
        <v>0</v>
      </c>
      <c r="BO1705">
        <v>0</v>
      </c>
      <c r="BQ1705">
        <v>0</v>
      </c>
      <c r="BS1705">
        <v>0</v>
      </c>
      <c r="BT1705">
        <v>0</v>
      </c>
      <c r="BV1705">
        <v>0</v>
      </c>
      <c r="BX1705">
        <v>0</v>
      </c>
      <c r="BZ1705">
        <v>0</v>
      </c>
      <c r="CB1705">
        <v>0</v>
      </c>
      <c r="CD1705">
        <v>0</v>
      </c>
      <c r="CH1705">
        <v>0</v>
      </c>
      <c r="CL1705">
        <v>2864</v>
      </c>
      <c r="CO1705">
        <v>0</v>
      </c>
      <c r="CP1705">
        <v>0</v>
      </c>
    </row>
    <row r="1706" spans="1:94" x14ac:dyDescent="0.3">
      <c r="A1706" s="4">
        <v>44808</v>
      </c>
      <c r="B1706" s="2" t="s">
        <v>794</v>
      </c>
      <c r="C1706" s="11" t="s">
        <v>142</v>
      </c>
      <c r="D1706" s="11" t="s">
        <v>7</v>
      </c>
      <c r="E1706" s="3" t="s">
        <v>879</v>
      </c>
      <c r="F1706" s="1"/>
      <c r="G1706" s="7"/>
      <c r="H1706" s="7"/>
      <c r="I1706" s="7"/>
      <c r="J1706" s="7"/>
      <c r="K1706" s="7"/>
      <c r="L1706" s="7"/>
      <c r="M1706" s="5"/>
      <c r="N1706" s="7"/>
      <c r="O1706" s="7"/>
      <c r="P1706" s="7"/>
      <c r="Q1706" s="7"/>
      <c r="R1706" s="7"/>
      <c r="S1706" s="7"/>
      <c r="T1706" s="7"/>
      <c r="U1706" s="7"/>
      <c r="V1706" s="6"/>
      <c r="W1706" s="10" t="s">
        <v>3433</v>
      </c>
      <c r="X1706" s="8"/>
      <c r="Y1706" s="9">
        <v>0</v>
      </c>
      <c r="Z1706" s="9">
        <v>0</v>
      </c>
      <c r="AA1706" s="9">
        <v>0</v>
      </c>
      <c r="AB1706" s="9">
        <v>0</v>
      </c>
      <c r="AC1706" s="9">
        <v>0</v>
      </c>
      <c r="AD1706" s="9">
        <v>0</v>
      </c>
      <c r="AE1706" s="9">
        <v>0</v>
      </c>
      <c r="AF1706" s="9">
        <v>0</v>
      </c>
      <c r="AG1706" s="9">
        <v>0</v>
      </c>
      <c r="AH1706" s="9">
        <v>0</v>
      </c>
      <c r="AI1706" s="9">
        <v>0</v>
      </c>
      <c r="AJ1706">
        <v>0</v>
      </c>
      <c r="AK1706">
        <v>0</v>
      </c>
      <c r="AU1706" t="s">
        <v>3434</v>
      </c>
      <c r="AW1706">
        <v>0</v>
      </c>
      <c r="BA1706">
        <v>0</v>
      </c>
      <c r="BC1706">
        <v>0</v>
      </c>
      <c r="BE1706">
        <v>0</v>
      </c>
      <c r="BG1706">
        <v>0</v>
      </c>
      <c r="BI1706">
        <v>0</v>
      </c>
      <c r="BK1706">
        <v>0</v>
      </c>
      <c r="BM1706">
        <v>0</v>
      </c>
      <c r="BO1706">
        <v>0</v>
      </c>
      <c r="BQ1706">
        <v>0</v>
      </c>
      <c r="BS1706">
        <v>0</v>
      </c>
      <c r="BT1706">
        <v>0</v>
      </c>
      <c r="BV1706">
        <v>0</v>
      </c>
      <c r="BX1706">
        <v>0</v>
      </c>
      <c r="BZ1706">
        <v>0</v>
      </c>
      <c r="CB1706">
        <v>0</v>
      </c>
      <c r="CD1706">
        <v>0</v>
      </c>
      <c r="CH1706">
        <v>0</v>
      </c>
      <c r="CL1706">
        <v>2865</v>
      </c>
      <c r="CO1706">
        <v>0</v>
      </c>
      <c r="CP1706">
        <v>0</v>
      </c>
    </row>
    <row r="1707" spans="1:94" x14ac:dyDescent="0.3">
      <c r="A1707" s="4">
        <v>44808</v>
      </c>
      <c r="B1707" s="2" t="s">
        <v>794</v>
      </c>
      <c r="C1707" s="11" t="s">
        <v>106</v>
      </c>
      <c r="D1707" s="11" t="s">
        <v>1713</v>
      </c>
      <c r="E1707" s="3" t="s">
        <v>1222</v>
      </c>
      <c r="F1707" s="1"/>
      <c r="G1707" s="7"/>
      <c r="H1707" s="7"/>
      <c r="I1707" s="7"/>
      <c r="J1707" s="7">
        <v>120</v>
      </c>
      <c r="K1707" s="7">
        <v>30</v>
      </c>
      <c r="L1707" s="7"/>
      <c r="M1707" s="5">
        <v>30</v>
      </c>
      <c r="N1707" s="7"/>
      <c r="O1707" s="7"/>
      <c r="P1707" s="7"/>
      <c r="Q1707" s="7"/>
      <c r="R1707" s="7"/>
      <c r="S1707" s="7"/>
      <c r="T1707" s="7"/>
      <c r="U1707" s="7"/>
      <c r="V1707" s="6"/>
      <c r="W1707" s="10"/>
      <c r="X1707" s="8"/>
      <c r="Y1707" s="9">
        <v>0</v>
      </c>
      <c r="Z1707" s="9">
        <v>0</v>
      </c>
      <c r="AA1707" s="9">
        <v>0</v>
      </c>
      <c r="AB1707" s="9">
        <v>0</v>
      </c>
      <c r="AC1707" s="9">
        <v>0</v>
      </c>
      <c r="AD1707" s="9">
        <v>0</v>
      </c>
      <c r="AE1707" s="9">
        <v>0</v>
      </c>
      <c r="AF1707" s="9">
        <v>0</v>
      </c>
      <c r="AG1707" s="9">
        <v>0</v>
      </c>
      <c r="AH1707" s="9">
        <v>0</v>
      </c>
      <c r="AI1707" s="9">
        <v>0</v>
      </c>
      <c r="AJ1707">
        <v>0</v>
      </c>
      <c r="AK1707">
        <v>0</v>
      </c>
      <c r="AU1707" t="s">
        <v>3435</v>
      </c>
      <c r="AW1707">
        <v>0</v>
      </c>
      <c r="BA1707">
        <v>0</v>
      </c>
      <c r="BC1707">
        <v>0</v>
      </c>
      <c r="BE1707">
        <v>0</v>
      </c>
      <c r="BG1707">
        <v>0</v>
      </c>
      <c r="BI1707">
        <v>0</v>
      </c>
      <c r="BK1707">
        <v>0</v>
      </c>
      <c r="BM1707">
        <v>0</v>
      </c>
      <c r="BO1707">
        <v>0</v>
      </c>
      <c r="BQ1707">
        <v>0</v>
      </c>
      <c r="BS1707">
        <v>0</v>
      </c>
      <c r="BT1707">
        <v>0</v>
      </c>
      <c r="BV1707">
        <v>0</v>
      </c>
      <c r="BX1707">
        <v>0</v>
      </c>
      <c r="BZ1707">
        <v>0</v>
      </c>
      <c r="CB1707">
        <v>0</v>
      </c>
      <c r="CD1707">
        <v>0</v>
      </c>
      <c r="CH1707">
        <v>0</v>
      </c>
      <c r="CL1707">
        <v>2866</v>
      </c>
      <c r="CO1707">
        <v>0</v>
      </c>
      <c r="CP1707">
        <v>0</v>
      </c>
    </row>
    <row r="1708" spans="1:94" x14ac:dyDescent="0.3">
      <c r="A1708" s="4">
        <v>44808</v>
      </c>
      <c r="B1708" s="2" t="s">
        <v>794</v>
      </c>
      <c r="C1708" s="11" t="s">
        <v>106</v>
      </c>
      <c r="D1708" s="11" t="s">
        <v>11</v>
      </c>
      <c r="E1708" s="3" t="s">
        <v>1222</v>
      </c>
      <c r="F1708" s="1"/>
      <c r="G1708" s="7"/>
      <c r="H1708" s="7"/>
      <c r="I1708" s="7"/>
      <c r="J1708" s="7">
        <v>240</v>
      </c>
      <c r="K1708" s="7">
        <v>60</v>
      </c>
      <c r="L1708" s="7"/>
      <c r="M1708" s="5">
        <v>60</v>
      </c>
      <c r="N1708" s="7"/>
      <c r="O1708" s="7"/>
      <c r="P1708" s="7"/>
      <c r="Q1708" s="7"/>
      <c r="R1708" s="7"/>
      <c r="S1708" s="7"/>
      <c r="T1708" s="7"/>
      <c r="U1708" s="7"/>
      <c r="V1708" s="6"/>
      <c r="W1708" s="10"/>
      <c r="X1708" s="8"/>
      <c r="Y1708" s="9">
        <v>0</v>
      </c>
      <c r="Z1708" s="9">
        <v>0</v>
      </c>
      <c r="AA1708" s="9">
        <v>0</v>
      </c>
      <c r="AB1708" s="9">
        <v>0</v>
      </c>
      <c r="AC1708" s="9">
        <v>0</v>
      </c>
      <c r="AD1708" s="9">
        <v>0</v>
      </c>
      <c r="AE1708" s="9">
        <v>0</v>
      </c>
      <c r="AF1708" s="9">
        <v>0</v>
      </c>
      <c r="AG1708" s="9">
        <v>0</v>
      </c>
      <c r="AH1708" s="9">
        <v>0</v>
      </c>
      <c r="AI1708" s="9">
        <v>0</v>
      </c>
      <c r="AJ1708">
        <v>0</v>
      </c>
      <c r="AK1708">
        <v>0</v>
      </c>
      <c r="AU1708" t="s">
        <v>3436</v>
      </c>
      <c r="AW1708">
        <v>0</v>
      </c>
      <c r="BA1708">
        <v>0</v>
      </c>
      <c r="BC1708">
        <v>0</v>
      </c>
      <c r="BE1708">
        <v>0</v>
      </c>
      <c r="BG1708">
        <v>0</v>
      </c>
      <c r="BI1708">
        <v>0</v>
      </c>
      <c r="BK1708">
        <v>0</v>
      </c>
      <c r="BM1708">
        <v>0</v>
      </c>
      <c r="BO1708">
        <v>0</v>
      </c>
      <c r="BQ1708">
        <v>0</v>
      </c>
      <c r="BS1708">
        <v>0</v>
      </c>
      <c r="BT1708">
        <v>0</v>
      </c>
      <c r="BV1708">
        <v>0</v>
      </c>
      <c r="BX1708">
        <v>0</v>
      </c>
      <c r="BZ1708">
        <v>0</v>
      </c>
      <c r="CB1708">
        <v>0</v>
      </c>
      <c r="CD1708">
        <v>0</v>
      </c>
      <c r="CH1708">
        <v>0</v>
      </c>
      <c r="CL1708">
        <v>2867</v>
      </c>
      <c r="CO1708">
        <v>0</v>
      </c>
      <c r="CP1708">
        <v>0</v>
      </c>
    </row>
    <row r="1709" spans="1:94" x14ac:dyDescent="0.3">
      <c r="A1709" s="4">
        <v>44807</v>
      </c>
      <c r="B1709" s="2" t="s">
        <v>32</v>
      </c>
      <c r="C1709" s="11" t="s">
        <v>368</v>
      </c>
      <c r="D1709" s="11" t="s">
        <v>1473</v>
      </c>
      <c r="E1709" s="3" t="s">
        <v>1199</v>
      </c>
      <c r="F1709" s="1"/>
      <c r="G1709" s="7"/>
      <c r="H1709" s="7"/>
      <c r="I1709" s="7"/>
      <c r="J1709" s="7"/>
      <c r="K1709" s="7"/>
      <c r="L1709" s="7"/>
      <c r="M1709" s="5"/>
      <c r="N1709" s="7">
        <v>1</v>
      </c>
      <c r="O1709" s="7"/>
      <c r="P1709" s="7"/>
      <c r="Q1709" s="7"/>
      <c r="R1709" s="7"/>
      <c r="S1709" s="7"/>
      <c r="T1709" s="7"/>
      <c r="U1709" s="7"/>
      <c r="V1709" s="6"/>
      <c r="W1709" s="10"/>
      <c r="X1709" s="8"/>
      <c r="Y1709" s="9">
        <v>0</v>
      </c>
      <c r="Z1709" s="9">
        <v>0</v>
      </c>
      <c r="AA1709" s="9">
        <v>0</v>
      </c>
      <c r="AB1709" s="9">
        <v>0</v>
      </c>
      <c r="AC1709" s="9">
        <v>0</v>
      </c>
      <c r="AD1709" s="9">
        <v>0</v>
      </c>
      <c r="AE1709" s="9">
        <v>0</v>
      </c>
      <c r="AF1709" s="9">
        <v>0</v>
      </c>
      <c r="AG1709" s="9">
        <v>0</v>
      </c>
      <c r="AH1709" s="9">
        <v>0</v>
      </c>
      <c r="AI1709" s="9">
        <v>0</v>
      </c>
      <c r="AJ1709">
        <v>0</v>
      </c>
      <c r="AK1709">
        <v>0</v>
      </c>
      <c r="AU1709" t="s">
        <v>3437</v>
      </c>
      <c r="AW1709">
        <v>0</v>
      </c>
      <c r="BA1709">
        <v>0</v>
      </c>
      <c r="BC1709">
        <v>0</v>
      </c>
      <c r="BE1709">
        <v>0</v>
      </c>
      <c r="BG1709">
        <v>0</v>
      </c>
      <c r="BI1709">
        <v>0</v>
      </c>
      <c r="BK1709">
        <v>0</v>
      </c>
      <c r="BM1709">
        <v>0</v>
      </c>
      <c r="BO1709">
        <v>0</v>
      </c>
      <c r="BQ1709">
        <v>0</v>
      </c>
      <c r="BS1709">
        <v>0</v>
      </c>
      <c r="BT1709">
        <v>0</v>
      </c>
      <c r="BV1709">
        <v>0</v>
      </c>
      <c r="BX1709">
        <v>0</v>
      </c>
      <c r="BZ1709">
        <v>0</v>
      </c>
      <c r="CB1709">
        <v>0</v>
      </c>
      <c r="CD1709">
        <v>0</v>
      </c>
      <c r="CH1709">
        <v>0</v>
      </c>
      <c r="CL1709">
        <v>2868</v>
      </c>
      <c r="CO1709">
        <v>0</v>
      </c>
      <c r="CP1709">
        <v>0</v>
      </c>
    </row>
    <row r="1710" spans="1:94" x14ac:dyDescent="0.3">
      <c r="A1710" s="4">
        <v>44808</v>
      </c>
      <c r="B1710" s="2" t="s">
        <v>32</v>
      </c>
      <c r="C1710" s="11" t="s">
        <v>419</v>
      </c>
      <c r="D1710" s="11" t="s">
        <v>11</v>
      </c>
      <c r="E1710" s="3" t="s">
        <v>1074</v>
      </c>
      <c r="F1710" s="1"/>
      <c r="G1710" s="7"/>
      <c r="H1710" s="7"/>
      <c r="I1710" s="7"/>
      <c r="J1710" s="7">
        <v>12</v>
      </c>
      <c r="K1710" s="7">
        <v>4</v>
      </c>
      <c r="L1710" s="7"/>
      <c r="M1710" s="5">
        <v>4</v>
      </c>
      <c r="N1710" s="7"/>
      <c r="O1710" s="7"/>
      <c r="P1710" s="7"/>
      <c r="Q1710" s="7"/>
      <c r="R1710" s="7"/>
      <c r="S1710" s="7"/>
      <c r="T1710" s="7"/>
      <c r="U1710" s="7"/>
      <c r="V1710" s="6"/>
      <c r="W1710" s="10"/>
      <c r="X1710" s="8"/>
      <c r="Y1710" s="9">
        <v>0</v>
      </c>
      <c r="Z1710" s="9">
        <v>0</v>
      </c>
      <c r="AA1710" s="9">
        <v>0</v>
      </c>
      <c r="AB1710" s="9">
        <v>0</v>
      </c>
      <c r="AC1710" s="9">
        <v>0</v>
      </c>
      <c r="AD1710" s="9">
        <v>0</v>
      </c>
      <c r="AE1710" s="9">
        <v>0</v>
      </c>
      <c r="AF1710" s="9">
        <v>0</v>
      </c>
      <c r="AG1710" s="9">
        <v>0</v>
      </c>
      <c r="AH1710" s="9">
        <v>0</v>
      </c>
      <c r="AI1710" s="9">
        <v>0</v>
      </c>
      <c r="AJ1710">
        <v>0</v>
      </c>
      <c r="AK1710">
        <v>0</v>
      </c>
      <c r="AU1710" t="s">
        <v>3438</v>
      </c>
      <c r="AW1710">
        <v>0</v>
      </c>
      <c r="BA1710">
        <v>0</v>
      </c>
      <c r="BC1710">
        <v>0</v>
      </c>
      <c r="BE1710">
        <v>0</v>
      </c>
      <c r="BG1710">
        <v>0</v>
      </c>
      <c r="BI1710">
        <v>0</v>
      </c>
      <c r="BK1710">
        <v>0</v>
      </c>
      <c r="BM1710">
        <v>0</v>
      </c>
      <c r="BO1710">
        <v>0</v>
      </c>
      <c r="BQ1710">
        <v>0</v>
      </c>
      <c r="BS1710">
        <v>0</v>
      </c>
      <c r="BT1710">
        <v>0</v>
      </c>
      <c r="BV1710">
        <v>0</v>
      </c>
      <c r="BX1710">
        <v>0</v>
      </c>
      <c r="BZ1710">
        <v>0</v>
      </c>
      <c r="CB1710">
        <v>0</v>
      </c>
      <c r="CD1710">
        <v>0</v>
      </c>
      <c r="CH1710">
        <v>0</v>
      </c>
      <c r="CL1710">
        <v>2869</v>
      </c>
      <c r="CO1710">
        <v>0</v>
      </c>
      <c r="CP1710">
        <v>0</v>
      </c>
    </row>
    <row r="1711" spans="1:94" x14ac:dyDescent="0.3">
      <c r="A1711" s="4">
        <v>44808</v>
      </c>
      <c r="B1711" s="2" t="s">
        <v>32</v>
      </c>
      <c r="C1711" s="11" t="s">
        <v>465</v>
      </c>
      <c r="D1711" s="11" t="s">
        <v>11</v>
      </c>
      <c r="E1711" s="3" t="s">
        <v>1324</v>
      </c>
      <c r="F1711" s="1"/>
      <c r="G1711" s="7"/>
      <c r="H1711" s="7"/>
      <c r="I1711" s="7"/>
      <c r="J1711" s="7">
        <v>12</v>
      </c>
      <c r="K1711" s="7">
        <v>4</v>
      </c>
      <c r="L1711" s="7"/>
      <c r="M1711" s="5">
        <v>4</v>
      </c>
      <c r="N1711" s="7"/>
      <c r="O1711" s="7"/>
      <c r="P1711" s="7"/>
      <c r="Q1711" s="7"/>
      <c r="R1711" s="7"/>
      <c r="S1711" s="7"/>
      <c r="T1711" s="7"/>
      <c r="U1711" s="7"/>
      <c r="V1711" s="6"/>
      <c r="W1711" s="10"/>
      <c r="X1711" s="8"/>
      <c r="Y1711" s="9">
        <v>0</v>
      </c>
      <c r="Z1711" s="9">
        <v>0</v>
      </c>
      <c r="AA1711" s="9">
        <v>0</v>
      </c>
      <c r="AB1711" s="9">
        <v>0</v>
      </c>
      <c r="AC1711" s="9">
        <v>0</v>
      </c>
      <c r="AD1711" s="9">
        <v>0</v>
      </c>
      <c r="AE1711" s="9">
        <v>0</v>
      </c>
      <c r="AF1711" s="9">
        <v>0</v>
      </c>
      <c r="AG1711" s="9">
        <v>0</v>
      </c>
      <c r="AH1711" s="9">
        <v>0</v>
      </c>
      <c r="AI1711" s="9">
        <v>0</v>
      </c>
      <c r="AJ1711">
        <v>0</v>
      </c>
      <c r="AK1711">
        <v>0</v>
      </c>
      <c r="AU1711" t="s">
        <v>3439</v>
      </c>
      <c r="AW1711">
        <v>0</v>
      </c>
      <c r="BA1711">
        <v>0</v>
      </c>
      <c r="BC1711">
        <v>0</v>
      </c>
      <c r="BE1711">
        <v>0</v>
      </c>
      <c r="BG1711">
        <v>0</v>
      </c>
      <c r="BI1711">
        <v>0</v>
      </c>
      <c r="BK1711">
        <v>0</v>
      </c>
      <c r="BM1711">
        <v>0</v>
      </c>
      <c r="BO1711">
        <v>0</v>
      </c>
      <c r="BQ1711">
        <v>0</v>
      </c>
      <c r="BS1711">
        <v>0</v>
      </c>
      <c r="BT1711">
        <v>0</v>
      </c>
      <c r="BV1711">
        <v>0</v>
      </c>
      <c r="BX1711">
        <v>0</v>
      </c>
      <c r="BZ1711">
        <v>0</v>
      </c>
      <c r="CB1711">
        <v>0</v>
      </c>
      <c r="CD1711">
        <v>0</v>
      </c>
      <c r="CH1711">
        <v>0</v>
      </c>
      <c r="CL1711">
        <v>2870</v>
      </c>
      <c r="CO1711">
        <v>0</v>
      </c>
      <c r="CP1711">
        <v>0</v>
      </c>
    </row>
    <row r="1712" spans="1:94" x14ac:dyDescent="0.3">
      <c r="A1712" s="4">
        <v>44808</v>
      </c>
      <c r="B1712" s="2" t="s">
        <v>32</v>
      </c>
      <c r="C1712" s="11" t="s">
        <v>1126</v>
      </c>
      <c r="D1712" s="11" t="s">
        <v>1473</v>
      </c>
      <c r="E1712" s="3" t="s">
        <v>1127</v>
      </c>
      <c r="F1712" s="1"/>
      <c r="G1712" s="7"/>
      <c r="H1712" s="7"/>
      <c r="I1712" s="7"/>
      <c r="J1712" s="7"/>
      <c r="K1712" s="7"/>
      <c r="L1712" s="7"/>
      <c r="M1712" s="5"/>
      <c r="N1712" s="7">
        <v>1</v>
      </c>
      <c r="O1712" s="7"/>
      <c r="P1712" s="7"/>
      <c r="Q1712" s="7"/>
      <c r="R1712" s="7"/>
      <c r="S1712" s="7"/>
      <c r="T1712" s="7"/>
      <c r="U1712" s="7"/>
      <c r="V1712" s="6"/>
      <c r="W1712" s="10"/>
      <c r="X1712" s="8"/>
      <c r="Y1712" s="9">
        <v>0</v>
      </c>
      <c r="Z1712" s="9">
        <v>0</v>
      </c>
      <c r="AA1712" s="9">
        <v>0</v>
      </c>
      <c r="AB1712" s="9">
        <v>0</v>
      </c>
      <c r="AC1712" s="9">
        <v>0</v>
      </c>
      <c r="AD1712" s="9">
        <v>0</v>
      </c>
      <c r="AE1712" s="9">
        <v>0</v>
      </c>
      <c r="AF1712" s="9">
        <v>0</v>
      </c>
      <c r="AG1712" s="9">
        <v>0</v>
      </c>
      <c r="AH1712" s="9">
        <v>0</v>
      </c>
      <c r="AI1712" s="9">
        <v>0</v>
      </c>
      <c r="AJ1712">
        <v>0</v>
      </c>
      <c r="AK1712">
        <v>0</v>
      </c>
      <c r="AU1712" t="s">
        <v>3440</v>
      </c>
      <c r="AW1712">
        <v>0</v>
      </c>
      <c r="BA1712">
        <v>0</v>
      </c>
      <c r="BC1712">
        <v>0</v>
      </c>
      <c r="BE1712">
        <v>0</v>
      </c>
      <c r="BG1712">
        <v>0</v>
      </c>
      <c r="BI1712">
        <v>0</v>
      </c>
      <c r="BK1712">
        <v>0</v>
      </c>
      <c r="BM1712">
        <v>0</v>
      </c>
      <c r="BO1712">
        <v>0</v>
      </c>
      <c r="BQ1712">
        <v>0</v>
      </c>
      <c r="BS1712">
        <v>0</v>
      </c>
      <c r="BT1712">
        <v>0</v>
      </c>
      <c r="BV1712">
        <v>0</v>
      </c>
      <c r="BX1712">
        <v>0</v>
      </c>
      <c r="BZ1712">
        <v>0</v>
      </c>
      <c r="CB1712">
        <v>0</v>
      </c>
      <c r="CD1712">
        <v>0</v>
      </c>
      <c r="CH1712">
        <v>0</v>
      </c>
      <c r="CL1712">
        <v>2871</v>
      </c>
      <c r="CO1712">
        <v>0</v>
      </c>
      <c r="CP1712">
        <v>0</v>
      </c>
    </row>
    <row r="1713" spans="1:94" x14ac:dyDescent="0.3">
      <c r="A1713" s="4">
        <v>44808</v>
      </c>
      <c r="B1713" s="2" t="s">
        <v>32</v>
      </c>
      <c r="C1713" s="11" t="s">
        <v>666</v>
      </c>
      <c r="D1713" s="11" t="s">
        <v>1690</v>
      </c>
      <c r="E1713" s="3" t="s">
        <v>1538</v>
      </c>
      <c r="F1713" s="1"/>
      <c r="G1713" s="7"/>
      <c r="H1713" s="7"/>
      <c r="I1713" s="7"/>
      <c r="J1713" s="7">
        <v>8</v>
      </c>
      <c r="K1713" s="7">
        <v>2</v>
      </c>
      <c r="L1713" s="7"/>
      <c r="M1713" s="5">
        <v>2</v>
      </c>
      <c r="N1713" s="7">
        <v>2</v>
      </c>
      <c r="O1713" s="7"/>
      <c r="P1713" s="7"/>
      <c r="Q1713" s="7"/>
      <c r="R1713" s="7"/>
      <c r="S1713" s="7"/>
      <c r="T1713" s="7"/>
      <c r="U1713" s="7"/>
      <c r="V1713" s="6"/>
      <c r="W1713" s="10"/>
      <c r="X1713" s="8"/>
      <c r="Y1713" s="9">
        <v>0</v>
      </c>
      <c r="Z1713" s="9">
        <v>0</v>
      </c>
      <c r="AA1713" s="9">
        <v>0</v>
      </c>
      <c r="AB1713" s="9">
        <v>0</v>
      </c>
      <c r="AC1713" s="9">
        <v>0</v>
      </c>
      <c r="AD1713" s="9">
        <v>0</v>
      </c>
      <c r="AE1713" s="9">
        <v>0</v>
      </c>
      <c r="AF1713" s="9">
        <v>0</v>
      </c>
      <c r="AG1713" s="9">
        <v>0</v>
      </c>
      <c r="AH1713" s="9">
        <v>0</v>
      </c>
      <c r="AI1713" s="9">
        <v>0</v>
      </c>
      <c r="AJ1713">
        <v>0</v>
      </c>
      <c r="AK1713">
        <v>0</v>
      </c>
      <c r="AU1713" t="s">
        <v>3441</v>
      </c>
      <c r="AW1713">
        <v>0</v>
      </c>
      <c r="BA1713">
        <v>0</v>
      </c>
      <c r="BC1713">
        <v>0</v>
      </c>
      <c r="BE1713">
        <v>0</v>
      </c>
      <c r="BG1713">
        <v>0</v>
      </c>
      <c r="BI1713">
        <v>0</v>
      </c>
      <c r="BK1713">
        <v>0</v>
      </c>
      <c r="BM1713">
        <v>0</v>
      </c>
      <c r="BO1713">
        <v>0</v>
      </c>
      <c r="BQ1713">
        <v>0</v>
      </c>
      <c r="BS1713">
        <v>0</v>
      </c>
      <c r="BT1713">
        <v>0</v>
      </c>
      <c r="BV1713">
        <v>0</v>
      </c>
      <c r="BX1713">
        <v>0</v>
      </c>
      <c r="BZ1713">
        <v>0</v>
      </c>
      <c r="CB1713">
        <v>0</v>
      </c>
      <c r="CD1713">
        <v>0</v>
      </c>
      <c r="CH1713">
        <v>0</v>
      </c>
      <c r="CL1713">
        <v>2872</v>
      </c>
      <c r="CO1713">
        <v>0</v>
      </c>
      <c r="CP1713">
        <v>0</v>
      </c>
    </row>
    <row r="1714" spans="1:94" x14ac:dyDescent="0.3">
      <c r="A1714" s="4">
        <v>44700</v>
      </c>
      <c r="B1714" s="2" t="s">
        <v>5</v>
      </c>
      <c r="C1714" s="11" t="s">
        <v>49</v>
      </c>
      <c r="D1714" s="11" t="s">
        <v>1690</v>
      </c>
      <c r="E1714" s="3" t="s">
        <v>862</v>
      </c>
      <c r="F1714" s="1"/>
      <c r="G1714" s="7"/>
      <c r="H1714" s="7"/>
      <c r="I1714" s="7"/>
      <c r="J1714" s="7"/>
      <c r="K1714" s="7"/>
      <c r="L1714" s="7"/>
      <c r="M1714" s="5"/>
      <c r="N1714" s="7">
        <v>1</v>
      </c>
      <c r="O1714" s="7"/>
      <c r="P1714" s="7"/>
      <c r="Q1714" s="7"/>
      <c r="R1714" s="7"/>
      <c r="S1714" s="7"/>
      <c r="T1714" s="7"/>
      <c r="U1714" s="7"/>
      <c r="V1714" s="6"/>
      <c r="W1714" s="10"/>
      <c r="X1714" s="8"/>
      <c r="Y1714" s="9">
        <v>0</v>
      </c>
      <c r="Z1714" s="9">
        <v>0</v>
      </c>
      <c r="AA1714" s="9">
        <v>0</v>
      </c>
      <c r="AB1714" s="9">
        <v>0</v>
      </c>
      <c r="AC1714" s="9">
        <v>0</v>
      </c>
      <c r="AD1714" s="9">
        <v>0</v>
      </c>
      <c r="AE1714" s="9">
        <v>0</v>
      </c>
      <c r="AF1714" s="9">
        <v>0</v>
      </c>
      <c r="AG1714" s="9">
        <v>0</v>
      </c>
      <c r="AH1714" s="9">
        <v>0</v>
      </c>
      <c r="AI1714" s="9">
        <v>0</v>
      </c>
      <c r="AJ1714">
        <v>0</v>
      </c>
      <c r="AK1714">
        <v>0</v>
      </c>
      <c r="AU1714" t="s">
        <v>3442</v>
      </c>
      <c r="AW1714">
        <v>0</v>
      </c>
      <c r="BA1714">
        <v>0</v>
      </c>
      <c r="BC1714">
        <v>0</v>
      </c>
      <c r="BE1714">
        <v>0</v>
      </c>
      <c r="BG1714">
        <v>0</v>
      </c>
      <c r="BI1714">
        <v>0</v>
      </c>
      <c r="BK1714">
        <v>0</v>
      </c>
      <c r="BM1714">
        <v>0</v>
      </c>
      <c r="BO1714">
        <v>0</v>
      </c>
      <c r="BQ1714">
        <v>0</v>
      </c>
      <c r="BS1714">
        <v>0</v>
      </c>
      <c r="BT1714">
        <v>0</v>
      </c>
      <c r="BV1714">
        <v>0</v>
      </c>
      <c r="BX1714">
        <v>0</v>
      </c>
      <c r="BZ1714">
        <v>0</v>
      </c>
      <c r="CB1714">
        <v>0</v>
      </c>
      <c r="CD1714">
        <v>0</v>
      </c>
      <c r="CH1714">
        <v>0</v>
      </c>
      <c r="CL1714">
        <v>2873</v>
      </c>
      <c r="CO1714">
        <v>0</v>
      </c>
      <c r="CP1714">
        <v>0</v>
      </c>
    </row>
    <row r="1715" spans="1:94" x14ac:dyDescent="0.3">
      <c r="A1715" s="4">
        <v>44700</v>
      </c>
      <c r="B1715" s="2" t="s">
        <v>5</v>
      </c>
      <c r="C1715" s="11" t="s">
        <v>420</v>
      </c>
      <c r="D1715" s="11" t="s">
        <v>1690</v>
      </c>
      <c r="E1715" s="3" t="s">
        <v>846</v>
      </c>
      <c r="F1715" s="1"/>
      <c r="G1715" s="7"/>
      <c r="H1715" s="7"/>
      <c r="I1715" s="7"/>
      <c r="J1715" s="7">
        <v>6</v>
      </c>
      <c r="K1715" s="7">
        <v>2</v>
      </c>
      <c r="L1715" s="7">
        <v>1</v>
      </c>
      <c r="M1715" s="5">
        <v>1</v>
      </c>
      <c r="N1715" s="7"/>
      <c r="O1715" s="7"/>
      <c r="P1715" s="7"/>
      <c r="Q1715" s="7"/>
      <c r="R1715" s="7"/>
      <c r="S1715" s="7"/>
      <c r="T1715" s="7"/>
      <c r="U1715" s="7"/>
      <c r="V1715" s="6"/>
      <c r="W1715" s="10"/>
      <c r="X1715" s="8"/>
      <c r="Y1715" s="9">
        <v>0</v>
      </c>
      <c r="Z1715" s="9">
        <v>0</v>
      </c>
      <c r="AA1715" s="9">
        <v>0</v>
      </c>
      <c r="AB1715" s="9">
        <v>0</v>
      </c>
      <c r="AC1715" s="9">
        <v>0</v>
      </c>
      <c r="AD1715" s="9">
        <v>0</v>
      </c>
      <c r="AE1715" s="9">
        <v>0</v>
      </c>
      <c r="AF1715" s="9">
        <v>0</v>
      </c>
      <c r="AG1715" s="9">
        <v>0</v>
      </c>
      <c r="AH1715" s="9">
        <v>0</v>
      </c>
      <c r="AI1715" s="9">
        <v>0</v>
      </c>
      <c r="AJ1715">
        <v>0</v>
      </c>
      <c r="AK1715">
        <v>0</v>
      </c>
      <c r="AU1715" t="s">
        <v>3443</v>
      </c>
      <c r="AW1715">
        <v>0</v>
      </c>
      <c r="BA1715">
        <v>0</v>
      </c>
      <c r="BC1715">
        <v>0</v>
      </c>
      <c r="BE1715">
        <v>0</v>
      </c>
      <c r="BG1715">
        <v>0</v>
      </c>
      <c r="BI1715">
        <v>0</v>
      </c>
      <c r="BK1715">
        <v>0</v>
      </c>
      <c r="BM1715">
        <v>0</v>
      </c>
      <c r="BO1715">
        <v>0</v>
      </c>
      <c r="BQ1715">
        <v>0</v>
      </c>
      <c r="BS1715">
        <v>0</v>
      </c>
      <c r="BT1715">
        <v>0</v>
      </c>
      <c r="BV1715">
        <v>0</v>
      </c>
      <c r="BX1715">
        <v>0</v>
      </c>
      <c r="BZ1715">
        <v>0</v>
      </c>
      <c r="CB1715">
        <v>0</v>
      </c>
      <c r="CD1715">
        <v>0</v>
      </c>
      <c r="CH1715">
        <v>0</v>
      </c>
      <c r="CL1715">
        <v>2874</v>
      </c>
      <c r="CO1715">
        <v>0</v>
      </c>
      <c r="CP1715">
        <v>0</v>
      </c>
    </row>
    <row r="1716" spans="1:94" x14ac:dyDescent="0.3">
      <c r="A1716" s="4">
        <v>44701</v>
      </c>
      <c r="B1716" s="2" t="s">
        <v>5</v>
      </c>
      <c r="C1716" s="11" t="s">
        <v>436</v>
      </c>
      <c r="D1716" s="11" t="s">
        <v>1690</v>
      </c>
      <c r="E1716" s="3" t="s">
        <v>904</v>
      </c>
      <c r="F1716" s="1"/>
      <c r="G1716" s="7"/>
      <c r="H1716" s="7"/>
      <c r="I1716" s="7"/>
      <c r="J1716" s="7">
        <v>10</v>
      </c>
      <c r="K1716" s="7">
        <v>4</v>
      </c>
      <c r="L1716" s="7"/>
      <c r="M1716" s="5">
        <v>3</v>
      </c>
      <c r="N1716" s="7"/>
      <c r="O1716" s="7"/>
      <c r="P1716" s="7"/>
      <c r="Q1716" s="7"/>
      <c r="R1716" s="7"/>
      <c r="S1716" s="7"/>
      <c r="T1716" s="7"/>
      <c r="U1716" s="7"/>
      <c r="V1716" s="6"/>
      <c r="W1716" s="10"/>
      <c r="X1716" s="8"/>
      <c r="Y1716" s="9">
        <v>0</v>
      </c>
      <c r="Z1716" s="9">
        <v>0</v>
      </c>
      <c r="AA1716" s="9">
        <v>0</v>
      </c>
      <c r="AB1716" s="9">
        <v>0</v>
      </c>
      <c r="AC1716" s="9">
        <v>0</v>
      </c>
      <c r="AD1716" s="9">
        <v>0</v>
      </c>
      <c r="AE1716" s="9">
        <v>0</v>
      </c>
      <c r="AF1716" s="9">
        <v>0</v>
      </c>
      <c r="AG1716" s="9">
        <v>0</v>
      </c>
      <c r="AH1716" s="9">
        <v>0</v>
      </c>
      <c r="AI1716" s="9">
        <v>0</v>
      </c>
      <c r="AJ1716">
        <v>0</v>
      </c>
      <c r="AK1716">
        <v>0</v>
      </c>
      <c r="AU1716" t="s">
        <v>3444</v>
      </c>
      <c r="AW1716">
        <v>0</v>
      </c>
      <c r="BA1716">
        <v>0</v>
      </c>
      <c r="BC1716">
        <v>0</v>
      </c>
      <c r="BE1716">
        <v>0</v>
      </c>
      <c r="BG1716">
        <v>0</v>
      </c>
      <c r="BI1716">
        <v>0</v>
      </c>
      <c r="BK1716">
        <v>0</v>
      </c>
      <c r="BM1716">
        <v>0</v>
      </c>
      <c r="BO1716">
        <v>0</v>
      </c>
      <c r="BQ1716">
        <v>0</v>
      </c>
      <c r="BS1716">
        <v>0</v>
      </c>
      <c r="BT1716">
        <v>0</v>
      </c>
      <c r="BV1716">
        <v>0</v>
      </c>
      <c r="BX1716">
        <v>0</v>
      </c>
      <c r="BZ1716">
        <v>0</v>
      </c>
      <c r="CB1716">
        <v>0</v>
      </c>
      <c r="CD1716">
        <v>0</v>
      </c>
      <c r="CH1716">
        <v>0</v>
      </c>
      <c r="CL1716">
        <v>2875</v>
      </c>
      <c r="CO1716">
        <v>0</v>
      </c>
      <c r="CP1716">
        <v>0</v>
      </c>
    </row>
    <row r="1717" spans="1:94" x14ac:dyDescent="0.3">
      <c r="A1717" s="4">
        <v>44677</v>
      </c>
      <c r="B1717" s="2" t="s">
        <v>5</v>
      </c>
      <c r="C1717" s="11" t="s">
        <v>180</v>
      </c>
      <c r="D1717" s="11" t="s">
        <v>1690</v>
      </c>
      <c r="E1717" s="3" t="s">
        <v>1198</v>
      </c>
      <c r="F1717" s="1"/>
      <c r="G1717" s="7"/>
      <c r="H1717" s="7"/>
      <c r="I1717" s="7"/>
      <c r="J1717" s="7">
        <v>108</v>
      </c>
      <c r="K1717" s="7">
        <v>37</v>
      </c>
      <c r="L1717" s="7">
        <v>2</v>
      </c>
      <c r="M1717" s="5">
        <v>30</v>
      </c>
      <c r="N1717" s="7">
        <v>7</v>
      </c>
      <c r="O1717" s="7"/>
      <c r="P1717" s="7"/>
      <c r="Q1717" s="7">
        <v>1</v>
      </c>
      <c r="R1717" s="7"/>
      <c r="S1717" s="7"/>
      <c r="T1717" s="7"/>
      <c r="U1717" s="7"/>
      <c r="V1717" s="6"/>
      <c r="W1717" s="10"/>
      <c r="X1717" s="8"/>
      <c r="Y1717" s="9">
        <v>0</v>
      </c>
      <c r="Z1717" s="9">
        <v>0</v>
      </c>
      <c r="AA1717" s="9">
        <v>0</v>
      </c>
      <c r="AB1717" s="9">
        <v>0</v>
      </c>
      <c r="AC1717" s="9">
        <v>0</v>
      </c>
      <c r="AD1717" s="9">
        <v>0</v>
      </c>
      <c r="AE1717" s="9">
        <v>0</v>
      </c>
      <c r="AF1717" s="9">
        <v>0</v>
      </c>
      <c r="AG1717" s="9">
        <v>0</v>
      </c>
      <c r="AH1717" s="9">
        <v>0</v>
      </c>
      <c r="AI1717" s="9">
        <v>0</v>
      </c>
      <c r="AJ1717">
        <v>0</v>
      </c>
      <c r="AK1717">
        <v>0</v>
      </c>
      <c r="AU1717" t="s">
        <v>3445</v>
      </c>
      <c r="AW1717">
        <v>0</v>
      </c>
      <c r="BA1717">
        <v>0</v>
      </c>
      <c r="BC1717">
        <v>0</v>
      </c>
      <c r="BE1717">
        <v>0</v>
      </c>
      <c r="BG1717">
        <v>0</v>
      </c>
      <c r="BI1717">
        <v>0</v>
      </c>
      <c r="BK1717">
        <v>0</v>
      </c>
      <c r="BM1717">
        <v>0</v>
      </c>
      <c r="BO1717">
        <v>0</v>
      </c>
      <c r="BQ1717">
        <v>0</v>
      </c>
      <c r="BS1717">
        <v>0</v>
      </c>
      <c r="BT1717">
        <v>0</v>
      </c>
      <c r="BV1717">
        <v>0</v>
      </c>
      <c r="BX1717">
        <v>0</v>
      </c>
      <c r="BZ1717">
        <v>0</v>
      </c>
      <c r="CB1717">
        <v>0</v>
      </c>
      <c r="CD1717">
        <v>0</v>
      </c>
      <c r="CH1717">
        <v>0</v>
      </c>
      <c r="CL1717">
        <v>2876</v>
      </c>
      <c r="CO1717">
        <v>0</v>
      </c>
      <c r="CP1717">
        <v>0</v>
      </c>
    </row>
    <row r="1718" spans="1:94" x14ac:dyDescent="0.3">
      <c r="A1718" s="4">
        <v>44809</v>
      </c>
      <c r="B1718" s="2" t="s">
        <v>78</v>
      </c>
      <c r="C1718" s="11" t="s">
        <v>245</v>
      </c>
      <c r="D1718" s="11" t="s">
        <v>31</v>
      </c>
      <c r="E1718" s="3" t="s">
        <v>835</v>
      </c>
      <c r="F1718" s="1"/>
      <c r="G1718" s="7"/>
      <c r="H1718" s="7"/>
      <c r="I1718" s="7"/>
      <c r="J1718" s="7">
        <v>225</v>
      </c>
      <c r="K1718" s="7">
        <v>45</v>
      </c>
      <c r="L1718" s="7"/>
      <c r="M1718" s="5">
        <v>15</v>
      </c>
      <c r="N1718" s="7"/>
      <c r="O1718" s="7"/>
      <c r="P1718" s="7"/>
      <c r="Q1718" s="7"/>
      <c r="R1718" s="7"/>
      <c r="S1718" s="7"/>
      <c r="T1718" s="7"/>
      <c r="U1718" s="7"/>
      <c r="V1718" s="6"/>
      <c r="W1718" s="10"/>
      <c r="X1718" s="8"/>
      <c r="Y1718" s="9">
        <v>0</v>
      </c>
      <c r="Z1718" s="9">
        <v>0</v>
      </c>
      <c r="AA1718" s="9">
        <v>0</v>
      </c>
      <c r="AB1718" s="9">
        <v>0</v>
      </c>
      <c r="AC1718" s="9">
        <v>0</v>
      </c>
      <c r="AD1718" s="9">
        <v>0</v>
      </c>
      <c r="AE1718" s="9">
        <v>0</v>
      </c>
      <c r="AF1718" s="9">
        <v>0</v>
      </c>
      <c r="AG1718" s="9">
        <v>0</v>
      </c>
      <c r="AH1718" s="9">
        <v>0</v>
      </c>
      <c r="AI1718" s="9">
        <v>0</v>
      </c>
      <c r="AJ1718">
        <v>0</v>
      </c>
      <c r="AK1718">
        <v>0</v>
      </c>
      <c r="AU1718" t="s">
        <v>3446</v>
      </c>
      <c r="AW1718">
        <v>0</v>
      </c>
      <c r="BA1718">
        <v>0</v>
      </c>
      <c r="BC1718">
        <v>0</v>
      </c>
      <c r="BE1718">
        <v>0</v>
      </c>
      <c r="BG1718">
        <v>0</v>
      </c>
      <c r="BI1718">
        <v>0</v>
      </c>
      <c r="BK1718">
        <v>0</v>
      </c>
      <c r="BM1718">
        <v>0</v>
      </c>
      <c r="BO1718">
        <v>0</v>
      </c>
      <c r="BQ1718">
        <v>0</v>
      </c>
      <c r="BS1718">
        <v>0</v>
      </c>
      <c r="BT1718">
        <v>0</v>
      </c>
      <c r="BV1718">
        <v>0</v>
      </c>
      <c r="BX1718">
        <v>0</v>
      </c>
      <c r="BZ1718">
        <v>0</v>
      </c>
      <c r="CB1718">
        <v>0</v>
      </c>
      <c r="CD1718">
        <v>0</v>
      </c>
      <c r="CH1718">
        <v>0</v>
      </c>
      <c r="CL1718">
        <v>2877</v>
      </c>
      <c r="CO1718">
        <v>0</v>
      </c>
      <c r="CP1718">
        <v>0</v>
      </c>
    </row>
    <row r="1719" spans="1:94" x14ac:dyDescent="0.3">
      <c r="A1719" s="4">
        <v>44676</v>
      </c>
      <c r="B1719" s="2" t="s">
        <v>5</v>
      </c>
      <c r="C1719" s="11" t="s">
        <v>454</v>
      </c>
      <c r="D1719" s="11" t="s">
        <v>1690</v>
      </c>
      <c r="E1719" s="3" t="s">
        <v>1114</v>
      </c>
      <c r="F1719" s="1"/>
      <c r="G1719" s="7"/>
      <c r="H1719" s="7"/>
      <c r="I1719" s="7"/>
      <c r="J1719" s="7">
        <v>3</v>
      </c>
      <c r="K1719" s="7">
        <v>1</v>
      </c>
      <c r="L1719" s="7">
        <v>1</v>
      </c>
      <c r="M1719" s="5"/>
      <c r="N1719" s="7"/>
      <c r="O1719" s="7"/>
      <c r="P1719" s="7"/>
      <c r="Q1719" s="7"/>
      <c r="R1719" s="7"/>
      <c r="S1719" s="7"/>
      <c r="T1719" s="7"/>
      <c r="U1719" s="7"/>
      <c r="V1719" s="6"/>
      <c r="W1719" s="10"/>
      <c r="X1719" s="8"/>
      <c r="Y1719" s="9">
        <v>0</v>
      </c>
      <c r="Z1719" s="9">
        <v>0</v>
      </c>
      <c r="AA1719" s="9">
        <v>0</v>
      </c>
      <c r="AB1719" s="9">
        <v>0</v>
      </c>
      <c r="AC1719" s="9">
        <v>0</v>
      </c>
      <c r="AD1719" s="9">
        <v>0</v>
      </c>
      <c r="AE1719" s="9">
        <v>0</v>
      </c>
      <c r="AF1719" s="9">
        <v>0</v>
      </c>
      <c r="AG1719" s="9">
        <v>0</v>
      </c>
      <c r="AH1719" s="9">
        <v>0</v>
      </c>
      <c r="AI1719" s="9">
        <v>0</v>
      </c>
      <c r="AJ1719">
        <v>0</v>
      </c>
      <c r="AK1719">
        <v>0</v>
      </c>
      <c r="AU1719" t="s">
        <v>3447</v>
      </c>
      <c r="AW1719">
        <v>0</v>
      </c>
      <c r="BA1719">
        <v>0</v>
      </c>
      <c r="BC1719">
        <v>0</v>
      </c>
      <c r="BE1719">
        <v>0</v>
      </c>
      <c r="BG1719">
        <v>0</v>
      </c>
      <c r="BI1719">
        <v>0</v>
      </c>
      <c r="BK1719">
        <v>0</v>
      </c>
      <c r="BM1719">
        <v>0</v>
      </c>
      <c r="BO1719">
        <v>0</v>
      </c>
      <c r="BQ1719">
        <v>0</v>
      </c>
      <c r="BS1719">
        <v>0</v>
      </c>
      <c r="BT1719">
        <v>0</v>
      </c>
      <c r="BV1719">
        <v>0</v>
      </c>
      <c r="BX1719">
        <v>0</v>
      </c>
      <c r="BZ1719">
        <v>0</v>
      </c>
      <c r="CB1719">
        <v>0</v>
      </c>
      <c r="CD1719">
        <v>0</v>
      </c>
      <c r="CH1719">
        <v>0</v>
      </c>
      <c r="CL1719">
        <v>2878</v>
      </c>
      <c r="CO1719">
        <v>0</v>
      </c>
      <c r="CP1719">
        <v>0</v>
      </c>
    </row>
    <row r="1720" spans="1:94" x14ac:dyDescent="0.3">
      <c r="A1720" s="4">
        <v>44675</v>
      </c>
      <c r="B1720" s="2" t="s">
        <v>5</v>
      </c>
      <c r="C1720" s="11" t="s">
        <v>49</v>
      </c>
      <c r="D1720" s="11" t="s">
        <v>1690</v>
      </c>
      <c r="E1720" s="3" t="s">
        <v>862</v>
      </c>
      <c r="F1720" s="1"/>
      <c r="G1720" s="7"/>
      <c r="H1720" s="7"/>
      <c r="I1720" s="7"/>
      <c r="J1720" s="7"/>
      <c r="K1720" s="7"/>
      <c r="L1720" s="7"/>
      <c r="M1720" s="5"/>
      <c r="N1720" s="7">
        <v>1</v>
      </c>
      <c r="O1720" s="7"/>
      <c r="P1720" s="7"/>
      <c r="Q1720" s="7"/>
      <c r="R1720" s="7"/>
      <c r="S1720" s="7"/>
      <c r="T1720" s="7"/>
      <c r="U1720" s="7"/>
      <c r="V1720" s="6"/>
      <c r="W1720" s="10"/>
      <c r="X1720" s="8"/>
      <c r="Y1720" s="9">
        <v>0</v>
      </c>
      <c r="Z1720" s="9">
        <v>0</v>
      </c>
      <c r="AA1720" s="9">
        <v>0</v>
      </c>
      <c r="AB1720" s="9">
        <v>0</v>
      </c>
      <c r="AC1720" s="9">
        <v>0</v>
      </c>
      <c r="AD1720" s="9">
        <v>0</v>
      </c>
      <c r="AE1720" s="9">
        <v>0</v>
      </c>
      <c r="AF1720" s="9">
        <v>0</v>
      </c>
      <c r="AG1720" s="9">
        <v>0</v>
      </c>
      <c r="AH1720" s="9">
        <v>0</v>
      </c>
      <c r="AI1720" s="9">
        <v>0</v>
      </c>
      <c r="AJ1720">
        <v>0</v>
      </c>
      <c r="AK1720">
        <v>0</v>
      </c>
      <c r="AU1720" t="s">
        <v>3448</v>
      </c>
      <c r="AW1720">
        <v>0</v>
      </c>
      <c r="BA1720">
        <v>0</v>
      </c>
      <c r="BC1720">
        <v>0</v>
      </c>
      <c r="BE1720">
        <v>0</v>
      </c>
      <c r="BG1720">
        <v>0</v>
      </c>
      <c r="BI1720">
        <v>0</v>
      </c>
      <c r="BK1720">
        <v>0</v>
      </c>
      <c r="BM1720">
        <v>0</v>
      </c>
      <c r="BO1720">
        <v>0</v>
      </c>
      <c r="BQ1720">
        <v>0</v>
      </c>
      <c r="BS1720">
        <v>0</v>
      </c>
      <c r="BT1720">
        <v>0</v>
      </c>
      <c r="BV1720">
        <v>0</v>
      </c>
      <c r="BX1720">
        <v>0</v>
      </c>
      <c r="BZ1720">
        <v>0</v>
      </c>
      <c r="CB1720">
        <v>0</v>
      </c>
      <c r="CD1720">
        <v>0</v>
      </c>
      <c r="CH1720">
        <v>0</v>
      </c>
      <c r="CL1720">
        <v>2879</v>
      </c>
      <c r="CO1720">
        <v>0</v>
      </c>
      <c r="CP1720">
        <v>0</v>
      </c>
    </row>
    <row r="1721" spans="1:94" x14ac:dyDescent="0.3">
      <c r="A1721" s="4">
        <v>44674</v>
      </c>
      <c r="B1721" s="2" t="s">
        <v>5</v>
      </c>
      <c r="C1721" s="11" t="s">
        <v>181</v>
      </c>
      <c r="D1721" s="11" t="s">
        <v>1690</v>
      </c>
      <c r="E1721" s="3" t="s">
        <v>1018</v>
      </c>
      <c r="F1721" s="1"/>
      <c r="G1721" s="7"/>
      <c r="H1721" s="7"/>
      <c r="I1721" s="7"/>
      <c r="J1721" s="7">
        <v>201</v>
      </c>
      <c r="K1721" s="7">
        <v>96</v>
      </c>
      <c r="L1721" s="7">
        <v>8</v>
      </c>
      <c r="M1721" s="5">
        <v>88</v>
      </c>
      <c r="N1721" s="7">
        <v>2</v>
      </c>
      <c r="O1721" s="7"/>
      <c r="P1721" s="7"/>
      <c r="Q1721" s="7">
        <v>4</v>
      </c>
      <c r="R1721" s="7"/>
      <c r="S1721" s="7"/>
      <c r="T1721" s="7"/>
      <c r="U1721" s="7"/>
      <c r="V1721" s="6">
        <v>63.51</v>
      </c>
      <c r="W1721" s="10" t="s">
        <v>3449</v>
      </c>
      <c r="X1721" s="8"/>
      <c r="Y1721" s="9">
        <v>0</v>
      </c>
      <c r="Z1721" s="9">
        <v>0</v>
      </c>
      <c r="AA1721" s="9">
        <v>0</v>
      </c>
      <c r="AB1721" s="9">
        <v>0</v>
      </c>
      <c r="AC1721" s="9">
        <v>0</v>
      </c>
      <c r="AD1721" s="9">
        <v>0</v>
      </c>
      <c r="AE1721" s="9">
        <v>0</v>
      </c>
      <c r="AF1721" s="9">
        <v>0</v>
      </c>
      <c r="AG1721" s="9">
        <v>0</v>
      </c>
      <c r="AH1721" s="9">
        <v>0</v>
      </c>
      <c r="AI1721" s="9">
        <v>0</v>
      </c>
      <c r="AJ1721">
        <v>0</v>
      </c>
      <c r="AK1721">
        <v>0</v>
      </c>
      <c r="AU1721" t="s">
        <v>3450</v>
      </c>
      <c r="AW1721">
        <v>0</v>
      </c>
      <c r="BA1721">
        <v>0</v>
      </c>
      <c r="BC1721">
        <v>0</v>
      </c>
      <c r="BE1721">
        <v>0</v>
      </c>
      <c r="BG1721">
        <v>0</v>
      </c>
      <c r="BI1721">
        <v>0</v>
      </c>
      <c r="BK1721">
        <v>0</v>
      </c>
      <c r="BM1721">
        <v>0</v>
      </c>
      <c r="BO1721">
        <v>0</v>
      </c>
      <c r="BQ1721">
        <v>0</v>
      </c>
      <c r="BS1721">
        <v>0</v>
      </c>
      <c r="BT1721">
        <v>0</v>
      </c>
      <c r="BV1721">
        <v>0</v>
      </c>
      <c r="BX1721">
        <v>0</v>
      </c>
      <c r="BZ1721">
        <v>0</v>
      </c>
      <c r="CB1721">
        <v>0</v>
      </c>
      <c r="CD1721">
        <v>0</v>
      </c>
      <c r="CH1721">
        <v>0</v>
      </c>
      <c r="CL1721">
        <v>2880</v>
      </c>
      <c r="CO1721">
        <v>0</v>
      </c>
      <c r="CP1721">
        <v>0</v>
      </c>
    </row>
    <row r="1722" spans="1:94" x14ac:dyDescent="0.3">
      <c r="A1722" s="4">
        <v>44674</v>
      </c>
      <c r="B1722" s="2" t="s">
        <v>5</v>
      </c>
      <c r="C1722" s="11" t="s">
        <v>110</v>
      </c>
      <c r="D1722" s="11" t="s">
        <v>1627</v>
      </c>
      <c r="E1722" s="3" t="s">
        <v>1071</v>
      </c>
      <c r="F1722" s="1"/>
      <c r="G1722" s="7"/>
      <c r="H1722" s="7"/>
      <c r="I1722" s="7"/>
      <c r="J1722" s="7">
        <v>46</v>
      </c>
      <c r="K1722" s="7">
        <v>12</v>
      </c>
      <c r="L1722" s="7">
        <v>3</v>
      </c>
      <c r="M1722" s="5">
        <v>7</v>
      </c>
      <c r="N1722" s="7">
        <v>2</v>
      </c>
      <c r="O1722" s="7"/>
      <c r="P1722" s="7"/>
      <c r="Q1722" s="7">
        <v>2</v>
      </c>
      <c r="R1722" s="7"/>
      <c r="S1722" s="7"/>
      <c r="T1722" s="7"/>
      <c r="U1722" s="7"/>
      <c r="V1722" s="6">
        <v>20</v>
      </c>
      <c r="W1722" s="10" t="s">
        <v>3451</v>
      </c>
      <c r="X1722" s="8"/>
      <c r="Y1722" s="9">
        <v>0</v>
      </c>
      <c r="Z1722" s="9">
        <v>0</v>
      </c>
      <c r="AA1722" s="9">
        <v>0</v>
      </c>
      <c r="AB1722" s="9">
        <v>0</v>
      </c>
      <c r="AC1722" s="9">
        <v>0</v>
      </c>
      <c r="AD1722" s="9">
        <v>0</v>
      </c>
      <c r="AE1722" s="9">
        <v>0</v>
      </c>
      <c r="AF1722" s="9">
        <v>0</v>
      </c>
      <c r="AG1722" s="9">
        <v>0</v>
      </c>
      <c r="AH1722" s="9">
        <v>0</v>
      </c>
      <c r="AI1722" s="9">
        <v>0</v>
      </c>
      <c r="AJ1722">
        <v>0</v>
      </c>
      <c r="AK1722">
        <v>0</v>
      </c>
      <c r="AU1722" t="s">
        <v>3452</v>
      </c>
      <c r="AW1722">
        <v>0</v>
      </c>
      <c r="BA1722">
        <v>0</v>
      </c>
      <c r="BC1722">
        <v>0</v>
      </c>
      <c r="BE1722">
        <v>0</v>
      </c>
      <c r="BG1722">
        <v>0</v>
      </c>
      <c r="BI1722">
        <v>0</v>
      </c>
      <c r="BK1722">
        <v>0</v>
      </c>
      <c r="BM1722">
        <v>0</v>
      </c>
      <c r="BO1722">
        <v>0</v>
      </c>
      <c r="BQ1722">
        <v>0</v>
      </c>
      <c r="BS1722">
        <v>0</v>
      </c>
      <c r="BT1722">
        <v>0</v>
      </c>
      <c r="BV1722">
        <v>0</v>
      </c>
      <c r="BX1722">
        <v>0</v>
      </c>
      <c r="BZ1722">
        <v>0</v>
      </c>
      <c r="CB1722">
        <v>0</v>
      </c>
      <c r="CD1722">
        <v>0</v>
      </c>
      <c r="CH1722">
        <v>0</v>
      </c>
      <c r="CL1722">
        <v>2881</v>
      </c>
      <c r="CO1722">
        <v>0</v>
      </c>
      <c r="CP1722">
        <v>0</v>
      </c>
    </row>
    <row r="1723" spans="1:94" x14ac:dyDescent="0.3">
      <c r="A1723" s="4">
        <v>44673</v>
      </c>
      <c r="B1723" s="2" t="s">
        <v>5</v>
      </c>
      <c r="C1723" s="11" t="s">
        <v>195</v>
      </c>
      <c r="D1723" s="11" t="s">
        <v>1690</v>
      </c>
      <c r="E1723" s="3" t="s">
        <v>976</v>
      </c>
      <c r="F1723" s="1"/>
      <c r="G1723" s="7"/>
      <c r="H1723" s="7"/>
      <c r="I1723" s="7"/>
      <c r="J1723" s="7">
        <v>52</v>
      </c>
      <c r="K1723" s="7">
        <v>19</v>
      </c>
      <c r="L1723" s="7">
        <v>2</v>
      </c>
      <c r="M1723" s="5">
        <v>4</v>
      </c>
      <c r="N1723" s="7">
        <v>10</v>
      </c>
      <c r="O1723" s="7"/>
      <c r="P1723" s="7"/>
      <c r="Q1723" s="7">
        <v>11</v>
      </c>
      <c r="R1723" s="7"/>
      <c r="S1723" s="7"/>
      <c r="T1723" s="7"/>
      <c r="U1723" s="7"/>
      <c r="V1723" s="6">
        <v>2.95</v>
      </c>
      <c r="W1723" s="10" t="s">
        <v>3453</v>
      </c>
      <c r="X1723" s="8"/>
      <c r="Y1723" s="9">
        <v>0</v>
      </c>
      <c r="Z1723" s="9">
        <v>0</v>
      </c>
      <c r="AA1723" s="9">
        <v>0</v>
      </c>
      <c r="AB1723" s="9">
        <v>0</v>
      </c>
      <c r="AC1723" s="9">
        <v>0</v>
      </c>
      <c r="AD1723" s="9">
        <v>0</v>
      </c>
      <c r="AE1723" s="9">
        <v>0</v>
      </c>
      <c r="AF1723" s="9">
        <v>0</v>
      </c>
      <c r="AG1723" s="9">
        <v>0</v>
      </c>
      <c r="AH1723" s="9">
        <v>0</v>
      </c>
      <c r="AI1723" s="9">
        <v>0</v>
      </c>
      <c r="AJ1723">
        <v>0</v>
      </c>
      <c r="AK1723">
        <v>0</v>
      </c>
      <c r="AU1723" t="s">
        <v>3454</v>
      </c>
      <c r="AW1723">
        <v>0</v>
      </c>
      <c r="BA1723">
        <v>0</v>
      </c>
      <c r="BC1723">
        <v>0</v>
      </c>
      <c r="BE1723">
        <v>0</v>
      </c>
      <c r="BG1723">
        <v>0</v>
      </c>
      <c r="BI1723">
        <v>0</v>
      </c>
      <c r="BK1723">
        <v>0</v>
      </c>
      <c r="BM1723">
        <v>0</v>
      </c>
      <c r="BO1723">
        <v>0</v>
      </c>
      <c r="BQ1723">
        <v>0</v>
      </c>
      <c r="BS1723">
        <v>0</v>
      </c>
      <c r="BT1723">
        <v>0</v>
      </c>
      <c r="BV1723">
        <v>0</v>
      </c>
      <c r="BX1723">
        <v>0</v>
      </c>
      <c r="BZ1723">
        <v>0</v>
      </c>
      <c r="CB1723">
        <v>0</v>
      </c>
      <c r="CD1723">
        <v>0</v>
      </c>
      <c r="CH1723">
        <v>0</v>
      </c>
      <c r="CL1723">
        <v>2882</v>
      </c>
      <c r="CO1723">
        <v>0</v>
      </c>
      <c r="CP1723">
        <v>0</v>
      </c>
    </row>
    <row r="1724" spans="1:94" x14ac:dyDescent="0.3">
      <c r="A1724" s="4">
        <v>44673</v>
      </c>
      <c r="B1724" s="2" t="s">
        <v>5</v>
      </c>
      <c r="C1724" s="11" t="s">
        <v>74</v>
      </c>
      <c r="D1724" s="11" t="s">
        <v>1690</v>
      </c>
      <c r="E1724" s="3" t="s">
        <v>1272</v>
      </c>
      <c r="F1724" s="1"/>
      <c r="G1724" s="7"/>
      <c r="H1724" s="7"/>
      <c r="I1724" s="7"/>
      <c r="J1724" s="7">
        <v>92</v>
      </c>
      <c r="K1724" s="7">
        <v>31</v>
      </c>
      <c r="L1724" s="7">
        <v>1</v>
      </c>
      <c r="M1724" s="5">
        <v>14</v>
      </c>
      <c r="N1724" s="7">
        <v>3</v>
      </c>
      <c r="O1724" s="7"/>
      <c r="P1724" s="7"/>
      <c r="Q1724" s="7"/>
      <c r="R1724" s="7"/>
      <c r="S1724" s="7"/>
      <c r="T1724" s="7">
        <v>2</v>
      </c>
      <c r="U1724" s="7"/>
      <c r="V1724" s="6">
        <v>7</v>
      </c>
      <c r="W1724" s="10" t="s">
        <v>3455</v>
      </c>
      <c r="X1724" s="8"/>
      <c r="Y1724" s="9">
        <v>0</v>
      </c>
      <c r="Z1724" s="9">
        <v>0</v>
      </c>
      <c r="AA1724" s="9">
        <v>0</v>
      </c>
      <c r="AB1724" s="9">
        <v>0</v>
      </c>
      <c r="AC1724" s="9">
        <v>0</v>
      </c>
      <c r="AD1724" s="9">
        <v>0</v>
      </c>
      <c r="AE1724" s="9">
        <v>0</v>
      </c>
      <c r="AF1724" s="9">
        <v>0</v>
      </c>
      <c r="AG1724" s="9">
        <v>0</v>
      </c>
      <c r="AH1724" s="9">
        <v>0</v>
      </c>
      <c r="AI1724" s="9">
        <v>0</v>
      </c>
      <c r="AJ1724">
        <v>0</v>
      </c>
      <c r="AK1724">
        <v>0</v>
      </c>
      <c r="AU1724" t="s">
        <v>3456</v>
      </c>
      <c r="AW1724">
        <v>0</v>
      </c>
      <c r="BA1724">
        <v>0</v>
      </c>
      <c r="BC1724">
        <v>0</v>
      </c>
      <c r="BE1724">
        <v>0</v>
      </c>
      <c r="BG1724">
        <v>0</v>
      </c>
      <c r="BI1724">
        <v>0</v>
      </c>
      <c r="BK1724">
        <v>0</v>
      </c>
      <c r="BM1724">
        <v>0</v>
      </c>
      <c r="BO1724">
        <v>0</v>
      </c>
      <c r="BQ1724">
        <v>0</v>
      </c>
      <c r="BS1724">
        <v>0</v>
      </c>
      <c r="BT1724">
        <v>0</v>
      </c>
      <c r="BV1724">
        <v>0</v>
      </c>
      <c r="BX1724">
        <v>0</v>
      </c>
      <c r="BZ1724">
        <v>0</v>
      </c>
      <c r="CB1724">
        <v>0</v>
      </c>
      <c r="CD1724">
        <v>0</v>
      </c>
      <c r="CH1724">
        <v>0</v>
      </c>
      <c r="CL1724">
        <v>2883</v>
      </c>
      <c r="CO1724">
        <v>0</v>
      </c>
      <c r="CP1724">
        <v>0</v>
      </c>
    </row>
    <row r="1725" spans="1:94" x14ac:dyDescent="0.3">
      <c r="A1725" s="4">
        <v>44807</v>
      </c>
      <c r="B1725" s="2" t="s">
        <v>26</v>
      </c>
      <c r="C1725" s="11" t="s">
        <v>208</v>
      </c>
      <c r="D1725" s="11" t="s">
        <v>1690</v>
      </c>
      <c r="E1725" s="3" t="s">
        <v>1184</v>
      </c>
      <c r="F1725" s="1"/>
      <c r="G1725" s="7"/>
      <c r="H1725" s="7"/>
      <c r="I1725" s="7"/>
      <c r="J1725" s="7">
        <v>8</v>
      </c>
      <c r="K1725" s="7">
        <v>2</v>
      </c>
      <c r="L1725" s="7">
        <v>1</v>
      </c>
      <c r="M1725" s="5">
        <v>2</v>
      </c>
      <c r="N1725" s="7">
        <v>5</v>
      </c>
      <c r="O1725" s="7"/>
      <c r="P1725" s="7"/>
      <c r="Q1725" s="7"/>
      <c r="R1725" s="7"/>
      <c r="S1725" s="7"/>
      <c r="T1725" s="7"/>
      <c r="U1725" s="7"/>
      <c r="V1725" s="6"/>
      <c r="W1725" s="10"/>
      <c r="X1725" s="8"/>
      <c r="Y1725" s="9">
        <v>0</v>
      </c>
      <c r="Z1725" s="9">
        <v>0</v>
      </c>
      <c r="AA1725" s="9">
        <v>0</v>
      </c>
      <c r="AB1725" s="9">
        <v>0</v>
      </c>
      <c r="AC1725" s="9">
        <v>0</v>
      </c>
      <c r="AD1725" s="9">
        <v>0</v>
      </c>
      <c r="AE1725" s="9">
        <v>0</v>
      </c>
      <c r="AF1725" s="9">
        <v>0</v>
      </c>
      <c r="AG1725" s="9">
        <v>0</v>
      </c>
      <c r="AH1725" s="9">
        <v>0</v>
      </c>
      <c r="AI1725" s="9">
        <v>0</v>
      </c>
      <c r="AJ1725">
        <v>0</v>
      </c>
      <c r="AK1725">
        <v>0</v>
      </c>
      <c r="AU1725" t="s">
        <v>3457</v>
      </c>
      <c r="AW1725">
        <v>0</v>
      </c>
      <c r="BA1725">
        <v>0</v>
      </c>
      <c r="BC1725">
        <v>0</v>
      </c>
      <c r="BE1725">
        <v>0</v>
      </c>
      <c r="BG1725">
        <v>0</v>
      </c>
      <c r="BI1725">
        <v>0</v>
      </c>
      <c r="BK1725">
        <v>0</v>
      </c>
      <c r="BM1725">
        <v>0</v>
      </c>
      <c r="BO1725">
        <v>0</v>
      </c>
      <c r="BQ1725">
        <v>0</v>
      </c>
      <c r="BS1725">
        <v>0</v>
      </c>
      <c r="BT1725">
        <v>0</v>
      </c>
      <c r="BV1725">
        <v>0</v>
      </c>
      <c r="BX1725">
        <v>0</v>
      </c>
      <c r="BZ1725">
        <v>0</v>
      </c>
      <c r="CB1725">
        <v>0</v>
      </c>
      <c r="CD1725">
        <v>0</v>
      </c>
      <c r="CH1725">
        <v>0</v>
      </c>
      <c r="CL1725">
        <v>2884</v>
      </c>
      <c r="CO1725">
        <v>0</v>
      </c>
      <c r="CP1725">
        <v>0</v>
      </c>
    </row>
    <row r="1726" spans="1:94" x14ac:dyDescent="0.3">
      <c r="A1726" s="4">
        <v>44808</v>
      </c>
      <c r="B1726" s="2" t="s">
        <v>26</v>
      </c>
      <c r="C1726" s="11" t="s">
        <v>198</v>
      </c>
      <c r="D1726" s="11" t="s">
        <v>7</v>
      </c>
      <c r="E1726" s="3" t="s">
        <v>1175</v>
      </c>
      <c r="F1726" s="1"/>
      <c r="G1726" s="7"/>
      <c r="H1726" s="7"/>
      <c r="I1726" s="7"/>
      <c r="J1726" s="7">
        <v>5</v>
      </c>
      <c r="K1726" s="7">
        <v>1</v>
      </c>
      <c r="L1726" s="7">
        <v>1</v>
      </c>
      <c r="M1726" s="5"/>
      <c r="N1726" s="7"/>
      <c r="O1726" s="7"/>
      <c r="P1726" s="7"/>
      <c r="Q1726" s="7"/>
      <c r="R1726" s="7"/>
      <c r="S1726" s="7"/>
      <c r="T1726" s="7"/>
      <c r="U1726" s="7"/>
      <c r="V1726" s="6"/>
      <c r="W1726" s="10"/>
      <c r="X1726" s="8"/>
      <c r="Y1726" s="9">
        <v>0</v>
      </c>
      <c r="Z1726" s="9">
        <v>0</v>
      </c>
      <c r="AA1726" s="9">
        <v>0</v>
      </c>
      <c r="AB1726" s="9">
        <v>0</v>
      </c>
      <c r="AC1726" s="9">
        <v>0</v>
      </c>
      <c r="AD1726" s="9">
        <v>0</v>
      </c>
      <c r="AE1726" s="9">
        <v>0</v>
      </c>
      <c r="AF1726" s="9">
        <v>0</v>
      </c>
      <c r="AG1726" s="9">
        <v>0</v>
      </c>
      <c r="AH1726" s="9">
        <v>0</v>
      </c>
      <c r="AI1726" s="9">
        <v>0</v>
      </c>
      <c r="AJ1726">
        <v>0</v>
      </c>
      <c r="AK1726">
        <v>0</v>
      </c>
      <c r="AU1726" t="s">
        <v>3458</v>
      </c>
      <c r="AW1726">
        <v>0</v>
      </c>
      <c r="BA1726">
        <v>0</v>
      </c>
      <c r="BC1726">
        <v>0</v>
      </c>
      <c r="BE1726">
        <v>0</v>
      </c>
      <c r="BG1726">
        <v>0</v>
      </c>
      <c r="BI1726">
        <v>0</v>
      </c>
      <c r="BK1726">
        <v>0</v>
      </c>
      <c r="BM1726">
        <v>0</v>
      </c>
      <c r="BO1726">
        <v>0</v>
      </c>
      <c r="BQ1726">
        <v>0</v>
      </c>
      <c r="BS1726">
        <v>0</v>
      </c>
      <c r="BT1726">
        <v>0</v>
      </c>
      <c r="BV1726">
        <v>0</v>
      </c>
      <c r="BX1726">
        <v>0</v>
      </c>
      <c r="BZ1726">
        <v>0</v>
      </c>
      <c r="CB1726">
        <v>0</v>
      </c>
      <c r="CD1726">
        <v>0</v>
      </c>
      <c r="CH1726">
        <v>0</v>
      </c>
      <c r="CL1726">
        <v>2885</v>
      </c>
      <c r="CO1726">
        <v>0</v>
      </c>
      <c r="CP1726">
        <v>0</v>
      </c>
    </row>
    <row r="1727" spans="1:94" x14ac:dyDescent="0.3">
      <c r="A1727" s="4">
        <v>44807</v>
      </c>
      <c r="B1727" s="2" t="s">
        <v>26</v>
      </c>
      <c r="C1727" s="11" t="s">
        <v>517</v>
      </c>
      <c r="D1727" s="11" t="s">
        <v>1690</v>
      </c>
      <c r="E1727" s="3" t="s">
        <v>1058</v>
      </c>
      <c r="F1727" s="1"/>
      <c r="G1727" s="7"/>
      <c r="H1727" s="7"/>
      <c r="I1727" s="7"/>
      <c r="J1727" s="7"/>
      <c r="K1727" s="7"/>
      <c r="L1727" s="7"/>
      <c r="M1727" s="5"/>
      <c r="N1727" s="7">
        <v>1</v>
      </c>
      <c r="O1727" s="7"/>
      <c r="P1727" s="7"/>
      <c r="Q1727" s="7"/>
      <c r="R1727" s="7"/>
      <c r="S1727" s="7"/>
      <c r="T1727" s="7"/>
      <c r="U1727" s="7"/>
      <c r="V1727" s="6"/>
      <c r="W1727" s="10"/>
      <c r="X1727" s="8"/>
      <c r="Y1727" s="9">
        <v>0</v>
      </c>
      <c r="Z1727" s="9">
        <v>0</v>
      </c>
      <c r="AA1727" s="9">
        <v>0</v>
      </c>
      <c r="AB1727" s="9">
        <v>0</v>
      </c>
      <c r="AC1727" s="9">
        <v>0</v>
      </c>
      <c r="AD1727" s="9">
        <v>0</v>
      </c>
      <c r="AE1727" s="9">
        <v>0</v>
      </c>
      <c r="AF1727" s="9">
        <v>0</v>
      </c>
      <c r="AG1727" s="9">
        <v>0</v>
      </c>
      <c r="AH1727" s="9">
        <v>0</v>
      </c>
      <c r="AI1727" s="9">
        <v>0</v>
      </c>
      <c r="AJ1727">
        <v>0</v>
      </c>
      <c r="AK1727">
        <v>0</v>
      </c>
      <c r="AU1727" t="s">
        <v>3459</v>
      </c>
      <c r="AW1727">
        <v>0</v>
      </c>
      <c r="BA1727">
        <v>0</v>
      </c>
      <c r="BC1727">
        <v>0</v>
      </c>
      <c r="BE1727">
        <v>0</v>
      </c>
      <c r="BG1727">
        <v>0</v>
      </c>
      <c r="BI1727">
        <v>0</v>
      </c>
      <c r="BK1727">
        <v>0</v>
      </c>
      <c r="BM1727">
        <v>0</v>
      </c>
      <c r="BO1727">
        <v>0</v>
      </c>
      <c r="BQ1727">
        <v>0</v>
      </c>
      <c r="BS1727">
        <v>0</v>
      </c>
      <c r="BT1727">
        <v>0</v>
      </c>
      <c r="BV1727">
        <v>0</v>
      </c>
      <c r="BX1727">
        <v>0</v>
      </c>
      <c r="BZ1727">
        <v>0</v>
      </c>
      <c r="CB1727">
        <v>0</v>
      </c>
      <c r="CD1727">
        <v>0</v>
      </c>
      <c r="CH1727">
        <v>0</v>
      </c>
      <c r="CL1727">
        <v>2886</v>
      </c>
      <c r="CO1727">
        <v>0</v>
      </c>
      <c r="CP1727">
        <v>0</v>
      </c>
    </row>
    <row r="1728" spans="1:94" x14ac:dyDescent="0.3">
      <c r="A1728" s="4">
        <v>44808</v>
      </c>
      <c r="B1728" s="2" t="s">
        <v>26</v>
      </c>
      <c r="C1728" s="11" t="s">
        <v>198</v>
      </c>
      <c r="D1728" s="11" t="s">
        <v>31</v>
      </c>
      <c r="E1728" s="3" t="s">
        <v>1175</v>
      </c>
      <c r="F1728" s="1"/>
      <c r="G1728" s="7"/>
      <c r="H1728" s="7"/>
      <c r="I1728" s="7"/>
      <c r="J1728" s="7">
        <v>3</v>
      </c>
      <c r="K1728" s="7">
        <v>1</v>
      </c>
      <c r="L1728" s="7"/>
      <c r="M1728" s="5">
        <v>1</v>
      </c>
      <c r="N1728" s="7"/>
      <c r="O1728" s="7"/>
      <c r="P1728" s="7"/>
      <c r="Q1728" s="7"/>
      <c r="R1728" s="7"/>
      <c r="S1728" s="7"/>
      <c r="T1728" s="7"/>
      <c r="U1728" s="7"/>
      <c r="V1728" s="6"/>
      <c r="W1728" s="10"/>
      <c r="X1728" s="8"/>
      <c r="Y1728" s="9">
        <v>0</v>
      </c>
      <c r="Z1728" s="9">
        <v>0</v>
      </c>
      <c r="AA1728" s="9">
        <v>0</v>
      </c>
      <c r="AB1728" s="9">
        <v>0</v>
      </c>
      <c r="AC1728" s="9">
        <v>0</v>
      </c>
      <c r="AD1728" s="9">
        <v>0</v>
      </c>
      <c r="AE1728" s="9">
        <v>0</v>
      </c>
      <c r="AF1728" s="9">
        <v>0</v>
      </c>
      <c r="AG1728" s="9">
        <v>0</v>
      </c>
      <c r="AH1728" s="9">
        <v>0</v>
      </c>
      <c r="AI1728" s="9">
        <v>0</v>
      </c>
      <c r="AJ1728">
        <v>0</v>
      </c>
      <c r="AK1728">
        <v>0</v>
      </c>
      <c r="AU1728" t="s">
        <v>3460</v>
      </c>
      <c r="AW1728">
        <v>0</v>
      </c>
      <c r="BA1728">
        <v>0</v>
      </c>
      <c r="BC1728">
        <v>0</v>
      </c>
      <c r="BE1728">
        <v>0</v>
      </c>
      <c r="BG1728">
        <v>0</v>
      </c>
      <c r="BI1728">
        <v>0</v>
      </c>
      <c r="BK1728">
        <v>0</v>
      </c>
      <c r="BM1728">
        <v>0</v>
      </c>
      <c r="BO1728">
        <v>0</v>
      </c>
      <c r="BQ1728">
        <v>0</v>
      </c>
      <c r="BS1728">
        <v>0</v>
      </c>
      <c r="BT1728">
        <v>0</v>
      </c>
      <c r="BV1728">
        <v>0</v>
      </c>
      <c r="BX1728">
        <v>0</v>
      </c>
      <c r="BZ1728">
        <v>0</v>
      </c>
      <c r="CB1728">
        <v>0</v>
      </c>
      <c r="CD1728">
        <v>0</v>
      </c>
      <c r="CH1728">
        <v>0</v>
      </c>
      <c r="CL1728">
        <v>2887</v>
      </c>
      <c r="CO1728">
        <v>0</v>
      </c>
      <c r="CP1728">
        <v>0</v>
      </c>
    </row>
    <row r="1729" spans="1:94" x14ac:dyDescent="0.3">
      <c r="A1729" s="4">
        <v>44807</v>
      </c>
      <c r="B1729" s="2" t="s">
        <v>26</v>
      </c>
      <c r="C1729" s="11" t="s">
        <v>611</v>
      </c>
      <c r="D1729" s="11" t="s">
        <v>1627</v>
      </c>
      <c r="E1729" s="3" t="s">
        <v>1581</v>
      </c>
      <c r="F1729" s="1"/>
      <c r="G1729" s="7"/>
      <c r="H1729" s="7"/>
      <c r="I1729" s="7"/>
      <c r="J1729" s="7">
        <v>25</v>
      </c>
      <c r="K1729" s="7">
        <v>2</v>
      </c>
      <c r="L1729" s="7">
        <v>1</v>
      </c>
      <c r="M1729" s="5">
        <v>1</v>
      </c>
      <c r="N1729" s="7"/>
      <c r="O1729" s="7"/>
      <c r="P1729" s="7"/>
      <c r="Q1729" s="7"/>
      <c r="R1729" s="7"/>
      <c r="S1729" s="7"/>
      <c r="T1729" s="7">
        <v>1</v>
      </c>
      <c r="U1729" s="7"/>
      <c r="V1729" s="6"/>
      <c r="W1729" s="10"/>
      <c r="X1729" s="8"/>
      <c r="Y1729" s="9">
        <v>0</v>
      </c>
      <c r="Z1729" s="9">
        <v>0</v>
      </c>
      <c r="AA1729" s="9">
        <v>0</v>
      </c>
      <c r="AB1729" s="9">
        <v>0</v>
      </c>
      <c r="AC1729" s="9">
        <v>0</v>
      </c>
      <c r="AD1729" s="9">
        <v>0</v>
      </c>
      <c r="AE1729" s="9">
        <v>0</v>
      </c>
      <c r="AF1729" s="9">
        <v>0</v>
      </c>
      <c r="AG1729" s="9">
        <v>0</v>
      </c>
      <c r="AH1729" s="9">
        <v>0</v>
      </c>
      <c r="AI1729" s="9">
        <v>0</v>
      </c>
      <c r="AJ1729">
        <v>0</v>
      </c>
      <c r="AK1729">
        <v>0</v>
      </c>
      <c r="AU1729" t="s">
        <v>3461</v>
      </c>
      <c r="AW1729">
        <v>0</v>
      </c>
      <c r="BA1729">
        <v>0</v>
      </c>
      <c r="BC1729">
        <v>0</v>
      </c>
      <c r="BE1729">
        <v>0</v>
      </c>
      <c r="BG1729">
        <v>0</v>
      </c>
      <c r="BI1729">
        <v>0</v>
      </c>
      <c r="BK1729">
        <v>0</v>
      </c>
      <c r="BM1729">
        <v>0</v>
      </c>
      <c r="BO1729">
        <v>0</v>
      </c>
      <c r="BQ1729">
        <v>0</v>
      </c>
      <c r="BS1729">
        <v>0</v>
      </c>
      <c r="BT1729">
        <v>0</v>
      </c>
      <c r="BV1729">
        <v>0</v>
      </c>
      <c r="BX1729">
        <v>0</v>
      </c>
      <c r="BZ1729">
        <v>0</v>
      </c>
      <c r="CB1729">
        <v>0</v>
      </c>
      <c r="CD1729">
        <v>0</v>
      </c>
      <c r="CH1729">
        <v>0</v>
      </c>
      <c r="CL1729">
        <v>2888</v>
      </c>
      <c r="CO1729">
        <v>0</v>
      </c>
      <c r="CP1729">
        <v>0</v>
      </c>
    </row>
    <row r="1730" spans="1:94" x14ac:dyDescent="0.3">
      <c r="A1730" s="4">
        <v>44807</v>
      </c>
      <c r="B1730" s="2" t="s">
        <v>26</v>
      </c>
      <c r="C1730" s="11" t="s">
        <v>429</v>
      </c>
      <c r="D1730" s="11" t="s">
        <v>31</v>
      </c>
      <c r="E1730" s="3" t="s">
        <v>1061</v>
      </c>
      <c r="F1730" s="1"/>
      <c r="G1730" s="7"/>
      <c r="H1730" s="7"/>
      <c r="I1730" s="7"/>
      <c r="J1730" s="7">
        <v>98</v>
      </c>
      <c r="K1730" s="7">
        <v>31</v>
      </c>
      <c r="L1730" s="7"/>
      <c r="M1730" s="5">
        <v>23</v>
      </c>
      <c r="N1730" s="7"/>
      <c r="O1730" s="7"/>
      <c r="P1730" s="7"/>
      <c r="Q1730" s="7"/>
      <c r="R1730" s="7"/>
      <c r="S1730" s="7"/>
      <c r="T1730" s="7"/>
      <c r="U1730" s="7"/>
      <c r="V1730" s="6"/>
      <c r="W1730" s="10"/>
      <c r="X1730" s="8"/>
      <c r="Y1730" s="9">
        <v>0</v>
      </c>
      <c r="Z1730" s="9">
        <v>0</v>
      </c>
      <c r="AA1730" s="9">
        <v>0</v>
      </c>
      <c r="AB1730" s="9">
        <v>0</v>
      </c>
      <c r="AC1730" s="9">
        <v>0</v>
      </c>
      <c r="AD1730" s="9">
        <v>0</v>
      </c>
      <c r="AE1730" s="9">
        <v>0</v>
      </c>
      <c r="AF1730" s="9">
        <v>0</v>
      </c>
      <c r="AG1730" s="9">
        <v>0</v>
      </c>
      <c r="AH1730" s="9">
        <v>0</v>
      </c>
      <c r="AI1730" s="9">
        <v>0</v>
      </c>
      <c r="AJ1730">
        <v>0</v>
      </c>
      <c r="AK1730">
        <v>0</v>
      </c>
      <c r="AU1730" t="s">
        <v>3462</v>
      </c>
      <c r="AW1730">
        <v>0</v>
      </c>
      <c r="BA1730">
        <v>0</v>
      </c>
      <c r="BC1730">
        <v>0</v>
      </c>
      <c r="BE1730">
        <v>0</v>
      </c>
      <c r="BG1730">
        <v>0</v>
      </c>
      <c r="BI1730">
        <v>0</v>
      </c>
      <c r="BK1730">
        <v>0</v>
      </c>
      <c r="BM1730">
        <v>0</v>
      </c>
      <c r="BO1730">
        <v>0</v>
      </c>
      <c r="BQ1730">
        <v>0</v>
      </c>
      <c r="BS1730">
        <v>0</v>
      </c>
      <c r="BT1730">
        <v>0</v>
      </c>
      <c r="BV1730">
        <v>0</v>
      </c>
      <c r="BX1730">
        <v>0</v>
      </c>
      <c r="BZ1730">
        <v>0</v>
      </c>
      <c r="CB1730">
        <v>0</v>
      </c>
      <c r="CD1730">
        <v>0</v>
      </c>
      <c r="CH1730">
        <v>0</v>
      </c>
      <c r="CL1730">
        <v>2889</v>
      </c>
      <c r="CO1730">
        <v>0</v>
      </c>
      <c r="CP1730">
        <v>0</v>
      </c>
    </row>
    <row r="1731" spans="1:94" x14ac:dyDescent="0.3">
      <c r="A1731" s="4">
        <v>44810</v>
      </c>
      <c r="B1731" s="2" t="s">
        <v>26</v>
      </c>
      <c r="C1731" s="11" t="s">
        <v>75</v>
      </c>
      <c r="D1731" s="11" t="s">
        <v>1690</v>
      </c>
      <c r="E1731" s="3" t="s">
        <v>1090</v>
      </c>
      <c r="F1731" s="1"/>
      <c r="G1731" s="7"/>
      <c r="H1731" s="7"/>
      <c r="I1731" s="7"/>
      <c r="J1731" s="7">
        <v>25</v>
      </c>
      <c r="K1731" s="7">
        <v>10</v>
      </c>
      <c r="L1731" s="7"/>
      <c r="M1731" s="5">
        <v>3</v>
      </c>
      <c r="N1731" s="7"/>
      <c r="O1731" s="7"/>
      <c r="P1731" s="7"/>
      <c r="Q1731" s="7"/>
      <c r="R1731" s="7"/>
      <c r="S1731" s="7"/>
      <c r="T1731" s="7"/>
      <c r="U1731" s="7"/>
      <c r="V1731" s="6"/>
      <c r="W1731" s="10"/>
      <c r="X1731" s="8"/>
      <c r="Y1731" s="9">
        <v>0</v>
      </c>
      <c r="Z1731" s="9">
        <v>0</v>
      </c>
      <c r="AA1731" s="9">
        <v>0</v>
      </c>
      <c r="AB1731" s="9">
        <v>0</v>
      </c>
      <c r="AC1731" s="9">
        <v>0</v>
      </c>
      <c r="AD1731" s="9">
        <v>0</v>
      </c>
      <c r="AE1731" s="9">
        <v>0</v>
      </c>
      <c r="AF1731" s="9">
        <v>0</v>
      </c>
      <c r="AG1731" s="9">
        <v>0</v>
      </c>
      <c r="AH1731" s="9">
        <v>0</v>
      </c>
      <c r="AI1731" s="9">
        <v>0</v>
      </c>
      <c r="AJ1731">
        <v>0</v>
      </c>
      <c r="AK1731">
        <v>0</v>
      </c>
      <c r="AU1731" t="s">
        <v>3463</v>
      </c>
      <c r="AW1731">
        <v>0</v>
      </c>
      <c r="BA1731">
        <v>0</v>
      </c>
      <c r="BC1731">
        <v>0</v>
      </c>
      <c r="BE1731">
        <v>0</v>
      </c>
      <c r="BG1731">
        <v>0</v>
      </c>
      <c r="BI1731">
        <v>0</v>
      </c>
      <c r="BK1731">
        <v>0</v>
      </c>
      <c r="BM1731">
        <v>0</v>
      </c>
      <c r="BO1731">
        <v>0</v>
      </c>
      <c r="BQ1731">
        <v>0</v>
      </c>
      <c r="BS1731">
        <v>0</v>
      </c>
      <c r="BT1731">
        <v>0</v>
      </c>
      <c r="BV1731">
        <v>0</v>
      </c>
      <c r="BX1731">
        <v>0</v>
      </c>
      <c r="BZ1731">
        <v>0</v>
      </c>
      <c r="CB1731">
        <v>0</v>
      </c>
      <c r="CD1731">
        <v>0</v>
      </c>
      <c r="CH1731">
        <v>0</v>
      </c>
      <c r="CL1731">
        <v>2890</v>
      </c>
      <c r="CO1731">
        <v>0</v>
      </c>
      <c r="CP1731">
        <v>0</v>
      </c>
    </row>
    <row r="1732" spans="1:94" x14ac:dyDescent="0.3">
      <c r="A1732" s="4">
        <v>44808</v>
      </c>
      <c r="B1732" s="2" t="s">
        <v>26</v>
      </c>
      <c r="C1732" s="11" t="s">
        <v>1503</v>
      </c>
      <c r="D1732" s="11" t="s">
        <v>1690</v>
      </c>
      <c r="E1732" s="3" t="s">
        <v>1504</v>
      </c>
      <c r="F1732" s="1"/>
      <c r="G1732" s="7"/>
      <c r="H1732" s="7"/>
      <c r="I1732" s="7"/>
      <c r="J1732" s="7"/>
      <c r="K1732" s="7"/>
      <c r="L1732" s="7"/>
      <c r="M1732" s="5"/>
      <c r="N1732" s="7">
        <v>3</v>
      </c>
      <c r="O1732" s="7"/>
      <c r="P1732" s="7"/>
      <c r="Q1732" s="7"/>
      <c r="R1732" s="7"/>
      <c r="S1732" s="7"/>
      <c r="T1732" s="7"/>
      <c r="U1732" s="7"/>
      <c r="V1732" s="6"/>
      <c r="W1732" s="10"/>
      <c r="X1732" s="8"/>
      <c r="Y1732" s="9">
        <v>0</v>
      </c>
      <c r="Z1732" s="9">
        <v>0</v>
      </c>
      <c r="AA1732" s="9">
        <v>0</v>
      </c>
      <c r="AB1732" s="9">
        <v>0</v>
      </c>
      <c r="AC1732" s="9">
        <v>0</v>
      </c>
      <c r="AD1732" s="9">
        <v>0</v>
      </c>
      <c r="AE1732" s="9">
        <v>0</v>
      </c>
      <c r="AF1732" s="9">
        <v>0</v>
      </c>
      <c r="AG1732" s="9">
        <v>0</v>
      </c>
      <c r="AH1732" s="9">
        <v>0</v>
      </c>
      <c r="AI1732" s="9">
        <v>0</v>
      </c>
      <c r="AJ1732">
        <v>0</v>
      </c>
      <c r="AK1732">
        <v>0</v>
      </c>
      <c r="AU1732" t="s">
        <v>3464</v>
      </c>
      <c r="AW1732">
        <v>0</v>
      </c>
      <c r="BA1732">
        <v>0</v>
      </c>
      <c r="BC1732">
        <v>0</v>
      </c>
      <c r="BE1732">
        <v>0</v>
      </c>
      <c r="BG1732">
        <v>0</v>
      </c>
      <c r="BI1732">
        <v>0</v>
      </c>
      <c r="BK1732">
        <v>0</v>
      </c>
      <c r="BM1732">
        <v>0</v>
      </c>
      <c r="BO1732">
        <v>0</v>
      </c>
      <c r="BQ1732">
        <v>0</v>
      </c>
      <c r="BS1732">
        <v>0</v>
      </c>
      <c r="BT1732">
        <v>0</v>
      </c>
      <c r="BV1732">
        <v>0</v>
      </c>
      <c r="BX1732">
        <v>0</v>
      </c>
      <c r="BZ1732">
        <v>0</v>
      </c>
      <c r="CB1732">
        <v>0</v>
      </c>
      <c r="CD1732">
        <v>0</v>
      </c>
      <c r="CH1732">
        <v>0</v>
      </c>
      <c r="CL1732">
        <v>2891</v>
      </c>
      <c r="CO1732">
        <v>0</v>
      </c>
      <c r="CP1732">
        <v>0</v>
      </c>
    </row>
    <row r="1733" spans="1:94" x14ac:dyDescent="0.3">
      <c r="A1733" s="4">
        <v>44809</v>
      </c>
      <c r="B1733" s="2" t="s">
        <v>26</v>
      </c>
      <c r="C1733" s="11" t="s">
        <v>254</v>
      </c>
      <c r="D1733" s="11" t="s">
        <v>11</v>
      </c>
      <c r="E1733" s="3" t="s">
        <v>1304</v>
      </c>
      <c r="F1733" s="1"/>
      <c r="G1733" s="7"/>
      <c r="H1733" s="7"/>
      <c r="I1733" s="7"/>
      <c r="J1733" s="7">
        <v>62</v>
      </c>
      <c r="K1733" s="7">
        <v>30</v>
      </c>
      <c r="L1733" s="7"/>
      <c r="M1733" s="5">
        <v>30</v>
      </c>
      <c r="N1733" s="7">
        <v>1</v>
      </c>
      <c r="O1733" s="7"/>
      <c r="P1733" s="7"/>
      <c r="Q1733" s="7"/>
      <c r="R1733" s="7"/>
      <c r="S1733" s="7">
        <v>1</v>
      </c>
      <c r="T1733" s="7">
        <v>1</v>
      </c>
      <c r="U1733" s="7"/>
      <c r="V1733" s="6"/>
      <c r="W1733" s="10"/>
      <c r="X1733" s="8"/>
      <c r="Y1733" s="9">
        <v>0</v>
      </c>
      <c r="Z1733" s="9">
        <v>0</v>
      </c>
      <c r="AA1733" s="9">
        <v>0</v>
      </c>
      <c r="AB1733" s="9">
        <v>0</v>
      </c>
      <c r="AC1733" s="9">
        <v>0</v>
      </c>
      <c r="AD1733" s="9">
        <v>0</v>
      </c>
      <c r="AE1733" s="9">
        <v>0</v>
      </c>
      <c r="AF1733" s="9">
        <v>0</v>
      </c>
      <c r="AG1733" s="9">
        <v>0</v>
      </c>
      <c r="AH1733" s="9">
        <v>0</v>
      </c>
      <c r="AI1733" s="9">
        <v>0</v>
      </c>
      <c r="AJ1733">
        <v>0</v>
      </c>
      <c r="AK1733">
        <v>0</v>
      </c>
      <c r="AU1733" t="s">
        <v>3465</v>
      </c>
      <c r="AW1733">
        <v>0</v>
      </c>
      <c r="BA1733">
        <v>0</v>
      </c>
      <c r="BC1733">
        <v>0</v>
      </c>
      <c r="BE1733">
        <v>0</v>
      </c>
      <c r="BG1733">
        <v>0</v>
      </c>
      <c r="BI1733">
        <v>0</v>
      </c>
      <c r="BK1733">
        <v>0</v>
      </c>
      <c r="BM1733">
        <v>0</v>
      </c>
      <c r="BO1733">
        <v>0</v>
      </c>
      <c r="BQ1733">
        <v>0</v>
      </c>
      <c r="BS1733">
        <v>0</v>
      </c>
      <c r="BT1733">
        <v>0</v>
      </c>
      <c r="BV1733">
        <v>0</v>
      </c>
      <c r="BX1733">
        <v>0</v>
      </c>
      <c r="BZ1733">
        <v>0</v>
      </c>
      <c r="CB1733">
        <v>0</v>
      </c>
      <c r="CD1733">
        <v>0</v>
      </c>
      <c r="CH1733">
        <v>0</v>
      </c>
      <c r="CL1733">
        <v>2892</v>
      </c>
      <c r="CO1733">
        <v>0</v>
      </c>
      <c r="CP1733">
        <v>0</v>
      </c>
    </row>
    <row r="1734" spans="1:94" x14ac:dyDescent="0.3">
      <c r="A1734" s="4">
        <v>44806</v>
      </c>
      <c r="B1734" s="2" t="s">
        <v>499</v>
      </c>
      <c r="C1734" s="11" t="s">
        <v>3466</v>
      </c>
      <c r="D1734" s="11" t="s">
        <v>31</v>
      </c>
      <c r="E1734" s="3">
        <v>97889</v>
      </c>
      <c r="F1734" s="1"/>
      <c r="G1734" s="7"/>
      <c r="H1734" s="7"/>
      <c r="I1734" s="7"/>
      <c r="J1734" s="7">
        <v>1</v>
      </c>
      <c r="K1734" s="7"/>
      <c r="L1734" s="7"/>
      <c r="M1734" s="5"/>
      <c r="N1734" s="7"/>
      <c r="O1734" s="7"/>
      <c r="P1734" s="7"/>
      <c r="Q1734" s="7"/>
      <c r="R1734" s="7"/>
      <c r="S1734" s="7"/>
      <c r="T1734" s="7"/>
      <c r="U1734" s="7">
        <v>1</v>
      </c>
      <c r="V1734" s="6"/>
      <c r="W1734" s="10"/>
      <c r="X1734" s="8"/>
      <c r="Y1734" s="9">
        <v>0</v>
      </c>
      <c r="Z1734" s="9">
        <v>0</v>
      </c>
      <c r="AA1734" s="9">
        <v>0</v>
      </c>
      <c r="AB1734" s="9">
        <v>0</v>
      </c>
      <c r="AC1734" s="9">
        <v>0</v>
      </c>
      <c r="AD1734" s="9">
        <v>0</v>
      </c>
      <c r="AE1734" s="9">
        <v>0</v>
      </c>
      <c r="AF1734" s="9">
        <v>0</v>
      </c>
      <c r="AG1734" s="9">
        <v>0</v>
      </c>
      <c r="AH1734" s="9">
        <v>0</v>
      </c>
      <c r="AI1734" s="9">
        <v>0</v>
      </c>
      <c r="AJ1734">
        <v>0</v>
      </c>
      <c r="AK1734">
        <v>0</v>
      </c>
      <c r="AU1734" t="s">
        <v>3467</v>
      </c>
      <c r="AW1734">
        <v>0</v>
      </c>
      <c r="BA1734">
        <v>0</v>
      </c>
      <c r="BC1734">
        <v>0</v>
      </c>
      <c r="BE1734">
        <v>0</v>
      </c>
      <c r="BG1734">
        <v>0</v>
      </c>
      <c r="BI1734">
        <v>0</v>
      </c>
      <c r="BK1734">
        <v>0</v>
      </c>
      <c r="BM1734">
        <v>0</v>
      </c>
      <c r="BO1734">
        <v>0</v>
      </c>
      <c r="BQ1734">
        <v>0</v>
      </c>
      <c r="BS1734">
        <v>0</v>
      </c>
      <c r="BT1734">
        <v>0</v>
      </c>
      <c r="BV1734">
        <v>0</v>
      </c>
      <c r="BX1734">
        <v>0</v>
      </c>
      <c r="BZ1734">
        <v>0</v>
      </c>
      <c r="CB1734">
        <v>0</v>
      </c>
      <c r="CD1734">
        <v>0</v>
      </c>
      <c r="CH1734">
        <v>0</v>
      </c>
      <c r="CL1734">
        <v>2893</v>
      </c>
      <c r="CO1734">
        <v>0</v>
      </c>
      <c r="CP1734">
        <v>0</v>
      </c>
    </row>
    <row r="1735" spans="1:94" x14ac:dyDescent="0.3">
      <c r="A1735" s="4">
        <v>44809</v>
      </c>
      <c r="B1735" s="2" t="s">
        <v>26</v>
      </c>
      <c r="C1735" s="11" t="s">
        <v>744</v>
      </c>
      <c r="D1735" s="11" t="s">
        <v>512</v>
      </c>
      <c r="E1735" s="3" t="s">
        <v>1407</v>
      </c>
      <c r="F1735" s="1"/>
      <c r="G1735" s="7">
        <v>1</v>
      </c>
      <c r="H1735" s="7">
        <v>1</v>
      </c>
      <c r="I1735" s="7"/>
      <c r="J1735" s="7">
        <v>350</v>
      </c>
      <c r="K1735" s="7">
        <v>120</v>
      </c>
      <c r="L1735" s="7"/>
      <c r="M1735" s="5">
        <v>120</v>
      </c>
      <c r="N1735" s="7">
        <v>3</v>
      </c>
      <c r="O1735" s="7"/>
      <c r="P1735" s="7"/>
      <c r="Q1735" s="7"/>
      <c r="R1735" s="7"/>
      <c r="S1735" s="7"/>
      <c r="T1735" s="7"/>
      <c r="U1735" s="7"/>
      <c r="V1735" s="6"/>
      <c r="W1735" s="10"/>
      <c r="X1735" s="8"/>
      <c r="Y1735" s="9">
        <v>0</v>
      </c>
      <c r="Z1735" s="9">
        <v>0</v>
      </c>
      <c r="AA1735" s="9">
        <v>0</v>
      </c>
      <c r="AB1735" s="9">
        <v>0</v>
      </c>
      <c r="AC1735" s="9">
        <v>0</v>
      </c>
      <c r="AD1735" s="9">
        <v>0</v>
      </c>
      <c r="AE1735" s="9">
        <v>0</v>
      </c>
      <c r="AF1735" s="9">
        <v>0</v>
      </c>
      <c r="AG1735" s="9">
        <v>0</v>
      </c>
      <c r="AH1735" s="9">
        <v>0</v>
      </c>
      <c r="AI1735" s="9">
        <v>0</v>
      </c>
      <c r="AJ1735">
        <v>0</v>
      </c>
      <c r="AK1735">
        <v>0</v>
      </c>
      <c r="AU1735" t="s">
        <v>3468</v>
      </c>
      <c r="AW1735">
        <v>0</v>
      </c>
      <c r="BA1735">
        <v>0</v>
      </c>
      <c r="BC1735">
        <v>0</v>
      </c>
      <c r="BE1735">
        <v>0</v>
      </c>
      <c r="BG1735">
        <v>0</v>
      </c>
      <c r="BI1735">
        <v>0</v>
      </c>
      <c r="BK1735">
        <v>0</v>
      </c>
      <c r="BM1735">
        <v>0</v>
      </c>
      <c r="BO1735">
        <v>0</v>
      </c>
      <c r="BQ1735">
        <v>0</v>
      </c>
      <c r="BS1735">
        <v>0</v>
      </c>
      <c r="BT1735">
        <v>0</v>
      </c>
      <c r="BV1735">
        <v>0</v>
      </c>
      <c r="BX1735">
        <v>0</v>
      </c>
      <c r="BZ1735">
        <v>0</v>
      </c>
      <c r="CB1735">
        <v>0</v>
      </c>
      <c r="CD1735">
        <v>0</v>
      </c>
      <c r="CH1735">
        <v>0</v>
      </c>
      <c r="CL1735">
        <v>2894</v>
      </c>
      <c r="CO1735">
        <v>0</v>
      </c>
      <c r="CP1735">
        <v>0</v>
      </c>
    </row>
    <row r="1736" spans="1:94" x14ac:dyDescent="0.3">
      <c r="A1736" s="4">
        <v>44808</v>
      </c>
      <c r="B1736" s="2" t="s">
        <v>26</v>
      </c>
      <c r="C1736" s="11" t="s">
        <v>691</v>
      </c>
      <c r="D1736" s="11" t="s">
        <v>1690</v>
      </c>
      <c r="E1736" s="3" t="s">
        <v>1518</v>
      </c>
      <c r="F1736" s="1"/>
      <c r="G1736" s="7"/>
      <c r="H1736" s="7">
        <v>1</v>
      </c>
      <c r="I1736" s="7"/>
      <c r="J1736" s="7">
        <v>1</v>
      </c>
      <c r="K1736" s="7">
        <v>1</v>
      </c>
      <c r="L1736" s="7">
        <v>1</v>
      </c>
      <c r="M1736" s="5"/>
      <c r="N1736" s="7"/>
      <c r="O1736" s="7"/>
      <c r="P1736" s="7"/>
      <c r="Q1736" s="7"/>
      <c r="R1736" s="7"/>
      <c r="S1736" s="7"/>
      <c r="T1736" s="7"/>
      <c r="U1736" s="7"/>
      <c r="V1736" s="6"/>
      <c r="W1736" s="10"/>
      <c r="X1736" s="8"/>
      <c r="Y1736" s="9">
        <v>0</v>
      </c>
      <c r="Z1736" s="9">
        <v>0</v>
      </c>
      <c r="AA1736" s="9">
        <v>0</v>
      </c>
      <c r="AB1736" s="9">
        <v>0</v>
      </c>
      <c r="AC1736" s="9">
        <v>0</v>
      </c>
      <c r="AD1736" s="9">
        <v>0</v>
      </c>
      <c r="AE1736" s="9">
        <v>0</v>
      </c>
      <c r="AF1736" s="9">
        <v>0</v>
      </c>
      <c r="AG1736" s="9">
        <v>0</v>
      </c>
      <c r="AH1736" s="9">
        <v>0</v>
      </c>
      <c r="AI1736" s="9">
        <v>0</v>
      </c>
      <c r="AJ1736">
        <v>0</v>
      </c>
      <c r="AK1736">
        <v>0</v>
      </c>
      <c r="AU1736" t="s">
        <v>3469</v>
      </c>
      <c r="AW1736">
        <v>0</v>
      </c>
      <c r="BA1736">
        <v>0</v>
      </c>
      <c r="BC1736">
        <v>0</v>
      </c>
      <c r="BE1736">
        <v>0</v>
      </c>
      <c r="BG1736">
        <v>0</v>
      </c>
      <c r="BI1736">
        <v>0</v>
      </c>
      <c r="BK1736">
        <v>0</v>
      </c>
      <c r="BM1736">
        <v>0</v>
      </c>
      <c r="BO1736">
        <v>0</v>
      </c>
      <c r="BQ1736">
        <v>0</v>
      </c>
      <c r="BS1736">
        <v>0</v>
      </c>
      <c r="BT1736">
        <v>0</v>
      </c>
      <c r="BV1736">
        <v>0</v>
      </c>
      <c r="BX1736">
        <v>0</v>
      </c>
      <c r="BZ1736">
        <v>0</v>
      </c>
      <c r="CB1736">
        <v>0</v>
      </c>
      <c r="CD1736">
        <v>0</v>
      </c>
      <c r="CH1736">
        <v>0</v>
      </c>
      <c r="CL1736">
        <v>2895</v>
      </c>
      <c r="CO1736">
        <v>0</v>
      </c>
      <c r="CP1736">
        <v>0</v>
      </c>
    </row>
    <row r="1737" spans="1:94" x14ac:dyDescent="0.3">
      <c r="A1737" s="4">
        <v>44810</v>
      </c>
      <c r="B1737" s="2" t="s">
        <v>9</v>
      </c>
      <c r="C1737" s="11" t="s">
        <v>416</v>
      </c>
      <c r="D1737" s="11" t="s">
        <v>1699</v>
      </c>
      <c r="E1737" s="3" t="s">
        <v>969</v>
      </c>
      <c r="F1737" s="1"/>
      <c r="G1737" s="7"/>
      <c r="H1737" s="7"/>
      <c r="I1737" s="7"/>
      <c r="J1737" s="7"/>
      <c r="K1737" s="7"/>
      <c r="L1737" s="7"/>
      <c r="M1737" s="5"/>
      <c r="N1737" s="7"/>
      <c r="O1737" s="7"/>
      <c r="P1737" s="7"/>
      <c r="Q1737" s="7"/>
      <c r="R1737" s="7"/>
      <c r="S1737" s="7"/>
      <c r="T1737" s="7"/>
      <c r="U1737" s="7"/>
      <c r="V1737" s="6">
        <v>4</v>
      </c>
      <c r="W1737" s="10"/>
      <c r="X1737" s="8"/>
      <c r="Y1737" s="9">
        <v>0</v>
      </c>
      <c r="Z1737" s="9">
        <v>0</v>
      </c>
      <c r="AA1737" s="9">
        <v>0</v>
      </c>
      <c r="AB1737" s="9">
        <v>0</v>
      </c>
      <c r="AC1737" s="9">
        <v>0</v>
      </c>
      <c r="AD1737" s="9">
        <v>0</v>
      </c>
      <c r="AE1737" s="9">
        <v>0</v>
      </c>
      <c r="AF1737" s="9">
        <v>0</v>
      </c>
      <c r="AG1737" s="9">
        <v>0</v>
      </c>
      <c r="AH1737" s="9">
        <v>0</v>
      </c>
      <c r="AI1737" s="9">
        <v>0</v>
      </c>
      <c r="AJ1737">
        <v>0</v>
      </c>
      <c r="AK1737">
        <v>0</v>
      </c>
      <c r="AU1737" t="s">
        <v>3470</v>
      </c>
      <c r="AW1737">
        <v>0</v>
      </c>
      <c r="BA1737">
        <v>0</v>
      </c>
      <c r="BC1737">
        <v>0</v>
      </c>
      <c r="BE1737">
        <v>0</v>
      </c>
      <c r="BG1737">
        <v>0</v>
      </c>
      <c r="BI1737">
        <v>0</v>
      </c>
      <c r="BK1737">
        <v>0</v>
      </c>
      <c r="BM1737">
        <v>0</v>
      </c>
      <c r="BO1737">
        <v>0</v>
      </c>
      <c r="BQ1737">
        <v>0</v>
      </c>
      <c r="BS1737">
        <v>0</v>
      </c>
      <c r="BT1737">
        <v>0</v>
      </c>
      <c r="BV1737">
        <v>0</v>
      </c>
      <c r="BX1737">
        <v>0</v>
      </c>
      <c r="BZ1737">
        <v>0</v>
      </c>
      <c r="CB1737">
        <v>0</v>
      </c>
      <c r="CD1737">
        <v>0</v>
      </c>
      <c r="CH1737">
        <v>0</v>
      </c>
      <c r="CL1737">
        <v>2896</v>
      </c>
      <c r="CO1737">
        <v>0</v>
      </c>
      <c r="CP1737">
        <v>0</v>
      </c>
    </row>
    <row r="1738" spans="1:94" x14ac:dyDescent="0.3">
      <c r="A1738" s="4">
        <v>44810</v>
      </c>
      <c r="B1738" s="2" t="s">
        <v>9</v>
      </c>
      <c r="C1738" s="11" t="s">
        <v>375</v>
      </c>
      <c r="D1738" s="11" t="s">
        <v>1699</v>
      </c>
      <c r="E1738" s="3" t="s">
        <v>1378</v>
      </c>
      <c r="F1738" s="1"/>
      <c r="G1738" s="7"/>
      <c r="H1738" s="7"/>
      <c r="I1738" s="7"/>
      <c r="J1738" s="7"/>
      <c r="K1738" s="7"/>
      <c r="L1738" s="7"/>
      <c r="M1738" s="5"/>
      <c r="N1738" s="7"/>
      <c r="O1738" s="7"/>
      <c r="P1738" s="7"/>
      <c r="Q1738" s="7"/>
      <c r="R1738" s="7"/>
      <c r="S1738" s="7"/>
      <c r="T1738" s="7"/>
      <c r="U1738" s="7"/>
      <c r="V1738" s="6">
        <v>5</v>
      </c>
      <c r="W1738" s="10"/>
      <c r="X1738" s="8"/>
      <c r="Y1738" s="9">
        <v>0</v>
      </c>
      <c r="Z1738" s="9">
        <v>0</v>
      </c>
      <c r="AA1738" s="9">
        <v>0</v>
      </c>
      <c r="AB1738" s="9">
        <v>0</v>
      </c>
      <c r="AC1738" s="9">
        <v>0</v>
      </c>
      <c r="AD1738" s="9">
        <v>0</v>
      </c>
      <c r="AE1738" s="9">
        <v>0</v>
      </c>
      <c r="AF1738" s="9">
        <v>0</v>
      </c>
      <c r="AG1738" s="9">
        <v>0</v>
      </c>
      <c r="AH1738" s="9">
        <v>0</v>
      </c>
      <c r="AI1738" s="9">
        <v>0</v>
      </c>
      <c r="AJ1738">
        <v>0</v>
      </c>
      <c r="AK1738">
        <v>0</v>
      </c>
      <c r="AU1738" t="s">
        <v>3471</v>
      </c>
      <c r="AW1738">
        <v>0</v>
      </c>
      <c r="BA1738">
        <v>0</v>
      </c>
      <c r="BC1738">
        <v>0</v>
      </c>
      <c r="BE1738">
        <v>0</v>
      </c>
      <c r="BG1738">
        <v>0</v>
      </c>
      <c r="BI1738">
        <v>0</v>
      </c>
      <c r="BK1738">
        <v>0</v>
      </c>
      <c r="BM1738">
        <v>0</v>
      </c>
      <c r="BO1738">
        <v>0</v>
      </c>
      <c r="BQ1738">
        <v>0</v>
      </c>
      <c r="BS1738">
        <v>0</v>
      </c>
      <c r="BT1738">
        <v>0</v>
      </c>
      <c r="BV1738">
        <v>0</v>
      </c>
      <c r="BX1738">
        <v>0</v>
      </c>
      <c r="BZ1738">
        <v>0</v>
      </c>
      <c r="CB1738">
        <v>0</v>
      </c>
      <c r="CD1738">
        <v>0</v>
      </c>
      <c r="CH1738">
        <v>0</v>
      </c>
      <c r="CL1738">
        <v>2897</v>
      </c>
      <c r="CO1738">
        <v>0</v>
      </c>
      <c r="CP1738">
        <v>0</v>
      </c>
    </row>
    <row r="1739" spans="1:94" x14ac:dyDescent="0.3">
      <c r="A1739" s="4">
        <v>44809</v>
      </c>
      <c r="B1739" s="2" t="s">
        <v>26</v>
      </c>
      <c r="C1739" s="11" t="s">
        <v>233</v>
      </c>
      <c r="D1739" s="11" t="s">
        <v>11</v>
      </c>
      <c r="E1739" s="3" t="s">
        <v>1476</v>
      </c>
      <c r="F1739" s="1"/>
      <c r="G1739" s="7"/>
      <c r="H1739" s="7"/>
      <c r="I1739" s="7"/>
      <c r="J1739" s="7">
        <v>120</v>
      </c>
      <c r="K1739" s="7">
        <v>11</v>
      </c>
      <c r="L1739" s="7"/>
      <c r="M1739" s="5">
        <v>11</v>
      </c>
      <c r="N1739" s="7"/>
      <c r="O1739" s="7"/>
      <c r="P1739" s="7"/>
      <c r="Q1739" s="7"/>
      <c r="R1739" s="7"/>
      <c r="S1739" s="7"/>
      <c r="T1739" s="7"/>
      <c r="U1739" s="7"/>
      <c r="V1739" s="6"/>
      <c r="W1739" s="10"/>
      <c r="X1739" s="8"/>
      <c r="Y1739" s="9">
        <v>0</v>
      </c>
      <c r="Z1739" s="9">
        <v>0</v>
      </c>
      <c r="AA1739" s="9">
        <v>0</v>
      </c>
      <c r="AB1739" s="9">
        <v>0</v>
      </c>
      <c r="AC1739" s="9">
        <v>0</v>
      </c>
      <c r="AD1739" s="9">
        <v>0</v>
      </c>
      <c r="AE1739" s="9">
        <v>0</v>
      </c>
      <c r="AF1739" s="9">
        <v>0</v>
      </c>
      <c r="AG1739" s="9">
        <v>0</v>
      </c>
      <c r="AH1739" s="9">
        <v>0</v>
      </c>
      <c r="AI1739" s="9">
        <v>0</v>
      </c>
      <c r="AJ1739">
        <v>0</v>
      </c>
      <c r="AK1739">
        <v>0</v>
      </c>
      <c r="AU1739" t="s">
        <v>3472</v>
      </c>
      <c r="AW1739">
        <v>0</v>
      </c>
      <c r="BA1739">
        <v>0</v>
      </c>
      <c r="BC1739">
        <v>0</v>
      </c>
      <c r="BE1739">
        <v>0</v>
      </c>
      <c r="BG1739">
        <v>0</v>
      </c>
      <c r="BI1739">
        <v>0</v>
      </c>
      <c r="BK1739">
        <v>0</v>
      </c>
      <c r="BM1739">
        <v>0</v>
      </c>
      <c r="BO1739">
        <v>0</v>
      </c>
      <c r="BQ1739">
        <v>0</v>
      </c>
      <c r="BS1739">
        <v>0</v>
      </c>
      <c r="BT1739">
        <v>0</v>
      </c>
      <c r="BV1739">
        <v>0</v>
      </c>
      <c r="BX1739">
        <v>0</v>
      </c>
      <c r="BZ1739">
        <v>0</v>
      </c>
      <c r="CB1739">
        <v>0</v>
      </c>
      <c r="CD1739">
        <v>0</v>
      </c>
      <c r="CH1739">
        <v>0</v>
      </c>
      <c r="CL1739">
        <v>2898</v>
      </c>
      <c r="CO1739">
        <v>0</v>
      </c>
      <c r="CP1739">
        <v>0</v>
      </c>
    </row>
    <row r="1740" spans="1:94" x14ac:dyDescent="0.3">
      <c r="A1740" s="4">
        <v>44797</v>
      </c>
      <c r="B1740" s="2" t="s">
        <v>26</v>
      </c>
      <c r="C1740" s="11" t="s">
        <v>255</v>
      </c>
      <c r="D1740" s="11" t="s">
        <v>1627</v>
      </c>
      <c r="E1740" s="3" t="s">
        <v>1391</v>
      </c>
      <c r="F1740" s="1"/>
      <c r="G1740" s="7"/>
      <c r="H1740" s="7"/>
      <c r="I1740" s="7"/>
      <c r="J1740" s="7">
        <v>1000</v>
      </c>
      <c r="K1740" s="7">
        <v>500</v>
      </c>
      <c r="L1740" s="7">
        <v>3</v>
      </c>
      <c r="M1740" s="5"/>
      <c r="N1740" s="7"/>
      <c r="O1740" s="7"/>
      <c r="P1740" s="7"/>
      <c r="Q1740" s="7"/>
      <c r="R1740" s="7"/>
      <c r="S1740" s="7"/>
      <c r="T1740" s="7"/>
      <c r="U1740" s="7"/>
      <c r="V1740" s="6"/>
      <c r="W1740" s="10"/>
      <c r="X1740" s="8"/>
      <c r="Y1740" s="9">
        <v>0</v>
      </c>
      <c r="Z1740" s="9">
        <v>0</v>
      </c>
      <c r="AA1740" s="9">
        <v>0</v>
      </c>
      <c r="AB1740" s="9">
        <v>0</v>
      </c>
      <c r="AC1740" s="9">
        <v>0</v>
      </c>
      <c r="AD1740" s="9">
        <v>0</v>
      </c>
      <c r="AE1740" s="9">
        <v>0</v>
      </c>
      <c r="AF1740" s="9">
        <v>0</v>
      </c>
      <c r="AG1740" s="9">
        <v>0</v>
      </c>
      <c r="AH1740" s="9">
        <v>0</v>
      </c>
      <c r="AI1740" s="9">
        <v>0</v>
      </c>
      <c r="AJ1740">
        <v>0</v>
      </c>
      <c r="AK1740">
        <v>0</v>
      </c>
      <c r="AU1740" t="s">
        <v>3473</v>
      </c>
      <c r="AW1740">
        <v>0</v>
      </c>
      <c r="BA1740">
        <v>0</v>
      </c>
      <c r="BC1740">
        <v>0</v>
      </c>
      <c r="BE1740">
        <v>0</v>
      </c>
      <c r="BG1740">
        <v>0</v>
      </c>
      <c r="BI1740">
        <v>0</v>
      </c>
      <c r="BK1740">
        <v>0</v>
      </c>
      <c r="BM1740">
        <v>0</v>
      </c>
      <c r="BO1740">
        <v>0</v>
      </c>
      <c r="BQ1740">
        <v>0</v>
      </c>
      <c r="BS1740">
        <v>0</v>
      </c>
      <c r="BT1740">
        <v>0</v>
      </c>
      <c r="BV1740">
        <v>0</v>
      </c>
      <c r="BX1740">
        <v>0</v>
      </c>
      <c r="BZ1740">
        <v>0</v>
      </c>
      <c r="CB1740">
        <v>0</v>
      </c>
      <c r="CD1740">
        <v>0</v>
      </c>
      <c r="CH1740">
        <v>0</v>
      </c>
      <c r="CL1740">
        <v>2899</v>
      </c>
      <c r="CO1740">
        <v>0</v>
      </c>
      <c r="CP1740">
        <v>0</v>
      </c>
    </row>
    <row r="1741" spans="1:94" x14ac:dyDescent="0.3">
      <c r="A1741" s="4">
        <v>44673</v>
      </c>
      <c r="B1741" s="2" t="s">
        <v>5</v>
      </c>
      <c r="C1741" s="11" t="s">
        <v>35</v>
      </c>
      <c r="D1741" s="11" t="s">
        <v>1690</v>
      </c>
      <c r="E1741" s="3" t="s">
        <v>951</v>
      </c>
      <c r="F1741" s="1"/>
      <c r="G1741" s="7"/>
      <c r="H1741" s="7"/>
      <c r="I1741" s="7"/>
      <c r="J1741" s="7">
        <v>84</v>
      </c>
      <c r="K1741" s="7">
        <v>42</v>
      </c>
      <c r="L1741" s="7">
        <v>2</v>
      </c>
      <c r="M1741" s="5">
        <v>40</v>
      </c>
      <c r="N1741" s="7">
        <v>3</v>
      </c>
      <c r="O1741" s="7"/>
      <c r="P1741" s="7"/>
      <c r="Q1741" s="7"/>
      <c r="R1741" s="7"/>
      <c r="S1741" s="7"/>
      <c r="T1741" s="7"/>
      <c r="U1741" s="7"/>
      <c r="V1741" s="6"/>
      <c r="W1741" s="10"/>
      <c r="X1741" s="8"/>
      <c r="Y1741" s="9">
        <v>0</v>
      </c>
      <c r="Z1741" s="9">
        <v>0</v>
      </c>
      <c r="AA1741" s="9">
        <v>0</v>
      </c>
      <c r="AB1741" s="9">
        <v>0</v>
      </c>
      <c r="AC1741" s="9">
        <v>0</v>
      </c>
      <c r="AD1741" s="9">
        <v>0</v>
      </c>
      <c r="AE1741" s="9">
        <v>0</v>
      </c>
      <c r="AF1741" s="9">
        <v>0</v>
      </c>
      <c r="AG1741" s="9">
        <v>0</v>
      </c>
      <c r="AH1741" s="9">
        <v>0</v>
      </c>
      <c r="AI1741" s="9">
        <v>0</v>
      </c>
      <c r="AJ1741">
        <v>0</v>
      </c>
      <c r="AK1741">
        <v>0</v>
      </c>
      <c r="AU1741" t="s">
        <v>3474</v>
      </c>
      <c r="AW1741">
        <v>0</v>
      </c>
      <c r="BA1741">
        <v>0</v>
      </c>
      <c r="BC1741">
        <v>0</v>
      </c>
      <c r="BE1741">
        <v>0</v>
      </c>
      <c r="BG1741">
        <v>0</v>
      </c>
      <c r="BI1741">
        <v>0</v>
      </c>
      <c r="BK1741">
        <v>0</v>
      </c>
      <c r="BM1741">
        <v>0</v>
      </c>
      <c r="BO1741">
        <v>0</v>
      </c>
      <c r="BQ1741">
        <v>0</v>
      </c>
      <c r="BS1741">
        <v>0</v>
      </c>
      <c r="BT1741">
        <v>0</v>
      </c>
      <c r="BV1741">
        <v>0</v>
      </c>
      <c r="BX1741">
        <v>0</v>
      </c>
      <c r="BZ1741">
        <v>0</v>
      </c>
      <c r="CB1741">
        <v>0</v>
      </c>
      <c r="CD1741">
        <v>0</v>
      </c>
      <c r="CH1741">
        <v>0</v>
      </c>
      <c r="CL1741">
        <v>2900</v>
      </c>
      <c r="CO1741">
        <v>0</v>
      </c>
      <c r="CP1741">
        <v>0</v>
      </c>
    </row>
    <row r="1742" spans="1:94" x14ac:dyDescent="0.3">
      <c r="A1742" s="4">
        <v>44673</v>
      </c>
      <c r="B1742" s="2" t="s">
        <v>5</v>
      </c>
      <c r="C1742" s="11" t="s">
        <v>763</v>
      </c>
      <c r="D1742" s="11" t="s">
        <v>1690</v>
      </c>
      <c r="E1742" s="3" t="s">
        <v>996</v>
      </c>
      <c r="F1742" s="1"/>
      <c r="G1742" s="7"/>
      <c r="H1742" s="7"/>
      <c r="I1742" s="7"/>
      <c r="J1742" s="7">
        <v>21</v>
      </c>
      <c r="K1742" s="7">
        <v>9</v>
      </c>
      <c r="L1742" s="7"/>
      <c r="M1742" s="5">
        <v>9</v>
      </c>
      <c r="N1742" s="7">
        <v>9</v>
      </c>
      <c r="O1742" s="7"/>
      <c r="P1742" s="7"/>
      <c r="Q1742" s="7">
        <v>1</v>
      </c>
      <c r="R1742" s="7"/>
      <c r="S1742" s="7"/>
      <c r="T1742" s="7">
        <v>3</v>
      </c>
      <c r="U1742" s="7"/>
      <c r="V1742" s="6"/>
      <c r="W1742" s="10"/>
      <c r="X1742" s="8"/>
      <c r="Y1742" s="9">
        <v>0</v>
      </c>
      <c r="Z1742" s="9">
        <v>0</v>
      </c>
      <c r="AA1742" s="9">
        <v>0</v>
      </c>
      <c r="AB1742" s="9">
        <v>0</v>
      </c>
      <c r="AC1742" s="9">
        <v>0</v>
      </c>
      <c r="AD1742" s="9">
        <v>0</v>
      </c>
      <c r="AE1742" s="9">
        <v>0</v>
      </c>
      <c r="AF1742" s="9">
        <v>0</v>
      </c>
      <c r="AG1742" s="9">
        <v>0</v>
      </c>
      <c r="AH1742" s="9">
        <v>0</v>
      </c>
      <c r="AI1742" s="9">
        <v>0</v>
      </c>
      <c r="AJ1742">
        <v>0</v>
      </c>
      <c r="AK1742">
        <v>0</v>
      </c>
      <c r="AU1742" t="s">
        <v>3475</v>
      </c>
      <c r="AW1742">
        <v>0</v>
      </c>
      <c r="BA1742">
        <v>0</v>
      </c>
      <c r="BC1742">
        <v>0</v>
      </c>
      <c r="BE1742">
        <v>0</v>
      </c>
      <c r="BG1742">
        <v>0</v>
      </c>
      <c r="BI1742">
        <v>0</v>
      </c>
      <c r="BK1742">
        <v>0</v>
      </c>
      <c r="BM1742">
        <v>0</v>
      </c>
      <c r="BO1742">
        <v>0</v>
      </c>
      <c r="BQ1742">
        <v>0</v>
      </c>
      <c r="BS1742">
        <v>0</v>
      </c>
      <c r="BT1742">
        <v>0</v>
      </c>
      <c r="BV1742">
        <v>0</v>
      </c>
      <c r="BX1742">
        <v>0</v>
      </c>
      <c r="BZ1742">
        <v>0</v>
      </c>
      <c r="CB1742">
        <v>0</v>
      </c>
      <c r="CD1742">
        <v>0</v>
      </c>
      <c r="CH1742">
        <v>0</v>
      </c>
      <c r="CL1742">
        <v>2901</v>
      </c>
      <c r="CO1742">
        <v>0</v>
      </c>
      <c r="CP1742">
        <v>0</v>
      </c>
    </row>
    <row r="1743" spans="1:94" x14ac:dyDescent="0.3">
      <c r="A1743" s="4">
        <v>44672</v>
      </c>
      <c r="B1743" s="2" t="s">
        <v>5</v>
      </c>
      <c r="C1743" s="11" t="s">
        <v>156</v>
      </c>
      <c r="D1743" s="11" t="s">
        <v>1627</v>
      </c>
      <c r="E1743" s="3" t="s">
        <v>1197</v>
      </c>
      <c r="F1743" s="1"/>
      <c r="G1743" s="7"/>
      <c r="H1743" s="7"/>
      <c r="I1743" s="7"/>
      <c r="J1743" s="7">
        <v>75</v>
      </c>
      <c r="K1743" s="7">
        <v>22</v>
      </c>
      <c r="L1743" s="7"/>
      <c r="M1743" s="5">
        <v>2</v>
      </c>
      <c r="N1743" s="7">
        <v>1</v>
      </c>
      <c r="O1743" s="7"/>
      <c r="P1743" s="7"/>
      <c r="Q1743" s="7">
        <v>1</v>
      </c>
      <c r="R1743" s="7"/>
      <c r="S1743" s="7"/>
      <c r="T1743" s="7"/>
      <c r="U1743" s="7"/>
      <c r="V1743" s="6"/>
      <c r="W1743" s="10" t="s">
        <v>3476</v>
      </c>
      <c r="X1743" s="8"/>
      <c r="Y1743" s="9">
        <v>0</v>
      </c>
      <c r="Z1743" s="9">
        <v>0</v>
      </c>
      <c r="AA1743" s="9">
        <v>0</v>
      </c>
      <c r="AB1743" s="9">
        <v>0</v>
      </c>
      <c r="AC1743" s="9">
        <v>0</v>
      </c>
      <c r="AD1743" s="9">
        <v>0</v>
      </c>
      <c r="AE1743" s="9">
        <v>0</v>
      </c>
      <c r="AF1743" s="9">
        <v>0</v>
      </c>
      <c r="AG1743" s="9">
        <v>0</v>
      </c>
      <c r="AH1743" s="9">
        <v>0</v>
      </c>
      <c r="AI1743" s="9">
        <v>0</v>
      </c>
      <c r="AJ1743">
        <v>0</v>
      </c>
      <c r="AK1743">
        <v>0</v>
      </c>
      <c r="AU1743" t="s">
        <v>3477</v>
      </c>
      <c r="AW1743">
        <v>0</v>
      </c>
      <c r="BA1743">
        <v>0</v>
      </c>
      <c r="BC1743">
        <v>0</v>
      </c>
      <c r="BE1743">
        <v>0</v>
      </c>
      <c r="BG1743">
        <v>0</v>
      </c>
      <c r="BI1743">
        <v>0</v>
      </c>
      <c r="BK1743">
        <v>0</v>
      </c>
      <c r="BM1743">
        <v>0</v>
      </c>
      <c r="BO1743">
        <v>0</v>
      </c>
      <c r="BQ1743">
        <v>0</v>
      </c>
      <c r="BS1743">
        <v>0</v>
      </c>
      <c r="BT1743">
        <v>0</v>
      </c>
      <c r="BV1743">
        <v>0</v>
      </c>
      <c r="BX1743">
        <v>0</v>
      </c>
      <c r="BZ1743">
        <v>0</v>
      </c>
      <c r="CB1743">
        <v>0</v>
      </c>
      <c r="CD1743">
        <v>0</v>
      </c>
      <c r="CH1743">
        <v>0</v>
      </c>
      <c r="CL1743">
        <v>2902</v>
      </c>
      <c r="CO1743">
        <v>0</v>
      </c>
      <c r="CP1743">
        <v>0</v>
      </c>
    </row>
    <row r="1744" spans="1:94" x14ac:dyDescent="0.3">
      <c r="A1744" s="4">
        <v>44671</v>
      </c>
      <c r="B1744" s="2" t="s">
        <v>5</v>
      </c>
      <c r="C1744" s="11" t="s">
        <v>153</v>
      </c>
      <c r="D1744" s="11" t="s">
        <v>1690</v>
      </c>
      <c r="E1744" s="3" t="s">
        <v>850</v>
      </c>
      <c r="F1744" s="1"/>
      <c r="G1744" s="7"/>
      <c r="H1744" s="7"/>
      <c r="I1744" s="7"/>
      <c r="J1744" s="7"/>
      <c r="K1744" s="7"/>
      <c r="L1744" s="7"/>
      <c r="M1744" s="5"/>
      <c r="N1744" s="7">
        <v>1</v>
      </c>
      <c r="O1744" s="7"/>
      <c r="P1744" s="7"/>
      <c r="Q1744" s="7"/>
      <c r="R1744" s="7"/>
      <c r="S1744" s="7"/>
      <c r="T1744" s="7"/>
      <c r="U1744" s="7"/>
      <c r="V1744" s="6"/>
      <c r="W1744" s="10"/>
      <c r="X1744" s="8"/>
      <c r="Y1744" s="9">
        <v>0</v>
      </c>
      <c r="Z1744" s="9">
        <v>0</v>
      </c>
      <c r="AA1744" s="9">
        <v>0</v>
      </c>
      <c r="AB1744" s="9">
        <v>0</v>
      </c>
      <c r="AC1744" s="9">
        <v>0</v>
      </c>
      <c r="AD1744" s="9">
        <v>0</v>
      </c>
      <c r="AE1744" s="9">
        <v>0</v>
      </c>
      <c r="AF1744" s="9">
        <v>0</v>
      </c>
      <c r="AG1744" s="9">
        <v>0</v>
      </c>
      <c r="AH1744" s="9">
        <v>0</v>
      </c>
      <c r="AI1744" s="9">
        <v>0</v>
      </c>
      <c r="AJ1744">
        <v>0</v>
      </c>
      <c r="AK1744">
        <v>0</v>
      </c>
      <c r="AU1744" t="s">
        <v>3478</v>
      </c>
      <c r="AW1744">
        <v>0</v>
      </c>
      <c r="BA1744">
        <v>0</v>
      </c>
      <c r="BC1744">
        <v>0</v>
      </c>
      <c r="BE1744">
        <v>0</v>
      </c>
      <c r="BG1744">
        <v>0</v>
      </c>
      <c r="BI1744">
        <v>0</v>
      </c>
      <c r="BK1744">
        <v>0</v>
      </c>
      <c r="BM1744">
        <v>0</v>
      </c>
      <c r="BO1744">
        <v>0</v>
      </c>
      <c r="BQ1744">
        <v>0</v>
      </c>
      <c r="BS1744">
        <v>0</v>
      </c>
      <c r="BT1744">
        <v>0</v>
      </c>
      <c r="BV1744">
        <v>0</v>
      </c>
      <c r="BX1744">
        <v>0</v>
      </c>
      <c r="BZ1744">
        <v>0</v>
      </c>
      <c r="CB1744">
        <v>0</v>
      </c>
      <c r="CD1744">
        <v>0</v>
      </c>
      <c r="CH1744">
        <v>0</v>
      </c>
      <c r="CL1744">
        <v>2903</v>
      </c>
      <c r="CO1744">
        <v>0</v>
      </c>
      <c r="CP1744">
        <v>0</v>
      </c>
    </row>
    <row r="1745" spans="1:94" x14ac:dyDescent="0.3">
      <c r="A1745" s="4">
        <v>44671</v>
      </c>
      <c r="B1745" s="2" t="s">
        <v>5</v>
      </c>
      <c r="C1745" s="11" t="s">
        <v>150</v>
      </c>
      <c r="D1745" s="11" t="s">
        <v>11</v>
      </c>
      <c r="E1745" s="3" t="s">
        <v>1532</v>
      </c>
      <c r="F1745" s="1"/>
      <c r="G1745" s="7"/>
      <c r="H1745" s="7"/>
      <c r="I1745" s="7"/>
      <c r="J1745" s="7">
        <v>176</v>
      </c>
      <c r="K1745" s="7">
        <v>82</v>
      </c>
      <c r="L1745" s="7"/>
      <c r="M1745" s="5"/>
      <c r="N1745" s="7">
        <v>8</v>
      </c>
      <c r="O1745" s="7"/>
      <c r="P1745" s="7"/>
      <c r="Q1745" s="7"/>
      <c r="R1745" s="7"/>
      <c r="S1745" s="7"/>
      <c r="T1745" s="7"/>
      <c r="U1745" s="7"/>
      <c r="V1745" s="6"/>
      <c r="W1745" s="10" t="s">
        <v>2291</v>
      </c>
      <c r="X1745" s="8"/>
      <c r="Y1745" s="9">
        <v>0</v>
      </c>
      <c r="Z1745" s="9">
        <v>0</v>
      </c>
      <c r="AA1745" s="9">
        <v>0</v>
      </c>
      <c r="AB1745" s="9">
        <v>0</v>
      </c>
      <c r="AC1745" s="9">
        <v>0</v>
      </c>
      <c r="AD1745" s="9">
        <v>0</v>
      </c>
      <c r="AE1745" s="9">
        <v>0</v>
      </c>
      <c r="AF1745" s="9">
        <v>0</v>
      </c>
      <c r="AG1745" s="9">
        <v>0</v>
      </c>
      <c r="AH1745" s="9">
        <v>0</v>
      </c>
      <c r="AI1745" s="9">
        <v>0</v>
      </c>
      <c r="AJ1745">
        <v>0</v>
      </c>
      <c r="AK1745">
        <v>0</v>
      </c>
      <c r="AU1745" t="s">
        <v>3479</v>
      </c>
      <c r="AW1745">
        <v>0</v>
      </c>
      <c r="BA1745">
        <v>0</v>
      </c>
      <c r="BC1745">
        <v>0</v>
      </c>
      <c r="BE1745">
        <v>0</v>
      </c>
      <c r="BG1745">
        <v>0</v>
      </c>
      <c r="BI1745">
        <v>0</v>
      </c>
      <c r="BK1745">
        <v>0</v>
      </c>
      <c r="BM1745">
        <v>0</v>
      </c>
      <c r="BO1745">
        <v>0</v>
      </c>
      <c r="BQ1745">
        <v>0</v>
      </c>
      <c r="BS1745">
        <v>0</v>
      </c>
      <c r="BT1745">
        <v>0</v>
      </c>
      <c r="BV1745">
        <v>0</v>
      </c>
      <c r="BX1745">
        <v>0</v>
      </c>
      <c r="BZ1745">
        <v>0</v>
      </c>
      <c r="CB1745">
        <v>0</v>
      </c>
      <c r="CD1745">
        <v>0</v>
      </c>
      <c r="CH1745">
        <v>0</v>
      </c>
      <c r="CL1745">
        <v>2904</v>
      </c>
      <c r="CO1745">
        <v>0</v>
      </c>
      <c r="CP1745">
        <v>0</v>
      </c>
    </row>
    <row r="1746" spans="1:94" x14ac:dyDescent="0.3">
      <c r="A1746" s="4">
        <v>44671</v>
      </c>
      <c r="B1746" s="2" t="s">
        <v>5</v>
      </c>
      <c r="C1746" s="11" t="s">
        <v>123</v>
      </c>
      <c r="D1746" s="11" t="s">
        <v>11</v>
      </c>
      <c r="E1746" s="3" t="s">
        <v>926</v>
      </c>
      <c r="F1746" s="1"/>
      <c r="G1746" s="7"/>
      <c r="H1746" s="7"/>
      <c r="I1746" s="7"/>
      <c r="J1746" s="7">
        <v>51</v>
      </c>
      <c r="K1746" s="7">
        <v>14</v>
      </c>
      <c r="L1746" s="7"/>
      <c r="M1746" s="5">
        <v>14</v>
      </c>
      <c r="N1746" s="7">
        <v>1</v>
      </c>
      <c r="O1746" s="7"/>
      <c r="P1746" s="7"/>
      <c r="Q1746" s="7">
        <v>6</v>
      </c>
      <c r="R1746" s="7"/>
      <c r="S1746" s="7"/>
      <c r="T1746" s="7">
        <v>1</v>
      </c>
      <c r="U1746" s="7"/>
      <c r="V1746" s="6"/>
      <c r="W1746" s="10" t="s">
        <v>3480</v>
      </c>
      <c r="X1746" s="8"/>
      <c r="Y1746" s="9">
        <v>0</v>
      </c>
      <c r="Z1746" s="9">
        <v>0</v>
      </c>
      <c r="AA1746" s="9">
        <v>0</v>
      </c>
      <c r="AB1746" s="9">
        <v>0</v>
      </c>
      <c r="AC1746" s="9">
        <v>0</v>
      </c>
      <c r="AD1746" s="9">
        <v>0</v>
      </c>
      <c r="AE1746" s="9">
        <v>0</v>
      </c>
      <c r="AF1746" s="9">
        <v>0</v>
      </c>
      <c r="AG1746" s="9">
        <v>0</v>
      </c>
      <c r="AH1746" s="9">
        <v>0</v>
      </c>
      <c r="AI1746" s="9">
        <v>0</v>
      </c>
      <c r="AJ1746">
        <v>0</v>
      </c>
      <c r="AK1746">
        <v>0</v>
      </c>
      <c r="AU1746" t="s">
        <v>3481</v>
      </c>
      <c r="AW1746">
        <v>0</v>
      </c>
      <c r="BA1746">
        <v>0</v>
      </c>
      <c r="BC1746">
        <v>0</v>
      </c>
      <c r="BE1746">
        <v>0</v>
      </c>
      <c r="BG1746">
        <v>0</v>
      </c>
      <c r="BI1746">
        <v>0</v>
      </c>
      <c r="BK1746">
        <v>0</v>
      </c>
      <c r="BM1746">
        <v>0</v>
      </c>
      <c r="BO1746">
        <v>0</v>
      </c>
      <c r="BQ1746">
        <v>0</v>
      </c>
      <c r="BS1746">
        <v>0</v>
      </c>
      <c r="BT1746">
        <v>0</v>
      </c>
      <c r="BV1746">
        <v>0</v>
      </c>
      <c r="BX1746">
        <v>0</v>
      </c>
      <c r="BZ1746">
        <v>0</v>
      </c>
      <c r="CB1746">
        <v>0</v>
      </c>
      <c r="CD1746">
        <v>0</v>
      </c>
      <c r="CH1746">
        <v>0</v>
      </c>
      <c r="CL1746">
        <v>2905</v>
      </c>
      <c r="CO1746">
        <v>0</v>
      </c>
      <c r="CP1746">
        <v>0</v>
      </c>
    </row>
    <row r="1747" spans="1:94" x14ac:dyDescent="0.3">
      <c r="A1747" s="4">
        <v>44671</v>
      </c>
      <c r="B1747" s="2" t="s">
        <v>5</v>
      </c>
      <c r="C1747" s="11" t="s">
        <v>99</v>
      </c>
      <c r="D1747" s="11" t="s">
        <v>1690</v>
      </c>
      <c r="E1747" s="3" t="s">
        <v>1038</v>
      </c>
      <c r="F1747" s="1"/>
      <c r="G1747" s="7"/>
      <c r="H1747" s="7"/>
      <c r="I1747" s="7"/>
      <c r="J1747" s="7">
        <v>67</v>
      </c>
      <c r="K1747" s="7">
        <v>19</v>
      </c>
      <c r="L1747" s="7"/>
      <c r="M1747" s="5">
        <v>3</v>
      </c>
      <c r="N1747" s="7">
        <v>2</v>
      </c>
      <c r="O1747" s="7"/>
      <c r="P1747" s="7"/>
      <c r="Q1747" s="7"/>
      <c r="R1747" s="7"/>
      <c r="S1747" s="7"/>
      <c r="T1747" s="7"/>
      <c r="U1747" s="7"/>
      <c r="V1747" s="6">
        <v>27</v>
      </c>
      <c r="W1747" s="10" t="s">
        <v>3482</v>
      </c>
      <c r="X1747" s="8"/>
      <c r="Y1747" s="9">
        <v>0</v>
      </c>
      <c r="Z1747" s="9">
        <v>0</v>
      </c>
      <c r="AA1747" s="9">
        <v>0</v>
      </c>
      <c r="AB1747" s="9">
        <v>0</v>
      </c>
      <c r="AC1747" s="9">
        <v>0</v>
      </c>
      <c r="AD1747" s="9">
        <v>0</v>
      </c>
      <c r="AE1747" s="9">
        <v>0</v>
      </c>
      <c r="AF1747" s="9">
        <v>0</v>
      </c>
      <c r="AG1747" s="9">
        <v>0</v>
      </c>
      <c r="AH1747" s="9">
        <v>0</v>
      </c>
      <c r="AI1747" s="9">
        <v>0</v>
      </c>
      <c r="AJ1747">
        <v>0</v>
      </c>
      <c r="AK1747">
        <v>0</v>
      </c>
      <c r="AU1747" t="s">
        <v>3483</v>
      </c>
      <c r="AW1747">
        <v>0</v>
      </c>
      <c r="BA1747">
        <v>0</v>
      </c>
      <c r="BC1747">
        <v>0</v>
      </c>
      <c r="BE1747">
        <v>0</v>
      </c>
      <c r="BG1747">
        <v>0</v>
      </c>
      <c r="BI1747">
        <v>0</v>
      </c>
      <c r="BK1747">
        <v>0</v>
      </c>
      <c r="BM1747">
        <v>0</v>
      </c>
      <c r="BO1747">
        <v>0</v>
      </c>
      <c r="BQ1747">
        <v>0</v>
      </c>
      <c r="BS1747">
        <v>0</v>
      </c>
      <c r="BT1747">
        <v>0</v>
      </c>
      <c r="BV1747">
        <v>0</v>
      </c>
      <c r="BX1747">
        <v>0</v>
      </c>
      <c r="BZ1747">
        <v>0</v>
      </c>
      <c r="CB1747">
        <v>0</v>
      </c>
      <c r="CD1747">
        <v>0</v>
      </c>
      <c r="CH1747">
        <v>0</v>
      </c>
      <c r="CL1747">
        <v>2906</v>
      </c>
      <c r="CO1747">
        <v>0</v>
      </c>
      <c r="CP1747">
        <v>0</v>
      </c>
    </row>
    <row r="1748" spans="1:94" x14ac:dyDescent="0.3">
      <c r="A1748" s="4">
        <v>44670</v>
      </c>
      <c r="B1748" s="2" t="s">
        <v>5</v>
      </c>
      <c r="C1748" s="11" t="s">
        <v>436</v>
      </c>
      <c r="D1748" s="11" t="s">
        <v>1627</v>
      </c>
      <c r="E1748" s="3" t="s">
        <v>904</v>
      </c>
      <c r="F1748" s="1"/>
      <c r="G1748" s="7"/>
      <c r="H1748" s="7"/>
      <c r="I1748" s="7"/>
      <c r="J1748" s="7">
        <v>119</v>
      </c>
      <c r="K1748" s="7"/>
      <c r="L1748" s="7">
        <v>10</v>
      </c>
      <c r="M1748" s="5">
        <v>89</v>
      </c>
      <c r="N1748" s="7"/>
      <c r="O1748" s="7"/>
      <c r="P1748" s="7"/>
      <c r="Q1748" s="7"/>
      <c r="R1748" s="7"/>
      <c r="S1748" s="7"/>
      <c r="T1748" s="7">
        <v>1</v>
      </c>
      <c r="U1748" s="7"/>
      <c r="V1748" s="6"/>
      <c r="W1748" s="10"/>
      <c r="X1748" s="8"/>
      <c r="Y1748" s="9">
        <v>0</v>
      </c>
      <c r="Z1748" s="9">
        <v>0</v>
      </c>
      <c r="AA1748" s="9">
        <v>0</v>
      </c>
      <c r="AB1748" s="9">
        <v>0</v>
      </c>
      <c r="AC1748" s="9">
        <v>0</v>
      </c>
      <c r="AD1748" s="9">
        <v>0</v>
      </c>
      <c r="AE1748" s="9">
        <v>0</v>
      </c>
      <c r="AF1748" s="9">
        <v>0</v>
      </c>
      <c r="AG1748" s="9">
        <v>0</v>
      </c>
      <c r="AH1748" s="9">
        <v>0</v>
      </c>
      <c r="AI1748" s="9">
        <v>0</v>
      </c>
      <c r="AJ1748">
        <v>0</v>
      </c>
      <c r="AK1748">
        <v>0</v>
      </c>
      <c r="AU1748" t="s">
        <v>3484</v>
      </c>
      <c r="AW1748">
        <v>0</v>
      </c>
      <c r="BA1748">
        <v>0</v>
      </c>
      <c r="BC1748">
        <v>0</v>
      </c>
      <c r="BE1748">
        <v>0</v>
      </c>
      <c r="BG1748">
        <v>0</v>
      </c>
      <c r="BI1748">
        <v>0</v>
      </c>
      <c r="BK1748">
        <v>0</v>
      </c>
      <c r="BM1748">
        <v>0</v>
      </c>
      <c r="BO1748">
        <v>0</v>
      </c>
      <c r="BQ1748">
        <v>0</v>
      </c>
      <c r="BS1748">
        <v>0</v>
      </c>
      <c r="BT1748">
        <v>0</v>
      </c>
      <c r="BV1748">
        <v>0</v>
      </c>
      <c r="BX1748">
        <v>0</v>
      </c>
      <c r="BZ1748">
        <v>0</v>
      </c>
      <c r="CB1748">
        <v>0</v>
      </c>
      <c r="CD1748">
        <v>0</v>
      </c>
      <c r="CH1748">
        <v>0</v>
      </c>
      <c r="CL1748">
        <v>2907</v>
      </c>
      <c r="CO1748">
        <v>0</v>
      </c>
      <c r="CP1748">
        <v>0</v>
      </c>
    </row>
    <row r="1749" spans="1:94" x14ac:dyDescent="0.3">
      <c r="A1749" s="4">
        <v>44670</v>
      </c>
      <c r="B1749" s="2" t="s">
        <v>5</v>
      </c>
      <c r="C1749" s="11" t="s">
        <v>146</v>
      </c>
      <c r="D1749" s="11" t="s">
        <v>1690</v>
      </c>
      <c r="E1749" s="3" t="s">
        <v>885</v>
      </c>
      <c r="F1749" s="1"/>
      <c r="G1749" s="7"/>
      <c r="H1749" s="7"/>
      <c r="I1749" s="7"/>
      <c r="J1749" s="7">
        <v>205</v>
      </c>
      <c r="K1749" s="7">
        <v>72</v>
      </c>
      <c r="L1749" s="7"/>
      <c r="M1749" s="5">
        <v>61</v>
      </c>
      <c r="N1749" s="7">
        <v>2</v>
      </c>
      <c r="O1749" s="7"/>
      <c r="P1749" s="7"/>
      <c r="Q1749" s="7"/>
      <c r="R1749" s="7"/>
      <c r="S1749" s="7"/>
      <c r="T1749" s="7">
        <v>1</v>
      </c>
      <c r="U1749" s="7"/>
      <c r="V1749" s="6"/>
      <c r="W1749" s="10"/>
      <c r="X1749" s="8"/>
      <c r="Y1749" s="9">
        <v>0</v>
      </c>
      <c r="Z1749" s="9">
        <v>0</v>
      </c>
      <c r="AA1749" s="9">
        <v>0</v>
      </c>
      <c r="AB1749" s="9">
        <v>0</v>
      </c>
      <c r="AC1749" s="9">
        <v>0</v>
      </c>
      <c r="AD1749" s="9">
        <v>0</v>
      </c>
      <c r="AE1749" s="9">
        <v>0</v>
      </c>
      <c r="AF1749" s="9">
        <v>0</v>
      </c>
      <c r="AG1749" s="9">
        <v>0</v>
      </c>
      <c r="AH1749" s="9">
        <v>0</v>
      </c>
      <c r="AI1749" s="9">
        <v>0</v>
      </c>
      <c r="AJ1749">
        <v>0</v>
      </c>
      <c r="AK1749">
        <v>0</v>
      </c>
      <c r="AU1749" t="s">
        <v>3485</v>
      </c>
      <c r="AW1749">
        <v>0</v>
      </c>
      <c r="BA1749">
        <v>0</v>
      </c>
      <c r="BC1749">
        <v>0</v>
      </c>
      <c r="BE1749">
        <v>0</v>
      </c>
      <c r="BG1749">
        <v>0</v>
      </c>
      <c r="BI1749">
        <v>0</v>
      </c>
      <c r="BK1749">
        <v>0</v>
      </c>
      <c r="BM1749">
        <v>0</v>
      </c>
      <c r="BO1749">
        <v>0</v>
      </c>
      <c r="BQ1749">
        <v>0</v>
      </c>
      <c r="BS1749">
        <v>0</v>
      </c>
      <c r="BT1749">
        <v>0</v>
      </c>
      <c r="BV1749">
        <v>0</v>
      </c>
      <c r="BX1749">
        <v>0</v>
      </c>
      <c r="BZ1749">
        <v>0</v>
      </c>
      <c r="CB1749">
        <v>0</v>
      </c>
      <c r="CD1749">
        <v>0</v>
      </c>
      <c r="CH1749">
        <v>0</v>
      </c>
      <c r="CL1749">
        <v>2908</v>
      </c>
      <c r="CO1749">
        <v>0</v>
      </c>
      <c r="CP1749">
        <v>0</v>
      </c>
    </row>
    <row r="1750" spans="1:94" x14ac:dyDescent="0.3">
      <c r="A1750" s="4">
        <v>44669</v>
      </c>
      <c r="B1750" s="2" t="s">
        <v>5</v>
      </c>
      <c r="C1750" s="11" t="s">
        <v>420</v>
      </c>
      <c r="D1750" s="11" t="s">
        <v>1690</v>
      </c>
      <c r="E1750" s="3" t="s">
        <v>846</v>
      </c>
      <c r="F1750" s="1"/>
      <c r="G1750" s="7"/>
      <c r="H1750" s="7"/>
      <c r="I1750" s="7"/>
      <c r="J1750" s="7">
        <v>8</v>
      </c>
      <c r="K1750" s="7">
        <v>2</v>
      </c>
      <c r="L1750" s="7"/>
      <c r="M1750" s="5">
        <v>2</v>
      </c>
      <c r="N1750" s="7"/>
      <c r="O1750" s="7"/>
      <c r="P1750" s="7"/>
      <c r="Q1750" s="7"/>
      <c r="R1750" s="7"/>
      <c r="S1750" s="7"/>
      <c r="T1750" s="7"/>
      <c r="U1750" s="7"/>
      <c r="V1750" s="6"/>
      <c r="W1750" s="10"/>
      <c r="X1750" s="8"/>
      <c r="Y1750" s="9">
        <v>0</v>
      </c>
      <c r="Z1750" s="9">
        <v>0</v>
      </c>
      <c r="AA1750" s="9">
        <v>0</v>
      </c>
      <c r="AB1750" s="9">
        <v>0</v>
      </c>
      <c r="AC1750" s="9">
        <v>0</v>
      </c>
      <c r="AD1750" s="9">
        <v>0</v>
      </c>
      <c r="AE1750" s="9">
        <v>0</v>
      </c>
      <c r="AF1750" s="9">
        <v>0</v>
      </c>
      <c r="AG1750" s="9">
        <v>0</v>
      </c>
      <c r="AH1750" s="9">
        <v>0</v>
      </c>
      <c r="AI1750" s="9">
        <v>0</v>
      </c>
      <c r="AJ1750">
        <v>0</v>
      </c>
      <c r="AK1750">
        <v>0</v>
      </c>
      <c r="AU1750" t="s">
        <v>3486</v>
      </c>
      <c r="AW1750">
        <v>0</v>
      </c>
      <c r="BA1750">
        <v>0</v>
      </c>
      <c r="BC1750">
        <v>0</v>
      </c>
      <c r="BE1750">
        <v>0</v>
      </c>
      <c r="BG1750">
        <v>0</v>
      </c>
      <c r="BI1750">
        <v>0</v>
      </c>
      <c r="BK1750">
        <v>0</v>
      </c>
      <c r="BM1750">
        <v>0</v>
      </c>
      <c r="BO1750">
        <v>0</v>
      </c>
      <c r="BQ1750">
        <v>0</v>
      </c>
      <c r="BS1750">
        <v>0</v>
      </c>
      <c r="BT1750">
        <v>0</v>
      </c>
      <c r="BV1750">
        <v>0</v>
      </c>
      <c r="BX1750">
        <v>0</v>
      </c>
      <c r="BZ1750">
        <v>0</v>
      </c>
      <c r="CB1750">
        <v>0</v>
      </c>
      <c r="CD1750">
        <v>0</v>
      </c>
      <c r="CH1750">
        <v>0</v>
      </c>
      <c r="CL1750">
        <v>2909</v>
      </c>
      <c r="CO1750">
        <v>0</v>
      </c>
      <c r="CP1750">
        <v>0</v>
      </c>
    </row>
    <row r="1751" spans="1:94" x14ac:dyDescent="0.3">
      <c r="A1751" s="4">
        <v>44668</v>
      </c>
      <c r="B1751" s="2" t="s">
        <v>5</v>
      </c>
      <c r="C1751" s="11" t="s">
        <v>74</v>
      </c>
      <c r="D1751" s="11" t="s">
        <v>1690</v>
      </c>
      <c r="E1751" s="3" t="s">
        <v>1272</v>
      </c>
      <c r="F1751" s="1"/>
      <c r="G1751" s="7"/>
      <c r="H1751" s="7"/>
      <c r="I1751" s="7"/>
      <c r="J1751" s="7">
        <v>95</v>
      </c>
      <c r="K1751" s="7">
        <v>35</v>
      </c>
      <c r="L1751" s="7"/>
      <c r="M1751" s="5">
        <v>35</v>
      </c>
      <c r="N1751" s="7">
        <v>7</v>
      </c>
      <c r="O1751" s="7"/>
      <c r="P1751" s="7"/>
      <c r="Q1751" s="7"/>
      <c r="R1751" s="7"/>
      <c r="S1751" s="7"/>
      <c r="T1751" s="7"/>
      <c r="U1751" s="7"/>
      <c r="V1751" s="6"/>
      <c r="W1751" s="10"/>
      <c r="X1751" s="8"/>
      <c r="Y1751" s="9">
        <v>0</v>
      </c>
      <c r="Z1751" s="9">
        <v>0</v>
      </c>
      <c r="AA1751" s="9">
        <v>0</v>
      </c>
      <c r="AB1751" s="9">
        <v>0</v>
      </c>
      <c r="AC1751" s="9">
        <v>0</v>
      </c>
      <c r="AD1751" s="9">
        <v>0</v>
      </c>
      <c r="AE1751" s="9">
        <v>0</v>
      </c>
      <c r="AF1751" s="9">
        <v>0</v>
      </c>
      <c r="AG1751" s="9">
        <v>0</v>
      </c>
      <c r="AH1751" s="9">
        <v>0</v>
      </c>
      <c r="AI1751" s="9">
        <v>0</v>
      </c>
      <c r="AJ1751">
        <v>0</v>
      </c>
      <c r="AK1751">
        <v>0</v>
      </c>
      <c r="AU1751" t="s">
        <v>3487</v>
      </c>
      <c r="AW1751">
        <v>0</v>
      </c>
      <c r="BA1751">
        <v>0</v>
      </c>
      <c r="BC1751">
        <v>0</v>
      </c>
      <c r="BE1751">
        <v>0</v>
      </c>
      <c r="BG1751">
        <v>0</v>
      </c>
      <c r="BI1751">
        <v>0</v>
      </c>
      <c r="BK1751">
        <v>0</v>
      </c>
      <c r="BM1751">
        <v>0</v>
      </c>
      <c r="BO1751">
        <v>0</v>
      </c>
      <c r="BQ1751">
        <v>0</v>
      </c>
      <c r="BS1751">
        <v>0</v>
      </c>
      <c r="BT1751">
        <v>0</v>
      </c>
      <c r="BV1751">
        <v>0</v>
      </c>
      <c r="BX1751">
        <v>0</v>
      </c>
      <c r="BZ1751">
        <v>0</v>
      </c>
      <c r="CB1751">
        <v>0</v>
      </c>
      <c r="CD1751">
        <v>0</v>
      </c>
      <c r="CH1751">
        <v>0</v>
      </c>
      <c r="CL1751">
        <v>2910</v>
      </c>
      <c r="CO1751">
        <v>0</v>
      </c>
      <c r="CP1751">
        <v>0</v>
      </c>
    </row>
    <row r="1752" spans="1:94" x14ac:dyDescent="0.3">
      <c r="A1752" s="4">
        <v>44665</v>
      </c>
      <c r="B1752" s="2" t="s">
        <v>5</v>
      </c>
      <c r="C1752" s="11" t="s">
        <v>439</v>
      </c>
      <c r="D1752" s="11" t="s">
        <v>1690</v>
      </c>
      <c r="E1752" s="3" t="s">
        <v>1053</v>
      </c>
      <c r="F1752" s="1"/>
      <c r="G1752" s="7"/>
      <c r="H1752" s="7"/>
      <c r="I1752" s="7"/>
      <c r="J1752" s="7">
        <v>32</v>
      </c>
      <c r="K1752" s="7">
        <v>15</v>
      </c>
      <c r="L1752" s="7"/>
      <c r="M1752" s="5">
        <v>15</v>
      </c>
      <c r="N1752" s="7">
        <v>1</v>
      </c>
      <c r="O1752" s="7"/>
      <c r="P1752" s="7"/>
      <c r="Q1752" s="7"/>
      <c r="R1752" s="7"/>
      <c r="S1752" s="7"/>
      <c r="T1752" s="7"/>
      <c r="U1752" s="7"/>
      <c r="V1752" s="6"/>
      <c r="W1752" s="10"/>
      <c r="X1752" s="8"/>
      <c r="Y1752" s="9">
        <v>0</v>
      </c>
      <c r="Z1752" s="9">
        <v>0</v>
      </c>
      <c r="AA1752" s="9">
        <v>0</v>
      </c>
      <c r="AB1752" s="9">
        <v>0</v>
      </c>
      <c r="AC1752" s="9">
        <v>0</v>
      </c>
      <c r="AD1752" s="9">
        <v>0</v>
      </c>
      <c r="AE1752" s="9">
        <v>0</v>
      </c>
      <c r="AF1752" s="9">
        <v>0</v>
      </c>
      <c r="AG1752" s="9">
        <v>0</v>
      </c>
      <c r="AH1752" s="9">
        <v>0</v>
      </c>
      <c r="AI1752" s="9">
        <v>0</v>
      </c>
      <c r="AJ1752">
        <v>0</v>
      </c>
      <c r="AK1752">
        <v>0</v>
      </c>
      <c r="AU1752" t="s">
        <v>3488</v>
      </c>
      <c r="AW1752">
        <v>0</v>
      </c>
      <c r="BA1752">
        <v>0</v>
      </c>
      <c r="BC1752">
        <v>0</v>
      </c>
      <c r="BE1752">
        <v>0</v>
      </c>
      <c r="BG1752">
        <v>0</v>
      </c>
      <c r="BI1752">
        <v>0</v>
      </c>
      <c r="BK1752">
        <v>0</v>
      </c>
      <c r="BM1752">
        <v>0</v>
      </c>
      <c r="BO1752">
        <v>0</v>
      </c>
      <c r="BQ1752">
        <v>0</v>
      </c>
      <c r="BS1752">
        <v>0</v>
      </c>
      <c r="BT1752">
        <v>0</v>
      </c>
      <c r="BV1752">
        <v>0</v>
      </c>
      <c r="BX1752">
        <v>0</v>
      </c>
      <c r="BZ1752">
        <v>0</v>
      </c>
      <c r="CB1752">
        <v>0</v>
      </c>
      <c r="CD1752">
        <v>0</v>
      </c>
      <c r="CH1752">
        <v>0</v>
      </c>
      <c r="CL1752">
        <v>2911</v>
      </c>
      <c r="CO1752">
        <v>0</v>
      </c>
      <c r="CP1752">
        <v>0</v>
      </c>
    </row>
    <row r="1753" spans="1:94" x14ac:dyDescent="0.3">
      <c r="A1753" s="4">
        <v>44809</v>
      </c>
      <c r="B1753" s="2" t="s">
        <v>78</v>
      </c>
      <c r="C1753" s="11" t="s">
        <v>582</v>
      </c>
      <c r="D1753" s="11" t="s">
        <v>11</v>
      </c>
      <c r="E1753" s="3" t="s">
        <v>1423</v>
      </c>
      <c r="F1753" s="1"/>
      <c r="G1753" s="7"/>
      <c r="H1753" s="7"/>
      <c r="I1753" s="7"/>
      <c r="J1753" s="7">
        <v>44</v>
      </c>
      <c r="K1753" s="7">
        <v>11</v>
      </c>
      <c r="L1753" s="7"/>
      <c r="M1753" s="5">
        <v>11</v>
      </c>
      <c r="N1753" s="7"/>
      <c r="O1753" s="7"/>
      <c r="P1753" s="7"/>
      <c r="Q1753" s="7"/>
      <c r="R1753" s="7"/>
      <c r="S1753" s="7"/>
      <c r="T1753" s="7"/>
      <c r="U1753" s="7"/>
      <c r="V1753" s="6"/>
      <c r="W1753" s="10"/>
      <c r="X1753" s="8"/>
      <c r="Y1753" s="9">
        <v>0</v>
      </c>
      <c r="Z1753" s="9">
        <v>0</v>
      </c>
      <c r="AA1753" s="9">
        <v>0</v>
      </c>
      <c r="AB1753" s="9">
        <v>0</v>
      </c>
      <c r="AC1753" s="9">
        <v>0</v>
      </c>
      <c r="AD1753" s="9">
        <v>0</v>
      </c>
      <c r="AE1753" s="9">
        <v>0</v>
      </c>
      <c r="AF1753" s="9">
        <v>0</v>
      </c>
      <c r="AG1753" s="9">
        <v>0</v>
      </c>
      <c r="AH1753" s="9">
        <v>0</v>
      </c>
      <c r="AI1753" s="9">
        <v>0</v>
      </c>
      <c r="AJ1753">
        <v>0</v>
      </c>
      <c r="AK1753">
        <v>0</v>
      </c>
      <c r="AU1753" t="s">
        <v>3489</v>
      </c>
      <c r="AW1753">
        <v>0</v>
      </c>
      <c r="BA1753">
        <v>0</v>
      </c>
      <c r="BC1753">
        <v>0</v>
      </c>
      <c r="BE1753">
        <v>0</v>
      </c>
      <c r="BG1753">
        <v>0</v>
      </c>
      <c r="BI1753">
        <v>0</v>
      </c>
      <c r="BK1753">
        <v>0</v>
      </c>
      <c r="BM1753">
        <v>0</v>
      </c>
      <c r="BO1753">
        <v>0</v>
      </c>
      <c r="BQ1753">
        <v>0</v>
      </c>
      <c r="BS1753">
        <v>0</v>
      </c>
      <c r="BT1753">
        <v>0</v>
      </c>
      <c r="BV1753">
        <v>0</v>
      </c>
      <c r="BX1753">
        <v>0</v>
      </c>
      <c r="BZ1753">
        <v>0</v>
      </c>
      <c r="CB1753">
        <v>0</v>
      </c>
      <c r="CD1753">
        <v>0</v>
      </c>
      <c r="CH1753">
        <v>0</v>
      </c>
      <c r="CL1753">
        <v>2912</v>
      </c>
      <c r="CO1753">
        <v>0</v>
      </c>
      <c r="CP1753">
        <v>0</v>
      </c>
    </row>
    <row r="1754" spans="1:94" x14ac:dyDescent="0.3">
      <c r="A1754" s="4">
        <v>44810</v>
      </c>
      <c r="B1754" s="2" t="s">
        <v>29</v>
      </c>
      <c r="C1754" s="11" t="s">
        <v>740</v>
      </c>
      <c r="D1754" s="11" t="s">
        <v>1699</v>
      </c>
      <c r="E1754" s="3" t="s">
        <v>878</v>
      </c>
      <c r="F1754" s="1"/>
      <c r="G1754" s="7"/>
      <c r="H1754" s="7"/>
      <c r="I1754" s="7"/>
      <c r="J1754" s="7"/>
      <c r="K1754" s="7"/>
      <c r="L1754" s="7"/>
      <c r="M1754" s="5"/>
      <c r="N1754" s="7"/>
      <c r="O1754" s="7"/>
      <c r="P1754" s="7"/>
      <c r="Q1754" s="7"/>
      <c r="R1754" s="7"/>
      <c r="S1754" s="7"/>
      <c r="T1754" s="7"/>
      <c r="U1754" s="7"/>
      <c r="V1754" s="6">
        <v>11</v>
      </c>
      <c r="W1754" s="10"/>
      <c r="X1754" s="8"/>
      <c r="Y1754" s="9">
        <v>0</v>
      </c>
      <c r="Z1754" s="9">
        <v>0</v>
      </c>
      <c r="AA1754" s="9">
        <v>0</v>
      </c>
      <c r="AB1754" s="9">
        <v>0</v>
      </c>
      <c r="AC1754" s="9">
        <v>0</v>
      </c>
      <c r="AD1754" s="9">
        <v>0</v>
      </c>
      <c r="AE1754" s="9">
        <v>0</v>
      </c>
      <c r="AF1754" s="9">
        <v>0</v>
      </c>
      <c r="AG1754" s="9">
        <v>0</v>
      </c>
      <c r="AH1754" s="9">
        <v>0</v>
      </c>
      <c r="AI1754" s="9">
        <v>0</v>
      </c>
      <c r="AJ1754">
        <v>0</v>
      </c>
      <c r="AK1754">
        <v>0</v>
      </c>
      <c r="AU1754" t="s">
        <v>3490</v>
      </c>
      <c r="AW1754">
        <v>0</v>
      </c>
      <c r="BA1754">
        <v>0</v>
      </c>
      <c r="BC1754">
        <v>0</v>
      </c>
      <c r="BE1754">
        <v>0</v>
      </c>
      <c r="BG1754">
        <v>0</v>
      </c>
      <c r="BI1754">
        <v>0</v>
      </c>
      <c r="BK1754">
        <v>0</v>
      </c>
      <c r="BM1754">
        <v>0</v>
      </c>
      <c r="BO1754">
        <v>0</v>
      </c>
      <c r="BQ1754">
        <v>0</v>
      </c>
      <c r="BS1754">
        <v>0</v>
      </c>
      <c r="BT1754">
        <v>0</v>
      </c>
      <c r="BV1754">
        <v>0</v>
      </c>
      <c r="BX1754">
        <v>0</v>
      </c>
      <c r="BZ1754">
        <v>0</v>
      </c>
      <c r="CB1754">
        <v>0</v>
      </c>
      <c r="CD1754">
        <v>0</v>
      </c>
      <c r="CH1754">
        <v>0</v>
      </c>
      <c r="CL1754">
        <v>2913</v>
      </c>
      <c r="CO1754">
        <v>0</v>
      </c>
      <c r="CP1754">
        <v>0</v>
      </c>
    </row>
    <row r="1755" spans="1:94" x14ac:dyDescent="0.3">
      <c r="A1755" s="4">
        <v>44796</v>
      </c>
      <c r="B1755" s="2" t="s">
        <v>1160</v>
      </c>
      <c r="C1755" s="11" t="s">
        <v>431</v>
      </c>
      <c r="D1755" s="11" t="s">
        <v>11</v>
      </c>
      <c r="E1755" s="3" t="s">
        <v>1250</v>
      </c>
      <c r="F1755" s="1"/>
      <c r="G1755" s="7"/>
      <c r="H1755" s="7"/>
      <c r="I1755" s="7"/>
      <c r="J1755" s="7"/>
      <c r="K1755" s="7">
        <v>150</v>
      </c>
      <c r="L1755" s="7"/>
      <c r="M1755" s="5">
        <v>150</v>
      </c>
      <c r="N1755" s="7"/>
      <c r="O1755" s="7"/>
      <c r="P1755" s="7"/>
      <c r="Q1755" s="7"/>
      <c r="R1755" s="7"/>
      <c r="S1755" s="7"/>
      <c r="T1755" s="7"/>
      <c r="U1755" s="7"/>
      <c r="V1755" s="6"/>
      <c r="W1755" s="10"/>
      <c r="X1755" s="8"/>
      <c r="Y1755" s="9">
        <v>0</v>
      </c>
      <c r="Z1755" s="9">
        <v>0</v>
      </c>
      <c r="AA1755" s="9">
        <v>0</v>
      </c>
      <c r="AB1755" s="9">
        <v>0</v>
      </c>
      <c r="AC1755" s="9">
        <v>0</v>
      </c>
      <c r="AD1755" s="9">
        <v>0</v>
      </c>
      <c r="AE1755" s="9">
        <v>0</v>
      </c>
      <c r="AF1755" s="9">
        <v>0</v>
      </c>
      <c r="AG1755" s="9">
        <v>0</v>
      </c>
      <c r="AH1755" s="9">
        <v>0</v>
      </c>
      <c r="AI1755" s="9">
        <v>0</v>
      </c>
      <c r="AJ1755">
        <v>0</v>
      </c>
      <c r="AK1755">
        <v>0</v>
      </c>
      <c r="AU1755" t="s">
        <v>3491</v>
      </c>
      <c r="AW1755">
        <v>0</v>
      </c>
      <c r="BA1755">
        <v>0</v>
      </c>
      <c r="BC1755">
        <v>0</v>
      </c>
      <c r="BE1755">
        <v>0</v>
      </c>
      <c r="BG1755">
        <v>0</v>
      </c>
      <c r="BI1755">
        <v>0</v>
      </c>
      <c r="BK1755">
        <v>0</v>
      </c>
      <c r="BM1755">
        <v>0</v>
      </c>
      <c r="BO1755">
        <v>0</v>
      </c>
      <c r="BQ1755">
        <v>0</v>
      </c>
      <c r="BS1755">
        <v>0</v>
      </c>
      <c r="BT1755">
        <v>0</v>
      </c>
      <c r="BV1755">
        <v>0</v>
      </c>
      <c r="BX1755">
        <v>0</v>
      </c>
      <c r="BZ1755">
        <v>0</v>
      </c>
      <c r="CB1755">
        <v>0</v>
      </c>
      <c r="CD1755">
        <v>0</v>
      </c>
      <c r="CH1755">
        <v>0</v>
      </c>
      <c r="CL1755">
        <v>2914</v>
      </c>
      <c r="CO1755">
        <v>0</v>
      </c>
      <c r="CP1755">
        <v>0</v>
      </c>
    </row>
    <row r="1756" spans="1:94" x14ac:dyDescent="0.3">
      <c r="A1756" s="4">
        <v>44811</v>
      </c>
      <c r="B1756" s="2" t="s">
        <v>26</v>
      </c>
      <c r="C1756" s="11" t="s">
        <v>255</v>
      </c>
      <c r="D1756" s="11" t="s">
        <v>11</v>
      </c>
      <c r="E1756" s="3" t="s">
        <v>1391</v>
      </c>
      <c r="F1756" s="1"/>
      <c r="G1756" s="7"/>
      <c r="H1756" s="7"/>
      <c r="I1756" s="7"/>
      <c r="J1756" s="7">
        <v>1075</v>
      </c>
      <c r="K1756" s="7">
        <v>215</v>
      </c>
      <c r="L1756" s="7">
        <v>5</v>
      </c>
      <c r="M1756" s="5"/>
      <c r="N1756" s="7">
        <v>1</v>
      </c>
      <c r="O1756" s="7">
        <v>1</v>
      </c>
      <c r="P1756" s="7">
        <v>1</v>
      </c>
      <c r="Q1756" s="7"/>
      <c r="R1756" s="7"/>
      <c r="S1756" s="7"/>
      <c r="T1756" s="7">
        <v>2</v>
      </c>
      <c r="U1756" s="7"/>
      <c r="V1756" s="6">
        <v>30</v>
      </c>
      <c r="W1756" s="10"/>
      <c r="X1756" s="8"/>
      <c r="Y1756" s="9">
        <v>0</v>
      </c>
      <c r="Z1756" s="9">
        <v>0</v>
      </c>
      <c r="AA1756" s="9">
        <v>0</v>
      </c>
      <c r="AB1756" s="9">
        <v>0</v>
      </c>
      <c r="AC1756" s="9">
        <v>0</v>
      </c>
      <c r="AD1756" s="9">
        <v>0</v>
      </c>
      <c r="AE1756" s="9">
        <v>0</v>
      </c>
      <c r="AF1756" s="9">
        <v>0</v>
      </c>
      <c r="AG1756" s="9">
        <v>0</v>
      </c>
      <c r="AH1756" s="9">
        <v>0</v>
      </c>
      <c r="AI1756" s="9">
        <v>0</v>
      </c>
      <c r="AJ1756">
        <v>0</v>
      </c>
      <c r="AK1756">
        <v>0</v>
      </c>
      <c r="AU1756" t="s">
        <v>3492</v>
      </c>
      <c r="AW1756">
        <v>0</v>
      </c>
      <c r="BA1756">
        <v>0</v>
      </c>
      <c r="BC1756">
        <v>0</v>
      </c>
      <c r="BE1756">
        <v>0</v>
      </c>
      <c r="BG1756">
        <v>0</v>
      </c>
      <c r="BI1756">
        <v>0</v>
      </c>
      <c r="BK1756">
        <v>0</v>
      </c>
      <c r="BM1756">
        <v>0</v>
      </c>
      <c r="BO1756">
        <v>0</v>
      </c>
      <c r="BQ1756">
        <v>0</v>
      </c>
      <c r="BS1756">
        <v>0</v>
      </c>
      <c r="BT1756">
        <v>0</v>
      </c>
      <c r="BV1756">
        <v>0</v>
      </c>
      <c r="BX1756">
        <v>0</v>
      </c>
      <c r="BZ1756">
        <v>0</v>
      </c>
      <c r="CB1756">
        <v>0</v>
      </c>
      <c r="CD1756">
        <v>0</v>
      </c>
      <c r="CH1756">
        <v>0</v>
      </c>
      <c r="CL1756">
        <v>2915</v>
      </c>
      <c r="CO1756">
        <v>0</v>
      </c>
      <c r="CP1756">
        <v>0</v>
      </c>
    </row>
    <row r="1757" spans="1:94" x14ac:dyDescent="0.3">
      <c r="A1757" s="4">
        <v>44811</v>
      </c>
      <c r="B1757" s="2" t="s">
        <v>32</v>
      </c>
      <c r="C1757" s="11" t="s">
        <v>194</v>
      </c>
      <c r="D1757" s="11" t="s">
        <v>654</v>
      </c>
      <c r="E1757" s="3" t="s">
        <v>1093</v>
      </c>
      <c r="F1757" s="1"/>
      <c r="G1757" s="7"/>
      <c r="H1757" s="7">
        <v>10</v>
      </c>
      <c r="I1757" s="7"/>
      <c r="J1757" s="7">
        <v>10</v>
      </c>
      <c r="K1757" s="7"/>
      <c r="L1757" s="7"/>
      <c r="M1757" s="5"/>
      <c r="N1757" s="7"/>
      <c r="O1757" s="7"/>
      <c r="P1757" s="7"/>
      <c r="Q1757" s="7"/>
      <c r="R1757" s="7"/>
      <c r="S1757" s="7"/>
      <c r="T1757" s="7"/>
      <c r="U1757" s="7"/>
      <c r="V1757" s="6"/>
      <c r="W1757" s="10"/>
      <c r="X1757" s="8"/>
      <c r="Y1757" s="9">
        <v>0</v>
      </c>
      <c r="Z1757" s="9">
        <v>0</v>
      </c>
      <c r="AA1757" s="9">
        <v>0</v>
      </c>
      <c r="AB1757" s="9">
        <v>0</v>
      </c>
      <c r="AC1757" s="9">
        <v>0</v>
      </c>
      <c r="AD1757" s="9">
        <v>0</v>
      </c>
      <c r="AE1757" s="9">
        <v>0</v>
      </c>
      <c r="AF1757" s="9">
        <v>0</v>
      </c>
      <c r="AG1757" s="9">
        <v>0</v>
      </c>
      <c r="AH1757" s="9">
        <v>0</v>
      </c>
      <c r="AI1757" s="9">
        <v>0</v>
      </c>
      <c r="AJ1757">
        <v>0</v>
      </c>
      <c r="AK1757">
        <v>0</v>
      </c>
      <c r="AU1757" t="s">
        <v>3493</v>
      </c>
      <c r="AW1757">
        <v>0</v>
      </c>
      <c r="BA1757">
        <v>0</v>
      </c>
      <c r="BC1757">
        <v>0</v>
      </c>
      <c r="BE1757">
        <v>0</v>
      </c>
      <c r="BG1757">
        <v>0</v>
      </c>
      <c r="BI1757">
        <v>0</v>
      </c>
      <c r="BK1757">
        <v>0</v>
      </c>
      <c r="BM1757">
        <v>0</v>
      </c>
      <c r="BO1757">
        <v>0</v>
      </c>
      <c r="BQ1757">
        <v>0</v>
      </c>
      <c r="BS1757">
        <v>0</v>
      </c>
      <c r="BT1757">
        <v>0</v>
      </c>
      <c r="BV1757">
        <v>0</v>
      </c>
      <c r="BX1757">
        <v>0</v>
      </c>
      <c r="BZ1757">
        <v>0</v>
      </c>
      <c r="CB1757">
        <v>0</v>
      </c>
      <c r="CD1757">
        <v>0</v>
      </c>
      <c r="CH1757">
        <v>0</v>
      </c>
      <c r="CL1757">
        <v>2916</v>
      </c>
      <c r="CO1757">
        <v>0</v>
      </c>
      <c r="CP1757">
        <v>0</v>
      </c>
    </row>
    <row r="1758" spans="1:94" x14ac:dyDescent="0.3">
      <c r="A1758" s="4">
        <v>44811</v>
      </c>
      <c r="B1758" s="2" t="s">
        <v>15</v>
      </c>
      <c r="C1758" s="11" t="s">
        <v>22</v>
      </c>
      <c r="D1758" s="11" t="s">
        <v>7</v>
      </c>
      <c r="E1758" s="3" t="s">
        <v>831</v>
      </c>
      <c r="F1758" s="1"/>
      <c r="G1758" s="7"/>
      <c r="H1758" s="7">
        <v>5</v>
      </c>
      <c r="I1758" s="7"/>
      <c r="J1758" s="7">
        <v>121</v>
      </c>
      <c r="K1758" s="7">
        <v>40</v>
      </c>
      <c r="L1758" s="7">
        <v>34</v>
      </c>
      <c r="M1758" s="5">
        <v>6</v>
      </c>
      <c r="N1758" s="7"/>
      <c r="O1758" s="7"/>
      <c r="P1758" s="7"/>
      <c r="Q1758" s="7"/>
      <c r="R1758" s="7"/>
      <c r="S1758" s="7"/>
      <c r="T1758" s="7"/>
      <c r="U1758" s="7"/>
      <c r="V1758" s="6"/>
      <c r="W1758" s="10"/>
      <c r="X1758" s="8"/>
      <c r="Y1758" s="9">
        <v>0</v>
      </c>
      <c r="Z1758" s="9">
        <v>0</v>
      </c>
      <c r="AA1758" s="9">
        <v>0</v>
      </c>
      <c r="AB1758" s="9">
        <v>0</v>
      </c>
      <c r="AC1758" s="9">
        <v>0</v>
      </c>
      <c r="AD1758" s="9">
        <v>0</v>
      </c>
      <c r="AE1758" s="9">
        <v>0</v>
      </c>
      <c r="AF1758" s="9">
        <v>0</v>
      </c>
      <c r="AG1758" s="9">
        <v>0</v>
      </c>
      <c r="AH1758" s="9">
        <v>0</v>
      </c>
      <c r="AI1758" s="9">
        <v>0</v>
      </c>
      <c r="AJ1758">
        <v>0</v>
      </c>
      <c r="AK1758">
        <v>0</v>
      </c>
      <c r="AU1758" t="s">
        <v>3494</v>
      </c>
      <c r="AW1758">
        <v>0</v>
      </c>
      <c r="BA1758">
        <v>0</v>
      </c>
      <c r="BC1758">
        <v>0</v>
      </c>
      <c r="BE1758">
        <v>0</v>
      </c>
      <c r="BG1758">
        <v>0</v>
      </c>
      <c r="BI1758">
        <v>0</v>
      </c>
      <c r="BK1758">
        <v>0</v>
      </c>
      <c r="BM1758">
        <v>0</v>
      </c>
      <c r="BO1758">
        <v>0</v>
      </c>
      <c r="BQ1758">
        <v>0</v>
      </c>
      <c r="BS1758">
        <v>0</v>
      </c>
      <c r="BT1758">
        <v>0</v>
      </c>
      <c r="BV1758">
        <v>0</v>
      </c>
      <c r="BX1758">
        <v>0</v>
      </c>
      <c r="BZ1758">
        <v>0</v>
      </c>
      <c r="CB1758">
        <v>0</v>
      </c>
      <c r="CD1758">
        <v>0</v>
      </c>
      <c r="CH1758">
        <v>0</v>
      </c>
      <c r="CL1758">
        <v>2917</v>
      </c>
      <c r="CO1758">
        <v>0</v>
      </c>
      <c r="CP1758">
        <v>0</v>
      </c>
    </row>
    <row r="1759" spans="1:94" x14ac:dyDescent="0.3">
      <c r="A1759" s="4">
        <v>44808</v>
      </c>
      <c r="B1759" s="2" t="s">
        <v>26</v>
      </c>
      <c r="C1759" s="11" t="s">
        <v>384</v>
      </c>
      <c r="D1759" s="11" t="s">
        <v>1690</v>
      </c>
      <c r="E1759" s="3" t="s">
        <v>1132</v>
      </c>
      <c r="F1759" s="1"/>
      <c r="G1759" s="7"/>
      <c r="H1759" s="7"/>
      <c r="I1759" s="7"/>
      <c r="J1759" s="7">
        <v>140</v>
      </c>
      <c r="K1759" s="7"/>
      <c r="L1759" s="7"/>
      <c r="M1759" s="5"/>
      <c r="N1759" s="7"/>
      <c r="O1759" s="7"/>
      <c r="P1759" s="7"/>
      <c r="Q1759" s="7"/>
      <c r="R1759" s="7"/>
      <c r="S1759" s="7"/>
      <c r="T1759" s="7">
        <v>1</v>
      </c>
      <c r="U1759" s="7"/>
      <c r="V1759" s="6"/>
      <c r="W1759" s="10"/>
      <c r="X1759" s="8"/>
      <c r="Y1759" s="9">
        <v>0</v>
      </c>
      <c r="Z1759" s="9">
        <v>0</v>
      </c>
      <c r="AA1759" s="9">
        <v>0</v>
      </c>
      <c r="AB1759" s="9">
        <v>0</v>
      </c>
      <c r="AC1759" s="9">
        <v>0</v>
      </c>
      <c r="AD1759" s="9">
        <v>0</v>
      </c>
      <c r="AE1759" s="9">
        <v>0</v>
      </c>
      <c r="AF1759" s="9">
        <v>0</v>
      </c>
      <c r="AG1759" s="9">
        <v>0</v>
      </c>
      <c r="AH1759" s="9">
        <v>0</v>
      </c>
      <c r="AI1759" s="9">
        <v>0</v>
      </c>
      <c r="AJ1759">
        <v>0</v>
      </c>
      <c r="AK1759">
        <v>0</v>
      </c>
      <c r="AU1759" t="s">
        <v>3495</v>
      </c>
      <c r="AW1759">
        <v>0</v>
      </c>
      <c r="BA1759">
        <v>0</v>
      </c>
      <c r="BC1759">
        <v>0</v>
      </c>
      <c r="BE1759">
        <v>0</v>
      </c>
      <c r="BG1759">
        <v>0</v>
      </c>
      <c r="BI1759">
        <v>0</v>
      </c>
      <c r="BK1759">
        <v>0</v>
      </c>
      <c r="BM1759">
        <v>0</v>
      </c>
      <c r="BO1759">
        <v>0</v>
      </c>
      <c r="BQ1759">
        <v>0</v>
      </c>
      <c r="BS1759">
        <v>0</v>
      </c>
      <c r="BT1759">
        <v>0</v>
      </c>
      <c r="BV1759">
        <v>0</v>
      </c>
      <c r="BX1759">
        <v>0</v>
      </c>
      <c r="BZ1759">
        <v>0</v>
      </c>
      <c r="CB1759">
        <v>0</v>
      </c>
      <c r="CD1759">
        <v>0</v>
      </c>
      <c r="CH1759">
        <v>0</v>
      </c>
      <c r="CL1759">
        <v>2918</v>
      </c>
      <c r="CO1759">
        <v>0</v>
      </c>
      <c r="CP1759">
        <v>0</v>
      </c>
    </row>
    <row r="1760" spans="1:94" x14ac:dyDescent="0.3">
      <c r="A1760" s="4">
        <v>44811</v>
      </c>
      <c r="B1760" s="2" t="s">
        <v>40</v>
      </c>
      <c r="C1760" s="11" t="s">
        <v>42</v>
      </c>
      <c r="D1760" s="11" t="s">
        <v>1699</v>
      </c>
      <c r="E1760" s="3" t="s">
        <v>1009</v>
      </c>
      <c r="F1760" s="1"/>
      <c r="G1760" s="7"/>
      <c r="H1760" s="7"/>
      <c r="I1760" s="7"/>
      <c r="J1760" s="7"/>
      <c r="K1760" s="7"/>
      <c r="L1760" s="7"/>
      <c r="M1760" s="5"/>
      <c r="N1760" s="7"/>
      <c r="O1760" s="7"/>
      <c r="P1760" s="7"/>
      <c r="Q1760" s="7"/>
      <c r="R1760" s="7"/>
      <c r="S1760" s="7"/>
      <c r="T1760" s="7"/>
      <c r="U1760" s="7"/>
      <c r="V1760" s="6">
        <v>8</v>
      </c>
      <c r="W1760" s="10"/>
      <c r="X1760" s="8"/>
      <c r="Y1760" s="9">
        <v>0</v>
      </c>
      <c r="Z1760" s="9">
        <v>0</v>
      </c>
      <c r="AA1760" s="9">
        <v>0</v>
      </c>
      <c r="AB1760" s="9">
        <v>0</v>
      </c>
      <c r="AC1760" s="9">
        <v>0</v>
      </c>
      <c r="AD1760" s="9">
        <v>0</v>
      </c>
      <c r="AE1760" s="9">
        <v>0</v>
      </c>
      <c r="AF1760" s="9">
        <v>0</v>
      </c>
      <c r="AG1760" s="9">
        <v>0</v>
      </c>
      <c r="AH1760" s="9">
        <v>0</v>
      </c>
      <c r="AI1760" s="9">
        <v>0</v>
      </c>
      <c r="AJ1760">
        <v>0</v>
      </c>
      <c r="AK1760">
        <v>0</v>
      </c>
      <c r="AU1760" t="s">
        <v>3496</v>
      </c>
      <c r="AW1760">
        <v>0</v>
      </c>
      <c r="BA1760">
        <v>0</v>
      </c>
      <c r="BC1760">
        <v>0</v>
      </c>
      <c r="BE1760">
        <v>0</v>
      </c>
      <c r="BG1760">
        <v>0</v>
      </c>
      <c r="BI1760">
        <v>0</v>
      </c>
      <c r="BK1760">
        <v>0</v>
      </c>
      <c r="BM1760">
        <v>0</v>
      </c>
      <c r="BO1760">
        <v>0</v>
      </c>
      <c r="BQ1760">
        <v>0</v>
      </c>
      <c r="BS1760">
        <v>0</v>
      </c>
      <c r="BT1760">
        <v>0</v>
      </c>
      <c r="BV1760">
        <v>0</v>
      </c>
      <c r="BX1760">
        <v>0</v>
      </c>
      <c r="BZ1760">
        <v>0</v>
      </c>
      <c r="CB1760">
        <v>0</v>
      </c>
      <c r="CD1760">
        <v>0</v>
      </c>
      <c r="CH1760">
        <v>0</v>
      </c>
      <c r="CL1760">
        <v>2919</v>
      </c>
      <c r="CO1760">
        <v>0</v>
      </c>
      <c r="CP1760">
        <v>0</v>
      </c>
    </row>
    <row r="1761" spans="1:94" x14ac:dyDescent="0.3">
      <c r="A1761" s="4">
        <v>44811</v>
      </c>
      <c r="B1761" s="2" t="s">
        <v>12</v>
      </c>
      <c r="C1761" s="11" t="s">
        <v>225</v>
      </c>
      <c r="D1761" s="11" t="s">
        <v>7</v>
      </c>
      <c r="E1761" s="3" t="s">
        <v>828</v>
      </c>
      <c r="F1761" s="1"/>
      <c r="G1761" s="7"/>
      <c r="H1761" s="7"/>
      <c r="I1761" s="7"/>
      <c r="J1761" s="7"/>
      <c r="K1761" s="7"/>
      <c r="L1761" s="7"/>
      <c r="M1761" s="5"/>
      <c r="N1761" s="7"/>
      <c r="O1761" s="7"/>
      <c r="P1761" s="7"/>
      <c r="Q1761" s="7"/>
      <c r="R1761" s="7"/>
      <c r="S1761" s="7"/>
      <c r="T1761" s="7"/>
      <c r="U1761" s="7"/>
      <c r="V1761" s="6"/>
      <c r="W1761" s="10" t="s">
        <v>1700</v>
      </c>
      <c r="X1761" s="8"/>
      <c r="Y1761" s="9">
        <v>0</v>
      </c>
      <c r="Z1761" s="9">
        <v>0</v>
      </c>
      <c r="AA1761" s="9">
        <v>0</v>
      </c>
      <c r="AB1761" s="9">
        <v>0</v>
      </c>
      <c r="AC1761" s="9">
        <v>0</v>
      </c>
      <c r="AD1761" s="9">
        <v>0</v>
      </c>
      <c r="AE1761" s="9">
        <v>0</v>
      </c>
      <c r="AF1761" s="9">
        <v>0</v>
      </c>
      <c r="AG1761" s="9">
        <v>0</v>
      </c>
      <c r="AH1761" s="9">
        <v>0</v>
      </c>
      <c r="AI1761" s="9">
        <v>0</v>
      </c>
      <c r="AJ1761">
        <v>0</v>
      </c>
      <c r="AK1761">
        <v>0</v>
      </c>
      <c r="AU1761" t="s">
        <v>3497</v>
      </c>
      <c r="AW1761">
        <v>0</v>
      </c>
      <c r="BA1761">
        <v>0</v>
      </c>
      <c r="BC1761">
        <v>0</v>
      </c>
      <c r="BE1761">
        <v>0</v>
      </c>
      <c r="BG1761">
        <v>0</v>
      </c>
      <c r="BI1761">
        <v>0</v>
      </c>
      <c r="BK1761">
        <v>0</v>
      </c>
      <c r="BM1761">
        <v>0</v>
      </c>
      <c r="BO1761">
        <v>0</v>
      </c>
      <c r="BQ1761">
        <v>0</v>
      </c>
      <c r="BS1761">
        <v>0</v>
      </c>
      <c r="BT1761">
        <v>0</v>
      </c>
      <c r="BV1761">
        <v>0</v>
      </c>
      <c r="BX1761">
        <v>0</v>
      </c>
      <c r="BZ1761">
        <v>0</v>
      </c>
      <c r="CB1761">
        <v>0</v>
      </c>
      <c r="CD1761">
        <v>0</v>
      </c>
      <c r="CH1761">
        <v>0</v>
      </c>
      <c r="CL1761">
        <v>2920</v>
      </c>
      <c r="CO1761">
        <v>0</v>
      </c>
      <c r="CP1761">
        <v>0</v>
      </c>
    </row>
    <row r="1762" spans="1:94" x14ac:dyDescent="0.3">
      <c r="A1762" s="4">
        <v>44623</v>
      </c>
      <c r="B1762" s="2" t="s">
        <v>5</v>
      </c>
      <c r="C1762" s="11" t="s">
        <v>420</v>
      </c>
      <c r="D1762" s="11" t="s">
        <v>1690</v>
      </c>
      <c r="E1762" s="3" t="s">
        <v>846</v>
      </c>
      <c r="F1762" s="1"/>
      <c r="G1762" s="7"/>
      <c r="H1762" s="7"/>
      <c r="I1762" s="7"/>
      <c r="J1762" s="7"/>
      <c r="K1762" s="7"/>
      <c r="L1762" s="7"/>
      <c r="M1762" s="5"/>
      <c r="N1762" s="7">
        <v>1</v>
      </c>
      <c r="O1762" s="7"/>
      <c r="P1762" s="7"/>
      <c r="Q1762" s="7"/>
      <c r="R1762" s="7"/>
      <c r="S1762" s="7"/>
      <c r="T1762" s="7"/>
      <c r="U1762" s="7"/>
      <c r="V1762" s="6"/>
      <c r="W1762" s="10"/>
      <c r="X1762" s="8"/>
      <c r="Y1762" s="9">
        <v>0</v>
      </c>
      <c r="Z1762" s="9">
        <v>0</v>
      </c>
      <c r="AA1762" s="9">
        <v>0</v>
      </c>
      <c r="AB1762" s="9">
        <v>0</v>
      </c>
      <c r="AC1762" s="9">
        <v>0</v>
      </c>
      <c r="AD1762" s="9">
        <v>0</v>
      </c>
      <c r="AE1762" s="9">
        <v>0</v>
      </c>
      <c r="AF1762" s="9">
        <v>0</v>
      </c>
      <c r="AG1762" s="9">
        <v>0</v>
      </c>
      <c r="AH1762" s="9">
        <v>0</v>
      </c>
      <c r="AI1762" s="9">
        <v>0</v>
      </c>
      <c r="AJ1762">
        <v>0</v>
      </c>
      <c r="AK1762">
        <v>0</v>
      </c>
      <c r="AU1762" t="s">
        <v>3498</v>
      </c>
      <c r="AW1762">
        <v>0</v>
      </c>
      <c r="BA1762">
        <v>0</v>
      </c>
      <c r="BC1762">
        <v>0</v>
      </c>
      <c r="BE1762">
        <v>0</v>
      </c>
      <c r="BG1762">
        <v>0</v>
      </c>
      <c r="BI1762">
        <v>0</v>
      </c>
      <c r="BK1762">
        <v>0</v>
      </c>
      <c r="BM1762">
        <v>0</v>
      </c>
      <c r="BO1762">
        <v>0</v>
      </c>
      <c r="BQ1762">
        <v>0</v>
      </c>
      <c r="BS1762">
        <v>0</v>
      </c>
      <c r="BT1762">
        <v>0</v>
      </c>
      <c r="BV1762">
        <v>0</v>
      </c>
      <c r="BX1762">
        <v>0</v>
      </c>
      <c r="BZ1762">
        <v>0</v>
      </c>
      <c r="CB1762">
        <v>0</v>
      </c>
      <c r="CD1762">
        <v>0</v>
      </c>
      <c r="CH1762">
        <v>0</v>
      </c>
      <c r="CL1762">
        <v>2921</v>
      </c>
      <c r="CO1762">
        <v>0</v>
      </c>
      <c r="CP1762">
        <v>0</v>
      </c>
    </row>
    <row r="1763" spans="1:94" x14ac:dyDescent="0.3">
      <c r="A1763" s="4">
        <v>44624</v>
      </c>
      <c r="B1763" s="2" t="s">
        <v>5</v>
      </c>
      <c r="C1763" s="11" t="s">
        <v>91</v>
      </c>
      <c r="D1763" s="11" t="s">
        <v>1690</v>
      </c>
      <c r="E1763" s="3" t="s">
        <v>1029</v>
      </c>
      <c r="F1763" s="1"/>
      <c r="G1763" s="7"/>
      <c r="H1763" s="7"/>
      <c r="I1763" s="7"/>
      <c r="J1763" s="7"/>
      <c r="K1763" s="7"/>
      <c r="L1763" s="7"/>
      <c r="M1763" s="5"/>
      <c r="N1763" s="7">
        <v>1</v>
      </c>
      <c r="O1763" s="7"/>
      <c r="P1763" s="7"/>
      <c r="Q1763" s="7"/>
      <c r="R1763" s="7"/>
      <c r="S1763" s="7"/>
      <c r="T1763" s="7"/>
      <c r="U1763" s="7"/>
      <c r="V1763" s="6"/>
      <c r="W1763" s="10"/>
      <c r="X1763" s="8"/>
      <c r="Y1763" s="9">
        <v>0</v>
      </c>
      <c r="Z1763" s="9">
        <v>0</v>
      </c>
      <c r="AA1763" s="9">
        <v>0</v>
      </c>
      <c r="AB1763" s="9">
        <v>0</v>
      </c>
      <c r="AC1763" s="9">
        <v>0</v>
      </c>
      <c r="AD1763" s="9">
        <v>0</v>
      </c>
      <c r="AE1763" s="9">
        <v>0</v>
      </c>
      <c r="AF1763" s="9">
        <v>0</v>
      </c>
      <c r="AG1763" s="9">
        <v>0</v>
      </c>
      <c r="AH1763" s="9">
        <v>0</v>
      </c>
      <c r="AI1763" s="9">
        <v>0</v>
      </c>
      <c r="AJ1763">
        <v>0</v>
      </c>
      <c r="AK1763">
        <v>0</v>
      </c>
      <c r="AU1763" t="s">
        <v>3499</v>
      </c>
      <c r="AW1763">
        <v>0</v>
      </c>
      <c r="BA1763">
        <v>0</v>
      </c>
      <c r="BC1763">
        <v>0</v>
      </c>
      <c r="BE1763">
        <v>0</v>
      </c>
      <c r="BG1763">
        <v>0</v>
      </c>
      <c r="BI1763">
        <v>0</v>
      </c>
      <c r="BK1763">
        <v>0</v>
      </c>
      <c r="BM1763">
        <v>0</v>
      </c>
      <c r="BO1763">
        <v>0</v>
      </c>
      <c r="BQ1763">
        <v>0</v>
      </c>
      <c r="BS1763">
        <v>0</v>
      </c>
      <c r="BT1763">
        <v>0</v>
      </c>
      <c r="BV1763">
        <v>0</v>
      </c>
      <c r="BX1763">
        <v>0</v>
      </c>
      <c r="BZ1763">
        <v>0</v>
      </c>
      <c r="CB1763">
        <v>0</v>
      </c>
      <c r="CD1763">
        <v>0</v>
      </c>
      <c r="CH1763">
        <v>0</v>
      </c>
      <c r="CL1763">
        <v>2922</v>
      </c>
      <c r="CO1763">
        <v>0</v>
      </c>
      <c r="CP1763">
        <v>0</v>
      </c>
    </row>
    <row r="1764" spans="1:94" x14ac:dyDescent="0.3">
      <c r="A1764" s="4">
        <v>44625</v>
      </c>
      <c r="B1764" s="2" t="s">
        <v>5</v>
      </c>
      <c r="C1764" s="11" t="s">
        <v>763</v>
      </c>
      <c r="D1764" s="11" t="s">
        <v>1690</v>
      </c>
      <c r="E1764" s="3" t="s">
        <v>996</v>
      </c>
      <c r="F1764" s="1"/>
      <c r="G1764" s="7"/>
      <c r="H1764" s="7"/>
      <c r="I1764" s="7"/>
      <c r="J1764" s="7"/>
      <c r="K1764" s="7"/>
      <c r="L1764" s="7"/>
      <c r="M1764" s="5"/>
      <c r="N1764" s="7">
        <v>1</v>
      </c>
      <c r="O1764" s="7"/>
      <c r="P1764" s="7"/>
      <c r="Q1764" s="7"/>
      <c r="R1764" s="7"/>
      <c r="S1764" s="7"/>
      <c r="T1764" s="7"/>
      <c r="U1764" s="7"/>
      <c r="V1764" s="6"/>
      <c r="W1764" s="10"/>
      <c r="X1764" s="8"/>
      <c r="Y1764" s="9">
        <v>0</v>
      </c>
      <c r="Z1764" s="9">
        <v>0</v>
      </c>
      <c r="AA1764" s="9">
        <v>0</v>
      </c>
      <c r="AB1764" s="9">
        <v>0</v>
      </c>
      <c r="AC1764" s="9">
        <v>0</v>
      </c>
      <c r="AD1764" s="9">
        <v>0</v>
      </c>
      <c r="AE1764" s="9">
        <v>0</v>
      </c>
      <c r="AF1764" s="9">
        <v>0</v>
      </c>
      <c r="AG1764" s="9">
        <v>0</v>
      </c>
      <c r="AH1764" s="9">
        <v>0</v>
      </c>
      <c r="AI1764" s="9">
        <v>0</v>
      </c>
      <c r="AJ1764">
        <v>0</v>
      </c>
      <c r="AK1764">
        <v>0</v>
      </c>
      <c r="AU1764" t="s">
        <v>3500</v>
      </c>
      <c r="AW1764">
        <v>0</v>
      </c>
      <c r="BA1764">
        <v>0</v>
      </c>
      <c r="BC1764">
        <v>0</v>
      </c>
      <c r="BE1764">
        <v>0</v>
      </c>
      <c r="BG1764">
        <v>0</v>
      </c>
      <c r="BI1764">
        <v>0</v>
      </c>
      <c r="BK1764">
        <v>0</v>
      </c>
      <c r="BM1764">
        <v>0</v>
      </c>
      <c r="BO1764">
        <v>0</v>
      </c>
      <c r="BQ1764">
        <v>0</v>
      </c>
      <c r="BS1764">
        <v>0</v>
      </c>
      <c r="BT1764">
        <v>0</v>
      </c>
      <c r="BV1764">
        <v>0</v>
      </c>
      <c r="BX1764">
        <v>0</v>
      </c>
      <c r="BZ1764">
        <v>0</v>
      </c>
      <c r="CB1764">
        <v>0</v>
      </c>
      <c r="CD1764">
        <v>0</v>
      </c>
      <c r="CH1764">
        <v>0</v>
      </c>
      <c r="CL1764">
        <v>2923</v>
      </c>
      <c r="CO1764">
        <v>0</v>
      </c>
      <c r="CP1764">
        <v>0</v>
      </c>
    </row>
    <row r="1765" spans="1:94" x14ac:dyDescent="0.3">
      <c r="A1765" s="4">
        <v>44625</v>
      </c>
      <c r="B1765" s="2" t="s">
        <v>5</v>
      </c>
      <c r="C1765" s="11" t="s">
        <v>795</v>
      </c>
      <c r="D1765" s="11" t="s">
        <v>1690</v>
      </c>
      <c r="E1765" s="3" t="s">
        <v>838</v>
      </c>
      <c r="F1765" s="1"/>
      <c r="G1765" s="7"/>
      <c r="H1765" s="7">
        <v>2</v>
      </c>
      <c r="I1765" s="7"/>
      <c r="J1765" s="7"/>
      <c r="K1765" s="7"/>
      <c r="L1765" s="7"/>
      <c r="M1765" s="5"/>
      <c r="N1765" s="7">
        <v>1</v>
      </c>
      <c r="O1765" s="7"/>
      <c r="P1765" s="7"/>
      <c r="Q1765" s="7"/>
      <c r="R1765" s="7"/>
      <c r="S1765" s="7"/>
      <c r="T1765" s="7"/>
      <c r="U1765" s="7"/>
      <c r="V1765" s="6"/>
      <c r="W1765" s="10"/>
      <c r="X1765" s="8"/>
      <c r="Y1765" s="9">
        <v>0</v>
      </c>
      <c r="Z1765" s="9">
        <v>0</v>
      </c>
      <c r="AA1765" s="9">
        <v>0</v>
      </c>
      <c r="AB1765" s="9">
        <v>0</v>
      </c>
      <c r="AC1765" s="9">
        <v>0</v>
      </c>
      <c r="AD1765" s="9">
        <v>0</v>
      </c>
      <c r="AE1765" s="9">
        <v>0</v>
      </c>
      <c r="AF1765" s="9">
        <v>0</v>
      </c>
      <c r="AG1765" s="9">
        <v>0</v>
      </c>
      <c r="AH1765" s="9">
        <v>0</v>
      </c>
      <c r="AI1765" s="9">
        <v>0</v>
      </c>
      <c r="AJ1765">
        <v>0</v>
      </c>
      <c r="AK1765">
        <v>0</v>
      </c>
      <c r="AU1765" t="s">
        <v>3501</v>
      </c>
      <c r="AW1765">
        <v>0</v>
      </c>
      <c r="BA1765">
        <v>0</v>
      </c>
      <c r="BC1765">
        <v>0</v>
      </c>
      <c r="BE1765">
        <v>0</v>
      </c>
      <c r="BG1765">
        <v>0</v>
      </c>
      <c r="BI1765">
        <v>0</v>
      </c>
      <c r="BK1765">
        <v>0</v>
      </c>
      <c r="BM1765">
        <v>0</v>
      </c>
      <c r="BO1765">
        <v>0</v>
      </c>
      <c r="BQ1765">
        <v>0</v>
      </c>
      <c r="BS1765">
        <v>0</v>
      </c>
      <c r="BT1765">
        <v>0</v>
      </c>
      <c r="BV1765">
        <v>0</v>
      </c>
      <c r="BX1765">
        <v>0</v>
      </c>
      <c r="BZ1765">
        <v>0</v>
      </c>
      <c r="CB1765">
        <v>0</v>
      </c>
      <c r="CD1765">
        <v>0</v>
      </c>
      <c r="CH1765">
        <v>0</v>
      </c>
      <c r="CL1765">
        <v>2924</v>
      </c>
      <c r="CO1765">
        <v>0</v>
      </c>
      <c r="CP1765">
        <v>0</v>
      </c>
    </row>
    <row r="1766" spans="1:94" x14ac:dyDescent="0.3">
      <c r="A1766" s="4">
        <v>44625</v>
      </c>
      <c r="B1766" s="2" t="s">
        <v>5</v>
      </c>
      <c r="C1766" s="11" t="s">
        <v>49</v>
      </c>
      <c r="D1766" s="11" t="s">
        <v>1690</v>
      </c>
      <c r="E1766" s="3" t="s">
        <v>862</v>
      </c>
      <c r="F1766" s="1"/>
      <c r="G1766" s="7"/>
      <c r="H1766" s="7"/>
      <c r="I1766" s="7"/>
      <c r="J1766" s="7"/>
      <c r="K1766" s="7"/>
      <c r="L1766" s="7"/>
      <c r="M1766" s="5"/>
      <c r="N1766" s="7">
        <v>1</v>
      </c>
      <c r="O1766" s="7"/>
      <c r="P1766" s="7"/>
      <c r="Q1766" s="7"/>
      <c r="R1766" s="7"/>
      <c r="S1766" s="7"/>
      <c r="T1766" s="7"/>
      <c r="U1766" s="7"/>
      <c r="V1766" s="6"/>
      <c r="W1766" s="10"/>
      <c r="X1766" s="8"/>
      <c r="Y1766" s="9">
        <v>0</v>
      </c>
      <c r="Z1766" s="9">
        <v>0</v>
      </c>
      <c r="AA1766" s="9">
        <v>0</v>
      </c>
      <c r="AB1766" s="9">
        <v>0</v>
      </c>
      <c r="AC1766" s="9">
        <v>0</v>
      </c>
      <c r="AD1766" s="9">
        <v>0</v>
      </c>
      <c r="AE1766" s="9">
        <v>0</v>
      </c>
      <c r="AF1766" s="9">
        <v>0</v>
      </c>
      <c r="AG1766" s="9">
        <v>0</v>
      </c>
      <c r="AH1766" s="9">
        <v>0</v>
      </c>
      <c r="AI1766" s="9">
        <v>0</v>
      </c>
      <c r="AJ1766">
        <v>0</v>
      </c>
      <c r="AK1766">
        <v>0</v>
      </c>
      <c r="AU1766" t="s">
        <v>3502</v>
      </c>
      <c r="AW1766">
        <v>0</v>
      </c>
      <c r="BA1766">
        <v>0</v>
      </c>
      <c r="BC1766">
        <v>0</v>
      </c>
      <c r="BE1766">
        <v>0</v>
      </c>
      <c r="BG1766">
        <v>0</v>
      </c>
      <c r="BI1766">
        <v>0</v>
      </c>
      <c r="BK1766">
        <v>0</v>
      </c>
      <c r="BM1766">
        <v>0</v>
      </c>
      <c r="BO1766">
        <v>0</v>
      </c>
      <c r="BQ1766">
        <v>0</v>
      </c>
      <c r="BS1766">
        <v>0</v>
      </c>
      <c r="BT1766">
        <v>0</v>
      </c>
      <c r="BV1766">
        <v>0</v>
      </c>
      <c r="BX1766">
        <v>0</v>
      </c>
      <c r="BZ1766">
        <v>0</v>
      </c>
      <c r="CB1766">
        <v>0</v>
      </c>
      <c r="CD1766">
        <v>0</v>
      </c>
      <c r="CH1766">
        <v>0</v>
      </c>
      <c r="CL1766">
        <v>2925</v>
      </c>
      <c r="CO1766">
        <v>0</v>
      </c>
      <c r="CP1766">
        <v>0</v>
      </c>
    </row>
    <row r="1767" spans="1:94" x14ac:dyDescent="0.3">
      <c r="A1767" s="4">
        <v>44688</v>
      </c>
      <c r="B1767" s="2" t="s">
        <v>5</v>
      </c>
      <c r="C1767" s="11" t="s">
        <v>656</v>
      </c>
      <c r="D1767" s="11" t="s">
        <v>1690</v>
      </c>
      <c r="E1767" s="3" t="s">
        <v>966</v>
      </c>
      <c r="F1767" s="1"/>
      <c r="G1767" s="7"/>
      <c r="H1767" s="7"/>
      <c r="I1767" s="7"/>
      <c r="J1767" s="7"/>
      <c r="K1767" s="7"/>
      <c r="L1767" s="7"/>
      <c r="M1767" s="5"/>
      <c r="N1767" s="7">
        <v>1</v>
      </c>
      <c r="O1767" s="7"/>
      <c r="P1767" s="7"/>
      <c r="Q1767" s="7"/>
      <c r="R1767" s="7"/>
      <c r="S1767" s="7"/>
      <c r="T1767" s="7"/>
      <c r="U1767" s="7"/>
      <c r="V1767" s="6"/>
      <c r="W1767" s="10"/>
      <c r="X1767" s="8"/>
      <c r="Y1767" s="9">
        <v>0</v>
      </c>
      <c r="Z1767" s="9">
        <v>0</v>
      </c>
      <c r="AA1767" s="9">
        <v>0</v>
      </c>
      <c r="AB1767" s="9">
        <v>0</v>
      </c>
      <c r="AC1767" s="9">
        <v>0</v>
      </c>
      <c r="AD1767" s="9">
        <v>0</v>
      </c>
      <c r="AE1767" s="9">
        <v>0</v>
      </c>
      <c r="AF1767" s="9">
        <v>0</v>
      </c>
      <c r="AG1767" s="9">
        <v>0</v>
      </c>
      <c r="AH1767" s="9">
        <v>0</v>
      </c>
      <c r="AI1767" s="9">
        <v>0</v>
      </c>
      <c r="AJ1767">
        <v>0</v>
      </c>
      <c r="AK1767">
        <v>0</v>
      </c>
      <c r="AU1767" t="s">
        <v>3503</v>
      </c>
      <c r="AW1767">
        <v>0</v>
      </c>
      <c r="BA1767">
        <v>0</v>
      </c>
      <c r="BC1767">
        <v>0</v>
      </c>
      <c r="BE1767">
        <v>0</v>
      </c>
      <c r="BG1767">
        <v>0</v>
      </c>
      <c r="BI1767">
        <v>0</v>
      </c>
      <c r="BK1767">
        <v>0</v>
      </c>
      <c r="BM1767">
        <v>0</v>
      </c>
      <c r="BO1767">
        <v>0</v>
      </c>
      <c r="BQ1767">
        <v>0</v>
      </c>
      <c r="BS1767">
        <v>0</v>
      </c>
      <c r="BT1767">
        <v>0</v>
      </c>
      <c r="BV1767">
        <v>0</v>
      </c>
      <c r="BX1767">
        <v>0</v>
      </c>
      <c r="BZ1767">
        <v>0</v>
      </c>
      <c r="CB1767">
        <v>0</v>
      </c>
      <c r="CD1767">
        <v>0</v>
      </c>
      <c r="CH1767">
        <v>0</v>
      </c>
      <c r="CL1767">
        <v>2926</v>
      </c>
      <c r="CO1767">
        <v>0</v>
      </c>
      <c r="CP1767">
        <v>0</v>
      </c>
    </row>
    <row r="1768" spans="1:94" x14ac:dyDescent="0.3">
      <c r="A1768" s="4">
        <v>44629</v>
      </c>
      <c r="B1768" s="2" t="s">
        <v>5</v>
      </c>
      <c r="C1768" s="11" t="s">
        <v>641</v>
      </c>
      <c r="D1768" s="11" t="s">
        <v>1690</v>
      </c>
      <c r="E1768" s="3" t="s">
        <v>851</v>
      </c>
      <c r="F1768" s="1"/>
      <c r="G1768" s="7"/>
      <c r="H1768" s="7"/>
      <c r="I1768" s="7"/>
      <c r="J1768" s="7"/>
      <c r="K1768" s="7"/>
      <c r="L1768" s="7"/>
      <c r="M1768" s="5"/>
      <c r="N1768" s="7">
        <v>1</v>
      </c>
      <c r="O1768" s="7"/>
      <c r="P1768" s="7"/>
      <c r="Q1768" s="7"/>
      <c r="R1768" s="7"/>
      <c r="S1768" s="7"/>
      <c r="T1768" s="7"/>
      <c r="U1768" s="7"/>
      <c r="V1768" s="6"/>
      <c r="W1768" s="10"/>
      <c r="X1768" s="8"/>
      <c r="Y1768" s="9">
        <v>0</v>
      </c>
      <c r="Z1768" s="9">
        <v>0</v>
      </c>
      <c r="AA1768" s="9">
        <v>0</v>
      </c>
      <c r="AB1768" s="9">
        <v>0</v>
      </c>
      <c r="AC1768" s="9">
        <v>0</v>
      </c>
      <c r="AD1768" s="9">
        <v>0</v>
      </c>
      <c r="AE1768" s="9">
        <v>0</v>
      </c>
      <c r="AF1768" s="9">
        <v>0</v>
      </c>
      <c r="AG1768" s="9">
        <v>0</v>
      </c>
      <c r="AH1768" s="9">
        <v>0</v>
      </c>
      <c r="AI1768" s="9">
        <v>0</v>
      </c>
      <c r="AJ1768">
        <v>0</v>
      </c>
      <c r="AK1768">
        <v>0</v>
      </c>
      <c r="AU1768" t="s">
        <v>3504</v>
      </c>
      <c r="AW1768">
        <v>0</v>
      </c>
      <c r="BA1768">
        <v>0</v>
      </c>
      <c r="BC1768">
        <v>0</v>
      </c>
      <c r="BE1768">
        <v>0</v>
      </c>
      <c r="BG1768">
        <v>0</v>
      </c>
      <c r="BI1768">
        <v>0</v>
      </c>
      <c r="BK1768">
        <v>0</v>
      </c>
      <c r="BM1768">
        <v>0</v>
      </c>
      <c r="BO1768">
        <v>0</v>
      </c>
      <c r="BQ1768">
        <v>0</v>
      </c>
      <c r="BS1768">
        <v>0</v>
      </c>
      <c r="BT1768">
        <v>0</v>
      </c>
      <c r="BV1768">
        <v>0</v>
      </c>
      <c r="BX1768">
        <v>0</v>
      </c>
      <c r="BZ1768">
        <v>0</v>
      </c>
      <c r="CB1768">
        <v>0</v>
      </c>
      <c r="CD1768">
        <v>0</v>
      </c>
      <c r="CH1768">
        <v>0</v>
      </c>
      <c r="CL1768">
        <v>2927</v>
      </c>
      <c r="CO1768">
        <v>0</v>
      </c>
      <c r="CP1768">
        <v>0</v>
      </c>
    </row>
    <row r="1769" spans="1:94" x14ac:dyDescent="0.3">
      <c r="A1769" s="4">
        <v>44636</v>
      </c>
      <c r="B1769" s="2" t="s">
        <v>5</v>
      </c>
      <c r="C1769" s="11" t="s">
        <v>451</v>
      </c>
      <c r="D1769" s="11" t="s">
        <v>1690</v>
      </c>
      <c r="E1769" s="3" t="s">
        <v>866</v>
      </c>
      <c r="F1769" s="1"/>
      <c r="G1769" s="7"/>
      <c r="H1769" s="7"/>
      <c r="I1769" s="7"/>
      <c r="J1769" s="7"/>
      <c r="K1769" s="7"/>
      <c r="L1769" s="7"/>
      <c r="M1769" s="5"/>
      <c r="N1769" s="7">
        <v>1</v>
      </c>
      <c r="O1769" s="7"/>
      <c r="P1769" s="7"/>
      <c r="Q1769" s="7"/>
      <c r="R1769" s="7"/>
      <c r="S1769" s="7"/>
      <c r="T1769" s="7"/>
      <c r="U1769" s="7"/>
      <c r="V1769" s="6"/>
      <c r="W1769" s="10"/>
      <c r="X1769" s="8"/>
      <c r="Y1769" s="9">
        <v>0</v>
      </c>
      <c r="Z1769" s="9">
        <v>0</v>
      </c>
      <c r="AA1769" s="9">
        <v>0</v>
      </c>
      <c r="AB1769" s="9">
        <v>0</v>
      </c>
      <c r="AC1769" s="9">
        <v>0</v>
      </c>
      <c r="AD1769" s="9">
        <v>0</v>
      </c>
      <c r="AE1769" s="9">
        <v>0</v>
      </c>
      <c r="AF1769" s="9">
        <v>0</v>
      </c>
      <c r="AG1769" s="9">
        <v>0</v>
      </c>
      <c r="AH1769" s="9">
        <v>0</v>
      </c>
      <c r="AI1769" s="9">
        <v>0</v>
      </c>
      <c r="AJ1769">
        <v>0</v>
      </c>
      <c r="AK1769">
        <v>0</v>
      </c>
      <c r="AU1769" t="s">
        <v>3505</v>
      </c>
      <c r="AW1769">
        <v>0</v>
      </c>
      <c r="BA1769">
        <v>0</v>
      </c>
      <c r="BC1769">
        <v>0</v>
      </c>
      <c r="BE1769">
        <v>0</v>
      </c>
      <c r="BG1769">
        <v>0</v>
      </c>
      <c r="BI1769">
        <v>0</v>
      </c>
      <c r="BK1769">
        <v>0</v>
      </c>
      <c r="BM1769">
        <v>0</v>
      </c>
      <c r="BO1769">
        <v>0</v>
      </c>
      <c r="BQ1769">
        <v>0</v>
      </c>
      <c r="BS1769">
        <v>0</v>
      </c>
      <c r="BT1769">
        <v>0</v>
      </c>
      <c r="BV1769">
        <v>0</v>
      </c>
      <c r="BX1769">
        <v>0</v>
      </c>
      <c r="BZ1769">
        <v>0</v>
      </c>
      <c r="CB1769">
        <v>0</v>
      </c>
      <c r="CD1769">
        <v>0</v>
      </c>
      <c r="CH1769">
        <v>0</v>
      </c>
      <c r="CL1769">
        <v>2928</v>
      </c>
      <c r="CO1769">
        <v>0</v>
      </c>
      <c r="CP1769">
        <v>0</v>
      </c>
    </row>
    <row r="1770" spans="1:94" x14ac:dyDescent="0.3">
      <c r="A1770" s="4">
        <v>44637</v>
      </c>
      <c r="B1770" s="2" t="s">
        <v>5</v>
      </c>
      <c r="C1770" s="11" t="s">
        <v>439</v>
      </c>
      <c r="D1770" s="11" t="s">
        <v>1690</v>
      </c>
      <c r="E1770" s="3" t="s">
        <v>1053</v>
      </c>
      <c r="F1770" s="1"/>
      <c r="G1770" s="7"/>
      <c r="H1770" s="7"/>
      <c r="I1770" s="7"/>
      <c r="J1770" s="7"/>
      <c r="K1770" s="7"/>
      <c r="L1770" s="7"/>
      <c r="M1770" s="5"/>
      <c r="N1770" s="7">
        <v>1</v>
      </c>
      <c r="O1770" s="7"/>
      <c r="P1770" s="7"/>
      <c r="Q1770" s="7"/>
      <c r="R1770" s="7"/>
      <c r="S1770" s="7"/>
      <c r="T1770" s="7"/>
      <c r="U1770" s="7"/>
      <c r="V1770" s="6"/>
      <c r="W1770" s="10"/>
      <c r="X1770" s="8"/>
      <c r="Y1770" s="9">
        <v>0</v>
      </c>
      <c r="Z1770" s="9">
        <v>0</v>
      </c>
      <c r="AA1770" s="9">
        <v>0</v>
      </c>
      <c r="AB1770" s="9">
        <v>0</v>
      </c>
      <c r="AC1770" s="9">
        <v>0</v>
      </c>
      <c r="AD1770" s="9">
        <v>0</v>
      </c>
      <c r="AE1770" s="9">
        <v>0</v>
      </c>
      <c r="AF1770" s="9">
        <v>0</v>
      </c>
      <c r="AG1770" s="9">
        <v>0</v>
      </c>
      <c r="AH1770" s="9">
        <v>0</v>
      </c>
      <c r="AI1770" s="9">
        <v>0</v>
      </c>
      <c r="AJ1770">
        <v>0</v>
      </c>
      <c r="AK1770">
        <v>0</v>
      </c>
      <c r="AU1770" t="s">
        <v>3506</v>
      </c>
      <c r="AW1770">
        <v>0</v>
      </c>
      <c r="BA1770">
        <v>0</v>
      </c>
      <c r="BC1770">
        <v>0</v>
      </c>
      <c r="BE1770">
        <v>0</v>
      </c>
      <c r="BG1770">
        <v>0</v>
      </c>
      <c r="BI1770">
        <v>0</v>
      </c>
      <c r="BK1770">
        <v>0</v>
      </c>
      <c r="BM1770">
        <v>0</v>
      </c>
      <c r="BO1770">
        <v>0</v>
      </c>
      <c r="BQ1770">
        <v>0</v>
      </c>
      <c r="BS1770">
        <v>0</v>
      </c>
      <c r="BT1770">
        <v>0</v>
      </c>
      <c r="BV1770">
        <v>0</v>
      </c>
      <c r="BX1770">
        <v>0</v>
      </c>
      <c r="BZ1770">
        <v>0</v>
      </c>
      <c r="CB1770">
        <v>0</v>
      </c>
      <c r="CD1770">
        <v>0</v>
      </c>
      <c r="CH1770">
        <v>0</v>
      </c>
      <c r="CL1770">
        <v>2929</v>
      </c>
      <c r="CO1770">
        <v>0</v>
      </c>
      <c r="CP1770">
        <v>0</v>
      </c>
    </row>
    <row r="1771" spans="1:94" x14ac:dyDescent="0.3">
      <c r="A1771" s="4">
        <v>44624</v>
      </c>
      <c r="B1771" s="2" t="s">
        <v>5</v>
      </c>
      <c r="C1771" s="11" t="s">
        <v>437</v>
      </c>
      <c r="D1771" s="11" t="s">
        <v>1690</v>
      </c>
      <c r="E1771" s="3" t="s">
        <v>1179</v>
      </c>
      <c r="F1771" s="1"/>
      <c r="G1771" s="7"/>
      <c r="H1771" s="7"/>
      <c r="I1771" s="7"/>
      <c r="J1771" s="7">
        <v>320</v>
      </c>
      <c r="K1771" s="7">
        <v>141</v>
      </c>
      <c r="L1771" s="7"/>
      <c r="M1771" s="5"/>
      <c r="N1771" s="7">
        <v>1</v>
      </c>
      <c r="O1771" s="7"/>
      <c r="P1771" s="7"/>
      <c r="Q1771" s="7"/>
      <c r="R1771" s="7"/>
      <c r="S1771" s="7"/>
      <c r="T1771" s="7">
        <v>1</v>
      </c>
      <c r="U1771" s="7"/>
      <c r="V1771" s="6">
        <v>26</v>
      </c>
      <c r="W1771" s="10" t="s">
        <v>3507</v>
      </c>
      <c r="X1771" s="8"/>
      <c r="Y1771" s="9">
        <v>0</v>
      </c>
      <c r="Z1771" s="9">
        <v>0</v>
      </c>
      <c r="AA1771" s="9">
        <v>0</v>
      </c>
      <c r="AB1771" s="9">
        <v>0</v>
      </c>
      <c r="AC1771" s="9">
        <v>0</v>
      </c>
      <c r="AD1771" s="9">
        <v>0</v>
      </c>
      <c r="AE1771" s="9">
        <v>0</v>
      </c>
      <c r="AF1771" s="9">
        <v>0</v>
      </c>
      <c r="AG1771" s="9">
        <v>0</v>
      </c>
      <c r="AH1771" s="9">
        <v>0</v>
      </c>
      <c r="AI1771" s="9">
        <v>0</v>
      </c>
      <c r="AJ1771">
        <v>0</v>
      </c>
      <c r="AK1771">
        <v>0</v>
      </c>
      <c r="AU1771" t="s">
        <v>3508</v>
      </c>
      <c r="AW1771">
        <v>0</v>
      </c>
      <c r="BA1771">
        <v>0</v>
      </c>
      <c r="BC1771">
        <v>0</v>
      </c>
      <c r="BE1771">
        <v>0</v>
      </c>
      <c r="BG1771">
        <v>0</v>
      </c>
      <c r="BI1771">
        <v>0</v>
      </c>
      <c r="BK1771">
        <v>0</v>
      </c>
      <c r="BM1771">
        <v>0</v>
      </c>
      <c r="BO1771">
        <v>0</v>
      </c>
      <c r="BQ1771">
        <v>0</v>
      </c>
      <c r="BS1771">
        <v>0</v>
      </c>
      <c r="BT1771">
        <v>0</v>
      </c>
      <c r="BV1771">
        <v>0</v>
      </c>
      <c r="BX1771">
        <v>0</v>
      </c>
      <c r="BZ1771">
        <v>0</v>
      </c>
      <c r="CB1771">
        <v>0</v>
      </c>
      <c r="CD1771">
        <v>0</v>
      </c>
      <c r="CH1771">
        <v>0</v>
      </c>
      <c r="CL1771">
        <v>2930</v>
      </c>
      <c r="CO1771">
        <v>0</v>
      </c>
      <c r="CP1771">
        <v>0</v>
      </c>
    </row>
    <row r="1772" spans="1:94" x14ac:dyDescent="0.3">
      <c r="A1772" s="4">
        <v>44630</v>
      </c>
      <c r="B1772" s="2" t="s">
        <v>5</v>
      </c>
      <c r="C1772" s="11" t="s">
        <v>154</v>
      </c>
      <c r="D1772" s="11" t="s">
        <v>1690</v>
      </c>
      <c r="E1772" s="3" t="s">
        <v>922</v>
      </c>
      <c r="F1772" s="1"/>
      <c r="G1772" s="7"/>
      <c r="H1772" s="7"/>
      <c r="I1772" s="7"/>
      <c r="J1772" s="7">
        <v>18</v>
      </c>
      <c r="K1772" s="7">
        <v>6</v>
      </c>
      <c r="L1772" s="7"/>
      <c r="M1772" s="5">
        <v>3</v>
      </c>
      <c r="N1772" s="7">
        <v>1</v>
      </c>
      <c r="O1772" s="7"/>
      <c r="P1772" s="7"/>
      <c r="Q1772" s="7"/>
      <c r="R1772" s="7"/>
      <c r="S1772" s="7"/>
      <c r="T1772" s="7"/>
      <c r="U1772" s="7"/>
      <c r="V1772" s="6"/>
      <c r="W1772" s="10" t="s">
        <v>2943</v>
      </c>
      <c r="X1772" s="8"/>
      <c r="Y1772" s="9">
        <v>0</v>
      </c>
      <c r="Z1772" s="9">
        <v>0</v>
      </c>
      <c r="AA1772" s="9">
        <v>0</v>
      </c>
      <c r="AB1772" s="9">
        <v>0</v>
      </c>
      <c r="AC1772" s="9">
        <v>0</v>
      </c>
      <c r="AD1772" s="9">
        <v>0</v>
      </c>
      <c r="AE1772" s="9">
        <v>0</v>
      </c>
      <c r="AF1772" s="9">
        <v>0</v>
      </c>
      <c r="AG1772" s="9">
        <v>0</v>
      </c>
      <c r="AH1772" s="9">
        <v>0</v>
      </c>
      <c r="AI1772" s="9">
        <v>0</v>
      </c>
      <c r="AJ1772">
        <v>0</v>
      </c>
      <c r="AK1772">
        <v>0</v>
      </c>
      <c r="AU1772" t="s">
        <v>3509</v>
      </c>
      <c r="AW1772">
        <v>0</v>
      </c>
      <c r="BA1772">
        <v>0</v>
      </c>
      <c r="BC1772">
        <v>0</v>
      </c>
      <c r="BE1772">
        <v>0</v>
      </c>
      <c r="BG1772">
        <v>0</v>
      </c>
      <c r="BI1772">
        <v>0</v>
      </c>
      <c r="BK1772">
        <v>0</v>
      </c>
      <c r="BM1772">
        <v>0</v>
      </c>
      <c r="BO1772">
        <v>0</v>
      </c>
      <c r="BQ1772">
        <v>0</v>
      </c>
      <c r="BS1772">
        <v>0</v>
      </c>
      <c r="BT1772">
        <v>0</v>
      </c>
      <c r="BV1772">
        <v>0</v>
      </c>
      <c r="BX1772">
        <v>0</v>
      </c>
      <c r="BZ1772">
        <v>0</v>
      </c>
      <c r="CB1772">
        <v>0</v>
      </c>
      <c r="CD1772">
        <v>0</v>
      </c>
      <c r="CH1772">
        <v>0</v>
      </c>
      <c r="CL1772">
        <v>2931</v>
      </c>
      <c r="CO1772">
        <v>0</v>
      </c>
      <c r="CP1772">
        <v>0</v>
      </c>
    </row>
    <row r="1773" spans="1:94" x14ac:dyDescent="0.3">
      <c r="A1773" s="4">
        <v>44635</v>
      </c>
      <c r="B1773" s="2" t="s">
        <v>5</v>
      </c>
      <c r="C1773" s="11" t="s">
        <v>454</v>
      </c>
      <c r="D1773" s="11" t="s">
        <v>1690</v>
      </c>
      <c r="E1773" s="3" t="s">
        <v>1114</v>
      </c>
      <c r="F1773" s="1"/>
      <c r="G1773" s="7"/>
      <c r="H1773" s="7"/>
      <c r="I1773" s="7"/>
      <c r="J1773" s="7">
        <v>139</v>
      </c>
      <c r="K1773" s="7">
        <v>46</v>
      </c>
      <c r="L1773" s="7"/>
      <c r="M1773" s="5">
        <v>18</v>
      </c>
      <c r="N1773" s="7">
        <v>1</v>
      </c>
      <c r="O1773" s="7"/>
      <c r="P1773" s="7"/>
      <c r="Q1773" s="7"/>
      <c r="R1773" s="7"/>
      <c r="S1773" s="7"/>
      <c r="T1773" s="7"/>
      <c r="U1773" s="7"/>
      <c r="V1773" s="6"/>
      <c r="W1773" s="10" t="s">
        <v>3510</v>
      </c>
      <c r="X1773" s="8"/>
      <c r="Y1773" s="9">
        <v>0</v>
      </c>
      <c r="Z1773" s="9">
        <v>0</v>
      </c>
      <c r="AA1773" s="9">
        <v>0</v>
      </c>
      <c r="AB1773" s="9">
        <v>0</v>
      </c>
      <c r="AC1773" s="9">
        <v>0</v>
      </c>
      <c r="AD1773" s="9">
        <v>0</v>
      </c>
      <c r="AE1773" s="9">
        <v>0</v>
      </c>
      <c r="AF1773" s="9">
        <v>0</v>
      </c>
      <c r="AG1773" s="9">
        <v>0</v>
      </c>
      <c r="AH1773" s="9">
        <v>0</v>
      </c>
      <c r="AI1773" s="9">
        <v>0</v>
      </c>
      <c r="AJ1773">
        <v>0</v>
      </c>
      <c r="AK1773">
        <v>0</v>
      </c>
      <c r="AU1773" t="s">
        <v>3511</v>
      </c>
      <c r="AW1773">
        <v>0</v>
      </c>
      <c r="BA1773">
        <v>0</v>
      </c>
      <c r="BC1773">
        <v>0</v>
      </c>
      <c r="BE1773">
        <v>0</v>
      </c>
      <c r="BG1773">
        <v>0</v>
      </c>
      <c r="BI1773">
        <v>0</v>
      </c>
      <c r="BK1773">
        <v>0</v>
      </c>
      <c r="BM1773">
        <v>0</v>
      </c>
      <c r="BO1773">
        <v>0</v>
      </c>
      <c r="BQ1773">
        <v>0</v>
      </c>
      <c r="BS1773">
        <v>0</v>
      </c>
      <c r="BT1773">
        <v>0</v>
      </c>
      <c r="BV1773">
        <v>0</v>
      </c>
      <c r="BX1773">
        <v>0</v>
      </c>
      <c r="BZ1773">
        <v>0</v>
      </c>
      <c r="CB1773">
        <v>0</v>
      </c>
      <c r="CD1773">
        <v>0</v>
      </c>
      <c r="CH1773">
        <v>0</v>
      </c>
      <c r="CL1773">
        <v>2932</v>
      </c>
      <c r="CO1773">
        <v>0</v>
      </c>
      <c r="CP1773">
        <v>0</v>
      </c>
    </row>
    <row r="1774" spans="1:94" x14ac:dyDescent="0.3">
      <c r="A1774" s="4">
        <v>44637</v>
      </c>
      <c r="B1774" s="2" t="s">
        <v>5</v>
      </c>
      <c r="C1774" s="11" t="s">
        <v>150</v>
      </c>
      <c r="D1774" s="11" t="s">
        <v>11</v>
      </c>
      <c r="E1774" s="3" t="s">
        <v>1532</v>
      </c>
      <c r="F1774" s="1"/>
      <c r="G1774" s="7"/>
      <c r="H1774" s="7"/>
      <c r="I1774" s="7"/>
      <c r="J1774" s="7">
        <v>28</v>
      </c>
      <c r="K1774" s="7">
        <v>16</v>
      </c>
      <c r="L1774" s="7"/>
      <c r="M1774" s="5">
        <v>1</v>
      </c>
      <c r="N1774" s="7">
        <v>1</v>
      </c>
      <c r="O1774" s="7"/>
      <c r="P1774" s="7"/>
      <c r="Q1774" s="7"/>
      <c r="R1774" s="7"/>
      <c r="S1774" s="7"/>
      <c r="T1774" s="7"/>
      <c r="U1774" s="7"/>
      <c r="V1774" s="6"/>
      <c r="W1774" s="10" t="s">
        <v>3455</v>
      </c>
      <c r="X1774" s="8"/>
      <c r="Y1774" s="9">
        <v>0</v>
      </c>
      <c r="Z1774" s="9">
        <v>0</v>
      </c>
      <c r="AA1774" s="9">
        <v>0</v>
      </c>
      <c r="AB1774" s="9">
        <v>0</v>
      </c>
      <c r="AC1774" s="9">
        <v>0</v>
      </c>
      <c r="AD1774" s="9">
        <v>0</v>
      </c>
      <c r="AE1774" s="9">
        <v>0</v>
      </c>
      <c r="AF1774" s="9">
        <v>0</v>
      </c>
      <c r="AG1774" s="9">
        <v>0</v>
      </c>
      <c r="AH1774" s="9">
        <v>0</v>
      </c>
      <c r="AI1774" s="9">
        <v>0</v>
      </c>
      <c r="AJ1774">
        <v>0</v>
      </c>
      <c r="AK1774">
        <v>0</v>
      </c>
      <c r="AU1774" t="s">
        <v>3512</v>
      </c>
      <c r="AW1774">
        <v>0</v>
      </c>
      <c r="BA1774">
        <v>0</v>
      </c>
      <c r="BC1774">
        <v>0</v>
      </c>
      <c r="BE1774">
        <v>0</v>
      </c>
      <c r="BG1774">
        <v>0</v>
      </c>
      <c r="BI1774">
        <v>0</v>
      </c>
      <c r="BK1774">
        <v>0</v>
      </c>
      <c r="BM1774">
        <v>0</v>
      </c>
      <c r="BO1774">
        <v>0</v>
      </c>
      <c r="BQ1774">
        <v>0</v>
      </c>
      <c r="BS1774">
        <v>0</v>
      </c>
      <c r="BT1774">
        <v>0</v>
      </c>
      <c r="BV1774">
        <v>0</v>
      </c>
      <c r="BX1774">
        <v>0</v>
      </c>
      <c r="BZ1774">
        <v>0</v>
      </c>
      <c r="CB1774">
        <v>0</v>
      </c>
      <c r="CD1774">
        <v>0</v>
      </c>
      <c r="CH1774">
        <v>0</v>
      </c>
      <c r="CL1774">
        <v>2933</v>
      </c>
      <c r="CO1774">
        <v>0</v>
      </c>
      <c r="CP1774">
        <v>0</v>
      </c>
    </row>
    <row r="1775" spans="1:94" x14ac:dyDescent="0.3">
      <c r="A1775" s="4">
        <v>44650</v>
      </c>
      <c r="B1775" s="2" t="s">
        <v>5</v>
      </c>
      <c r="C1775" s="11" t="s">
        <v>656</v>
      </c>
      <c r="D1775" s="11" t="s">
        <v>11</v>
      </c>
      <c r="E1775" s="3" t="s">
        <v>966</v>
      </c>
      <c r="F1775" s="1"/>
      <c r="G1775" s="7"/>
      <c r="H1775" s="7"/>
      <c r="I1775" s="7"/>
      <c r="J1775" s="7"/>
      <c r="K1775" s="7"/>
      <c r="L1775" s="7"/>
      <c r="M1775" s="5"/>
      <c r="N1775" s="7">
        <v>1</v>
      </c>
      <c r="O1775" s="7"/>
      <c r="P1775" s="7"/>
      <c r="Q1775" s="7">
        <v>2</v>
      </c>
      <c r="R1775" s="7"/>
      <c r="S1775" s="7"/>
      <c r="T1775" s="7"/>
      <c r="U1775" s="7"/>
      <c r="V1775" s="6"/>
      <c r="W1775" s="10"/>
      <c r="X1775" s="8"/>
      <c r="Y1775" s="9">
        <v>0</v>
      </c>
      <c r="Z1775" s="9">
        <v>0</v>
      </c>
      <c r="AA1775" s="9">
        <v>0</v>
      </c>
      <c r="AB1775" s="9">
        <v>0</v>
      </c>
      <c r="AC1775" s="9">
        <v>0</v>
      </c>
      <c r="AD1775" s="9">
        <v>0</v>
      </c>
      <c r="AE1775" s="9">
        <v>0</v>
      </c>
      <c r="AF1775" s="9">
        <v>0</v>
      </c>
      <c r="AG1775" s="9">
        <v>0</v>
      </c>
      <c r="AH1775" s="9">
        <v>0</v>
      </c>
      <c r="AI1775" s="9">
        <v>0</v>
      </c>
      <c r="AJ1775">
        <v>0</v>
      </c>
      <c r="AK1775">
        <v>0</v>
      </c>
      <c r="AU1775" t="s">
        <v>3513</v>
      </c>
      <c r="AW1775">
        <v>0</v>
      </c>
      <c r="BA1775">
        <v>0</v>
      </c>
      <c r="BC1775">
        <v>0</v>
      </c>
      <c r="BE1775">
        <v>0</v>
      </c>
      <c r="BG1775">
        <v>0</v>
      </c>
      <c r="BI1775">
        <v>0</v>
      </c>
      <c r="BK1775">
        <v>0</v>
      </c>
      <c r="BM1775">
        <v>0</v>
      </c>
      <c r="BO1775">
        <v>0</v>
      </c>
      <c r="BQ1775">
        <v>0</v>
      </c>
      <c r="BS1775">
        <v>0</v>
      </c>
      <c r="BT1775">
        <v>0</v>
      </c>
      <c r="BV1775">
        <v>0</v>
      </c>
      <c r="BX1775">
        <v>0</v>
      </c>
      <c r="BZ1775">
        <v>0</v>
      </c>
      <c r="CB1775">
        <v>0</v>
      </c>
      <c r="CD1775">
        <v>0</v>
      </c>
      <c r="CH1775">
        <v>0</v>
      </c>
      <c r="CL1775">
        <v>2934</v>
      </c>
      <c r="CO1775">
        <v>0</v>
      </c>
      <c r="CP1775">
        <v>0</v>
      </c>
    </row>
    <row r="1776" spans="1:94" x14ac:dyDescent="0.3">
      <c r="A1776" s="4">
        <v>44621</v>
      </c>
      <c r="B1776" s="2" t="s">
        <v>5</v>
      </c>
      <c r="C1776" s="11" t="s">
        <v>6</v>
      </c>
      <c r="D1776" s="11" t="s">
        <v>1690</v>
      </c>
      <c r="E1776" s="3" t="s">
        <v>842</v>
      </c>
      <c r="F1776" s="1"/>
      <c r="G1776" s="7"/>
      <c r="H1776" s="7"/>
      <c r="I1776" s="7"/>
      <c r="J1776" s="7"/>
      <c r="K1776" s="7"/>
      <c r="L1776" s="7">
        <v>1</v>
      </c>
      <c r="M1776" s="5"/>
      <c r="N1776" s="7"/>
      <c r="O1776" s="7"/>
      <c r="P1776" s="7"/>
      <c r="Q1776" s="7"/>
      <c r="R1776" s="7"/>
      <c r="S1776" s="7"/>
      <c r="T1776" s="7"/>
      <c r="U1776" s="7"/>
      <c r="V1776" s="6"/>
      <c r="W1776" s="10"/>
      <c r="X1776" s="8"/>
      <c r="Y1776" s="9">
        <v>0</v>
      </c>
      <c r="Z1776" s="9">
        <v>0</v>
      </c>
      <c r="AA1776" s="9">
        <v>0</v>
      </c>
      <c r="AB1776" s="9">
        <v>0</v>
      </c>
      <c r="AC1776" s="9">
        <v>0</v>
      </c>
      <c r="AD1776" s="9">
        <v>0</v>
      </c>
      <c r="AE1776" s="9">
        <v>0</v>
      </c>
      <c r="AF1776" s="9">
        <v>0</v>
      </c>
      <c r="AG1776" s="9">
        <v>0</v>
      </c>
      <c r="AH1776" s="9">
        <v>0</v>
      </c>
      <c r="AI1776" s="9">
        <v>0</v>
      </c>
      <c r="AJ1776">
        <v>0</v>
      </c>
      <c r="AK1776">
        <v>0</v>
      </c>
      <c r="AU1776" t="s">
        <v>3514</v>
      </c>
      <c r="AW1776">
        <v>0</v>
      </c>
      <c r="BA1776">
        <v>0</v>
      </c>
      <c r="BC1776">
        <v>0</v>
      </c>
      <c r="BE1776">
        <v>0</v>
      </c>
      <c r="BG1776">
        <v>0</v>
      </c>
      <c r="BI1776">
        <v>0</v>
      </c>
      <c r="BK1776">
        <v>0</v>
      </c>
      <c r="BM1776">
        <v>0</v>
      </c>
      <c r="BO1776">
        <v>0</v>
      </c>
      <c r="BQ1776">
        <v>0</v>
      </c>
      <c r="BS1776">
        <v>0</v>
      </c>
      <c r="BT1776">
        <v>0</v>
      </c>
      <c r="BV1776">
        <v>0</v>
      </c>
      <c r="BX1776">
        <v>0</v>
      </c>
      <c r="BZ1776">
        <v>0</v>
      </c>
      <c r="CB1776">
        <v>0</v>
      </c>
      <c r="CD1776">
        <v>0</v>
      </c>
      <c r="CH1776">
        <v>0</v>
      </c>
      <c r="CL1776">
        <v>2935</v>
      </c>
      <c r="CO1776">
        <v>0</v>
      </c>
      <c r="CP1776">
        <v>18000000</v>
      </c>
    </row>
    <row r="1777" spans="1:94" x14ac:dyDescent="0.3">
      <c r="A1777" s="4">
        <v>44621</v>
      </c>
      <c r="B1777" s="2" t="s">
        <v>5</v>
      </c>
      <c r="C1777" s="11" t="s">
        <v>742</v>
      </c>
      <c r="D1777" s="11" t="s">
        <v>1690</v>
      </c>
      <c r="E1777" s="3" t="s">
        <v>956</v>
      </c>
      <c r="F1777" s="1"/>
      <c r="G1777" s="7"/>
      <c r="H1777" s="7"/>
      <c r="I1777" s="7"/>
      <c r="J1777" s="7"/>
      <c r="K1777" s="7"/>
      <c r="L1777" s="7"/>
      <c r="M1777" s="5"/>
      <c r="N1777" s="7">
        <v>3</v>
      </c>
      <c r="O1777" s="7"/>
      <c r="P1777" s="7"/>
      <c r="Q1777" s="7"/>
      <c r="R1777" s="7"/>
      <c r="S1777" s="7"/>
      <c r="T1777" s="7"/>
      <c r="U1777" s="7"/>
      <c r="V1777" s="6"/>
      <c r="W1777" s="10"/>
      <c r="X1777" s="8"/>
      <c r="Y1777" s="9">
        <v>0</v>
      </c>
      <c r="Z1777" s="9">
        <v>0</v>
      </c>
      <c r="AA1777" s="9">
        <v>0</v>
      </c>
      <c r="AB1777" s="9">
        <v>0</v>
      </c>
      <c r="AC1777" s="9">
        <v>0</v>
      </c>
      <c r="AD1777" s="9">
        <v>0</v>
      </c>
      <c r="AE1777" s="9">
        <v>0</v>
      </c>
      <c r="AF1777" s="9">
        <v>0</v>
      </c>
      <c r="AG1777" s="9">
        <v>0</v>
      </c>
      <c r="AH1777" s="9">
        <v>0</v>
      </c>
      <c r="AI1777" s="9">
        <v>0</v>
      </c>
      <c r="AJ1777">
        <v>0</v>
      </c>
      <c r="AK1777">
        <v>0</v>
      </c>
      <c r="AU1777" t="s">
        <v>3515</v>
      </c>
      <c r="AW1777">
        <v>0</v>
      </c>
      <c r="BA1777">
        <v>0</v>
      </c>
      <c r="BC1777">
        <v>0</v>
      </c>
      <c r="BE1777">
        <v>0</v>
      </c>
      <c r="BG1777">
        <v>0</v>
      </c>
      <c r="BI1777">
        <v>0</v>
      </c>
      <c r="BK1777">
        <v>0</v>
      </c>
      <c r="BM1777">
        <v>0</v>
      </c>
      <c r="BO1777">
        <v>0</v>
      </c>
      <c r="BQ1777">
        <v>0</v>
      </c>
      <c r="BS1777">
        <v>0</v>
      </c>
      <c r="BT1777">
        <v>0</v>
      </c>
      <c r="BV1777">
        <v>0</v>
      </c>
      <c r="BX1777">
        <v>0</v>
      </c>
      <c r="BZ1777">
        <v>0</v>
      </c>
      <c r="CB1777">
        <v>0</v>
      </c>
      <c r="CD1777">
        <v>0</v>
      </c>
      <c r="CH1777">
        <v>0</v>
      </c>
      <c r="CL1777">
        <v>2936</v>
      </c>
      <c r="CO1777">
        <v>0</v>
      </c>
      <c r="CP1777">
        <v>0</v>
      </c>
    </row>
    <row r="1778" spans="1:94" x14ac:dyDescent="0.3">
      <c r="A1778" s="4">
        <v>44622</v>
      </c>
      <c r="B1778" s="2" t="s">
        <v>5</v>
      </c>
      <c r="C1778" s="11" t="s">
        <v>146</v>
      </c>
      <c r="D1778" s="11" t="s">
        <v>1627</v>
      </c>
      <c r="E1778" s="3" t="s">
        <v>885</v>
      </c>
      <c r="F1778" s="1"/>
      <c r="G1778" s="7"/>
      <c r="H1778" s="7"/>
      <c r="I1778" s="7"/>
      <c r="J1778" s="7">
        <v>37</v>
      </c>
      <c r="K1778" s="7">
        <v>10</v>
      </c>
      <c r="L1778" s="7"/>
      <c r="M1778" s="5"/>
      <c r="N1778" s="7">
        <v>4</v>
      </c>
      <c r="O1778" s="7"/>
      <c r="P1778" s="7"/>
      <c r="Q1778" s="7"/>
      <c r="R1778" s="7"/>
      <c r="S1778" s="7"/>
      <c r="T1778" s="7"/>
      <c r="U1778" s="7"/>
      <c r="V1778" s="6"/>
      <c r="W1778" s="10"/>
      <c r="X1778" s="8"/>
      <c r="Y1778" s="9">
        <v>0</v>
      </c>
      <c r="Z1778" s="9">
        <v>0</v>
      </c>
      <c r="AA1778" s="9">
        <v>0</v>
      </c>
      <c r="AB1778" s="9">
        <v>0</v>
      </c>
      <c r="AC1778" s="9">
        <v>0</v>
      </c>
      <c r="AD1778" s="9">
        <v>0</v>
      </c>
      <c r="AE1778" s="9">
        <v>0</v>
      </c>
      <c r="AF1778" s="9">
        <v>0</v>
      </c>
      <c r="AG1778" s="9">
        <v>0</v>
      </c>
      <c r="AH1778" s="9">
        <v>0</v>
      </c>
      <c r="AI1778" s="9">
        <v>0</v>
      </c>
      <c r="AJ1778">
        <v>0</v>
      </c>
      <c r="AK1778">
        <v>0</v>
      </c>
      <c r="AU1778" t="s">
        <v>3516</v>
      </c>
      <c r="AW1778">
        <v>0</v>
      </c>
      <c r="BA1778">
        <v>0</v>
      </c>
      <c r="BC1778">
        <v>0</v>
      </c>
      <c r="BE1778">
        <v>0</v>
      </c>
      <c r="BG1778">
        <v>0</v>
      </c>
      <c r="BI1778">
        <v>0</v>
      </c>
      <c r="BK1778">
        <v>0</v>
      </c>
      <c r="BM1778">
        <v>0</v>
      </c>
      <c r="BO1778">
        <v>0</v>
      </c>
      <c r="BQ1778">
        <v>0</v>
      </c>
      <c r="BS1778">
        <v>0</v>
      </c>
      <c r="BT1778">
        <v>0</v>
      </c>
      <c r="BV1778">
        <v>0</v>
      </c>
      <c r="BX1778">
        <v>0</v>
      </c>
      <c r="BZ1778">
        <v>0</v>
      </c>
      <c r="CB1778">
        <v>0</v>
      </c>
      <c r="CD1778">
        <v>0</v>
      </c>
      <c r="CH1778">
        <v>0</v>
      </c>
      <c r="CL1778">
        <v>2937</v>
      </c>
      <c r="CO1778">
        <v>0</v>
      </c>
      <c r="CP1778">
        <v>0</v>
      </c>
    </row>
    <row r="1779" spans="1:94" x14ac:dyDescent="0.3">
      <c r="A1779" s="4">
        <v>44624</v>
      </c>
      <c r="B1779" s="2" t="s">
        <v>5</v>
      </c>
      <c r="C1779" s="11" t="s">
        <v>438</v>
      </c>
      <c r="D1779" s="11" t="s">
        <v>11</v>
      </c>
      <c r="E1779" s="3" t="s">
        <v>938</v>
      </c>
      <c r="F1779" s="1"/>
      <c r="G1779" s="7"/>
      <c r="H1779" s="7"/>
      <c r="I1779" s="7"/>
      <c r="J1779" s="7">
        <v>71</v>
      </c>
      <c r="K1779" s="7">
        <v>30</v>
      </c>
      <c r="L1779" s="7"/>
      <c r="M1779" s="5"/>
      <c r="N1779" s="7"/>
      <c r="O1779" s="7"/>
      <c r="P1779" s="7"/>
      <c r="Q1779" s="7"/>
      <c r="R1779" s="7"/>
      <c r="S1779" s="7"/>
      <c r="T1779" s="7"/>
      <c r="U1779" s="7"/>
      <c r="V1779" s="6">
        <v>10</v>
      </c>
      <c r="W1779" s="10" t="s">
        <v>3517</v>
      </c>
      <c r="X1779" s="8"/>
      <c r="Y1779" s="9">
        <v>0</v>
      </c>
      <c r="Z1779" s="9">
        <v>0</v>
      </c>
      <c r="AA1779" s="9">
        <v>0</v>
      </c>
      <c r="AB1779" s="9">
        <v>0</v>
      </c>
      <c r="AC1779" s="9">
        <v>0</v>
      </c>
      <c r="AD1779" s="9">
        <v>0</v>
      </c>
      <c r="AE1779" s="9">
        <v>0</v>
      </c>
      <c r="AF1779" s="9">
        <v>0</v>
      </c>
      <c r="AG1779" s="9">
        <v>0</v>
      </c>
      <c r="AH1779" s="9">
        <v>0</v>
      </c>
      <c r="AI1779" s="9">
        <v>0</v>
      </c>
      <c r="AJ1779">
        <v>0</v>
      </c>
      <c r="AK1779">
        <v>0</v>
      </c>
      <c r="AU1779" t="s">
        <v>3518</v>
      </c>
      <c r="AW1779">
        <v>0</v>
      </c>
      <c r="BA1779">
        <v>0</v>
      </c>
      <c r="BC1779">
        <v>0</v>
      </c>
      <c r="BE1779">
        <v>0</v>
      </c>
      <c r="BG1779">
        <v>0</v>
      </c>
      <c r="BI1779">
        <v>0</v>
      </c>
      <c r="BK1779">
        <v>0</v>
      </c>
      <c r="BM1779">
        <v>0</v>
      </c>
      <c r="BO1779">
        <v>0</v>
      </c>
      <c r="BQ1779">
        <v>0</v>
      </c>
      <c r="BS1779">
        <v>0</v>
      </c>
      <c r="BT1779">
        <v>0</v>
      </c>
      <c r="BV1779">
        <v>0</v>
      </c>
      <c r="BX1779">
        <v>0</v>
      </c>
      <c r="BZ1779">
        <v>0</v>
      </c>
      <c r="CB1779">
        <v>0</v>
      </c>
      <c r="CD1779">
        <v>0</v>
      </c>
      <c r="CH1779">
        <v>0</v>
      </c>
      <c r="CL1779">
        <v>2938</v>
      </c>
      <c r="CO1779">
        <v>0</v>
      </c>
      <c r="CP1779">
        <v>0</v>
      </c>
    </row>
    <row r="1780" spans="1:94" x14ac:dyDescent="0.3">
      <c r="A1780" s="4">
        <v>44624</v>
      </c>
      <c r="B1780" s="2" t="s">
        <v>5</v>
      </c>
      <c r="C1780" s="11" t="s">
        <v>82</v>
      </c>
      <c r="D1780" s="11" t="s">
        <v>1690</v>
      </c>
      <c r="E1780" s="3" t="s">
        <v>863</v>
      </c>
      <c r="F1780" s="1"/>
      <c r="G1780" s="7"/>
      <c r="H1780" s="7"/>
      <c r="I1780" s="7"/>
      <c r="J1780" s="7"/>
      <c r="K1780" s="7"/>
      <c r="L1780" s="7"/>
      <c r="M1780" s="5"/>
      <c r="N1780" s="7">
        <v>2</v>
      </c>
      <c r="O1780" s="7"/>
      <c r="P1780" s="7"/>
      <c r="Q1780" s="7"/>
      <c r="R1780" s="7"/>
      <c r="S1780" s="7"/>
      <c r="T1780" s="7"/>
      <c r="U1780" s="7"/>
      <c r="V1780" s="6"/>
      <c r="W1780" s="10"/>
      <c r="X1780" s="8"/>
      <c r="Y1780" s="9">
        <v>0</v>
      </c>
      <c r="Z1780" s="9">
        <v>0</v>
      </c>
      <c r="AA1780" s="9">
        <v>0</v>
      </c>
      <c r="AB1780" s="9">
        <v>0</v>
      </c>
      <c r="AC1780" s="9">
        <v>0</v>
      </c>
      <c r="AD1780" s="9">
        <v>0</v>
      </c>
      <c r="AE1780" s="9">
        <v>0</v>
      </c>
      <c r="AF1780" s="9">
        <v>0</v>
      </c>
      <c r="AG1780" s="9">
        <v>0</v>
      </c>
      <c r="AH1780" s="9">
        <v>0</v>
      </c>
      <c r="AI1780" s="9">
        <v>0</v>
      </c>
      <c r="AJ1780">
        <v>0</v>
      </c>
      <c r="AK1780">
        <v>0</v>
      </c>
      <c r="AU1780" t="s">
        <v>3519</v>
      </c>
      <c r="AW1780">
        <v>0</v>
      </c>
      <c r="BA1780">
        <v>0</v>
      </c>
      <c r="BC1780">
        <v>0</v>
      </c>
      <c r="BE1780">
        <v>0</v>
      </c>
      <c r="BG1780">
        <v>0</v>
      </c>
      <c r="BI1780">
        <v>0</v>
      </c>
      <c r="BK1780">
        <v>0</v>
      </c>
      <c r="BM1780">
        <v>0</v>
      </c>
      <c r="BO1780">
        <v>0</v>
      </c>
      <c r="BQ1780">
        <v>0</v>
      </c>
      <c r="BS1780">
        <v>0</v>
      </c>
      <c r="BT1780">
        <v>0</v>
      </c>
      <c r="BV1780">
        <v>0</v>
      </c>
      <c r="BX1780">
        <v>0</v>
      </c>
      <c r="BZ1780">
        <v>0</v>
      </c>
      <c r="CB1780">
        <v>0</v>
      </c>
      <c r="CD1780">
        <v>0</v>
      </c>
      <c r="CH1780">
        <v>0</v>
      </c>
      <c r="CL1780">
        <v>2939</v>
      </c>
      <c r="CO1780">
        <v>0</v>
      </c>
      <c r="CP1780">
        <v>0</v>
      </c>
    </row>
    <row r="1781" spans="1:94" x14ac:dyDescent="0.3">
      <c r="A1781" s="4">
        <v>44625</v>
      </c>
      <c r="B1781" s="2" t="s">
        <v>5</v>
      </c>
      <c r="C1781" s="11" t="s">
        <v>180</v>
      </c>
      <c r="D1781" s="11" t="s">
        <v>1690</v>
      </c>
      <c r="E1781" s="3" t="s">
        <v>1198</v>
      </c>
      <c r="F1781" s="1"/>
      <c r="G1781" s="7"/>
      <c r="H1781" s="7">
        <v>2</v>
      </c>
      <c r="I1781" s="7"/>
      <c r="J1781" s="7">
        <v>192</v>
      </c>
      <c r="K1781" s="7">
        <v>57</v>
      </c>
      <c r="L1781" s="7">
        <v>2</v>
      </c>
      <c r="M1781" s="5">
        <v>2</v>
      </c>
      <c r="N1781" s="7">
        <v>6</v>
      </c>
      <c r="O1781" s="7"/>
      <c r="P1781" s="7"/>
      <c r="Q1781" s="7">
        <v>1</v>
      </c>
      <c r="R1781" s="7"/>
      <c r="S1781" s="7"/>
      <c r="T1781" s="7">
        <v>2</v>
      </c>
      <c r="U1781" s="7"/>
      <c r="V1781" s="6">
        <v>196</v>
      </c>
      <c r="W1781" s="10" t="s">
        <v>3520</v>
      </c>
      <c r="X1781" s="8"/>
      <c r="Y1781" s="9">
        <v>0</v>
      </c>
      <c r="Z1781" s="9">
        <v>0</v>
      </c>
      <c r="AA1781" s="9">
        <v>0</v>
      </c>
      <c r="AB1781" s="9">
        <v>0</v>
      </c>
      <c r="AC1781" s="9">
        <v>0</v>
      </c>
      <c r="AD1781" s="9">
        <v>0</v>
      </c>
      <c r="AE1781" s="9">
        <v>0</v>
      </c>
      <c r="AF1781" s="9">
        <v>0</v>
      </c>
      <c r="AG1781" s="9">
        <v>0</v>
      </c>
      <c r="AH1781" s="9">
        <v>0</v>
      </c>
      <c r="AI1781" s="9">
        <v>0</v>
      </c>
      <c r="AJ1781">
        <v>0</v>
      </c>
      <c r="AK1781">
        <v>0</v>
      </c>
      <c r="AU1781" t="s">
        <v>3521</v>
      </c>
      <c r="AW1781">
        <v>0</v>
      </c>
      <c r="BA1781">
        <v>0</v>
      </c>
      <c r="BC1781">
        <v>0</v>
      </c>
      <c r="BE1781">
        <v>0</v>
      </c>
      <c r="BG1781">
        <v>0</v>
      </c>
      <c r="BI1781">
        <v>0</v>
      </c>
      <c r="BK1781">
        <v>0</v>
      </c>
      <c r="BM1781">
        <v>0</v>
      </c>
      <c r="BO1781">
        <v>0</v>
      </c>
      <c r="BQ1781">
        <v>0</v>
      </c>
      <c r="BS1781">
        <v>0</v>
      </c>
      <c r="BT1781">
        <v>0</v>
      </c>
      <c r="BV1781">
        <v>0</v>
      </c>
      <c r="BX1781">
        <v>0</v>
      </c>
      <c r="BZ1781">
        <v>0</v>
      </c>
      <c r="CB1781">
        <v>0</v>
      </c>
      <c r="CD1781">
        <v>0</v>
      </c>
      <c r="CH1781">
        <v>0</v>
      </c>
      <c r="CL1781">
        <v>2940</v>
      </c>
      <c r="CO1781">
        <v>0</v>
      </c>
      <c r="CP1781">
        <v>0</v>
      </c>
    </row>
    <row r="1782" spans="1:94" x14ac:dyDescent="0.3">
      <c r="A1782" s="4">
        <v>44625</v>
      </c>
      <c r="B1782" s="2" t="s">
        <v>5</v>
      </c>
      <c r="C1782" s="11" t="s">
        <v>757</v>
      </c>
      <c r="D1782" s="11" t="s">
        <v>11</v>
      </c>
      <c r="E1782" s="3" t="s">
        <v>972</v>
      </c>
      <c r="F1782" s="1"/>
      <c r="G1782" s="7"/>
      <c r="H1782" s="7"/>
      <c r="I1782" s="7"/>
      <c r="J1782" s="7">
        <v>442</v>
      </c>
      <c r="K1782" s="7">
        <v>152</v>
      </c>
      <c r="L1782" s="7">
        <v>3</v>
      </c>
      <c r="M1782" s="5">
        <v>27</v>
      </c>
      <c r="N1782" s="7"/>
      <c r="O1782" s="7"/>
      <c r="P1782" s="7"/>
      <c r="Q1782" s="7"/>
      <c r="R1782" s="7"/>
      <c r="S1782" s="7"/>
      <c r="T1782" s="7"/>
      <c r="U1782" s="7"/>
      <c r="V1782" s="6">
        <v>328</v>
      </c>
      <c r="W1782" s="10" t="s">
        <v>3522</v>
      </c>
      <c r="X1782" s="8"/>
      <c r="Y1782" s="9">
        <v>0</v>
      </c>
      <c r="Z1782" s="9">
        <v>0</v>
      </c>
      <c r="AA1782" s="9">
        <v>0</v>
      </c>
      <c r="AB1782" s="9">
        <v>0</v>
      </c>
      <c r="AC1782" s="9">
        <v>0</v>
      </c>
      <c r="AD1782" s="9">
        <v>0</v>
      </c>
      <c r="AE1782" s="9">
        <v>0</v>
      </c>
      <c r="AF1782" s="9">
        <v>0</v>
      </c>
      <c r="AG1782" s="9">
        <v>0</v>
      </c>
      <c r="AH1782" s="9">
        <v>0</v>
      </c>
      <c r="AI1782" s="9">
        <v>0</v>
      </c>
      <c r="AJ1782">
        <v>0</v>
      </c>
      <c r="AK1782">
        <v>0</v>
      </c>
      <c r="AU1782" t="s">
        <v>3523</v>
      </c>
      <c r="AW1782">
        <v>0</v>
      </c>
      <c r="BA1782">
        <v>0</v>
      </c>
      <c r="BC1782">
        <v>0</v>
      </c>
      <c r="BE1782">
        <v>0</v>
      </c>
      <c r="BG1782">
        <v>0</v>
      </c>
      <c r="BI1782">
        <v>0</v>
      </c>
      <c r="BK1782">
        <v>0</v>
      </c>
      <c r="BM1782">
        <v>0</v>
      </c>
      <c r="BO1782">
        <v>0</v>
      </c>
      <c r="BQ1782">
        <v>0</v>
      </c>
      <c r="BS1782">
        <v>0</v>
      </c>
      <c r="BT1782">
        <v>0</v>
      </c>
      <c r="BV1782">
        <v>0</v>
      </c>
      <c r="BX1782">
        <v>0</v>
      </c>
      <c r="BZ1782">
        <v>0</v>
      </c>
      <c r="CB1782">
        <v>0</v>
      </c>
      <c r="CD1782">
        <v>0</v>
      </c>
      <c r="CH1782">
        <v>0</v>
      </c>
      <c r="CL1782">
        <v>2941</v>
      </c>
      <c r="CO1782">
        <v>0</v>
      </c>
      <c r="CP1782">
        <v>0</v>
      </c>
    </row>
    <row r="1783" spans="1:94" x14ac:dyDescent="0.3">
      <c r="A1783" s="4">
        <v>44626</v>
      </c>
      <c r="B1783" s="2" t="s">
        <v>5</v>
      </c>
      <c r="C1783" s="11" t="s">
        <v>74</v>
      </c>
      <c r="D1783" s="11" t="s">
        <v>1690</v>
      </c>
      <c r="E1783" s="3" t="s">
        <v>1272</v>
      </c>
      <c r="F1783" s="1"/>
      <c r="G1783" s="7"/>
      <c r="H1783" s="7"/>
      <c r="I1783" s="7"/>
      <c r="J1783" s="7"/>
      <c r="K1783" s="7"/>
      <c r="L1783" s="7"/>
      <c r="M1783" s="5">
        <v>19</v>
      </c>
      <c r="N1783" s="7">
        <v>2</v>
      </c>
      <c r="O1783" s="7"/>
      <c r="P1783" s="7"/>
      <c r="Q1783" s="7"/>
      <c r="R1783" s="7"/>
      <c r="S1783" s="7"/>
      <c r="T1783" s="7"/>
      <c r="U1783" s="7"/>
      <c r="V1783" s="6"/>
      <c r="W1783" s="10" t="s">
        <v>3524</v>
      </c>
      <c r="X1783" s="8"/>
      <c r="Y1783" s="9">
        <v>0</v>
      </c>
      <c r="Z1783" s="9">
        <v>0</v>
      </c>
      <c r="AA1783" s="9">
        <v>0</v>
      </c>
      <c r="AB1783" s="9">
        <v>0</v>
      </c>
      <c r="AC1783" s="9">
        <v>0</v>
      </c>
      <c r="AD1783" s="9">
        <v>0</v>
      </c>
      <c r="AE1783" s="9">
        <v>0</v>
      </c>
      <c r="AF1783" s="9">
        <v>0</v>
      </c>
      <c r="AG1783" s="9">
        <v>0</v>
      </c>
      <c r="AH1783" s="9">
        <v>0</v>
      </c>
      <c r="AI1783" s="9">
        <v>0</v>
      </c>
      <c r="AJ1783">
        <v>0</v>
      </c>
      <c r="AK1783">
        <v>0</v>
      </c>
      <c r="AU1783" t="s">
        <v>3525</v>
      </c>
      <c r="AW1783">
        <v>0</v>
      </c>
      <c r="BA1783">
        <v>0</v>
      </c>
      <c r="BC1783">
        <v>0</v>
      </c>
      <c r="BE1783">
        <v>0</v>
      </c>
      <c r="BG1783">
        <v>0</v>
      </c>
      <c r="BI1783">
        <v>0</v>
      </c>
      <c r="BK1783">
        <v>0</v>
      </c>
      <c r="BM1783">
        <v>0</v>
      </c>
      <c r="BO1783">
        <v>0</v>
      </c>
      <c r="BQ1783">
        <v>0</v>
      </c>
      <c r="BS1783">
        <v>0</v>
      </c>
      <c r="BT1783">
        <v>0</v>
      </c>
      <c r="BV1783">
        <v>0</v>
      </c>
      <c r="BX1783">
        <v>0</v>
      </c>
      <c r="BZ1783">
        <v>0</v>
      </c>
      <c r="CB1783">
        <v>0</v>
      </c>
      <c r="CD1783">
        <v>0</v>
      </c>
      <c r="CH1783">
        <v>0</v>
      </c>
      <c r="CL1783">
        <v>2942</v>
      </c>
      <c r="CO1783">
        <v>0</v>
      </c>
      <c r="CP1783">
        <v>0</v>
      </c>
    </row>
    <row r="1784" spans="1:94" x14ac:dyDescent="0.3">
      <c r="A1784" s="4">
        <v>44627</v>
      </c>
      <c r="B1784" s="2" t="s">
        <v>5</v>
      </c>
      <c r="C1784" s="11" t="s">
        <v>185</v>
      </c>
      <c r="D1784" s="11" t="s">
        <v>1627</v>
      </c>
      <c r="E1784" s="3" t="s">
        <v>1227</v>
      </c>
      <c r="F1784" s="1"/>
      <c r="G1784" s="7"/>
      <c r="H1784" s="7"/>
      <c r="I1784" s="7"/>
      <c r="J1784" s="7">
        <v>166</v>
      </c>
      <c r="K1784" s="7">
        <v>57</v>
      </c>
      <c r="L1784" s="7">
        <v>2</v>
      </c>
      <c r="M1784" s="5">
        <v>2</v>
      </c>
      <c r="N1784" s="7">
        <v>6</v>
      </c>
      <c r="O1784" s="7"/>
      <c r="P1784" s="7"/>
      <c r="Q1784" s="7">
        <v>1</v>
      </c>
      <c r="R1784" s="7"/>
      <c r="S1784" s="7"/>
      <c r="T1784" s="7">
        <v>2</v>
      </c>
      <c r="U1784" s="7"/>
      <c r="V1784" s="6">
        <v>196</v>
      </c>
      <c r="W1784" s="10" t="s">
        <v>3526</v>
      </c>
      <c r="X1784" s="8"/>
      <c r="Y1784" s="9">
        <v>0</v>
      </c>
      <c r="Z1784" s="9">
        <v>0</v>
      </c>
      <c r="AA1784" s="9">
        <v>0</v>
      </c>
      <c r="AB1784" s="9">
        <v>0</v>
      </c>
      <c r="AC1784" s="9">
        <v>0</v>
      </c>
      <c r="AD1784" s="9">
        <v>0</v>
      </c>
      <c r="AE1784" s="9">
        <v>0</v>
      </c>
      <c r="AF1784" s="9">
        <v>0</v>
      </c>
      <c r="AG1784" s="9">
        <v>0</v>
      </c>
      <c r="AH1784" s="9">
        <v>0</v>
      </c>
      <c r="AI1784" s="9">
        <v>0</v>
      </c>
      <c r="AJ1784">
        <v>0</v>
      </c>
      <c r="AK1784">
        <v>0</v>
      </c>
      <c r="AU1784" t="s">
        <v>3527</v>
      </c>
      <c r="AW1784">
        <v>0</v>
      </c>
      <c r="BA1784">
        <v>0</v>
      </c>
      <c r="BC1784">
        <v>0</v>
      </c>
      <c r="BE1784">
        <v>0</v>
      </c>
      <c r="BG1784">
        <v>0</v>
      </c>
      <c r="BI1784">
        <v>0</v>
      </c>
      <c r="BK1784">
        <v>0</v>
      </c>
      <c r="BM1784">
        <v>0</v>
      </c>
      <c r="BO1784">
        <v>0</v>
      </c>
      <c r="BQ1784">
        <v>0</v>
      </c>
      <c r="BS1784">
        <v>0</v>
      </c>
      <c r="BT1784">
        <v>0</v>
      </c>
      <c r="BV1784">
        <v>0</v>
      </c>
      <c r="BX1784">
        <v>0</v>
      </c>
      <c r="BZ1784">
        <v>0</v>
      </c>
      <c r="CB1784">
        <v>0</v>
      </c>
      <c r="CD1784">
        <v>0</v>
      </c>
      <c r="CH1784">
        <v>0</v>
      </c>
      <c r="CL1784">
        <v>2943</v>
      </c>
      <c r="CO1784">
        <v>0</v>
      </c>
      <c r="CP1784">
        <v>0</v>
      </c>
    </row>
    <row r="1785" spans="1:94" x14ac:dyDescent="0.3">
      <c r="A1785" s="4">
        <v>44628</v>
      </c>
      <c r="B1785" s="2" t="s">
        <v>5</v>
      </c>
      <c r="C1785" s="11" t="s">
        <v>436</v>
      </c>
      <c r="D1785" s="11" t="s">
        <v>1690</v>
      </c>
      <c r="E1785" s="3" t="s">
        <v>904</v>
      </c>
      <c r="F1785" s="1"/>
      <c r="G1785" s="7"/>
      <c r="H1785" s="7">
        <v>2</v>
      </c>
      <c r="I1785" s="7"/>
      <c r="J1785" s="7">
        <v>95</v>
      </c>
      <c r="K1785" s="7">
        <v>30</v>
      </c>
      <c r="L1785" s="7">
        <v>12</v>
      </c>
      <c r="M1785" s="5">
        <v>18</v>
      </c>
      <c r="N1785" s="7"/>
      <c r="O1785" s="7"/>
      <c r="P1785" s="7"/>
      <c r="Q1785" s="7"/>
      <c r="R1785" s="7"/>
      <c r="S1785" s="7"/>
      <c r="T1785" s="7"/>
      <c r="U1785" s="7"/>
      <c r="V1785" s="6"/>
      <c r="W1785" s="10"/>
      <c r="X1785" s="8"/>
      <c r="Y1785" s="9">
        <v>0</v>
      </c>
      <c r="Z1785" s="9">
        <v>0</v>
      </c>
      <c r="AA1785" s="9">
        <v>0</v>
      </c>
      <c r="AB1785" s="9">
        <v>0</v>
      </c>
      <c r="AC1785" s="9">
        <v>0</v>
      </c>
      <c r="AD1785" s="9">
        <v>0</v>
      </c>
      <c r="AE1785" s="9">
        <v>0</v>
      </c>
      <c r="AF1785" s="9">
        <v>0</v>
      </c>
      <c r="AG1785" s="9">
        <v>0</v>
      </c>
      <c r="AH1785" s="9">
        <v>0</v>
      </c>
      <c r="AI1785" s="9">
        <v>0</v>
      </c>
      <c r="AJ1785">
        <v>0</v>
      </c>
      <c r="AK1785">
        <v>0</v>
      </c>
      <c r="AU1785" t="s">
        <v>3528</v>
      </c>
      <c r="AW1785">
        <v>0</v>
      </c>
      <c r="BA1785">
        <v>0</v>
      </c>
      <c r="BC1785">
        <v>0</v>
      </c>
      <c r="BE1785">
        <v>0</v>
      </c>
      <c r="BG1785">
        <v>0</v>
      </c>
      <c r="BI1785">
        <v>0</v>
      </c>
      <c r="BK1785">
        <v>0</v>
      </c>
      <c r="BM1785">
        <v>0</v>
      </c>
      <c r="BO1785">
        <v>0</v>
      </c>
      <c r="BQ1785">
        <v>0</v>
      </c>
      <c r="BS1785">
        <v>0</v>
      </c>
      <c r="BT1785">
        <v>0</v>
      </c>
      <c r="BV1785">
        <v>0</v>
      </c>
      <c r="BX1785">
        <v>0</v>
      </c>
      <c r="BZ1785">
        <v>0</v>
      </c>
      <c r="CB1785">
        <v>0</v>
      </c>
      <c r="CD1785">
        <v>0</v>
      </c>
      <c r="CH1785">
        <v>0</v>
      </c>
      <c r="CL1785">
        <v>2944</v>
      </c>
      <c r="CO1785">
        <v>0</v>
      </c>
      <c r="CP1785">
        <v>0</v>
      </c>
    </row>
    <row r="1786" spans="1:94" x14ac:dyDescent="0.3">
      <c r="A1786" s="4">
        <v>44628</v>
      </c>
      <c r="B1786" s="2" t="s">
        <v>5</v>
      </c>
      <c r="C1786" s="11" t="s">
        <v>49</v>
      </c>
      <c r="D1786" s="11" t="s">
        <v>1690</v>
      </c>
      <c r="E1786" s="3" t="s">
        <v>862</v>
      </c>
      <c r="F1786" s="1"/>
      <c r="G1786" s="7"/>
      <c r="H1786" s="7"/>
      <c r="I1786" s="7"/>
      <c r="J1786" s="7">
        <v>300</v>
      </c>
      <c r="K1786" s="7">
        <v>102</v>
      </c>
      <c r="L1786" s="7"/>
      <c r="M1786" s="5"/>
      <c r="N1786" s="7"/>
      <c r="O1786" s="7"/>
      <c r="P1786" s="7"/>
      <c r="Q1786" s="7">
        <v>4</v>
      </c>
      <c r="R1786" s="7"/>
      <c r="S1786" s="7"/>
      <c r="T1786" s="7"/>
      <c r="U1786" s="7"/>
      <c r="V1786" s="6">
        <v>236.3</v>
      </c>
      <c r="W1786" s="10" t="s">
        <v>3529</v>
      </c>
      <c r="X1786" s="8"/>
      <c r="Y1786" s="9">
        <v>0</v>
      </c>
      <c r="Z1786" s="9">
        <v>0</v>
      </c>
      <c r="AA1786" s="9">
        <v>0</v>
      </c>
      <c r="AB1786" s="9">
        <v>0</v>
      </c>
      <c r="AC1786" s="9">
        <v>0</v>
      </c>
      <c r="AD1786" s="9">
        <v>0</v>
      </c>
      <c r="AE1786" s="9">
        <v>0</v>
      </c>
      <c r="AF1786" s="9">
        <v>0</v>
      </c>
      <c r="AG1786" s="9">
        <v>0</v>
      </c>
      <c r="AH1786" s="9">
        <v>0</v>
      </c>
      <c r="AI1786" s="9">
        <v>0</v>
      </c>
      <c r="AJ1786">
        <v>0</v>
      </c>
      <c r="AK1786">
        <v>0</v>
      </c>
      <c r="AU1786" t="s">
        <v>3530</v>
      </c>
      <c r="AW1786">
        <v>0</v>
      </c>
      <c r="BA1786">
        <v>0</v>
      </c>
      <c r="BC1786">
        <v>0</v>
      </c>
      <c r="BE1786">
        <v>0</v>
      </c>
      <c r="BG1786">
        <v>0</v>
      </c>
      <c r="BI1786">
        <v>0</v>
      </c>
      <c r="BK1786">
        <v>0</v>
      </c>
      <c r="BM1786">
        <v>0</v>
      </c>
      <c r="BO1786">
        <v>0</v>
      </c>
      <c r="BQ1786">
        <v>0</v>
      </c>
      <c r="BS1786">
        <v>0</v>
      </c>
      <c r="BT1786">
        <v>0</v>
      </c>
      <c r="BV1786">
        <v>0</v>
      </c>
      <c r="BX1786">
        <v>0</v>
      </c>
      <c r="BZ1786">
        <v>0</v>
      </c>
      <c r="CB1786">
        <v>0</v>
      </c>
      <c r="CD1786">
        <v>0</v>
      </c>
      <c r="CH1786">
        <v>0</v>
      </c>
      <c r="CL1786">
        <v>2945</v>
      </c>
      <c r="CO1786">
        <v>0</v>
      </c>
      <c r="CP1786">
        <v>0</v>
      </c>
    </row>
    <row r="1787" spans="1:94" x14ac:dyDescent="0.3">
      <c r="A1787" s="4">
        <v>44807</v>
      </c>
      <c r="B1787" s="2" t="s">
        <v>26</v>
      </c>
      <c r="C1787" s="11" t="s">
        <v>419</v>
      </c>
      <c r="D1787" s="11" t="s">
        <v>31</v>
      </c>
      <c r="E1787" s="3" t="s">
        <v>907</v>
      </c>
      <c r="F1787" s="1"/>
      <c r="G1787" s="7"/>
      <c r="H1787" s="7"/>
      <c r="I1787" s="7"/>
      <c r="J1787" s="7">
        <v>7</v>
      </c>
      <c r="K1787" s="7">
        <v>4</v>
      </c>
      <c r="L1787" s="7"/>
      <c r="M1787" s="5">
        <v>4</v>
      </c>
      <c r="N1787" s="7"/>
      <c r="O1787" s="7"/>
      <c r="P1787" s="7"/>
      <c r="Q1787" s="7"/>
      <c r="R1787" s="7"/>
      <c r="S1787" s="7"/>
      <c r="T1787" s="7"/>
      <c r="U1787" s="7"/>
      <c r="V1787" s="6"/>
      <c r="W1787" s="10"/>
      <c r="X1787" s="8"/>
      <c r="Y1787" s="9">
        <v>0</v>
      </c>
      <c r="Z1787" s="9">
        <v>0</v>
      </c>
      <c r="AA1787" s="9">
        <v>0</v>
      </c>
      <c r="AB1787" s="9">
        <v>0</v>
      </c>
      <c r="AC1787" s="9">
        <v>0</v>
      </c>
      <c r="AD1787" s="9">
        <v>0</v>
      </c>
      <c r="AE1787" s="9">
        <v>0</v>
      </c>
      <c r="AF1787" s="9">
        <v>0</v>
      </c>
      <c r="AG1787" s="9">
        <v>0</v>
      </c>
      <c r="AH1787" s="9">
        <v>0</v>
      </c>
      <c r="AI1787" s="9">
        <v>0</v>
      </c>
      <c r="AJ1787">
        <v>0</v>
      </c>
      <c r="AK1787">
        <v>0</v>
      </c>
      <c r="AU1787" t="s">
        <v>3531</v>
      </c>
      <c r="AW1787">
        <v>0</v>
      </c>
      <c r="BA1787">
        <v>0</v>
      </c>
      <c r="BC1787">
        <v>0</v>
      </c>
      <c r="BE1787">
        <v>0</v>
      </c>
      <c r="BG1787">
        <v>0</v>
      </c>
      <c r="BI1787">
        <v>0</v>
      </c>
      <c r="BK1787">
        <v>0</v>
      </c>
      <c r="BM1787">
        <v>0</v>
      </c>
      <c r="BO1787">
        <v>0</v>
      </c>
      <c r="BQ1787">
        <v>0</v>
      </c>
      <c r="BS1787">
        <v>0</v>
      </c>
      <c r="BT1787">
        <v>0</v>
      </c>
      <c r="BV1787">
        <v>0</v>
      </c>
      <c r="BX1787">
        <v>0</v>
      </c>
      <c r="BZ1787">
        <v>0</v>
      </c>
      <c r="CB1787">
        <v>0</v>
      </c>
      <c r="CD1787">
        <v>0</v>
      </c>
      <c r="CH1787">
        <v>0</v>
      </c>
      <c r="CL1787">
        <v>2946</v>
      </c>
      <c r="CO1787">
        <v>0</v>
      </c>
      <c r="CP1787">
        <v>0</v>
      </c>
    </row>
    <row r="1788" spans="1:94" x14ac:dyDescent="0.3">
      <c r="A1788" s="4">
        <v>44811</v>
      </c>
      <c r="B1788" s="2" t="s">
        <v>26</v>
      </c>
      <c r="C1788" s="11" t="s">
        <v>136</v>
      </c>
      <c r="D1788" s="11" t="s">
        <v>1627</v>
      </c>
      <c r="E1788" s="3" t="s">
        <v>884</v>
      </c>
      <c r="F1788" s="1"/>
      <c r="G1788" s="7"/>
      <c r="H1788" s="7"/>
      <c r="I1788" s="7"/>
      <c r="J1788" s="7"/>
      <c r="K1788" s="7">
        <v>45</v>
      </c>
      <c r="L1788" s="7">
        <v>1</v>
      </c>
      <c r="M1788" s="5">
        <v>44</v>
      </c>
      <c r="N1788" s="7"/>
      <c r="O1788" s="7"/>
      <c r="P1788" s="7">
        <v>1</v>
      </c>
      <c r="Q1788" s="7"/>
      <c r="R1788" s="7"/>
      <c r="S1788" s="7"/>
      <c r="T1788" s="7"/>
      <c r="U1788" s="7"/>
      <c r="V1788" s="6"/>
      <c r="W1788" s="10"/>
      <c r="X1788" s="8"/>
      <c r="Y1788" s="9">
        <v>0</v>
      </c>
      <c r="Z1788" s="9">
        <v>0</v>
      </c>
      <c r="AA1788" s="9">
        <v>0</v>
      </c>
      <c r="AB1788" s="9">
        <v>0</v>
      </c>
      <c r="AC1788" s="9">
        <v>0</v>
      </c>
      <c r="AD1788" s="9">
        <v>0</v>
      </c>
      <c r="AE1788" s="9">
        <v>0</v>
      </c>
      <c r="AF1788" s="9">
        <v>0</v>
      </c>
      <c r="AG1788" s="9">
        <v>0</v>
      </c>
      <c r="AH1788" s="9">
        <v>0</v>
      </c>
      <c r="AI1788" s="9">
        <v>0</v>
      </c>
      <c r="AJ1788">
        <v>0</v>
      </c>
      <c r="AK1788">
        <v>0</v>
      </c>
      <c r="AU1788" t="s">
        <v>3532</v>
      </c>
      <c r="AW1788">
        <v>0</v>
      </c>
      <c r="BA1788">
        <v>0</v>
      </c>
      <c r="BC1788">
        <v>0</v>
      </c>
      <c r="BE1788">
        <v>0</v>
      </c>
      <c r="BG1788">
        <v>0</v>
      </c>
      <c r="BI1788">
        <v>0</v>
      </c>
      <c r="BK1788">
        <v>0</v>
      </c>
      <c r="BM1788">
        <v>0</v>
      </c>
      <c r="BO1788">
        <v>0</v>
      </c>
      <c r="BQ1788">
        <v>0</v>
      </c>
      <c r="BS1788">
        <v>0</v>
      </c>
      <c r="BT1788">
        <v>0</v>
      </c>
      <c r="BV1788">
        <v>0</v>
      </c>
      <c r="BX1788">
        <v>0</v>
      </c>
      <c r="BZ1788">
        <v>0</v>
      </c>
      <c r="CB1788">
        <v>0</v>
      </c>
      <c r="CD1788">
        <v>0</v>
      </c>
      <c r="CH1788">
        <v>0</v>
      </c>
      <c r="CL1788">
        <v>2947</v>
      </c>
      <c r="CO1788">
        <v>0</v>
      </c>
      <c r="CP1788">
        <v>0</v>
      </c>
    </row>
    <row r="1789" spans="1:94" x14ac:dyDescent="0.3">
      <c r="A1789" s="4">
        <v>44812</v>
      </c>
      <c r="B1789" s="2" t="s">
        <v>39</v>
      </c>
      <c r="C1789" s="11" t="s">
        <v>399</v>
      </c>
      <c r="D1789" s="11" t="s">
        <v>1690</v>
      </c>
      <c r="E1789" s="3" t="s">
        <v>1022</v>
      </c>
      <c r="F1789" s="1"/>
      <c r="G1789" s="7"/>
      <c r="H1789" s="7"/>
      <c r="I1789" s="7"/>
      <c r="J1789" s="7">
        <v>73</v>
      </c>
      <c r="K1789" s="7">
        <v>27</v>
      </c>
      <c r="L1789" s="7"/>
      <c r="M1789" s="5"/>
      <c r="N1789" s="7"/>
      <c r="O1789" s="7"/>
      <c r="P1789" s="7"/>
      <c r="Q1789" s="7"/>
      <c r="R1789" s="7"/>
      <c r="S1789" s="7"/>
      <c r="T1789" s="7"/>
      <c r="U1789" s="7"/>
      <c r="V1789" s="6"/>
      <c r="W1789" s="10"/>
      <c r="X1789" s="8"/>
      <c r="Y1789" s="9">
        <v>0</v>
      </c>
      <c r="Z1789" s="9">
        <v>0</v>
      </c>
      <c r="AA1789" s="9">
        <v>0</v>
      </c>
      <c r="AB1789" s="9">
        <v>0</v>
      </c>
      <c r="AC1789" s="9">
        <v>0</v>
      </c>
      <c r="AD1789" s="9">
        <v>0</v>
      </c>
      <c r="AE1789" s="9">
        <v>0</v>
      </c>
      <c r="AF1789" s="9">
        <v>0</v>
      </c>
      <c r="AG1789" s="9">
        <v>0</v>
      </c>
      <c r="AH1789" s="9">
        <v>0</v>
      </c>
      <c r="AI1789" s="9">
        <v>0</v>
      </c>
      <c r="AJ1789">
        <v>0</v>
      </c>
      <c r="AK1789">
        <v>0</v>
      </c>
      <c r="AU1789" t="s">
        <v>3533</v>
      </c>
      <c r="AW1789">
        <v>0</v>
      </c>
      <c r="BA1789">
        <v>0</v>
      </c>
      <c r="BC1789">
        <v>0</v>
      </c>
      <c r="BE1789">
        <v>0</v>
      </c>
      <c r="BG1789">
        <v>0</v>
      </c>
      <c r="BI1789">
        <v>0</v>
      </c>
      <c r="BK1789">
        <v>0</v>
      </c>
      <c r="BM1789">
        <v>0</v>
      </c>
      <c r="BO1789">
        <v>0</v>
      </c>
      <c r="BQ1789">
        <v>0</v>
      </c>
      <c r="BS1789">
        <v>0</v>
      </c>
      <c r="BT1789">
        <v>0</v>
      </c>
      <c r="BV1789">
        <v>0</v>
      </c>
      <c r="BX1789">
        <v>0</v>
      </c>
      <c r="BZ1789">
        <v>0</v>
      </c>
      <c r="CB1789">
        <v>0</v>
      </c>
      <c r="CD1789">
        <v>0</v>
      </c>
      <c r="CH1789">
        <v>0</v>
      </c>
      <c r="CL1789">
        <v>2948</v>
      </c>
      <c r="CO1789">
        <v>0</v>
      </c>
      <c r="CP1789">
        <v>0</v>
      </c>
    </row>
    <row r="1790" spans="1:94" x14ac:dyDescent="0.3">
      <c r="A1790" s="4">
        <v>44811</v>
      </c>
      <c r="B1790" s="2" t="s">
        <v>26</v>
      </c>
      <c r="C1790" s="11" t="s">
        <v>607</v>
      </c>
      <c r="D1790" s="11" t="s">
        <v>1690</v>
      </c>
      <c r="E1790" s="3" t="s">
        <v>1144</v>
      </c>
      <c r="F1790" s="1"/>
      <c r="G1790" s="7">
        <v>1</v>
      </c>
      <c r="H1790" s="7"/>
      <c r="I1790" s="7"/>
      <c r="J1790" s="7">
        <v>1</v>
      </c>
      <c r="K1790" s="7"/>
      <c r="L1790" s="7"/>
      <c r="M1790" s="5"/>
      <c r="N1790" s="7"/>
      <c r="O1790" s="7"/>
      <c r="P1790" s="7"/>
      <c r="Q1790" s="7"/>
      <c r="R1790" s="7"/>
      <c r="S1790" s="7"/>
      <c r="T1790" s="7"/>
      <c r="U1790" s="7"/>
      <c r="V1790" s="6"/>
      <c r="W1790" s="10"/>
      <c r="X1790" s="8"/>
      <c r="Y1790" s="9">
        <v>0</v>
      </c>
      <c r="Z1790" s="9">
        <v>0</v>
      </c>
      <c r="AA1790" s="9">
        <v>0</v>
      </c>
      <c r="AB1790" s="9">
        <v>0</v>
      </c>
      <c r="AC1790" s="9">
        <v>0</v>
      </c>
      <c r="AD1790" s="9">
        <v>0</v>
      </c>
      <c r="AE1790" s="9">
        <v>0</v>
      </c>
      <c r="AF1790" s="9">
        <v>0</v>
      </c>
      <c r="AG1790" s="9">
        <v>0</v>
      </c>
      <c r="AH1790" s="9">
        <v>0</v>
      </c>
      <c r="AI1790" s="9">
        <v>0</v>
      </c>
      <c r="AJ1790">
        <v>0</v>
      </c>
      <c r="AK1790">
        <v>0</v>
      </c>
      <c r="AU1790" t="s">
        <v>3534</v>
      </c>
      <c r="AW1790">
        <v>0</v>
      </c>
      <c r="BA1790">
        <v>0</v>
      </c>
      <c r="BC1790">
        <v>0</v>
      </c>
      <c r="BE1790">
        <v>0</v>
      </c>
      <c r="BG1790">
        <v>0</v>
      </c>
      <c r="BI1790">
        <v>0</v>
      </c>
      <c r="BK1790">
        <v>0</v>
      </c>
      <c r="BM1790">
        <v>0</v>
      </c>
      <c r="BO1790">
        <v>0</v>
      </c>
      <c r="BQ1790">
        <v>0</v>
      </c>
      <c r="BS1790">
        <v>0</v>
      </c>
      <c r="BT1790">
        <v>0</v>
      </c>
      <c r="BV1790">
        <v>0</v>
      </c>
      <c r="BX1790">
        <v>0</v>
      </c>
      <c r="BZ1790">
        <v>0</v>
      </c>
      <c r="CB1790">
        <v>0</v>
      </c>
      <c r="CD1790">
        <v>0</v>
      </c>
      <c r="CH1790">
        <v>0</v>
      </c>
      <c r="CL1790">
        <v>2949</v>
      </c>
      <c r="CO1790">
        <v>0</v>
      </c>
      <c r="CP1790">
        <v>0</v>
      </c>
    </row>
    <row r="1791" spans="1:94" x14ac:dyDescent="0.3">
      <c r="A1791" s="4">
        <v>44812</v>
      </c>
      <c r="B1791" s="2" t="s">
        <v>57</v>
      </c>
      <c r="C1791" s="11" t="s">
        <v>218</v>
      </c>
      <c r="D1791" s="11" t="s">
        <v>1699</v>
      </c>
      <c r="E1791" s="3" t="s">
        <v>1360</v>
      </c>
      <c r="F1791" s="1"/>
      <c r="G1791" s="7"/>
      <c r="H1791" s="7"/>
      <c r="I1791" s="7"/>
      <c r="J1791" s="7">
        <v>4</v>
      </c>
      <c r="K1791" s="7">
        <v>1</v>
      </c>
      <c r="L1791" s="7"/>
      <c r="M1791" s="5">
        <v>1</v>
      </c>
      <c r="N1791" s="7"/>
      <c r="O1791" s="7"/>
      <c r="P1791" s="7"/>
      <c r="Q1791" s="7"/>
      <c r="R1791" s="7"/>
      <c r="S1791" s="7"/>
      <c r="T1791" s="7"/>
      <c r="U1791" s="7"/>
      <c r="V1791" s="6">
        <v>12</v>
      </c>
      <c r="W1791" s="10"/>
      <c r="X1791" s="8"/>
      <c r="Y1791" s="9">
        <v>0</v>
      </c>
      <c r="Z1791" s="9">
        <v>0</v>
      </c>
      <c r="AA1791" s="9">
        <v>0</v>
      </c>
      <c r="AB1791" s="9">
        <v>0</v>
      </c>
      <c r="AC1791" s="9">
        <v>0</v>
      </c>
      <c r="AD1791" s="9">
        <v>0</v>
      </c>
      <c r="AE1791" s="9">
        <v>0</v>
      </c>
      <c r="AF1791" s="9">
        <v>0</v>
      </c>
      <c r="AG1791" s="9">
        <v>0</v>
      </c>
      <c r="AH1791" s="9">
        <v>0</v>
      </c>
      <c r="AI1791" s="9">
        <v>0</v>
      </c>
      <c r="AJ1791">
        <v>0</v>
      </c>
      <c r="AK1791">
        <v>0</v>
      </c>
      <c r="AU1791" t="s">
        <v>3535</v>
      </c>
      <c r="AW1791">
        <v>0</v>
      </c>
      <c r="BA1791">
        <v>0</v>
      </c>
      <c r="BC1791">
        <v>0</v>
      </c>
      <c r="BE1791">
        <v>0</v>
      </c>
      <c r="BG1791">
        <v>0</v>
      </c>
      <c r="BI1791">
        <v>0</v>
      </c>
      <c r="BK1791">
        <v>0</v>
      </c>
      <c r="BM1791">
        <v>0</v>
      </c>
      <c r="BO1791">
        <v>0</v>
      </c>
      <c r="BQ1791">
        <v>0</v>
      </c>
      <c r="BS1791">
        <v>0</v>
      </c>
      <c r="BT1791">
        <v>0</v>
      </c>
      <c r="BV1791">
        <v>0</v>
      </c>
      <c r="BX1791">
        <v>0</v>
      </c>
      <c r="BZ1791">
        <v>0</v>
      </c>
      <c r="CB1791">
        <v>0</v>
      </c>
      <c r="CD1791">
        <v>0</v>
      </c>
      <c r="CH1791">
        <v>0</v>
      </c>
      <c r="CL1791">
        <v>2950</v>
      </c>
      <c r="CO1791">
        <v>0</v>
      </c>
      <c r="CP1791">
        <v>0</v>
      </c>
    </row>
    <row r="1792" spans="1:94" x14ac:dyDescent="0.3">
      <c r="A1792" s="4">
        <v>44811</v>
      </c>
      <c r="B1792" s="2" t="s">
        <v>47</v>
      </c>
      <c r="C1792" s="11" t="s">
        <v>443</v>
      </c>
      <c r="D1792" s="11" t="s">
        <v>1713</v>
      </c>
      <c r="E1792" s="3" t="s">
        <v>1374</v>
      </c>
      <c r="F1792" s="1"/>
      <c r="G1792" s="7"/>
      <c r="H1792" s="7"/>
      <c r="I1792" s="7"/>
      <c r="J1792" s="7">
        <v>169</v>
      </c>
      <c r="K1792" s="7">
        <v>54</v>
      </c>
      <c r="L1792" s="7"/>
      <c r="M1792" s="5">
        <v>54</v>
      </c>
      <c r="N1792" s="7"/>
      <c r="O1792" s="7"/>
      <c r="P1792" s="7"/>
      <c r="Q1792" s="7"/>
      <c r="R1792" s="7"/>
      <c r="S1792" s="7"/>
      <c r="T1792" s="7"/>
      <c r="U1792" s="7"/>
      <c r="V1792" s="6"/>
      <c r="W1792" s="10"/>
      <c r="X1792" s="8"/>
      <c r="Y1792" s="9">
        <v>0</v>
      </c>
      <c r="Z1792" s="9">
        <v>0</v>
      </c>
      <c r="AA1792" s="9">
        <v>0</v>
      </c>
      <c r="AB1792" s="9">
        <v>0</v>
      </c>
      <c r="AC1792" s="9">
        <v>0</v>
      </c>
      <c r="AD1792" s="9">
        <v>0</v>
      </c>
      <c r="AE1792" s="9">
        <v>0</v>
      </c>
      <c r="AF1792" s="9">
        <v>0</v>
      </c>
      <c r="AG1792" s="9">
        <v>0</v>
      </c>
      <c r="AH1792" s="9">
        <v>0</v>
      </c>
      <c r="AI1792" s="9">
        <v>0</v>
      </c>
      <c r="AJ1792">
        <v>0</v>
      </c>
      <c r="AK1792">
        <v>0</v>
      </c>
      <c r="AU1792" t="s">
        <v>3536</v>
      </c>
      <c r="AW1792">
        <v>0</v>
      </c>
      <c r="BA1792">
        <v>0</v>
      </c>
      <c r="BC1792">
        <v>0</v>
      </c>
      <c r="BE1792">
        <v>0</v>
      </c>
      <c r="BG1792">
        <v>0</v>
      </c>
      <c r="BI1792">
        <v>0</v>
      </c>
      <c r="BK1792">
        <v>0</v>
      </c>
      <c r="BM1792">
        <v>0</v>
      </c>
      <c r="BO1792">
        <v>0</v>
      </c>
      <c r="BQ1792">
        <v>0</v>
      </c>
      <c r="BS1792">
        <v>0</v>
      </c>
      <c r="BT1792">
        <v>0</v>
      </c>
      <c r="BV1792">
        <v>0</v>
      </c>
      <c r="BX1792">
        <v>0</v>
      </c>
      <c r="BZ1792">
        <v>0</v>
      </c>
      <c r="CB1792">
        <v>0</v>
      </c>
      <c r="CD1792">
        <v>0</v>
      </c>
      <c r="CH1792">
        <v>0</v>
      </c>
      <c r="CL1792">
        <v>2951</v>
      </c>
      <c r="CO1792">
        <v>0</v>
      </c>
      <c r="CP1792">
        <v>0</v>
      </c>
    </row>
    <row r="1793" spans="1:94" x14ac:dyDescent="0.3">
      <c r="A1793" s="4">
        <v>44812</v>
      </c>
      <c r="B1793" s="2" t="s">
        <v>53</v>
      </c>
      <c r="C1793" s="11" t="s">
        <v>67</v>
      </c>
      <c r="D1793" s="11" t="s">
        <v>404</v>
      </c>
      <c r="E1793" s="3" t="s">
        <v>929</v>
      </c>
      <c r="F1793" s="1"/>
      <c r="G1793" s="7"/>
      <c r="H1793" s="7"/>
      <c r="I1793" s="7"/>
      <c r="J1793" s="7">
        <v>4</v>
      </c>
      <c r="K1793" s="7">
        <v>1</v>
      </c>
      <c r="L1793" s="7">
        <v>1</v>
      </c>
      <c r="M1793" s="5"/>
      <c r="N1793" s="7"/>
      <c r="O1793" s="7"/>
      <c r="P1793" s="7"/>
      <c r="Q1793" s="7"/>
      <c r="R1793" s="7"/>
      <c r="S1793" s="7"/>
      <c r="T1793" s="7"/>
      <c r="U1793" s="7"/>
      <c r="V1793" s="6"/>
      <c r="W1793" s="10"/>
      <c r="X1793" s="8"/>
      <c r="Y1793" s="9">
        <v>0</v>
      </c>
      <c r="Z1793" s="9">
        <v>0</v>
      </c>
      <c r="AA1793" s="9">
        <v>0</v>
      </c>
      <c r="AB1793" s="9">
        <v>0</v>
      </c>
      <c r="AC1793" s="9">
        <v>0</v>
      </c>
      <c r="AD1793" s="9">
        <v>0</v>
      </c>
      <c r="AE1793" s="9">
        <v>0</v>
      </c>
      <c r="AF1793" s="9">
        <v>0</v>
      </c>
      <c r="AG1793" s="9">
        <v>0</v>
      </c>
      <c r="AH1793" s="9">
        <v>0</v>
      </c>
      <c r="AI1793" s="9">
        <v>0</v>
      </c>
      <c r="AJ1793">
        <v>0</v>
      </c>
      <c r="AK1793">
        <v>0</v>
      </c>
      <c r="AU1793" t="s">
        <v>3537</v>
      </c>
      <c r="AW1793">
        <v>0</v>
      </c>
      <c r="BA1793">
        <v>0</v>
      </c>
      <c r="BC1793">
        <v>0</v>
      </c>
      <c r="BE1793">
        <v>0</v>
      </c>
      <c r="BG1793">
        <v>0</v>
      </c>
      <c r="BI1793">
        <v>0</v>
      </c>
      <c r="BK1793">
        <v>0</v>
      </c>
      <c r="BM1793">
        <v>0</v>
      </c>
      <c r="BO1793">
        <v>0</v>
      </c>
      <c r="BQ1793">
        <v>0</v>
      </c>
      <c r="BS1793">
        <v>0</v>
      </c>
      <c r="BT1793">
        <v>0</v>
      </c>
      <c r="BV1793">
        <v>0</v>
      </c>
      <c r="BX1793">
        <v>0</v>
      </c>
      <c r="BZ1793">
        <v>0</v>
      </c>
      <c r="CB1793">
        <v>0</v>
      </c>
      <c r="CD1793">
        <v>0</v>
      </c>
      <c r="CH1793">
        <v>0</v>
      </c>
      <c r="CL1793">
        <v>2952</v>
      </c>
      <c r="CO1793">
        <v>0</v>
      </c>
      <c r="CP1793">
        <v>0</v>
      </c>
    </row>
    <row r="1794" spans="1:94" x14ac:dyDescent="0.3">
      <c r="A1794" s="4">
        <v>44812</v>
      </c>
      <c r="B1794" s="2" t="s">
        <v>465</v>
      </c>
      <c r="C1794" s="11" t="s">
        <v>685</v>
      </c>
      <c r="D1794" s="11" t="s">
        <v>7</v>
      </c>
      <c r="E1794" s="3" t="s">
        <v>1373</v>
      </c>
      <c r="F1794" s="1"/>
      <c r="G1794" s="7"/>
      <c r="H1794" s="7"/>
      <c r="I1794" s="7"/>
      <c r="J1794" s="7"/>
      <c r="K1794" s="7"/>
      <c r="L1794" s="7"/>
      <c r="M1794" s="5"/>
      <c r="N1794" s="7"/>
      <c r="O1794" s="7"/>
      <c r="P1794" s="7"/>
      <c r="Q1794" s="7"/>
      <c r="R1794" s="7"/>
      <c r="S1794" s="7"/>
      <c r="T1794" s="7"/>
      <c r="U1794" s="7"/>
      <c r="V1794" s="6"/>
      <c r="W1794" s="10" t="s">
        <v>3538</v>
      </c>
      <c r="X1794" s="8"/>
      <c r="Y1794" s="9">
        <v>0</v>
      </c>
      <c r="Z1794" s="9">
        <v>0</v>
      </c>
      <c r="AA1794" s="9">
        <v>0</v>
      </c>
      <c r="AB1794" s="9">
        <v>0</v>
      </c>
      <c r="AC1794" s="9">
        <v>0</v>
      </c>
      <c r="AD1794" s="9">
        <v>0</v>
      </c>
      <c r="AE1794" s="9">
        <v>0</v>
      </c>
      <c r="AF1794" s="9">
        <v>0</v>
      </c>
      <c r="AG1794" s="9">
        <v>0</v>
      </c>
      <c r="AH1794" s="9">
        <v>0</v>
      </c>
      <c r="AI1794" s="9">
        <v>0</v>
      </c>
      <c r="AJ1794">
        <v>0</v>
      </c>
      <c r="AK1794">
        <v>0</v>
      </c>
      <c r="AU1794" t="s">
        <v>3539</v>
      </c>
      <c r="AW1794">
        <v>0</v>
      </c>
      <c r="BA1794">
        <v>0</v>
      </c>
      <c r="BC1794">
        <v>0</v>
      </c>
      <c r="BE1794">
        <v>0</v>
      </c>
      <c r="BG1794">
        <v>0</v>
      </c>
      <c r="BI1794">
        <v>0</v>
      </c>
      <c r="BK1794">
        <v>0</v>
      </c>
      <c r="BM1794">
        <v>0</v>
      </c>
      <c r="BO1794">
        <v>0</v>
      </c>
      <c r="BQ1794">
        <v>0</v>
      </c>
      <c r="BS1794">
        <v>0</v>
      </c>
      <c r="BT1794">
        <v>0</v>
      </c>
      <c r="BV1794">
        <v>0</v>
      </c>
      <c r="BX1794">
        <v>0</v>
      </c>
      <c r="BZ1794">
        <v>0</v>
      </c>
      <c r="CB1794">
        <v>0</v>
      </c>
      <c r="CD1794">
        <v>0</v>
      </c>
      <c r="CH1794">
        <v>0</v>
      </c>
      <c r="CL1794">
        <v>2953</v>
      </c>
      <c r="CO1794">
        <v>0</v>
      </c>
      <c r="CP1794">
        <v>0</v>
      </c>
    </row>
    <row r="1795" spans="1:94" x14ac:dyDescent="0.3">
      <c r="A1795" s="4">
        <v>44813</v>
      </c>
      <c r="B1795" s="2" t="s">
        <v>26</v>
      </c>
      <c r="C1795" s="11" t="s">
        <v>781</v>
      </c>
      <c r="D1795" s="11" t="s">
        <v>31</v>
      </c>
      <c r="E1795" s="3" t="s">
        <v>1584</v>
      </c>
      <c r="F1795" s="1"/>
      <c r="G1795" s="7"/>
      <c r="H1795" s="7"/>
      <c r="I1795" s="7"/>
      <c r="J1795" s="7">
        <v>40</v>
      </c>
      <c r="K1795" s="7">
        <v>10</v>
      </c>
      <c r="L1795" s="7"/>
      <c r="M1795" s="5">
        <v>10</v>
      </c>
      <c r="N1795" s="7"/>
      <c r="O1795" s="7"/>
      <c r="P1795" s="7"/>
      <c r="Q1795" s="7"/>
      <c r="R1795" s="7"/>
      <c r="S1795" s="7"/>
      <c r="T1795" s="7"/>
      <c r="U1795" s="7"/>
      <c r="V1795" s="6"/>
      <c r="W1795" s="10"/>
      <c r="X1795" s="8"/>
      <c r="Y1795" s="9">
        <v>0</v>
      </c>
      <c r="Z1795" s="9">
        <v>0</v>
      </c>
      <c r="AA1795" s="9">
        <v>0</v>
      </c>
      <c r="AB1795" s="9">
        <v>0</v>
      </c>
      <c r="AC1795" s="9">
        <v>0</v>
      </c>
      <c r="AD1795" s="9">
        <v>0</v>
      </c>
      <c r="AE1795" s="9">
        <v>0</v>
      </c>
      <c r="AF1795" s="9">
        <v>0</v>
      </c>
      <c r="AG1795" s="9">
        <v>0</v>
      </c>
      <c r="AH1795" s="9">
        <v>0</v>
      </c>
      <c r="AI1795" s="9">
        <v>0</v>
      </c>
      <c r="AJ1795">
        <v>0</v>
      </c>
      <c r="AK1795">
        <v>0</v>
      </c>
      <c r="AU1795" t="s">
        <v>3540</v>
      </c>
      <c r="AW1795">
        <v>0</v>
      </c>
      <c r="BA1795">
        <v>0</v>
      </c>
      <c r="BC1795">
        <v>0</v>
      </c>
      <c r="BE1795">
        <v>0</v>
      </c>
      <c r="BG1795">
        <v>0</v>
      </c>
      <c r="BI1795">
        <v>0</v>
      </c>
      <c r="BK1795">
        <v>0</v>
      </c>
      <c r="BM1795">
        <v>0</v>
      </c>
      <c r="BO1795">
        <v>0</v>
      </c>
      <c r="BQ1795">
        <v>0</v>
      </c>
      <c r="BS1795">
        <v>0</v>
      </c>
      <c r="BT1795">
        <v>0</v>
      </c>
      <c r="BV1795">
        <v>0</v>
      </c>
      <c r="BX1795">
        <v>0</v>
      </c>
      <c r="BZ1795">
        <v>0</v>
      </c>
      <c r="CB1795">
        <v>0</v>
      </c>
      <c r="CD1795">
        <v>0</v>
      </c>
      <c r="CH1795">
        <v>0</v>
      </c>
      <c r="CL1795">
        <v>2954</v>
      </c>
      <c r="CO1795">
        <v>0</v>
      </c>
      <c r="CP1795">
        <v>0</v>
      </c>
    </row>
    <row r="1796" spans="1:94" x14ac:dyDescent="0.3">
      <c r="A1796" s="4">
        <v>44812</v>
      </c>
      <c r="B1796" s="2" t="s">
        <v>1160</v>
      </c>
      <c r="C1796" s="11" t="s">
        <v>431</v>
      </c>
      <c r="D1796" s="11" t="s">
        <v>31</v>
      </c>
      <c r="E1796" s="3" t="s">
        <v>1250</v>
      </c>
      <c r="F1796" s="1"/>
      <c r="G1796" s="7"/>
      <c r="H1796" s="7"/>
      <c r="I1796" s="7"/>
      <c r="J1796" s="7"/>
      <c r="K1796" s="7">
        <v>11</v>
      </c>
      <c r="L1796" s="7"/>
      <c r="M1796" s="5">
        <v>11</v>
      </c>
      <c r="N1796" s="7"/>
      <c r="O1796" s="7"/>
      <c r="P1796" s="7"/>
      <c r="Q1796" s="7"/>
      <c r="R1796" s="7"/>
      <c r="S1796" s="7"/>
      <c r="T1796" s="7">
        <v>1</v>
      </c>
      <c r="U1796" s="7"/>
      <c r="V1796" s="6"/>
      <c r="W1796" s="10"/>
      <c r="X1796" s="8"/>
      <c r="Y1796" s="9">
        <v>0</v>
      </c>
      <c r="Z1796" s="9">
        <v>0</v>
      </c>
      <c r="AA1796" s="9">
        <v>0</v>
      </c>
      <c r="AB1796" s="9">
        <v>0</v>
      </c>
      <c r="AC1796" s="9">
        <v>0</v>
      </c>
      <c r="AD1796" s="9">
        <v>0</v>
      </c>
      <c r="AE1796" s="9">
        <v>0</v>
      </c>
      <c r="AF1796" s="9">
        <v>0</v>
      </c>
      <c r="AG1796" s="9">
        <v>0</v>
      </c>
      <c r="AH1796" s="9">
        <v>0</v>
      </c>
      <c r="AI1796" s="9">
        <v>0</v>
      </c>
      <c r="AJ1796">
        <v>0</v>
      </c>
      <c r="AK1796">
        <v>0</v>
      </c>
      <c r="AU1796" t="s">
        <v>3541</v>
      </c>
      <c r="AW1796">
        <v>0</v>
      </c>
      <c r="BA1796">
        <v>0</v>
      </c>
      <c r="BC1796">
        <v>0</v>
      </c>
      <c r="BE1796">
        <v>0</v>
      </c>
      <c r="BG1796">
        <v>0</v>
      </c>
      <c r="BI1796">
        <v>0</v>
      </c>
      <c r="BK1796">
        <v>0</v>
      </c>
      <c r="BM1796">
        <v>0</v>
      </c>
      <c r="BO1796">
        <v>0</v>
      </c>
      <c r="BQ1796">
        <v>0</v>
      </c>
      <c r="BS1796">
        <v>0</v>
      </c>
      <c r="BT1796">
        <v>0</v>
      </c>
      <c r="BV1796">
        <v>0</v>
      </c>
      <c r="BX1796">
        <v>0</v>
      </c>
      <c r="BZ1796">
        <v>0</v>
      </c>
      <c r="CB1796">
        <v>0</v>
      </c>
      <c r="CD1796">
        <v>0</v>
      </c>
      <c r="CH1796">
        <v>0</v>
      </c>
      <c r="CL1796">
        <v>2955</v>
      </c>
      <c r="CO1796">
        <v>0</v>
      </c>
      <c r="CP1796">
        <v>0</v>
      </c>
    </row>
    <row r="1797" spans="1:94" x14ac:dyDescent="0.3">
      <c r="A1797" s="4">
        <v>44812</v>
      </c>
      <c r="B1797" s="2" t="s">
        <v>26</v>
      </c>
      <c r="C1797" s="11" t="s">
        <v>192</v>
      </c>
      <c r="D1797" s="11" t="s">
        <v>1690</v>
      </c>
      <c r="E1797" s="3" t="s">
        <v>898</v>
      </c>
      <c r="F1797" s="1"/>
      <c r="G1797" s="7"/>
      <c r="H1797" s="7">
        <v>2</v>
      </c>
      <c r="I1797" s="7"/>
      <c r="J1797" s="7">
        <v>25</v>
      </c>
      <c r="K1797" s="7">
        <v>11</v>
      </c>
      <c r="L1797" s="7">
        <v>4</v>
      </c>
      <c r="M1797" s="5">
        <v>4</v>
      </c>
      <c r="N1797" s="7"/>
      <c r="O1797" s="7"/>
      <c r="P1797" s="7"/>
      <c r="Q1797" s="7"/>
      <c r="R1797" s="7"/>
      <c r="S1797" s="7"/>
      <c r="T1797" s="7"/>
      <c r="U1797" s="7"/>
      <c r="V1797" s="6"/>
      <c r="W1797" s="10"/>
      <c r="X1797" s="8"/>
      <c r="Y1797" s="9">
        <v>0</v>
      </c>
      <c r="Z1797" s="9">
        <v>0</v>
      </c>
      <c r="AA1797" s="9">
        <v>0</v>
      </c>
      <c r="AB1797" s="9">
        <v>0</v>
      </c>
      <c r="AC1797" s="9">
        <v>0</v>
      </c>
      <c r="AD1797" s="9">
        <v>0</v>
      </c>
      <c r="AE1797" s="9">
        <v>0</v>
      </c>
      <c r="AF1797" s="9">
        <v>0</v>
      </c>
      <c r="AG1797" s="9">
        <v>0</v>
      </c>
      <c r="AH1797" s="9">
        <v>0</v>
      </c>
      <c r="AI1797" s="9">
        <v>0</v>
      </c>
      <c r="AJ1797">
        <v>0</v>
      </c>
      <c r="AK1797">
        <v>0</v>
      </c>
      <c r="AU1797" t="s">
        <v>3542</v>
      </c>
      <c r="AW1797">
        <v>0</v>
      </c>
      <c r="BA1797">
        <v>0</v>
      </c>
      <c r="BC1797">
        <v>0</v>
      </c>
      <c r="BE1797">
        <v>0</v>
      </c>
      <c r="BG1797">
        <v>0</v>
      </c>
      <c r="BI1797">
        <v>0</v>
      </c>
      <c r="BK1797">
        <v>0</v>
      </c>
      <c r="BM1797">
        <v>0</v>
      </c>
      <c r="BO1797">
        <v>0</v>
      </c>
      <c r="BQ1797">
        <v>0</v>
      </c>
      <c r="BS1797">
        <v>0</v>
      </c>
      <c r="BT1797">
        <v>0</v>
      </c>
      <c r="BV1797">
        <v>0</v>
      </c>
      <c r="BX1797">
        <v>0</v>
      </c>
      <c r="BZ1797">
        <v>0</v>
      </c>
      <c r="CB1797">
        <v>0</v>
      </c>
      <c r="CD1797">
        <v>0</v>
      </c>
      <c r="CH1797">
        <v>0</v>
      </c>
      <c r="CL1797">
        <v>2956</v>
      </c>
      <c r="CO1797">
        <v>0</v>
      </c>
      <c r="CP1797">
        <v>0</v>
      </c>
    </row>
    <row r="1798" spans="1:94" x14ac:dyDescent="0.3">
      <c r="A1798" s="4">
        <v>44812</v>
      </c>
      <c r="B1798" s="2" t="s">
        <v>9</v>
      </c>
      <c r="C1798" s="11" t="s">
        <v>564</v>
      </c>
      <c r="D1798" s="11" t="s">
        <v>1699</v>
      </c>
      <c r="E1798" s="3" t="s">
        <v>891</v>
      </c>
      <c r="F1798" s="1"/>
      <c r="G1798" s="7"/>
      <c r="H1798" s="7"/>
      <c r="I1798" s="7"/>
      <c r="J1798" s="7"/>
      <c r="K1798" s="7"/>
      <c r="L1798" s="7"/>
      <c r="M1798" s="5"/>
      <c r="N1798" s="7"/>
      <c r="O1798" s="7"/>
      <c r="P1798" s="7"/>
      <c r="Q1798" s="7"/>
      <c r="R1798" s="7"/>
      <c r="S1798" s="7"/>
      <c r="T1798" s="7"/>
      <c r="U1798" s="7"/>
      <c r="V1798" s="6">
        <v>2</v>
      </c>
      <c r="W1798" s="10"/>
      <c r="X1798" s="8"/>
      <c r="Y1798" s="9">
        <v>0</v>
      </c>
      <c r="Z1798" s="9">
        <v>0</v>
      </c>
      <c r="AA1798" s="9">
        <v>0</v>
      </c>
      <c r="AB1798" s="9">
        <v>0</v>
      </c>
      <c r="AC1798" s="9">
        <v>0</v>
      </c>
      <c r="AD1798" s="9">
        <v>0</v>
      </c>
      <c r="AE1798" s="9">
        <v>0</v>
      </c>
      <c r="AF1798" s="9">
        <v>0</v>
      </c>
      <c r="AG1798" s="9">
        <v>0</v>
      </c>
      <c r="AH1798" s="9">
        <v>0</v>
      </c>
      <c r="AI1798" s="9">
        <v>0</v>
      </c>
      <c r="AJ1798">
        <v>0</v>
      </c>
      <c r="AK1798">
        <v>0</v>
      </c>
      <c r="AU1798" t="s">
        <v>3543</v>
      </c>
      <c r="AW1798">
        <v>0</v>
      </c>
      <c r="BA1798">
        <v>0</v>
      </c>
      <c r="BC1798">
        <v>0</v>
      </c>
      <c r="BE1798">
        <v>0</v>
      </c>
      <c r="BG1798">
        <v>0</v>
      </c>
      <c r="BI1798">
        <v>0</v>
      </c>
      <c r="BK1798">
        <v>0</v>
      </c>
      <c r="BM1798">
        <v>0</v>
      </c>
      <c r="BO1798">
        <v>0</v>
      </c>
      <c r="BQ1798">
        <v>0</v>
      </c>
      <c r="BS1798">
        <v>0</v>
      </c>
      <c r="BT1798">
        <v>0</v>
      </c>
      <c r="BV1798">
        <v>0</v>
      </c>
      <c r="BX1798">
        <v>0</v>
      </c>
      <c r="BZ1798">
        <v>0</v>
      </c>
      <c r="CB1798">
        <v>0</v>
      </c>
      <c r="CD1798">
        <v>0</v>
      </c>
      <c r="CH1798">
        <v>0</v>
      </c>
      <c r="CL1798">
        <v>2957</v>
      </c>
      <c r="CO1798">
        <v>0</v>
      </c>
      <c r="CP1798">
        <v>0</v>
      </c>
    </row>
    <row r="1799" spans="1:94" x14ac:dyDescent="0.3">
      <c r="A1799" s="4">
        <v>44801</v>
      </c>
      <c r="B1799" s="2" t="s">
        <v>39</v>
      </c>
      <c r="C1799" s="11" t="s">
        <v>399</v>
      </c>
      <c r="D1799" s="11" t="s">
        <v>11</v>
      </c>
      <c r="E1799" s="3" t="s">
        <v>1022</v>
      </c>
      <c r="F1799" s="1"/>
      <c r="G1799" s="7"/>
      <c r="H1799" s="7"/>
      <c r="I1799" s="7"/>
      <c r="J1799" s="7">
        <v>288</v>
      </c>
      <c r="K1799" s="7">
        <v>72</v>
      </c>
      <c r="L1799" s="7"/>
      <c r="M1799" s="5">
        <v>72</v>
      </c>
      <c r="N1799" s="7"/>
      <c r="O1799" s="7"/>
      <c r="P1799" s="7"/>
      <c r="Q1799" s="7"/>
      <c r="R1799" s="7"/>
      <c r="S1799" s="7"/>
      <c r="T1799" s="7"/>
      <c r="U1799" s="7"/>
      <c r="V1799" s="6"/>
      <c r="W1799" s="10"/>
      <c r="X1799" s="8"/>
      <c r="Y1799" s="9">
        <v>0</v>
      </c>
      <c r="Z1799" s="9">
        <v>0</v>
      </c>
      <c r="AA1799" s="9">
        <v>0</v>
      </c>
      <c r="AB1799" s="9">
        <v>0</v>
      </c>
      <c r="AC1799" s="9">
        <v>0</v>
      </c>
      <c r="AD1799" s="9">
        <v>0</v>
      </c>
      <c r="AE1799" s="9">
        <v>0</v>
      </c>
      <c r="AF1799" s="9">
        <v>0</v>
      </c>
      <c r="AG1799" s="9">
        <v>0</v>
      </c>
      <c r="AH1799" s="9">
        <v>0</v>
      </c>
      <c r="AI1799" s="9">
        <v>0</v>
      </c>
      <c r="AJ1799">
        <v>0</v>
      </c>
      <c r="AK1799">
        <v>0</v>
      </c>
      <c r="AU1799" t="s">
        <v>3544</v>
      </c>
      <c r="AW1799">
        <v>0</v>
      </c>
      <c r="BA1799">
        <v>0</v>
      </c>
      <c r="BC1799">
        <v>0</v>
      </c>
      <c r="BE1799">
        <v>0</v>
      </c>
      <c r="BG1799">
        <v>0</v>
      </c>
      <c r="BI1799">
        <v>0</v>
      </c>
      <c r="BK1799">
        <v>0</v>
      </c>
      <c r="BM1799">
        <v>0</v>
      </c>
      <c r="BO1799">
        <v>0</v>
      </c>
      <c r="BQ1799">
        <v>0</v>
      </c>
      <c r="BS1799">
        <v>0</v>
      </c>
      <c r="BT1799">
        <v>0</v>
      </c>
      <c r="BV1799">
        <v>0</v>
      </c>
      <c r="BX1799">
        <v>0</v>
      </c>
      <c r="BZ1799">
        <v>0</v>
      </c>
      <c r="CB1799">
        <v>0</v>
      </c>
      <c r="CD1799">
        <v>0</v>
      </c>
      <c r="CH1799">
        <v>0</v>
      </c>
      <c r="CL1799">
        <v>2958</v>
      </c>
      <c r="CO1799">
        <v>0</v>
      </c>
      <c r="CP1799">
        <v>0</v>
      </c>
    </row>
    <row r="1800" spans="1:94" x14ac:dyDescent="0.3">
      <c r="A1800" s="4">
        <v>44662</v>
      </c>
      <c r="B1800" s="2" t="s">
        <v>5</v>
      </c>
      <c r="C1800" s="11" t="s">
        <v>420</v>
      </c>
      <c r="D1800" s="11" t="s">
        <v>1690</v>
      </c>
      <c r="E1800" s="3" t="s">
        <v>846</v>
      </c>
      <c r="F1800" s="1"/>
      <c r="G1800" s="7"/>
      <c r="H1800" s="7"/>
      <c r="I1800" s="7"/>
      <c r="J1800" s="7">
        <v>80</v>
      </c>
      <c r="K1800" s="7">
        <v>20</v>
      </c>
      <c r="L1800" s="7"/>
      <c r="M1800" s="5">
        <v>20</v>
      </c>
      <c r="N1800" s="7"/>
      <c r="O1800" s="7"/>
      <c r="P1800" s="7"/>
      <c r="Q1800" s="7"/>
      <c r="R1800" s="7"/>
      <c r="S1800" s="7"/>
      <c r="T1800" s="7"/>
      <c r="U1800" s="7"/>
      <c r="V1800" s="6"/>
      <c r="W1800" s="10"/>
      <c r="X1800" s="8"/>
      <c r="Y1800" s="9">
        <v>0</v>
      </c>
      <c r="Z1800" s="9">
        <v>0</v>
      </c>
      <c r="AA1800" s="9">
        <v>0</v>
      </c>
      <c r="AB1800" s="9">
        <v>0</v>
      </c>
      <c r="AC1800" s="9">
        <v>0</v>
      </c>
      <c r="AD1800" s="9">
        <v>0</v>
      </c>
      <c r="AE1800" s="9">
        <v>0</v>
      </c>
      <c r="AF1800" s="9">
        <v>0</v>
      </c>
      <c r="AG1800" s="9">
        <v>0</v>
      </c>
      <c r="AH1800" s="9">
        <v>0</v>
      </c>
      <c r="AI1800" s="9">
        <v>0</v>
      </c>
      <c r="AJ1800">
        <v>0</v>
      </c>
      <c r="AK1800">
        <v>0</v>
      </c>
      <c r="AU1800" t="s">
        <v>3545</v>
      </c>
      <c r="AW1800">
        <v>0</v>
      </c>
      <c r="BA1800">
        <v>0</v>
      </c>
      <c r="BC1800">
        <v>0</v>
      </c>
      <c r="BE1800">
        <v>0</v>
      </c>
      <c r="BG1800">
        <v>0</v>
      </c>
      <c r="BI1800">
        <v>0</v>
      </c>
      <c r="BK1800">
        <v>0</v>
      </c>
      <c r="BM1800">
        <v>0</v>
      </c>
      <c r="BO1800">
        <v>0</v>
      </c>
      <c r="BQ1800">
        <v>0</v>
      </c>
      <c r="BS1800">
        <v>0</v>
      </c>
      <c r="BT1800">
        <v>0</v>
      </c>
      <c r="BV1800">
        <v>0</v>
      </c>
      <c r="BX1800">
        <v>0</v>
      </c>
      <c r="BZ1800">
        <v>0</v>
      </c>
      <c r="CB1800">
        <v>0</v>
      </c>
      <c r="CD1800">
        <v>0</v>
      </c>
      <c r="CH1800">
        <v>0</v>
      </c>
      <c r="CL1800">
        <v>2959</v>
      </c>
      <c r="CO1800">
        <v>0</v>
      </c>
      <c r="CP1800">
        <v>0</v>
      </c>
    </row>
    <row r="1801" spans="1:94" x14ac:dyDescent="0.3">
      <c r="A1801" s="4">
        <v>44653</v>
      </c>
      <c r="B1801" s="2" t="s">
        <v>5</v>
      </c>
      <c r="C1801" s="11" t="s">
        <v>122</v>
      </c>
      <c r="D1801" s="11" t="s">
        <v>1690</v>
      </c>
      <c r="E1801" s="3" t="s">
        <v>865</v>
      </c>
      <c r="F1801" s="1"/>
      <c r="G1801" s="7"/>
      <c r="H1801" s="7"/>
      <c r="I1801" s="7"/>
      <c r="J1801" s="7">
        <v>143</v>
      </c>
      <c r="K1801" s="7">
        <v>53</v>
      </c>
      <c r="L1801" s="7"/>
      <c r="M1801" s="5">
        <v>53</v>
      </c>
      <c r="N1801" s="7"/>
      <c r="O1801" s="7"/>
      <c r="P1801" s="7"/>
      <c r="Q1801" s="7"/>
      <c r="R1801" s="7"/>
      <c r="S1801" s="7"/>
      <c r="T1801" s="7"/>
      <c r="U1801" s="7"/>
      <c r="V1801" s="6"/>
      <c r="W1801" s="10"/>
      <c r="X1801" s="8"/>
      <c r="Y1801" s="9">
        <v>0</v>
      </c>
      <c r="Z1801" s="9">
        <v>0</v>
      </c>
      <c r="AA1801" s="9">
        <v>0</v>
      </c>
      <c r="AB1801" s="9">
        <v>0</v>
      </c>
      <c r="AC1801" s="9">
        <v>0</v>
      </c>
      <c r="AD1801" s="9">
        <v>0</v>
      </c>
      <c r="AE1801" s="9">
        <v>0</v>
      </c>
      <c r="AF1801" s="9">
        <v>0</v>
      </c>
      <c r="AG1801" s="9">
        <v>0</v>
      </c>
      <c r="AH1801" s="9">
        <v>0</v>
      </c>
      <c r="AI1801" s="9">
        <v>0</v>
      </c>
      <c r="AJ1801">
        <v>0</v>
      </c>
      <c r="AK1801">
        <v>0</v>
      </c>
      <c r="AU1801" t="s">
        <v>3546</v>
      </c>
      <c r="AW1801">
        <v>0</v>
      </c>
      <c r="BA1801">
        <v>0</v>
      </c>
      <c r="BC1801">
        <v>0</v>
      </c>
      <c r="BE1801">
        <v>0</v>
      </c>
      <c r="BG1801">
        <v>0</v>
      </c>
      <c r="BI1801">
        <v>0</v>
      </c>
      <c r="BK1801">
        <v>0</v>
      </c>
      <c r="BM1801">
        <v>0</v>
      </c>
      <c r="BO1801">
        <v>0</v>
      </c>
      <c r="BQ1801">
        <v>0</v>
      </c>
      <c r="BS1801">
        <v>0</v>
      </c>
      <c r="BT1801">
        <v>0</v>
      </c>
      <c r="BV1801">
        <v>0</v>
      </c>
      <c r="BX1801">
        <v>0</v>
      </c>
      <c r="BZ1801">
        <v>0</v>
      </c>
      <c r="CB1801">
        <v>0</v>
      </c>
      <c r="CD1801">
        <v>0</v>
      </c>
      <c r="CH1801">
        <v>0</v>
      </c>
      <c r="CL1801">
        <v>2960</v>
      </c>
      <c r="CO1801">
        <v>0</v>
      </c>
      <c r="CP1801">
        <v>0</v>
      </c>
    </row>
    <row r="1802" spans="1:94" x14ac:dyDescent="0.3">
      <c r="A1802" s="4">
        <v>44650</v>
      </c>
      <c r="B1802" s="2" t="s">
        <v>5</v>
      </c>
      <c r="C1802" s="11" t="s">
        <v>150</v>
      </c>
      <c r="D1802" s="11" t="s">
        <v>1690</v>
      </c>
      <c r="E1802" s="3" t="s">
        <v>1532</v>
      </c>
      <c r="F1802" s="1"/>
      <c r="G1802" s="7"/>
      <c r="H1802" s="7"/>
      <c r="I1802" s="7"/>
      <c r="J1802" s="7">
        <v>56</v>
      </c>
      <c r="K1802" s="7">
        <v>29</v>
      </c>
      <c r="L1802" s="7"/>
      <c r="M1802" s="5">
        <v>29</v>
      </c>
      <c r="N1802" s="7"/>
      <c r="O1802" s="7"/>
      <c r="P1802" s="7"/>
      <c r="Q1802" s="7"/>
      <c r="R1802" s="7"/>
      <c r="S1802" s="7"/>
      <c r="T1802" s="7"/>
      <c r="U1802" s="7"/>
      <c r="V1802" s="6"/>
      <c r="W1802" s="10"/>
      <c r="X1802" s="8"/>
      <c r="Y1802" s="9">
        <v>0</v>
      </c>
      <c r="Z1802" s="9">
        <v>0</v>
      </c>
      <c r="AA1802" s="9">
        <v>0</v>
      </c>
      <c r="AB1802" s="9">
        <v>0</v>
      </c>
      <c r="AC1802" s="9">
        <v>0</v>
      </c>
      <c r="AD1802" s="9">
        <v>0</v>
      </c>
      <c r="AE1802" s="9">
        <v>0</v>
      </c>
      <c r="AF1802" s="9">
        <v>0</v>
      </c>
      <c r="AG1802" s="9">
        <v>0</v>
      </c>
      <c r="AH1802" s="9">
        <v>0</v>
      </c>
      <c r="AI1802" s="9">
        <v>0</v>
      </c>
      <c r="AJ1802">
        <v>0</v>
      </c>
      <c r="AK1802">
        <v>0</v>
      </c>
      <c r="AU1802" t="s">
        <v>3547</v>
      </c>
      <c r="AW1802">
        <v>0</v>
      </c>
      <c r="BA1802">
        <v>0</v>
      </c>
      <c r="BC1802">
        <v>0</v>
      </c>
      <c r="BE1802">
        <v>0</v>
      </c>
      <c r="BG1802">
        <v>0</v>
      </c>
      <c r="BI1802">
        <v>0</v>
      </c>
      <c r="BK1802">
        <v>0</v>
      </c>
      <c r="BM1802">
        <v>0</v>
      </c>
      <c r="BO1802">
        <v>0</v>
      </c>
      <c r="BQ1802">
        <v>0</v>
      </c>
      <c r="BS1802">
        <v>0</v>
      </c>
      <c r="BT1802">
        <v>0</v>
      </c>
      <c r="BV1802">
        <v>0</v>
      </c>
      <c r="BX1802">
        <v>0</v>
      </c>
      <c r="BZ1802">
        <v>0</v>
      </c>
      <c r="CB1802">
        <v>0</v>
      </c>
      <c r="CD1802">
        <v>0</v>
      </c>
      <c r="CH1802">
        <v>0</v>
      </c>
      <c r="CL1802">
        <v>2961</v>
      </c>
      <c r="CO1802">
        <v>0</v>
      </c>
      <c r="CP1802">
        <v>0</v>
      </c>
    </row>
    <row r="1803" spans="1:94" x14ac:dyDescent="0.3">
      <c r="A1803" s="4">
        <v>44650</v>
      </c>
      <c r="B1803" s="2" t="s">
        <v>5</v>
      </c>
      <c r="C1803" s="11" t="s">
        <v>74</v>
      </c>
      <c r="D1803" s="11" t="s">
        <v>1690</v>
      </c>
      <c r="E1803" s="3" t="s">
        <v>1272</v>
      </c>
      <c r="F1803" s="1"/>
      <c r="G1803" s="7"/>
      <c r="H1803" s="7"/>
      <c r="I1803" s="7"/>
      <c r="J1803" s="7">
        <v>123</v>
      </c>
      <c r="K1803" s="7">
        <v>39</v>
      </c>
      <c r="L1803" s="7"/>
      <c r="M1803" s="5">
        <v>39</v>
      </c>
      <c r="N1803" s="7"/>
      <c r="O1803" s="7"/>
      <c r="P1803" s="7"/>
      <c r="Q1803" s="7"/>
      <c r="R1803" s="7"/>
      <c r="S1803" s="7"/>
      <c r="T1803" s="7"/>
      <c r="U1803" s="7"/>
      <c r="V1803" s="6"/>
      <c r="W1803" s="10"/>
      <c r="X1803" s="8"/>
      <c r="Y1803" s="9">
        <v>0</v>
      </c>
      <c r="Z1803" s="9">
        <v>0</v>
      </c>
      <c r="AA1803" s="9">
        <v>0</v>
      </c>
      <c r="AB1803" s="9">
        <v>0</v>
      </c>
      <c r="AC1803" s="9">
        <v>0</v>
      </c>
      <c r="AD1803" s="9">
        <v>0</v>
      </c>
      <c r="AE1803" s="9">
        <v>0</v>
      </c>
      <c r="AF1803" s="9">
        <v>0</v>
      </c>
      <c r="AG1803" s="9">
        <v>0</v>
      </c>
      <c r="AH1803" s="9">
        <v>0</v>
      </c>
      <c r="AI1803" s="9">
        <v>0</v>
      </c>
      <c r="AJ1803">
        <v>0</v>
      </c>
      <c r="AK1803">
        <v>0</v>
      </c>
      <c r="AU1803" t="s">
        <v>3548</v>
      </c>
      <c r="AW1803">
        <v>0</v>
      </c>
      <c r="BA1803">
        <v>0</v>
      </c>
      <c r="BC1803">
        <v>0</v>
      </c>
      <c r="BE1803">
        <v>0</v>
      </c>
      <c r="BG1803">
        <v>0</v>
      </c>
      <c r="BI1803">
        <v>0</v>
      </c>
      <c r="BK1803">
        <v>0</v>
      </c>
      <c r="BM1803">
        <v>0</v>
      </c>
      <c r="BO1803">
        <v>0</v>
      </c>
      <c r="BQ1803">
        <v>0</v>
      </c>
      <c r="BS1803">
        <v>0</v>
      </c>
      <c r="BT1803">
        <v>0</v>
      </c>
      <c r="BV1803">
        <v>0</v>
      </c>
      <c r="BX1803">
        <v>0</v>
      </c>
      <c r="BZ1803">
        <v>0</v>
      </c>
      <c r="CB1803">
        <v>0</v>
      </c>
      <c r="CD1803">
        <v>0</v>
      </c>
      <c r="CH1803">
        <v>0</v>
      </c>
      <c r="CL1803">
        <v>2962</v>
      </c>
      <c r="CO1803">
        <v>0</v>
      </c>
      <c r="CP1803">
        <v>0</v>
      </c>
    </row>
    <row r="1804" spans="1:94" x14ac:dyDescent="0.3">
      <c r="A1804" s="4">
        <v>44813</v>
      </c>
      <c r="B1804" s="2" t="s">
        <v>501</v>
      </c>
      <c r="C1804" s="11" t="s">
        <v>544</v>
      </c>
      <c r="D1804" s="11" t="s">
        <v>1706</v>
      </c>
      <c r="E1804" s="3">
        <v>94001</v>
      </c>
      <c r="F1804" s="1"/>
      <c r="G1804" s="7"/>
      <c r="H1804" s="7">
        <v>2</v>
      </c>
      <c r="I1804" s="7"/>
      <c r="J1804" s="7">
        <v>2</v>
      </c>
      <c r="K1804" s="7"/>
      <c r="L1804" s="7"/>
      <c r="M1804" s="5"/>
      <c r="N1804" s="7"/>
      <c r="O1804" s="7"/>
      <c r="P1804" s="7"/>
      <c r="Q1804" s="7"/>
      <c r="R1804" s="7"/>
      <c r="S1804" s="7"/>
      <c r="T1804" s="7"/>
      <c r="U1804" s="7"/>
      <c r="V1804" s="6"/>
      <c r="W1804" s="10" t="s">
        <v>3549</v>
      </c>
      <c r="X1804" s="8"/>
      <c r="Y1804" s="9">
        <v>0</v>
      </c>
      <c r="Z1804" s="9">
        <v>0</v>
      </c>
      <c r="AA1804" s="9">
        <v>0</v>
      </c>
      <c r="AB1804" s="9">
        <v>0</v>
      </c>
      <c r="AC1804" s="9">
        <v>0</v>
      </c>
      <c r="AD1804" s="9">
        <v>0</v>
      </c>
      <c r="AE1804" s="9">
        <v>0</v>
      </c>
      <c r="AF1804" s="9">
        <v>0</v>
      </c>
      <c r="AG1804" s="9">
        <v>0</v>
      </c>
      <c r="AH1804" s="9">
        <v>0</v>
      </c>
      <c r="AI1804" s="9">
        <v>0</v>
      </c>
      <c r="AJ1804">
        <v>0</v>
      </c>
      <c r="AK1804">
        <v>0</v>
      </c>
      <c r="AU1804" t="s">
        <v>3550</v>
      </c>
      <c r="AW1804">
        <v>0</v>
      </c>
      <c r="BA1804">
        <v>0</v>
      </c>
      <c r="BC1804">
        <v>0</v>
      </c>
      <c r="BE1804">
        <v>0</v>
      </c>
      <c r="BG1804">
        <v>0</v>
      </c>
      <c r="BI1804">
        <v>0</v>
      </c>
      <c r="BK1804">
        <v>0</v>
      </c>
      <c r="BM1804">
        <v>0</v>
      </c>
      <c r="BO1804">
        <v>0</v>
      </c>
      <c r="BQ1804">
        <v>0</v>
      </c>
      <c r="BS1804">
        <v>0</v>
      </c>
      <c r="BT1804">
        <v>0</v>
      </c>
      <c r="BV1804">
        <v>0</v>
      </c>
      <c r="BX1804">
        <v>0</v>
      </c>
      <c r="BZ1804">
        <v>0</v>
      </c>
      <c r="CB1804">
        <v>0</v>
      </c>
      <c r="CD1804">
        <v>0</v>
      </c>
      <c r="CH1804">
        <v>0</v>
      </c>
      <c r="CL1804">
        <v>2963</v>
      </c>
      <c r="CO1804">
        <v>0</v>
      </c>
      <c r="CP1804">
        <v>0</v>
      </c>
    </row>
    <row r="1805" spans="1:94" x14ac:dyDescent="0.3">
      <c r="A1805" s="4">
        <v>44813</v>
      </c>
      <c r="B1805" s="2" t="s">
        <v>39</v>
      </c>
      <c r="C1805" s="11" t="s">
        <v>490</v>
      </c>
      <c r="D1805" s="11" t="s">
        <v>584</v>
      </c>
      <c r="E1805" s="3" t="s">
        <v>923</v>
      </c>
      <c r="F1805" s="1"/>
      <c r="G1805" s="7"/>
      <c r="H1805" s="7"/>
      <c r="I1805" s="7"/>
      <c r="J1805" s="7"/>
      <c r="K1805" s="7"/>
      <c r="L1805" s="7"/>
      <c r="M1805" s="5"/>
      <c r="N1805" s="7"/>
      <c r="O1805" s="7"/>
      <c r="P1805" s="7"/>
      <c r="Q1805" s="7"/>
      <c r="R1805" s="7"/>
      <c r="S1805" s="7"/>
      <c r="T1805" s="7"/>
      <c r="U1805" s="7"/>
      <c r="V1805" s="6"/>
      <c r="W1805" s="10"/>
      <c r="X1805" s="8"/>
      <c r="Y1805" s="9">
        <v>0</v>
      </c>
      <c r="Z1805" s="9">
        <v>0</v>
      </c>
      <c r="AA1805" s="9">
        <v>0</v>
      </c>
      <c r="AB1805" s="9">
        <v>0</v>
      </c>
      <c r="AC1805" s="9">
        <v>0</v>
      </c>
      <c r="AD1805" s="9">
        <v>0</v>
      </c>
      <c r="AE1805" s="9">
        <v>0</v>
      </c>
      <c r="AF1805" s="9">
        <v>0</v>
      </c>
      <c r="AG1805" s="9">
        <v>0</v>
      </c>
      <c r="AH1805" s="9">
        <v>0</v>
      </c>
      <c r="AI1805" s="9">
        <v>0</v>
      </c>
      <c r="AJ1805">
        <v>0</v>
      </c>
      <c r="AK1805">
        <v>0</v>
      </c>
      <c r="AU1805" t="s">
        <v>3551</v>
      </c>
      <c r="AW1805">
        <v>0</v>
      </c>
      <c r="BA1805">
        <v>0</v>
      </c>
      <c r="BC1805">
        <v>0</v>
      </c>
      <c r="BE1805">
        <v>0</v>
      </c>
      <c r="BG1805">
        <v>0</v>
      </c>
      <c r="BI1805">
        <v>0</v>
      </c>
      <c r="BK1805">
        <v>0</v>
      </c>
      <c r="BM1805">
        <v>0</v>
      </c>
      <c r="BO1805">
        <v>0</v>
      </c>
      <c r="BQ1805">
        <v>0</v>
      </c>
      <c r="BS1805">
        <v>0</v>
      </c>
      <c r="BT1805">
        <v>0</v>
      </c>
      <c r="BV1805">
        <v>0</v>
      </c>
      <c r="BX1805">
        <v>0</v>
      </c>
      <c r="BZ1805">
        <v>0</v>
      </c>
      <c r="CB1805">
        <v>0</v>
      </c>
      <c r="CD1805">
        <v>0</v>
      </c>
      <c r="CH1805">
        <v>0</v>
      </c>
      <c r="CL1805">
        <v>2964</v>
      </c>
      <c r="CO1805">
        <v>0</v>
      </c>
      <c r="CP1805">
        <v>0</v>
      </c>
    </row>
    <row r="1806" spans="1:94" x14ac:dyDescent="0.3">
      <c r="A1806" s="4">
        <v>44813</v>
      </c>
      <c r="B1806" s="2" t="s">
        <v>57</v>
      </c>
      <c r="C1806" s="11" t="s">
        <v>621</v>
      </c>
      <c r="D1806" s="11" t="s">
        <v>31</v>
      </c>
      <c r="E1806" s="3" t="s">
        <v>1135</v>
      </c>
      <c r="F1806" s="1"/>
      <c r="G1806" s="7"/>
      <c r="H1806" s="7"/>
      <c r="I1806" s="7"/>
      <c r="J1806" s="7">
        <v>240</v>
      </c>
      <c r="K1806" s="7">
        <v>80</v>
      </c>
      <c r="L1806" s="7"/>
      <c r="M1806" s="5">
        <v>50</v>
      </c>
      <c r="N1806" s="7"/>
      <c r="O1806" s="7"/>
      <c r="P1806" s="7"/>
      <c r="Q1806" s="7"/>
      <c r="R1806" s="7"/>
      <c r="S1806" s="7"/>
      <c r="T1806" s="7">
        <v>2</v>
      </c>
      <c r="U1806" s="7"/>
      <c r="V1806" s="6"/>
      <c r="W1806" s="10"/>
      <c r="X1806" s="8"/>
      <c r="Y1806" s="9">
        <v>0</v>
      </c>
      <c r="Z1806" s="9">
        <v>0</v>
      </c>
      <c r="AA1806" s="9">
        <v>0</v>
      </c>
      <c r="AB1806" s="9">
        <v>0</v>
      </c>
      <c r="AC1806" s="9">
        <v>0</v>
      </c>
      <c r="AD1806" s="9">
        <v>0</v>
      </c>
      <c r="AE1806" s="9">
        <v>0</v>
      </c>
      <c r="AF1806" s="9">
        <v>0</v>
      </c>
      <c r="AG1806" s="9">
        <v>0</v>
      </c>
      <c r="AH1806" s="9">
        <v>0</v>
      </c>
      <c r="AI1806" s="9">
        <v>0</v>
      </c>
      <c r="AJ1806">
        <v>0</v>
      </c>
      <c r="AK1806">
        <v>0</v>
      </c>
      <c r="AU1806" t="s">
        <v>3552</v>
      </c>
      <c r="AW1806">
        <v>0</v>
      </c>
      <c r="BA1806">
        <v>0</v>
      </c>
      <c r="BC1806">
        <v>0</v>
      </c>
      <c r="BE1806">
        <v>0</v>
      </c>
      <c r="BG1806">
        <v>0</v>
      </c>
      <c r="BI1806">
        <v>0</v>
      </c>
      <c r="BK1806">
        <v>0</v>
      </c>
      <c r="BM1806">
        <v>0</v>
      </c>
      <c r="BO1806">
        <v>0</v>
      </c>
      <c r="BQ1806">
        <v>0</v>
      </c>
      <c r="BS1806">
        <v>0</v>
      </c>
      <c r="BT1806">
        <v>0</v>
      </c>
      <c r="BV1806">
        <v>0</v>
      </c>
      <c r="BX1806">
        <v>0</v>
      </c>
      <c r="BZ1806">
        <v>0</v>
      </c>
      <c r="CB1806">
        <v>0</v>
      </c>
      <c r="CD1806">
        <v>0</v>
      </c>
      <c r="CH1806">
        <v>0</v>
      </c>
      <c r="CL1806">
        <v>2965</v>
      </c>
      <c r="CO1806">
        <v>0</v>
      </c>
      <c r="CP1806">
        <v>0</v>
      </c>
    </row>
    <row r="1807" spans="1:94" x14ac:dyDescent="0.3">
      <c r="A1807" s="4">
        <v>44812</v>
      </c>
      <c r="B1807" s="2" t="s">
        <v>78</v>
      </c>
      <c r="C1807" s="11" t="s">
        <v>197</v>
      </c>
      <c r="D1807" s="11" t="s">
        <v>1473</v>
      </c>
      <c r="E1807" s="3" t="s">
        <v>1225</v>
      </c>
      <c r="F1807" s="1"/>
      <c r="G1807" s="7"/>
      <c r="H1807" s="7"/>
      <c r="I1807" s="7">
        <v>1</v>
      </c>
      <c r="J1807" s="7">
        <v>1</v>
      </c>
      <c r="K1807" s="7"/>
      <c r="L1807" s="7"/>
      <c r="M1807" s="5"/>
      <c r="N1807" s="7"/>
      <c r="O1807" s="7"/>
      <c r="P1807" s="7"/>
      <c r="Q1807" s="7"/>
      <c r="R1807" s="7"/>
      <c r="S1807" s="7"/>
      <c r="T1807" s="7"/>
      <c r="U1807" s="7"/>
      <c r="V1807" s="6"/>
      <c r="W1807" s="10"/>
      <c r="X1807" s="8"/>
      <c r="Y1807" s="9">
        <v>0</v>
      </c>
      <c r="Z1807" s="9">
        <v>29000000</v>
      </c>
      <c r="AA1807" s="9">
        <v>71000000</v>
      </c>
      <c r="AB1807" s="9">
        <v>0</v>
      </c>
      <c r="AC1807" s="9">
        <v>0</v>
      </c>
      <c r="AD1807" s="9">
        <v>0</v>
      </c>
      <c r="AE1807" s="9">
        <v>0</v>
      </c>
      <c r="AF1807" s="9">
        <v>0</v>
      </c>
      <c r="AG1807" s="9">
        <v>0</v>
      </c>
      <c r="AH1807" s="9">
        <v>0</v>
      </c>
      <c r="AI1807" s="9">
        <v>0</v>
      </c>
      <c r="AJ1807">
        <v>100000000</v>
      </c>
      <c r="AK1807">
        <v>0</v>
      </c>
      <c r="AU1807" t="s">
        <v>3553</v>
      </c>
      <c r="AV1807">
        <v>500</v>
      </c>
      <c r="AW1807">
        <v>71000000</v>
      </c>
      <c r="BA1807">
        <v>0</v>
      </c>
      <c r="BC1807">
        <v>0</v>
      </c>
      <c r="BD1807">
        <v>500</v>
      </c>
      <c r="BE1807">
        <v>29000000</v>
      </c>
      <c r="BG1807">
        <v>0</v>
      </c>
      <c r="BI1807">
        <v>0</v>
      </c>
      <c r="BK1807">
        <v>0</v>
      </c>
      <c r="BM1807">
        <v>0</v>
      </c>
      <c r="BO1807">
        <v>0</v>
      </c>
      <c r="BQ1807">
        <v>0</v>
      </c>
      <c r="BS1807">
        <v>0</v>
      </c>
      <c r="BT1807">
        <v>29000000</v>
      </c>
      <c r="BV1807">
        <v>0</v>
      </c>
      <c r="BX1807">
        <v>0</v>
      </c>
      <c r="BZ1807">
        <v>0</v>
      </c>
      <c r="CB1807">
        <v>0</v>
      </c>
      <c r="CD1807">
        <v>0</v>
      </c>
      <c r="CH1807">
        <v>0</v>
      </c>
      <c r="CL1807">
        <v>2966</v>
      </c>
      <c r="CO1807">
        <v>0</v>
      </c>
      <c r="CP1807">
        <v>100000000</v>
      </c>
    </row>
    <row r="1808" spans="1:94" x14ac:dyDescent="0.3">
      <c r="A1808" s="4">
        <v>44812</v>
      </c>
      <c r="B1808" s="2" t="s">
        <v>53</v>
      </c>
      <c r="C1808" s="11" t="s">
        <v>112</v>
      </c>
      <c r="D1808" s="11" t="s">
        <v>1473</v>
      </c>
      <c r="E1808" s="3" t="s">
        <v>824</v>
      </c>
      <c r="F1808" s="1"/>
      <c r="G1808" s="7"/>
      <c r="H1808" s="7"/>
      <c r="I1808" s="7"/>
      <c r="J1808" s="7"/>
      <c r="K1808" s="7"/>
      <c r="L1808" s="7"/>
      <c r="M1808" s="5"/>
      <c r="N1808" s="7"/>
      <c r="O1808" s="7"/>
      <c r="P1808" s="7"/>
      <c r="Q1808" s="7">
        <v>1</v>
      </c>
      <c r="R1808" s="7"/>
      <c r="S1808" s="7"/>
      <c r="T1808" s="7"/>
      <c r="U1808" s="7"/>
      <c r="V1808" s="6"/>
      <c r="W1808" s="10"/>
      <c r="X1808" s="8"/>
      <c r="Y1808" s="9">
        <v>0</v>
      </c>
      <c r="Z1808" s="9">
        <v>0</v>
      </c>
      <c r="AA1808" s="9">
        <v>0</v>
      </c>
      <c r="AB1808" s="9">
        <v>0</v>
      </c>
      <c r="AC1808" s="9">
        <v>0</v>
      </c>
      <c r="AD1808" s="9">
        <v>0</v>
      </c>
      <c r="AE1808" s="9">
        <v>0</v>
      </c>
      <c r="AF1808" s="9">
        <v>0</v>
      </c>
      <c r="AG1808" s="9">
        <v>0</v>
      </c>
      <c r="AH1808" s="9">
        <v>0</v>
      </c>
      <c r="AI1808" s="9">
        <v>0</v>
      </c>
      <c r="AJ1808">
        <v>0</v>
      </c>
      <c r="AK1808">
        <v>0</v>
      </c>
      <c r="AU1808" t="s">
        <v>3554</v>
      </c>
      <c r="AW1808">
        <v>0</v>
      </c>
      <c r="BA1808">
        <v>0</v>
      </c>
      <c r="BC1808">
        <v>0</v>
      </c>
      <c r="BE1808">
        <v>0</v>
      </c>
      <c r="BG1808">
        <v>0</v>
      </c>
      <c r="BI1808">
        <v>0</v>
      </c>
      <c r="BK1808">
        <v>0</v>
      </c>
      <c r="BM1808">
        <v>0</v>
      </c>
      <c r="BO1808">
        <v>0</v>
      </c>
      <c r="BQ1808">
        <v>0</v>
      </c>
      <c r="BS1808">
        <v>0</v>
      </c>
      <c r="BT1808">
        <v>0</v>
      </c>
      <c r="BV1808">
        <v>0</v>
      </c>
      <c r="BX1808">
        <v>0</v>
      </c>
      <c r="BZ1808">
        <v>0</v>
      </c>
      <c r="CB1808">
        <v>0</v>
      </c>
      <c r="CD1808">
        <v>0</v>
      </c>
      <c r="CH1808">
        <v>0</v>
      </c>
      <c r="CL1808">
        <v>2967</v>
      </c>
      <c r="CO1808">
        <v>0</v>
      </c>
      <c r="CP1808">
        <v>0</v>
      </c>
    </row>
    <row r="1809" spans="1:94" x14ac:dyDescent="0.3">
      <c r="A1809" s="4">
        <v>44813</v>
      </c>
      <c r="B1809" s="2" t="s">
        <v>26</v>
      </c>
      <c r="C1809" s="11" t="s">
        <v>136</v>
      </c>
      <c r="D1809" s="11" t="s">
        <v>3555</v>
      </c>
      <c r="E1809" s="3" t="s">
        <v>884</v>
      </c>
      <c r="F1809" s="1"/>
      <c r="G1809" s="7"/>
      <c r="H1809" s="7"/>
      <c r="I1809" s="7"/>
      <c r="J1809" s="7">
        <v>297</v>
      </c>
      <c r="K1809" s="7">
        <v>127</v>
      </c>
      <c r="L1809" s="7"/>
      <c r="M1809" s="5">
        <v>140</v>
      </c>
      <c r="N1809" s="7"/>
      <c r="O1809" s="7"/>
      <c r="P1809" s="7"/>
      <c r="Q1809" s="7"/>
      <c r="R1809" s="7"/>
      <c r="S1809" s="7"/>
      <c r="T1809" s="7"/>
      <c r="U1809" s="7"/>
      <c r="V1809" s="6"/>
      <c r="W1809" s="10"/>
      <c r="X1809" s="8"/>
      <c r="Y1809" s="9">
        <v>0</v>
      </c>
      <c r="Z1809" s="9">
        <v>0</v>
      </c>
      <c r="AA1809" s="9">
        <v>0</v>
      </c>
      <c r="AB1809" s="9">
        <v>0</v>
      </c>
      <c r="AC1809" s="9">
        <v>0</v>
      </c>
      <c r="AD1809" s="9">
        <v>0</v>
      </c>
      <c r="AE1809" s="9">
        <v>0</v>
      </c>
      <c r="AF1809" s="9">
        <v>0</v>
      </c>
      <c r="AG1809" s="9">
        <v>0</v>
      </c>
      <c r="AH1809" s="9">
        <v>0</v>
      </c>
      <c r="AI1809" s="9">
        <v>0</v>
      </c>
      <c r="AJ1809">
        <v>0</v>
      </c>
      <c r="AK1809">
        <v>0</v>
      </c>
      <c r="AU1809" t="s">
        <v>3556</v>
      </c>
      <c r="AW1809">
        <v>0</v>
      </c>
      <c r="BA1809">
        <v>0</v>
      </c>
      <c r="BC1809">
        <v>0</v>
      </c>
      <c r="BE1809">
        <v>0</v>
      </c>
      <c r="BG1809">
        <v>0</v>
      </c>
      <c r="BI1809">
        <v>0</v>
      </c>
      <c r="BK1809">
        <v>0</v>
      </c>
      <c r="BM1809">
        <v>0</v>
      </c>
      <c r="BO1809">
        <v>0</v>
      </c>
      <c r="BQ1809">
        <v>0</v>
      </c>
      <c r="BS1809">
        <v>0</v>
      </c>
      <c r="BT1809">
        <v>0</v>
      </c>
      <c r="BV1809">
        <v>0</v>
      </c>
      <c r="BX1809">
        <v>0</v>
      </c>
      <c r="BZ1809">
        <v>0</v>
      </c>
      <c r="CB1809">
        <v>0</v>
      </c>
      <c r="CD1809">
        <v>0</v>
      </c>
      <c r="CH1809">
        <v>0</v>
      </c>
      <c r="CL1809">
        <v>2968</v>
      </c>
      <c r="CO1809">
        <v>0</v>
      </c>
      <c r="CP1809">
        <v>0</v>
      </c>
    </row>
    <row r="1810" spans="1:94" x14ac:dyDescent="0.3">
      <c r="A1810" s="4">
        <v>44812</v>
      </c>
      <c r="B1810" s="2" t="s">
        <v>32</v>
      </c>
      <c r="C1810" s="11" t="s">
        <v>194</v>
      </c>
      <c r="D1810" s="11" t="s">
        <v>11</v>
      </c>
      <c r="E1810" s="3" t="s">
        <v>1093</v>
      </c>
      <c r="F1810" s="1"/>
      <c r="G1810" s="7"/>
      <c r="H1810" s="7"/>
      <c r="I1810" s="7"/>
      <c r="J1810" s="7">
        <v>160</v>
      </c>
      <c r="K1810" s="7">
        <v>40</v>
      </c>
      <c r="L1810" s="7"/>
      <c r="M1810" s="5">
        <v>40</v>
      </c>
      <c r="N1810" s="7"/>
      <c r="O1810" s="7"/>
      <c r="P1810" s="7"/>
      <c r="Q1810" s="7"/>
      <c r="R1810" s="7"/>
      <c r="S1810" s="7"/>
      <c r="T1810" s="7"/>
      <c r="U1810" s="7"/>
      <c r="V1810" s="6"/>
      <c r="W1810" s="10"/>
      <c r="X1810" s="8"/>
      <c r="Y1810" s="9">
        <v>0</v>
      </c>
      <c r="Z1810" s="9">
        <v>0</v>
      </c>
      <c r="AA1810" s="9">
        <v>0</v>
      </c>
      <c r="AB1810" s="9">
        <v>0</v>
      </c>
      <c r="AC1810" s="9">
        <v>0</v>
      </c>
      <c r="AD1810" s="9">
        <v>0</v>
      </c>
      <c r="AE1810" s="9">
        <v>0</v>
      </c>
      <c r="AF1810" s="9">
        <v>0</v>
      </c>
      <c r="AG1810" s="9">
        <v>0</v>
      </c>
      <c r="AH1810" s="9">
        <v>0</v>
      </c>
      <c r="AI1810" s="9">
        <v>0</v>
      </c>
      <c r="AJ1810">
        <v>0</v>
      </c>
      <c r="AK1810">
        <v>0</v>
      </c>
      <c r="AU1810" t="s">
        <v>3557</v>
      </c>
      <c r="AW1810">
        <v>0</v>
      </c>
      <c r="BA1810">
        <v>0</v>
      </c>
      <c r="BC1810">
        <v>0</v>
      </c>
      <c r="BE1810">
        <v>0</v>
      </c>
      <c r="BG1810">
        <v>0</v>
      </c>
      <c r="BI1810">
        <v>0</v>
      </c>
      <c r="BK1810">
        <v>0</v>
      </c>
      <c r="BM1810">
        <v>0</v>
      </c>
      <c r="BO1810">
        <v>0</v>
      </c>
      <c r="BQ1810">
        <v>0</v>
      </c>
      <c r="BS1810">
        <v>0</v>
      </c>
      <c r="BT1810">
        <v>0</v>
      </c>
      <c r="BV1810">
        <v>0</v>
      </c>
      <c r="BX1810">
        <v>0</v>
      </c>
      <c r="BZ1810">
        <v>0</v>
      </c>
      <c r="CB1810">
        <v>0</v>
      </c>
      <c r="CD1810">
        <v>0</v>
      </c>
      <c r="CH1810">
        <v>0</v>
      </c>
      <c r="CL1810">
        <v>2969</v>
      </c>
      <c r="CO1810">
        <v>0</v>
      </c>
      <c r="CP1810">
        <v>0</v>
      </c>
    </row>
    <row r="1811" spans="1:94" x14ac:dyDescent="0.3">
      <c r="A1811" s="4">
        <v>44814</v>
      </c>
      <c r="B1811" s="2" t="s">
        <v>26</v>
      </c>
      <c r="C1811" s="11" t="s">
        <v>192</v>
      </c>
      <c r="D1811" s="11" t="s">
        <v>1690</v>
      </c>
      <c r="E1811" s="3" t="s">
        <v>898</v>
      </c>
      <c r="F1811" s="1"/>
      <c r="G1811" s="7"/>
      <c r="H1811" s="7"/>
      <c r="I1811" s="7"/>
      <c r="J1811" s="7">
        <v>25</v>
      </c>
      <c r="K1811" s="7">
        <v>8</v>
      </c>
      <c r="L1811" s="7"/>
      <c r="M1811" s="5">
        <v>8</v>
      </c>
      <c r="N1811" s="7"/>
      <c r="O1811" s="7"/>
      <c r="P1811" s="7"/>
      <c r="Q1811" s="7"/>
      <c r="R1811" s="7"/>
      <c r="S1811" s="7"/>
      <c r="T1811" s="7"/>
      <c r="U1811" s="7"/>
      <c r="V1811" s="6"/>
      <c r="W1811" s="10"/>
      <c r="X1811" s="8"/>
      <c r="Y1811" s="9">
        <v>0</v>
      </c>
      <c r="Z1811" s="9">
        <v>0</v>
      </c>
      <c r="AA1811" s="9">
        <v>0</v>
      </c>
      <c r="AB1811" s="9">
        <v>0</v>
      </c>
      <c r="AC1811" s="9">
        <v>0</v>
      </c>
      <c r="AD1811" s="9">
        <v>0</v>
      </c>
      <c r="AE1811" s="9">
        <v>0</v>
      </c>
      <c r="AF1811" s="9">
        <v>0</v>
      </c>
      <c r="AG1811" s="9">
        <v>0</v>
      </c>
      <c r="AH1811" s="9">
        <v>0</v>
      </c>
      <c r="AI1811" s="9">
        <v>0</v>
      </c>
      <c r="AJ1811">
        <v>0</v>
      </c>
      <c r="AK1811">
        <v>0</v>
      </c>
      <c r="AU1811" t="s">
        <v>3558</v>
      </c>
      <c r="AW1811">
        <v>0</v>
      </c>
      <c r="BA1811">
        <v>0</v>
      </c>
      <c r="BC1811">
        <v>0</v>
      </c>
      <c r="BE1811">
        <v>0</v>
      </c>
      <c r="BG1811">
        <v>0</v>
      </c>
      <c r="BI1811">
        <v>0</v>
      </c>
      <c r="BK1811">
        <v>0</v>
      </c>
      <c r="BM1811">
        <v>0</v>
      </c>
      <c r="BO1811">
        <v>0</v>
      </c>
      <c r="BQ1811">
        <v>0</v>
      </c>
      <c r="BS1811">
        <v>0</v>
      </c>
      <c r="BT1811">
        <v>0</v>
      </c>
      <c r="BV1811">
        <v>0</v>
      </c>
      <c r="BX1811">
        <v>0</v>
      </c>
      <c r="BZ1811">
        <v>0</v>
      </c>
      <c r="CB1811">
        <v>0</v>
      </c>
      <c r="CD1811">
        <v>0</v>
      </c>
      <c r="CH1811">
        <v>0</v>
      </c>
      <c r="CL1811">
        <v>2970</v>
      </c>
      <c r="CO1811">
        <v>0</v>
      </c>
      <c r="CP1811">
        <v>0</v>
      </c>
    </row>
    <row r="1812" spans="1:94" x14ac:dyDescent="0.3">
      <c r="A1812" s="4">
        <v>44814</v>
      </c>
      <c r="B1812" s="2" t="s">
        <v>40</v>
      </c>
      <c r="C1812" s="11" t="s">
        <v>175</v>
      </c>
      <c r="D1812" s="11" t="s">
        <v>1699</v>
      </c>
      <c r="E1812" s="3" t="s">
        <v>930</v>
      </c>
      <c r="F1812" s="1"/>
      <c r="G1812" s="7"/>
      <c r="H1812" s="7"/>
      <c r="I1812" s="7"/>
      <c r="J1812" s="7"/>
      <c r="K1812" s="7"/>
      <c r="L1812" s="7"/>
      <c r="M1812" s="5"/>
      <c r="N1812" s="7"/>
      <c r="O1812" s="7"/>
      <c r="P1812" s="7"/>
      <c r="Q1812" s="7"/>
      <c r="R1812" s="7"/>
      <c r="S1812" s="7"/>
      <c r="T1812" s="7"/>
      <c r="U1812" s="7"/>
      <c r="V1812" s="6">
        <v>40</v>
      </c>
      <c r="W1812" s="10"/>
      <c r="X1812" s="8"/>
      <c r="Y1812" s="9">
        <v>0</v>
      </c>
      <c r="Z1812" s="9">
        <v>0</v>
      </c>
      <c r="AA1812" s="9">
        <v>0</v>
      </c>
      <c r="AB1812" s="9">
        <v>0</v>
      </c>
      <c r="AC1812" s="9">
        <v>0</v>
      </c>
      <c r="AD1812" s="9">
        <v>0</v>
      </c>
      <c r="AE1812" s="9">
        <v>0</v>
      </c>
      <c r="AF1812" s="9">
        <v>0</v>
      </c>
      <c r="AG1812" s="9">
        <v>0</v>
      </c>
      <c r="AH1812" s="9">
        <v>0</v>
      </c>
      <c r="AI1812" s="9">
        <v>0</v>
      </c>
      <c r="AJ1812">
        <v>0</v>
      </c>
      <c r="AK1812">
        <v>0</v>
      </c>
      <c r="AU1812" t="s">
        <v>3559</v>
      </c>
      <c r="AW1812">
        <v>0</v>
      </c>
      <c r="BA1812">
        <v>0</v>
      </c>
      <c r="BC1812">
        <v>0</v>
      </c>
      <c r="BE1812">
        <v>0</v>
      </c>
      <c r="BG1812">
        <v>0</v>
      </c>
      <c r="BI1812">
        <v>0</v>
      </c>
      <c r="BK1812">
        <v>0</v>
      </c>
      <c r="BM1812">
        <v>0</v>
      </c>
      <c r="BO1812">
        <v>0</v>
      </c>
      <c r="BQ1812">
        <v>0</v>
      </c>
      <c r="BS1812">
        <v>0</v>
      </c>
      <c r="BT1812">
        <v>0</v>
      </c>
      <c r="BV1812">
        <v>0</v>
      </c>
      <c r="BX1812">
        <v>0</v>
      </c>
      <c r="BZ1812">
        <v>0</v>
      </c>
      <c r="CB1812">
        <v>0</v>
      </c>
      <c r="CD1812">
        <v>0</v>
      </c>
      <c r="CH1812">
        <v>0</v>
      </c>
      <c r="CL1812">
        <v>2971</v>
      </c>
      <c r="CO1812">
        <v>0</v>
      </c>
      <c r="CP1812">
        <v>0</v>
      </c>
    </row>
    <row r="1813" spans="1:94" x14ac:dyDescent="0.3">
      <c r="A1813" s="4">
        <v>44814</v>
      </c>
      <c r="B1813" s="2" t="s">
        <v>794</v>
      </c>
      <c r="C1813" s="11" t="s">
        <v>690</v>
      </c>
      <c r="D1813" s="11" t="s">
        <v>31</v>
      </c>
      <c r="E1813" s="3" t="s">
        <v>999</v>
      </c>
      <c r="F1813" s="1"/>
      <c r="G1813" s="7"/>
      <c r="H1813" s="7"/>
      <c r="I1813" s="7"/>
      <c r="J1813" s="7">
        <v>8</v>
      </c>
      <c r="K1813" s="7">
        <v>2</v>
      </c>
      <c r="L1813" s="7"/>
      <c r="M1813" s="5">
        <v>2</v>
      </c>
      <c r="N1813" s="7"/>
      <c r="O1813" s="7"/>
      <c r="P1813" s="7"/>
      <c r="Q1813" s="7"/>
      <c r="R1813" s="7"/>
      <c r="S1813" s="7"/>
      <c r="T1813" s="7"/>
      <c r="U1813" s="7"/>
      <c r="V1813" s="6"/>
      <c r="W1813" s="10"/>
      <c r="X1813" s="8"/>
      <c r="Y1813" s="9">
        <v>0</v>
      </c>
      <c r="Z1813" s="9">
        <v>0</v>
      </c>
      <c r="AA1813" s="9">
        <v>0</v>
      </c>
      <c r="AB1813" s="9">
        <v>0</v>
      </c>
      <c r="AC1813" s="9">
        <v>0</v>
      </c>
      <c r="AD1813" s="9">
        <v>0</v>
      </c>
      <c r="AE1813" s="9">
        <v>0</v>
      </c>
      <c r="AF1813" s="9">
        <v>0</v>
      </c>
      <c r="AG1813" s="9">
        <v>0</v>
      </c>
      <c r="AH1813" s="9">
        <v>0</v>
      </c>
      <c r="AI1813" s="9">
        <v>0</v>
      </c>
      <c r="AJ1813">
        <v>0</v>
      </c>
      <c r="AK1813">
        <v>0</v>
      </c>
      <c r="AU1813" t="s">
        <v>3560</v>
      </c>
      <c r="AW1813">
        <v>0</v>
      </c>
      <c r="BA1813">
        <v>0</v>
      </c>
      <c r="BC1813">
        <v>0</v>
      </c>
      <c r="BE1813">
        <v>0</v>
      </c>
      <c r="BG1813">
        <v>0</v>
      </c>
      <c r="BI1813">
        <v>0</v>
      </c>
      <c r="BK1813">
        <v>0</v>
      </c>
      <c r="BM1813">
        <v>0</v>
      </c>
      <c r="BO1813">
        <v>0</v>
      </c>
      <c r="BQ1813">
        <v>0</v>
      </c>
      <c r="BS1813">
        <v>0</v>
      </c>
      <c r="BT1813">
        <v>0</v>
      </c>
      <c r="BV1813">
        <v>0</v>
      </c>
      <c r="BX1813">
        <v>0</v>
      </c>
      <c r="BZ1813">
        <v>0</v>
      </c>
      <c r="CB1813">
        <v>0</v>
      </c>
      <c r="CD1813">
        <v>0</v>
      </c>
      <c r="CH1813">
        <v>0</v>
      </c>
      <c r="CL1813">
        <v>2972</v>
      </c>
      <c r="CO1813">
        <v>0</v>
      </c>
      <c r="CP1813">
        <v>0</v>
      </c>
    </row>
    <row r="1814" spans="1:94" x14ac:dyDescent="0.3">
      <c r="A1814" s="4">
        <v>44815</v>
      </c>
      <c r="B1814" s="2" t="s">
        <v>53</v>
      </c>
      <c r="C1814" s="11" t="s">
        <v>430</v>
      </c>
      <c r="D1814" s="11" t="s">
        <v>1690</v>
      </c>
      <c r="E1814" s="3" t="s">
        <v>852</v>
      </c>
      <c r="F1814" s="1"/>
      <c r="G1814" s="7"/>
      <c r="H1814" s="7"/>
      <c r="I1814" s="7"/>
      <c r="J1814" s="7">
        <v>15</v>
      </c>
      <c r="K1814" s="7">
        <v>3</v>
      </c>
      <c r="L1814" s="7">
        <v>3</v>
      </c>
      <c r="M1814" s="5"/>
      <c r="N1814" s="7"/>
      <c r="O1814" s="7"/>
      <c r="P1814" s="7"/>
      <c r="Q1814" s="7"/>
      <c r="R1814" s="7"/>
      <c r="S1814" s="7"/>
      <c r="T1814" s="7"/>
      <c r="U1814" s="7"/>
      <c r="V1814" s="6">
        <v>3</v>
      </c>
      <c r="W1814" s="10"/>
      <c r="X1814" s="8"/>
      <c r="Y1814" s="9">
        <v>0</v>
      </c>
      <c r="Z1814" s="9">
        <v>0</v>
      </c>
      <c r="AA1814" s="9">
        <v>0</v>
      </c>
      <c r="AB1814" s="9">
        <v>0</v>
      </c>
      <c r="AC1814" s="9">
        <v>0</v>
      </c>
      <c r="AD1814" s="9">
        <v>0</v>
      </c>
      <c r="AE1814" s="9">
        <v>0</v>
      </c>
      <c r="AF1814" s="9">
        <v>0</v>
      </c>
      <c r="AG1814" s="9">
        <v>0</v>
      </c>
      <c r="AH1814" s="9">
        <v>0</v>
      </c>
      <c r="AI1814" s="9">
        <v>0</v>
      </c>
      <c r="AJ1814">
        <v>0</v>
      </c>
      <c r="AK1814">
        <v>0</v>
      </c>
      <c r="AU1814" t="s">
        <v>3561</v>
      </c>
      <c r="AW1814">
        <v>0</v>
      </c>
      <c r="BA1814">
        <v>0</v>
      </c>
      <c r="BC1814">
        <v>0</v>
      </c>
      <c r="BE1814">
        <v>0</v>
      </c>
      <c r="BG1814">
        <v>0</v>
      </c>
      <c r="BI1814">
        <v>0</v>
      </c>
      <c r="BK1814">
        <v>0</v>
      </c>
      <c r="BM1814">
        <v>0</v>
      </c>
      <c r="BO1814">
        <v>0</v>
      </c>
      <c r="BQ1814">
        <v>0</v>
      </c>
      <c r="BS1814">
        <v>0</v>
      </c>
      <c r="BT1814">
        <v>0</v>
      </c>
      <c r="BV1814">
        <v>0</v>
      </c>
      <c r="BX1814">
        <v>0</v>
      </c>
      <c r="BZ1814">
        <v>0</v>
      </c>
      <c r="CB1814">
        <v>0</v>
      </c>
      <c r="CD1814">
        <v>0</v>
      </c>
      <c r="CH1814">
        <v>0</v>
      </c>
      <c r="CL1814">
        <v>2973</v>
      </c>
      <c r="CO1814">
        <v>0</v>
      </c>
      <c r="CP1814">
        <v>0</v>
      </c>
    </row>
    <row r="1815" spans="1:94" x14ac:dyDescent="0.3">
      <c r="A1815" s="4">
        <v>44815</v>
      </c>
      <c r="B1815" s="2" t="s">
        <v>53</v>
      </c>
      <c r="C1815" s="11" t="s">
        <v>376</v>
      </c>
      <c r="D1815" s="11" t="s">
        <v>7</v>
      </c>
      <c r="E1815" s="3" t="s">
        <v>913</v>
      </c>
      <c r="F1815" s="1"/>
      <c r="G1815" s="7"/>
      <c r="H1815" s="7"/>
      <c r="I1815" s="7"/>
      <c r="J1815" s="7">
        <v>4</v>
      </c>
      <c r="K1815" s="7">
        <v>1</v>
      </c>
      <c r="L1815" s="7"/>
      <c r="M1815" s="5">
        <v>1</v>
      </c>
      <c r="N1815" s="7"/>
      <c r="O1815" s="7"/>
      <c r="P1815" s="7"/>
      <c r="Q1815" s="7"/>
      <c r="R1815" s="7"/>
      <c r="S1815" s="7"/>
      <c r="T1815" s="7"/>
      <c r="U1815" s="7"/>
      <c r="V1815" s="6"/>
      <c r="W1815" s="10"/>
      <c r="X1815" s="8"/>
      <c r="Y1815" s="9">
        <v>0</v>
      </c>
      <c r="Z1815" s="9">
        <v>0</v>
      </c>
      <c r="AA1815" s="9">
        <v>0</v>
      </c>
      <c r="AB1815" s="9">
        <v>0</v>
      </c>
      <c r="AC1815" s="9">
        <v>0</v>
      </c>
      <c r="AD1815" s="9">
        <v>0</v>
      </c>
      <c r="AE1815" s="9">
        <v>0</v>
      </c>
      <c r="AF1815" s="9">
        <v>0</v>
      </c>
      <c r="AG1815" s="9">
        <v>0</v>
      </c>
      <c r="AH1815" s="9">
        <v>0</v>
      </c>
      <c r="AI1815" s="9">
        <v>0</v>
      </c>
      <c r="AJ1815">
        <v>0</v>
      </c>
      <c r="AK1815">
        <v>0</v>
      </c>
      <c r="AU1815" t="s">
        <v>3562</v>
      </c>
      <c r="AW1815">
        <v>0</v>
      </c>
      <c r="BA1815">
        <v>0</v>
      </c>
      <c r="BC1815">
        <v>0</v>
      </c>
      <c r="BE1815">
        <v>0</v>
      </c>
      <c r="BG1815">
        <v>0</v>
      </c>
      <c r="BI1815">
        <v>0</v>
      </c>
      <c r="BK1815">
        <v>0</v>
      </c>
      <c r="BM1815">
        <v>0</v>
      </c>
      <c r="BO1815">
        <v>0</v>
      </c>
      <c r="BQ1815">
        <v>0</v>
      </c>
      <c r="BS1815">
        <v>0</v>
      </c>
      <c r="BT1815">
        <v>0</v>
      </c>
      <c r="BV1815">
        <v>0</v>
      </c>
      <c r="BX1815">
        <v>0</v>
      </c>
      <c r="BZ1815">
        <v>0</v>
      </c>
      <c r="CB1815">
        <v>0</v>
      </c>
      <c r="CD1815">
        <v>0</v>
      </c>
      <c r="CH1815">
        <v>0</v>
      </c>
      <c r="CL1815">
        <v>2974</v>
      </c>
      <c r="CO1815">
        <v>0</v>
      </c>
      <c r="CP1815">
        <v>0</v>
      </c>
    </row>
    <row r="1816" spans="1:94" x14ac:dyDescent="0.3">
      <c r="A1816" s="4">
        <v>44814</v>
      </c>
      <c r="B1816" s="2" t="s">
        <v>209</v>
      </c>
      <c r="C1816" s="11" t="s">
        <v>601</v>
      </c>
      <c r="D1816" s="11" t="s">
        <v>1699</v>
      </c>
      <c r="E1816" s="3" t="s">
        <v>1457</v>
      </c>
      <c r="F1816" s="1"/>
      <c r="G1816" s="7"/>
      <c r="H1816" s="7"/>
      <c r="I1816" s="7"/>
      <c r="J1816" s="7"/>
      <c r="K1816" s="7"/>
      <c r="L1816" s="7"/>
      <c r="M1816" s="5"/>
      <c r="N1816" s="7"/>
      <c r="O1816" s="7"/>
      <c r="P1816" s="7"/>
      <c r="Q1816" s="7"/>
      <c r="R1816" s="7"/>
      <c r="S1816" s="7"/>
      <c r="T1816" s="7"/>
      <c r="U1816" s="7"/>
      <c r="V1816" s="6"/>
      <c r="W1816" s="10"/>
      <c r="X1816" s="8"/>
      <c r="Y1816" s="9">
        <v>0</v>
      </c>
      <c r="Z1816" s="9">
        <v>0</v>
      </c>
      <c r="AA1816" s="9">
        <v>0</v>
      </c>
      <c r="AB1816" s="9">
        <v>0</v>
      </c>
      <c r="AC1816" s="9">
        <v>0</v>
      </c>
      <c r="AD1816" s="9">
        <v>0</v>
      </c>
      <c r="AE1816" s="9">
        <v>0</v>
      </c>
      <c r="AF1816" s="9">
        <v>0</v>
      </c>
      <c r="AG1816" s="9">
        <v>0</v>
      </c>
      <c r="AH1816" s="9">
        <v>0</v>
      </c>
      <c r="AI1816" s="9">
        <v>0</v>
      </c>
      <c r="AJ1816">
        <v>0</v>
      </c>
      <c r="AK1816">
        <v>0</v>
      </c>
      <c r="AU1816" t="s">
        <v>3563</v>
      </c>
      <c r="AW1816">
        <v>0</v>
      </c>
      <c r="BA1816">
        <v>0</v>
      </c>
      <c r="BC1816">
        <v>0</v>
      </c>
      <c r="BE1816">
        <v>0</v>
      </c>
      <c r="BG1816">
        <v>0</v>
      </c>
      <c r="BI1816">
        <v>0</v>
      </c>
      <c r="BK1816">
        <v>0</v>
      </c>
      <c r="BM1816">
        <v>0</v>
      </c>
      <c r="BO1816">
        <v>0</v>
      </c>
      <c r="BQ1816">
        <v>0</v>
      </c>
      <c r="BS1816">
        <v>0</v>
      </c>
      <c r="BT1816">
        <v>0</v>
      </c>
      <c r="BV1816">
        <v>0</v>
      </c>
      <c r="BX1816">
        <v>0</v>
      </c>
      <c r="BZ1816">
        <v>0</v>
      </c>
      <c r="CB1816">
        <v>0</v>
      </c>
      <c r="CD1816">
        <v>0</v>
      </c>
      <c r="CH1816">
        <v>0</v>
      </c>
      <c r="CL1816">
        <v>2975</v>
      </c>
      <c r="CO1816">
        <v>0</v>
      </c>
      <c r="CP1816">
        <v>0</v>
      </c>
    </row>
    <row r="1817" spans="1:94" x14ac:dyDescent="0.3">
      <c r="A1817" s="4">
        <v>44814</v>
      </c>
      <c r="B1817" s="2" t="s">
        <v>172</v>
      </c>
      <c r="C1817" s="11" t="s">
        <v>251</v>
      </c>
      <c r="D1817" s="11" t="s">
        <v>31</v>
      </c>
      <c r="E1817" s="3" t="s">
        <v>1048</v>
      </c>
      <c r="F1817" s="1"/>
      <c r="G1817" s="7"/>
      <c r="H1817" s="7">
        <v>1</v>
      </c>
      <c r="I1817" s="7"/>
      <c r="J1817" s="7">
        <v>1</v>
      </c>
      <c r="K1817" s="7"/>
      <c r="L1817" s="7"/>
      <c r="M1817" s="5"/>
      <c r="N1817" s="7"/>
      <c r="O1817" s="7"/>
      <c r="P1817" s="7"/>
      <c r="Q1817" s="7"/>
      <c r="R1817" s="7"/>
      <c r="S1817" s="7"/>
      <c r="T1817" s="7"/>
      <c r="U1817" s="7"/>
      <c r="V1817" s="6"/>
      <c r="W1817" s="10" t="s">
        <v>1719</v>
      </c>
      <c r="X1817" s="8"/>
      <c r="Y1817" s="9">
        <v>0</v>
      </c>
      <c r="Z1817" s="9">
        <v>0</v>
      </c>
      <c r="AA1817" s="9">
        <v>0</v>
      </c>
      <c r="AB1817" s="9">
        <v>0</v>
      </c>
      <c r="AC1817" s="9">
        <v>0</v>
      </c>
      <c r="AD1817" s="9">
        <v>0</v>
      </c>
      <c r="AE1817" s="9">
        <v>0</v>
      </c>
      <c r="AF1817" s="9">
        <v>0</v>
      </c>
      <c r="AG1817" s="9">
        <v>0</v>
      </c>
      <c r="AH1817" s="9">
        <v>0</v>
      </c>
      <c r="AI1817" s="9">
        <v>0</v>
      </c>
      <c r="AJ1817">
        <v>0</v>
      </c>
      <c r="AK1817">
        <v>0</v>
      </c>
      <c r="AU1817" t="s">
        <v>3564</v>
      </c>
      <c r="AW1817">
        <v>0</v>
      </c>
      <c r="BA1817">
        <v>0</v>
      </c>
      <c r="BC1817">
        <v>0</v>
      </c>
      <c r="BE1817">
        <v>0</v>
      </c>
      <c r="BG1817">
        <v>0</v>
      </c>
      <c r="BI1817">
        <v>0</v>
      </c>
      <c r="BK1817">
        <v>0</v>
      </c>
      <c r="BM1817">
        <v>0</v>
      </c>
      <c r="BO1817">
        <v>0</v>
      </c>
      <c r="BQ1817">
        <v>0</v>
      </c>
      <c r="BS1817">
        <v>0</v>
      </c>
      <c r="BT1817">
        <v>0</v>
      </c>
      <c r="BV1817">
        <v>0</v>
      </c>
      <c r="BX1817">
        <v>0</v>
      </c>
      <c r="BZ1817">
        <v>0</v>
      </c>
      <c r="CB1817">
        <v>0</v>
      </c>
      <c r="CD1817">
        <v>0</v>
      </c>
      <c r="CH1817">
        <v>0</v>
      </c>
      <c r="CL1817">
        <v>2976</v>
      </c>
      <c r="CO1817">
        <v>0</v>
      </c>
      <c r="CP1817">
        <v>0</v>
      </c>
    </row>
    <row r="1818" spans="1:94" x14ac:dyDescent="0.3">
      <c r="A1818" s="4">
        <v>44815</v>
      </c>
      <c r="B1818" s="2" t="s">
        <v>57</v>
      </c>
      <c r="C1818" s="11" t="s">
        <v>346</v>
      </c>
      <c r="D1818" s="11" t="s">
        <v>1699</v>
      </c>
      <c r="E1818" s="3" t="s">
        <v>1356</v>
      </c>
      <c r="F1818" s="1"/>
      <c r="G1818" s="7"/>
      <c r="H1818" s="7"/>
      <c r="I1818" s="7"/>
      <c r="J1818" s="7"/>
      <c r="K1818" s="7"/>
      <c r="L1818" s="7"/>
      <c r="M1818" s="5"/>
      <c r="N1818" s="7"/>
      <c r="O1818" s="7"/>
      <c r="P1818" s="7"/>
      <c r="Q1818" s="7"/>
      <c r="R1818" s="7"/>
      <c r="S1818" s="7"/>
      <c r="T1818" s="7"/>
      <c r="U1818" s="7"/>
      <c r="V1818" s="6">
        <v>3</v>
      </c>
      <c r="W1818" s="10"/>
      <c r="X1818" s="8"/>
      <c r="Y1818" s="9">
        <v>0</v>
      </c>
      <c r="Z1818" s="9">
        <v>0</v>
      </c>
      <c r="AA1818" s="9">
        <v>0</v>
      </c>
      <c r="AB1818" s="9">
        <v>0</v>
      </c>
      <c r="AC1818" s="9">
        <v>0</v>
      </c>
      <c r="AD1818" s="9">
        <v>0</v>
      </c>
      <c r="AE1818" s="9">
        <v>0</v>
      </c>
      <c r="AF1818" s="9">
        <v>0</v>
      </c>
      <c r="AG1818" s="9">
        <v>0</v>
      </c>
      <c r="AH1818" s="9">
        <v>0</v>
      </c>
      <c r="AI1818" s="9">
        <v>0</v>
      </c>
      <c r="AJ1818">
        <v>0</v>
      </c>
      <c r="AK1818">
        <v>0</v>
      </c>
      <c r="AU1818" t="s">
        <v>3565</v>
      </c>
      <c r="AW1818">
        <v>0</v>
      </c>
      <c r="BA1818">
        <v>0</v>
      </c>
      <c r="BC1818">
        <v>0</v>
      </c>
      <c r="BE1818">
        <v>0</v>
      </c>
      <c r="BG1818">
        <v>0</v>
      </c>
      <c r="BI1818">
        <v>0</v>
      </c>
      <c r="BK1818">
        <v>0</v>
      </c>
      <c r="BM1818">
        <v>0</v>
      </c>
      <c r="BO1818">
        <v>0</v>
      </c>
      <c r="BQ1818">
        <v>0</v>
      </c>
      <c r="BS1818">
        <v>0</v>
      </c>
      <c r="BT1818">
        <v>0</v>
      </c>
      <c r="BV1818">
        <v>0</v>
      </c>
      <c r="BX1818">
        <v>0</v>
      </c>
      <c r="BZ1818">
        <v>0</v>
      </c>
      <c r="CB1818">
        <v>0</v>
      </c>
      <c r="CD1818">
        <v>0</v>
      </c>
      <c r="CH1818">
        <v>0</v>
      </c>
      <c r="CL1818">
        <v>2977</v>
      </c>
      <c r="CO1818">
        <v>0</v>
      </c>
      <c r="CP1818">
        <v>0</v>
      </c>
    </row>
    <row r="1819" spans="1:94" x14ac:dyDescent="0.3">
      <c r="A1819" s="4">
        <v>44815</v>
      </c>
      <c r="B1819" s="2" t="s">
        <v>148</v>
      </c>
      <c r="C1819" s="11" t="s">
        <v>533</v>
      </c>
      <c r="D1819" s="11" t="s">
        <v>31</v>
      </c>
      <c r="E1819" s="3" t="s">
        <v>1395</v>
      </c>
      <c r="F1819" s="1"/>
      <c r="G1819" s="7"/>
      <c r="H1819" s="7"/>
      <c r="I1819" s="7"/>
      <c r="J1819" s="7">
        <v>950</v>
      </c>
      <c r="K1819" s="7">
        <v>200</v>
      </c>
      <c r="L1819" s="7"/>
      <c r="M1819" s="5">
        <v>200</v>
      </c>
      <c r="N1819" s="7"/>
      <c r="O1819" s="7"/>
      <c r="P1819" s="7"/>
      <c r="Q1819" s="7"/>
      <c r="R1819" s="7"/>
      <c r="S1819" s="7"/>
      <c r="T1819" s="7"/>
      <c r="U1819" s="7"/>
      <c r="V1819" s="6"/>
      <c r="W1819" s="10"/>
      <c r="X1819" s="8"/>
      <c r="Y1819" s="9">
        <v>0</v>
      </c>
      <c r="Z1819" s="9">
        <v>0</v>
      </c>
      <c r="AA1819" s="9">
        <v>0</v>
      </c>
      <c r="AB1819" s="9">
        <v>0</v>
      </c>
      <c r="AC1819" s="9">
        <v>0</v>
      </c>
      <c r="AD1819" s="9">
        <v>0</v>
      </c>
      <c r="AE1819" s="9">
        <v>0</v>
      </c>
      <c r="AF1819" s="9">
        <v>0</v>
      </c>
      <c r="AG1819" s="9">
        <v>0</v>
      </c>
      <c r="AH1819" s="9">
        <v>0</v>
      </c>
      <c r="AI1819" s="9">
        <v>0</v>
      </c>
      <c r="AJ1819">
        <v>0</v>
      </c>
      <c r="AK1819">
        <v>0</v>
      </c>
      <c r="AU1819" t="s">
        <v>3566</v>
      </c>
      <c r="AW1819">
        <v>0</v>
      </c>
      <c r="BA1819">
        <v>0</v>
      </c>
      <c r="BC1819">
        <v>0</v>
      </c>
      <c r="BE1819">
        <v>0</v>
      </c>
      <c r="BG1819">
        <v>0</v>
      </c>
      <c r="BI1819">
        <v>0</v>
      </c>
      <c r="BK1819">
        <v>0</v>
      </c>
      <c r="BM1819">
        <v>0</v>
      </c>
      <c r="BO1819">
        <v>0</v>
      </c>
      <c r="BQ1819">
        <v>0</v>
      </c>
      <c r="BS1819">
        <v>0</v>
      </c>
      <c r="BT1819">
        <v>0</v>
      </c>
      <c r="BV1819">
        <v>0</v>
      </c>
      <c r="BX1819">
        <v>0</v>
      </c>
      <c r="BZ1819">
        <v>0</v>
      </c>
      <c r="CB1819">
        <v>0</v>
      </c>
      <c r="CD1819">
        <v>0</v>
      </c>
      <c r="CH1819">
        <v>0</v>
      </c>
      <c r="CL1819">
        <v>2978</v>
      </c>
      <c r="CO1819">
        <v>0</v>
      </c>
      <c r="CP1819">
        <v>0</v>
      </c>
    </row>
    <row r="1820" spans="1:94" x14ac:dyDescent="0.3">
      <c r="A1820" s="4">
        <v>44815</v>
      </c>
      <c r="B1820" s="2" t="s">
        <v>148</v>
      </c>
      <c r="C1820" s="11" t="s">
        <v>546</v>
      </c>
      <c r="D1820" s="11" t="s">
        <v>31</v>
      </c>
      <c r="E1820" s="3" t="s">
        <v>1079</v>
      </c>
      <c r="F1820" s="1"/>
      <c r="G1820" s="7"/>
      <c r="H1820" s="7"/>
      <c r="I1820" s="7"/>
      <c r="J1820" s="7">
        <v>571</v>
      </c>
      <c r="K1820" s="7">
        <v>116</v>
      </c>
      <c r="L1820" s="7">
        <v>1</v>
      </c>
      <c r="M1820" s="5">
        <v>115</v>
      </c>
      <c r="N1820" s="7"/>
      <c r="O1820" s="7"/>
      <c r="P1820" s="7"/>
      <c r="Q1820" s="7"/>
      <c r="R1820" s="7"/>
      <c r="S1820" s="7"/>
      <c r="T1820" s="7"/>
      <c r="U1820" s="7"/>
      <c r="V1820" s="6"/>
      <c r="W1820" s="10"/>
      <c r="X1820" s="8"/>
      <c r="Y1820" s="9">
        <v>0</v>
      </c>
      <c r="Z1820" s="9">
        <v>0</v>
      </c>
      <c r="AA1820" s="9">
        <v>0</v>
      </c>
      <c r="AB1820" s="9">
        <v>0</v>
      </c>
      <c r="AC1820" s="9">
        <v>0</v>
      </c>
      <c r="AD1820" s="9">
        <v>0</v>
      </c>
      <c r="AE1820" s="9">
        <v>0</v>
      </c>
      <c r="AF1820" s="9">
        <v>0</v>
      </c>
      <c r="AG1820" s="9">
        <v>0</v>
      </c>
      <c r="AH1820" s="9">
        <v>0</v>
      </c>
      <c r="AI1820" s="9">
        <v>0</v>
      </c>
      <c r="AJ1820">
        <v>0</v>
      </c>
      <c r="AK1820">
        <v>0</v>
      </c>
      <c r="AU1820" t="s">
        <v>3567</v>
      </c>
      <c r="AW1820">
        <v>0</v>
      </c>
      <c r="BA1820">
        <v>0</v>
      </c>
      <c r="BC1820">
        <v>0</v>
      </c>
      <c r="BE1820">
        <v>0</v>
      </c>
      <c r="BG1820">
        <v>0</v>
      </c>
      <c r="BI1820">
        <v>0</v>
      </c>
      <c r="BK1820">
        <v>0</v>
      </c>
      <c r="BM1820">
        <v>0</v>
      </c>
      <c r="BO1820">
        <v>0</v>
      </c>
      <c r="BQ1820">
        <v>0</v>
      </c>
      <c r="BS1820">
        <v>0</v>
      </c>
      <c r="BT1820">
        <v>0</v>
      </c>
      <c r="BV1820">
        <v>0</v>
      </c>
      <c r="BX1820">
        <v>0</v>
      </c>
      <c r="BZ1820">
        <v>0</v>
      </c>
      <c r="CB1820">
        <v>0</v>
      </c>
      <c r="CD1820">
        <v>0</v>
      </c>
      <c r="CH1820">
        <v>0</v>
      </c>
      <c r="CL1820">
        <v>2979</v>
      </c>
      <c r="CO1820">
        <v>0</v>
      </c>
      <c r="CP1820">
        <v>0</v>
      </c>
    </row>
    <row r="1821" spans="1:94" x14ac:dyDescent="0.3">
      <c r="A1821" s="4">
        <v>44814</v>
      </c>
      <c r="B1821" s="2" t="s">
        <v>32</v>
      </c>
      <c r="C1821" s="11" t="s">
        <v>120</v>
      </c>
      <c r="D1821" s="11" t="s">
        <v>31</v>
      </c>
      <c r="E1821" s="3" t="s">
        <v>1094</v>
      </c>
      <c r="F1821" s="1"/>
      <c r="G1821" s="7"/>
      <c r="H1821" s="7"/>
      <c r="I1821" s="7"/>
      <c r="J1821" s="7">
        <v>120</v>
      </c>
      <c r="K1821" s="7">
        <v>30</v>
      </c>
      <c r="L1821" s="7"/>
      <c r="M1821" s="5">
        <v>30</v>
      </c>
      <c r="N1821" s="7"/>
      <c r="O1821" s="7"/>
      <c r="P1821" s="7"/>
      <c r="Q1821" s="7"/>
      <c r="R1821" s="7"/>
      <c r="S1821" s="7"/>
      <c r="T1821" s="7"/>
      <c r="U1821" s="7"/>
      <c r="V1821" s="6"/>
      <c r="W1821" s="10"/>
      <c r="X1821" s="8"/>
      <c r="Y1821" s="9">
        <v>0</v>
      </c>
      <c r="Z1821" s="9">
        <v>194139000</v>
      </c>
      <c r="AA1821" s="9">
        <v>248358000</v>
      </c>
      <c r="AB1821" s="9">
        <v>62900000</v>
      </c>
      <c r="AC1821" s="9">
        <v>0</v>
      </c>
      <c r="AD1821" s="9">
        <v>0</v>
      </c>
      <c r="AE1821" s="9">
        <v>0</v>
      </c>
      <c r="AF1821" s="9">
        <v>0</v>
      </c>
      <c r="AG1821" s="9">
        <v>0</v>
      </c>
      <c r="AH1821" s="9">
        <v>0</v>
      </c>
      <c r="AI1821" s="9">
        <v>0</v>
      </c>
      <c r="AJ1821">
        <v>505397000</v>
      </c>
      <c r="AK1821">
        <v>0</v>
      </c>
      <c r="AU1821" t="s">
        <v>3568</v>
      </c>
      <c r="AV1821">
        <v>1749</v>
      </c>
      <c r="AW1821">
        <v>248358000</v>
      </c>
      <c r="BA1821">
        <v>0</v>
      </c>
      <c r="BB1821">
        <v>1749</v>
      </c>
      <c r="BC1821">
        <v>101442000</v>
      </c>
      <c r="BD1821">
        <v>1749</v>
      </c>
      <c r="BE1821">
        <v>92697000</v>
      </c>
      <c r="BG1821">
        <v>0</v>
      </c>
      <c r="BI1821">
        <v>0</v>
      </c>
      <c r="BK1821">
        <v>0</v>
      </c>
      <c r="BM1821">
        <v>0</v>
      </c>
      <c r="BO1821">
        <v>0</v>
      </c>
      <c r="BQ1821">
        <v>0</v>
      </c>
      <c r="BS1821">
        <v>0</v>
      </c>
      <c r="BT1821">
        <v>194139000</v>
      </c>
      <c r="BV1821">
        <v>0</v>
      </c>
      <c r="BX1821">
        <v>0</v>
      </c>
      <c r="BZ1821">
        <v>0</v>
      </c>
      <c r="CB1821">
        <v>0</v>
      </c>
      <c r="CC1821">
        <v>1000</v>
      </c>
      <c r="CD1821">
        <v>62900000</v>
      </c>
      <c r="CH1821">
        <v>0</v>
      </c>
      <c r="CL1821">
        <v>2980</v>
      </c>
      <c r="CO1821">
        <v>0</v>
      </c>
      <c r="CP1821">
        <v>505397000</v>
      </c>
    </row>
    <row r="1822" spans="1:94" x14ac:dyDescent="0.3">
      <c r="A1822" s="4">
        <v>44815</v>
      </c>
      <c r="B1822" s="2" t="s">
        <v>32</v>
      </c>
      <c r="C1822" s="11" t="s">
        <v>1126</v>
      </c>
      <c r="D1822" s="11" t="s">
        <v>1699</v>
      </c>
      <c r="E1822" s="3" t="s">
        <v>1127</v>
      </c>
      <c r="F1822" s="1"/>
      <c r="G1822" s="7"/>
      <c r="H1822" s="7"/>
      <c r="I1822" s="7"/>
      <c r="J1822" s="7"/>
      <c r="K1822" s="7"/>
      <c r="L1822" s="7"/>
      <c r="M1822" s="5"/>
      <c r="N1822" s="7"/>
      <c r="O1822" s="7"/>
      <c r="P1822" s="7"/>
      <c r="Q1822" s="7"/>
      <c r="R1822" s="7"/>
      <c r="S1822" s="7"/>
      <c r="T1822" s="7"/>
      <c r="U1822" s="7"/>
      <c r="V1822" s="6">
        <v>10</v>
      </c>
      <c r="W1822" s="10"/>
      <c r="X1822" s="8"/>
      <c r="Y1822" s="9">
        <v>0</v>
      </c>
      <c r="Z1822" s="9">
        <v>0</v>
      </c>
      <c r="AA1822" s="9">
        <v>0</v>
      </c>
      <c r="AB1822" s="9">
        <v>0</v>
      </c>
      <c r="AC1822" s="9">
        <v>0</v>
      </c>
      <c r="AD1822" s="9">
        <v>0</v>
      </c>
      <c r="AE1822" s="9">
        <v>0</v>
      </c>
      <c r="AF1822" s="9">
        <v>0</v>
      </c>
      <c r="AG1822" s="9">
        <v>0</v>
      </c>
      <c r="AH1822" s="9">
        <v>0</v>
      </c>
      <c r="AI1822" s="9">
        <v>0</v>
      </c>
      <c r="AJ1822">
        <v>0</v>
      </c>
      <c r="AK1822">
        <v>0</v>
      </c>
      <c r="AU1822" t="s">
        <v>3569</v>
      </c>
      <c r="AW1822">
        <v>0</v>
      </c>
      <c r="BA1822">
        <v>0</v>
      </c>
      <c r="BC1822">
        <v>0</v>
      </c>
      <c r="BE1822">
        <v>0</v>
      </c>
      <c r="BG1822">
        <v>0</v>
      </c>
      <c r="BI1822">
        <v>0</v>
      </c>
      <c r="BK1822">
        <v>0</v>
      </c>
      <c r="BM1822">
        <v>0</v>
      </c>
      <c r="BO1822">
        <v>0</v>
      </c>
      <c r="BQ1822">
        <v>0</v>
      </c>
      <c r="BS1822">
        <v>0</v>
      </c>
      <c r="BT1822">
        <v>0</v>
      </c>
      <c r="BV1822">
        <v>0</v>
      </c>
      <c r="BX1822">
        <v>0</v>
      </c>
      <c r="BZ1822">
        <v>0</v>
      </c>
      <c r="CB1822">
        <v>0</v>
      </c>
      <c r="CD1822">
        <v>0</v>
      </c>
      <c r="CH1822">
        <v>0</v>
      </c>
      <c r="CL1822">
        <v>2981</v>
      </c>
      <c r="CO1822">
        <v>0</v>
      </c>
      <c r="CP1822">
        <v>0</v>
      </c>
    </row>
    <row r="1823" spans="1:94" x14ac:dyDescent="0.3">
      <c r="A1823" s="4">
        <v>44815</v>
      </c>
      <c r="B1823" s="2" t="s">
        <v>1160</v>
      </c>
      <c r="C1823" s="11" t="s">
        <v>464</v>
      </c>
      <c r="D1823" s="11" t="s">
        <v>1713</v>
      </c>
      <c r="E1823" s="3" t="s">
        <v>1402</v>
      </c>
      <c r="F1823" s="1"/>
      <c r="G1823" s="7"/>
      <c r="H1823" s="7"/>
      <c r="I1823" s="7"/>
      <c r="J1823" s="7">
        <v>8</v>
      </c>
      <c r="K1823" s="7">
        <v>2</v>
      </c>
      <c r="L1823" s="7"/>
      <c r="M1823" s="5">
        <v>2</v>
      </c>
      <c r="N1823" s="7"/>
      <c r="O1823" s="7"/>
      <c r="P1823" s="7"/>
      <c r="Q1823" s="7"/>
      <c r="R1823" s="7"/>
      <c r="S1823" s="7"/>
      <c r="T1823" s="7"/>
      <c r="U1823" s="7"/>
      <c r="V1823" s="6"/>
      <c r="W1823" s="10"/>
      <c r="X1823" s="8"/>
      <c r="Y1823" s="9">
        <v>0</v>
      </c>
      <c r="Z1823" s="9">
        <v>0</v>
      </c>
      <c r="AA1823" s="9">
        <v>0</v>
      </c>
      <c r="AB1823" s="9">
        <v>0</v>
      </c>
      <c r="AC1823" s="9">
        <v>0</v>
      </c>
      <c r="AD1823" s="9">
        <v>0</v>
      </c>
      <c r="AE1823" s="9">
        <v>0</v>
      </c>
      <c r="AF1823" s="9">
        <v>0</v>
      </c>
      <c r="AG1823" s="9">
        <v>0</v>
      </c>
      <c r="AH1823" s="9">
        <v>0</v>
      </c>
      <c r="AI1823" s="9">
        <v>0</v>
      </c>
      <c r="AJ1823">
        <v>0</v>
      </c>
      <c r="AK1823">
        <v>0</v>
      </c>
      <c r="AU1823" t="s">
        <v>3570</v>
      </c>
      <c r="AW1823">
        <v>0</v>
      </c>
      <c r="BA1823">
        <v>0</v>
      </c>
      <c r="BC1823">
        <v>0</v>
      </c>
      <c r="BE1823">
        <v>0</v>
      </c>
      <c r="BG1823">
        <v>0</v>
      </c>
      <c r="BI1823">
        <v>0</v>
      </c>
      <c r="BK1823">
        <v>0</v>
      </c>
      <c r="BM1823">
        <v>0</v>
      </c>
      <c r="BO1823">
        <v>0</v>
      </c>
      <c r="BQ1823">
        <v>0</v>
      </c>
      <c r="BS1823">
        <v>0</v>
      </c>
      <c r="BT1823">
        <v>0</v>
      </c>
      <c r="BV1823">
        <v>0</v>
      </c>
      <c r="BX1823">
        <v>0</v>
      </c>
      <c r="BZ1823">
        <v>0</v>
      </c>
      <c r="CB1823">
        <v>0</v>
      </c>
      <c r="CD1823">
        <v>0</v>
      </c>
      <c r="CH1823">
        <v>0</v>
      </c>
      <c r="CL1823">
        <v>2982</v>
      </c>
      <c r="CO1823">
        <v>0</v>
      </c>
      <c r="CP1823">
        <v>0</v>
      </c>
    </row>
    <row r="1824" spans="1:94" x14ac:dyDescent="0.3">
      <c r="A1824" s="4">
        <v>44813</v>
      </c>
      <c r="B1824" s="2" t="s">
        <v>9</v>
      </c>
      <c r="C1824" s="11" t="s">
        <v>567</v>
      </c>
      <c r="D1824" s="11" t="s">
        <v>568</v>
      </c>
      <c r="E1824" s="3" t="s">
        <v>1331</v>
      </c>
      <c r="F1824" s="1"/>
      <c r="G1824" s="7"/>
      <c r="H1824" s="7"/>
      <c r="I1824" s="7"/>
      <c r="J1824" s="7"/>
      <c r="K1824" s="7"/>
      <c r="L1824" s="7"/>
      <c r="M1824" s="5"/>
      <c r="N1824" s="7"/>
      <c r="O1824" s="7"/>
      <c r="P1824" s="7"/>
      <c r="Q1824" s="7"/>
      <c r="R1824" s="7"/>
      <c r="S1824" s="7"/>
      <c r="T1824" s="7"/>
      <c r="U1824" s="7"/>
      <c r="V1824" s="6"/>
      <c r="W1824" s="10"/>
      <c r="X1824" s="8"/>
      <c r="Y1824" s="9">
        <v>0</v>
      </c>
      <c r="Z1824" s="9">
        <v>0</v>
      </c>
      <c r="AA1824" s="9">
        <v>0</v>
      </c>
      <c r="AB1824" s="9">
        <v>0</v>
      </c>
      <c r="AC1824" s="9">
        <v>0</v>
      </c>
      <c r="AD1824" s="9">
        <v>0</v>
      </c>
      <c r="AE1824" s="9">
        <v>0</v>
      </c>
      <c r="AF1824" s="9">
        <v>0</v>
      </c>
      <c r="AG1824" s="9">
        <v>0</v>
      </c>
      <c r="AH1824" s="9">
        <v>0</v>
      </c>
      <c r="AI1824" s="9">
        <v>0</v>
      </c>
      <c r="AJ1824">
        <v>0</v>
      </c>
      <c r="AK1824">
        <v>0</v>
      </c>
      <c r="AU1824" t="s">
        <v>3571</v>
      </c>
      <c r="AW1824">
        <v>0</v>
      </c>
      <c r="BA1824">
        <v>0</v>
      </c>
      <c r="BC1824">
        <v>0</v>
      </c>
      <c r="BE1824">
        <v>0</v>
      </c>
      <c r="BG1824">
        <v>0</v>
      </c>
      <c r="BI1824">
        <v>0</v>
      </c>
      <c r="BK1824">
        <v>0</v>
      </c>
      <c r="BM1824">
        <v>0</v>
      </c>
      <c r="BO1824">
        <v>0</v>
      </c>
      <c r="BQ1824">
        <v>0</v>
      </c>
      <c r="BS1824">
        <v>0</v>
      </c>
      <c r="BT1824">
        <v>0</v>
      </c>
      <c r="BV1824">
        <v>0</v>
      </c>
      <c r="BX1824">
        <v>0</v>
      </c>
      <c r="BZ1824">
        <v>0</v>
      </c>
      <c r="CB1824">
        <v>0</v>
      </c>
      <c r="CD1824">
        <v>0</v>
      </c>
      <c r="CH1824">
        <v>0</v>
      </c>
      <c r="CL1824">
        <v>2983</v>
      </c>
      <c r="CO1824">
        <v>0</v>
      </c>
      <c r="CP1824">
        <v>0</v>
      </c>
    </row>
    <row r="1825" spans="1:94" x14ac:dyDescent="0.3">
      <c r="A1825" s="4">
        <v>44813</v>
      </c>
      <c r="B1825" s="2" t="s">
        <v>5</v>
      </c>
      <c r="C1825" s="11" t="s">
        <v>451</v>
      </c>
      <c r="D1825" s="11" t="s">
        <v>11</v>
      </c>
      <c r="E1825" s="3" t="s">
        <v>866</v>
      </c>
      <c r="F1825" s="1"/>
      <c r="G1825" s="7"/>
      <c r="H1825" s="7"/>
      <c r="I1825" s="7"/>
      <c r="J1825" s="7">
        <v>45</v>
      </c>
      <c r="K1825" s="7">
        <v>11</v>
      </c>
      <c r="L1825" s="7"/>
      <c r="M1825" s="5"/>
      <c r="N1825" s="7">
        <v>2</v>
      </c>
      <c r="O1825" s="7"/>
      <c r="P1825" s="7"/>
      <c r="Q1825" s="7">
        <v>1</v>
      </c>
      <c r="R1825" s="7"/>
      <c r="S1825" s="7"/>
      <c r="T1825" s="7"/>
      <c r="U1825" s="7"/>
      <c r="V1825" s="6">
        <v>3</v>
      </c>
      <c r="W1825" s="10"/>
      <c r="X1825" s="8"/>
      <c r="Y1825" s="9">
        <v>0</v>
      </c>
      <c r="Z1825" s="9">
        <v>0</v>
      </c>
      <c r="AA1825" s="9">
        <v>0</v>
      </c>
      <c r="AB1825" s="9">
        <v>0</v>
      </c>
      <c r="AC1825" s="9">
        <v>0</v>
      </c>
      <c r="AD1825" s="9">
        <v>0</v>
      </c>
      <c r="AE1825" s="9">
        <v>0</v>
      </c>
      <c r="AF1825" s="9">
        <v>0</v>
      </c>
      <c r="AG1825" s="9">
        <v>0</v>
      </c>
      <c r="AH1825" s="9">
        <v>0</v>
      </c>
      <c r="AI1825" s="9">
        <v>0</v>
      </c>
      <c r="AJ1825">
        <v>0</v>
      </c>
      <c r="AK1825">
        <v>0</v>
      </c>
      <c r="AU1825" t="s">
        <v>3572</v>
      </c>
      <c r="AW1825">
        <v>0</v>
      </c>
      <c r="BA1825">
        <v>0</v>
      </c>
      <c r="BC1825">
        <v>0</v>
      </c>
      <c r="BE1825">
        <v>0</v>
      </c>
      <c r="BG1825">
        <v>0</v>
      </c>
      <c r="BI1825">
        <v>0</v>
      </c>
      <c r="BK1825">
        <v>0</v>
      </c>
      <c r="BM1825">
        <v>0</v>
      </c>
      <c r="BO1825">
        <v>0</v>
      </c>
      <c r="BQ1825">
        <v>0</v>
      </c>
      <c r="BS1825">
        <v>0</v>
      </c>
      <c r="BT1825">
        <v>0</v>
      </c>
      <c r="BV1825">
        <v>0</v>
      </c>
      <c r="BX1825">
        <v>0</v>
      </c>
      <c r="BZ1825">
        <v>0</v>
      </c>
      <c r="CB1825">
        <v>0</v>
      </c>
      <c r="CD1825">
        <v>0</v>
      </c>
      <c r="CH1825">
        <v>0</v>
      </c>
      <c r="CL1825">
        <v>2984</v>
      </c>
      <c r="CO1825">
        <v>0</v>
      </c>
      <c r="CP1825">
        <v>0</v>
      </c>
    </row>
    <row r="1826" spans="1:94" x14ac:dyDescent="0.3">
      <c r="A1826" s="4">
        <v>44773</v>
      </c>
      <c r="B1826" s="2" t="s">
        <v>29</v>
      </c>
      <c r="C1826" s="11" t="s">
        <v>30</v>
      </c>
      <c r="D1826" s="11" t="s">
        <v>1699</v>
      </c>
      <c r="E1826" s="3" t="s">
        <v>1142</v>
      </c>
      <c r="F1826" s="1"/>
      <c r="G1826" s="7"/>
      <c r="H1826" s="7"/>
      <c r="I1826" s="7"/>
      <c r="J1826" s="7"/>
      <c r="K1826" s="7"/>
      <c r="L1826" s="7"/>
      <c r="M1826" s="5"/>
      <c r="N1826" s="7"/>
      <c r="O1826" s="7"/>
      <c r="P1826" s="7"/>
      <c r="Q1826" s="7"/>
      <c r="R1826" s="7"/>
      <c r="S1826" s="7"/>
      <c r="T1826" s="7"/>
      <c r="U1826" s="7"/>
      <c r="V1826" s="6">
        <v>15</v>
      </c>
      <c r="W1826" s="10"/>
      <c r="X1826" s="8"/>
      <c r="Y1826" s="9">
        <v>0</v>
      </c>
      <c r="Z1826" s="9">
        <v>0</v>
      </c>
      <c r="AA1826" s="9">
        <v>0</v>
      </c>
      <c r="AB1826" s="9">
        <v>0</v>
      </c>
      <c r="AC1826" s="9">
        <v>0</v>
      </c>
      <c r="AD1826" s="9">
        <v>0</v>
      </c>
      <c r="AE1826" s="9">
        <v>0</v>
      </c>
      <c r="AF1826" s="9">
        <v>0</v>
      </c>
      <c r="AG1826" s="9">
        <v>0</v>
      </c>
      <c r="AH1826" s="9">
        <v>0</v>
      </c>
      <c r="AI1826" s="9">
        <v>0</v>
      </c>
      <c r="AJ1826">
        <v>0</v>
      </c>
      <c r="AK1826">
        <v>0</v>
      </c>
      <c r="AU1826" t="s">
        <v>3573</v>
      </c>
      <c r="AW1826">
        <v>0</v>
      </c>
      <c r="BA1826">
        <v>0</v>
      </c>
      <c r="BC1826">
        <v>0</v>
      </c>
      <c r="BE1826">
        <v>0</v>
      </c>
      <c r="BG1826">
        <v>0</v>
      </c>
      <c r="BI1826">
        <v>0</v>
      </c>
      <c r="BK1826">
        <v>0</v>
      </c>
      <c r="BM1826">
        <v>0</v>
      </c>
      <c r="BO1826">
        <v>0</v>
      </c>
      <c r="BQ1826">
        <v>0</v>
      </c>
      <c r="BS1826">
        <v>0</v>
      </c>
      <c r="BT1826">
        <v>0</v>
      </c>
      <c r="BV1826">
        <v>0</v>
      </c>
      <c r="BX1826">
        <v>0</v>
      </c>
      <c r="BZ1826">
        <v>0</v>
      </c>
      <c r="CB1826">
        <v>0</v>
      </c>
      <c r="CD1826">
        <v>0</v>
      </c>
      <c r="CH1826">
        <v>0</v>
      </c>
      <c r="CL1826">
        <v>2985</v>
      </c>
      <c r="CO1826">
        <v>0</v>
      </c>
      <c r="CP1826">
        <v>0</v>
      </c>
    </row>
    <row r="1827" spans="1:94" x14ac:dyDescent="0.3">
      <c r="A1827" s="4">
        <v>44804</v>
      </c>
      <c r="B1827" s="2" t="s">
        <v>794</v>
      </c>
      <c r="C1827" s="11" t="s">
        <v>262</v>
      </c>
      <c r="D1827" s="11" t="s">
        <v>1699</v>
      </c>
      <c r="E1827" s="3" t="s">
        <v>1021</v>
      </c>
      <c r="F1827" s="1"/>
      <c r="G1827" s="7"/>
      <c r="H1827" s="7"/>
      <c r="I1827" s="7"/>
      <c r="J1827" s="7"/>
      <c r="K1827" s="7"/>
      <c r="L1827" s="7"/>
      <c r="M1827" s="5"/>
      <c r="N1827" s="7"/>
      <c r="O1827" s="7"/>
      <c r="P1827" s="7"/>
      <c r="Q1827" s="7"/>
      <c r="R1827" s="7"/>
      <c r="S1827" s="7"/>
      <c r="T1827" s="7"/>
      <c r="U1827" s="7"/>
      <c r="V1827" s="6">
        <v>5.93</v>
      </c>
      <c r="W1827" s="10"/>
      <c r="X1827" s="8"/>
      <c r="Y1827" s="9">
        <v>0</v>
      </c>
      <c r="Z1827" s="9">
        <v>0</v>
      </c>
      <c r="AA1827" s="9">
        <v>0</v>
      </c>
      <c r="AB1827" s="9">
        <v>0</v>
      </c>
      <c r="AC1827" s="9">
        <v>0</v>
      </c>
      <c r="AD1827" s="9">
        <v>0</v>
      </c>
      <c r="AE1827" s="9">
        <v>0</v>
      </c>
      <c r="AF1827" s="9">
        <v>0</v>
      </c>
      <c r="AG1827" s="9">
        <v>0</v>
      </c>
      <c r="AH1827" s="9">
        <v>0</v>
      </c>
      <c r="AI1827" s="9">
        <v>0</v>
      </c>
      <c r="AJ1827">
        <v>0</v>
      </c>
      <c r="AK1827">
        <v>0</v>
      </c>
      <c r="AU1827" t="s">
        <v>3574</v>
      </c>
      <c r="AW1827">
        <v>0</v>
      </c>
      <c r="BA1827">
        <v>0</v>
      </c>
      <c r="BC1827">
        <v>0</v>
      </c>
      <c r="BE1827">
        <v>0</v>
      </c>
      <c r="BG1827">
        <v>0</v>
      </c>
      <c r="BI1827">
        <v>0</v>
      </c>
      <c r="BK1827">
        <v>0</v>
      </c>
      <c r="BM1827">
        <v>0</v>
      </c>
      <c r="BO1827">
        <v>0</v>
      </c>
      <c r="BQ1827">
        <v>0</v>
      </c>
      <c r="BS1827">
        <v>0</v>
      </c>
      <c r="BT1827">
        <v>0</v>
      </c>
      <c r="BV1827">
        <v>0</v>
      </c>
      <c r="BX1827">
        <v>0</v>
      </c>
      <c r="BZ1827">
        <v>0</v>
      </c>
      <c r="CB1827">
        <v>0</v>
      </c>
      <c r="CD1827">
        <v>0</v>
      </c>
      <c r="CH1827">
        <v>0</v>
      </c>
      <c r="CL1827">
        <v>2986</v>
      </c>
      <c r="CO1827">
        <v>0</v>
      </c>
      <c r="CP1827">
        <v>0</v>
      </c>
    </row>
    <row r="1828" spans="1:94" x14ac:dyDescent="0.3">
      <c r="A1828" s="4">
        <v>44772</v>
      </c>
      <c r="B1828" s="2" t="s">
        <v>1160</v>
      </c>
      <c r="C1828" s="11" t="s">
        <v>431</v>
      </c>
      <c r="D1828" s="11" t="s">
        <v>1699</v>
      </c>
      <c r="E1828" s="3" t="s">
        <v>1250</v>
      </c>
      <c r="F1828" s="1"/>
      <c r="G1828" s="7"/>
      <c r="H1828" s="7"/>
      <c r="I1828" s="7"/>
      <c r="J1828" s="7"/>
      <c r="K1828" s="7"/>
      <c r="L1828" s="7"/>
      <c r="M1828" s="5"/>
      <c r="N1828" s="7"/>
      <c r="O1828" s="7"/>
      <c r="P1828" s="7"/>
      <c r="Q1828" s="7"/>
      <c r="R1828" s="7"/>
      <c r="S1828" s="7"/>
      <c r="T1828" s="7"/>
      <c r="U1828" s="7"/>
      <c r="V1828" s="6">
        <v>1</v>
      </c>
      <c r="W1828" s="10"/>
      <c r="X1828" s="8"/>
      <c r="Y1828" s="9">
        <v>0</v>
      </c>
      <c r="Z1828" s="9">
        <v>0</v>
      </c>
      <c r="AA1828" s="9">
        <v>0</v>
      </c>
      <c r="AB1828" s="9">
        <v>0</v>
      </c>
      <c r="AC1828" s="9">
        <v>0</v>
      </c>
      <c r="AD1828" s="9">
        <v>0</v>
      </c>
      <c r="AE1828" s="9">
        <v>0</v>
      </c>
      <c r="AF1828" s="9">
        <v>0</v>
      </c>
      <c r="AG1828" s="9">
        <v>0</v>
      </c>
      <c r="AH1828" s="9">
        <v>0</v>
      </c>
      <c r="AI1828" s="9">
        <v>0</v>
      </c>
      <c r="AJ1828">
        <v>0</v>
      </c>
      <c r="AK1828">
        <v>0</v>
      </c>
      <c r="AU1828" t="s">
        <v>3575</v>
      </c>
      <c r="AW1828">
        <v>0</v>
      </c>
      <c r="BA1828">
        <v>0</v>
      </c>
      <c r="BC1828">
        <v>0</v>
      </c>
      <c r="BE1828">
        <v>0</v>
      </c>
      <c r="BG1828">
        <v>0</v>
      </c>
      <c r="BI1828">
        <v>0</v>
      </c>
      <c r="BK1828">
        <v>0</v>
      </c>
      <c r="BM1828">
        <v>0</v>
      </c>
      <c r="BO1828">
        <v>0</v>
      </c>
      <c r="BQ1828">
        <v>0</v>
      </c>
      <c r="BS1828">
        <v>0</v>
      </c>
      <c r="BT1828">
        <v>0</v>
      </c>
      <c r="BV1828">
        <v>0</v>
      </c>
      <c r="BX1828">
        <v>0</v>
      </c>
      <c r="BZ1828">
        <v>0</v>
      </c>
      <c r="CB1828">
        <v>0</v>
      </c>
      <c r="CD1828">
        <v>0</v>
      </c>
      <c r="CH1828">
        <v>0</v>
      </c>
      <c r="CL1828">
        <v>2987</v>
      </c>
      <c r="CO1828">
        <v>0</v>
      </c>
      <c r="CP1828">
        <v>0</v>
      </c>
    </row>
    <row r="1829" spans="1:94" x14ac:dyDescent="0.3">
      <c r="A1829" s="4">
        <v>44772</v>
      </c>
      <c r="B1829" s="2" t="s">
        <v>29</v>
      </c>
      <c r="C1829" s="11" t="s">
        <v>433</v>
      </c>
      <c r="D1829" s="11" t="s">
        <v>1699</v>
      </c>
      <c r="E1829" s="3" t="s">
        <v>917</v>
      </c>
      <c r="F1829" s="1"/>
      <c r="G1829" s="7"/>
      <c r="H1829" s="7"/>
      <c r="I1829" s="7"/>
      <c r="J1829" s="7"/>
      <c r="K1829" s="7"/>
      <c r="L1829" s="7"/>
      <c r="M1829" s="5"/>
      <c r="N1829" s="7"/>
      <c r="O1829" s="7"/>
      <c r="P1829" s="7"/>
      <c r="Q1829" s="7"/>
      <c r="R1829" s="7"/>
      <c r="S1829" s="7"/>
      <c r="T1829" s="7"/>
      <c r="U1829" s="7"/>
      <c r="V1829" s="6">
        <v>2</v>
      </c>
      <c r="W1829" s="10"/>
      <c r="X1829" s="8"/>
      <c r="Y1829" s="9">
        <v>0</v>
      </c>
      <c r="Z1829" s="9">
        <v>0</v>
      </c>
      <c r="AA1829" s="9">
        <v>0</v>
      </c>
      <c r="AB1829" s="9">
        <v>0</v>
      </c>
      <c r="AC1829" s="9">
        <v>0</v>
      </c>
      <c r="AD1829" s="9">
        <v>0</v>
      </c>
      <c r="AE1829" s="9">
        <v>0</v>
      </c>
      <c r="AF1829" s="9">
        <v>0</v>
      </c>
      <c r="AG1829" s="9">
        <v>0</v>
      </c>
      <c r="AH1829" s="9">
        <v>0</v>
      </c>
      <c r="AI1829" s="9">
        <v>0</v>
      </c>
      <c r="AJ1829">
        <v>0</v>
      </c>
      <c r="AK1829">
        <v>0</v>
      </c>
      <c r="AU1829" t="s">
        <v>3576</v>
      </c>
      <c r="AW1829">
        <v>0</v>
      </c>
      <c r="BA1829">
        <v>0</v>
      </c>
      <c r="BC1829">
        <v>0</v>
      </c>
      <c r="BE1829">
        <v>0</v>
      </c>
      <c r="BG1829">
        <v>0</v>
      </c>
      <c r="BI1829">
        <v>0</v>
      </c>
      <c r="BK1829">
        <v>0</v>
      </c>
      <c r="BM1829">
        <v>0</v>
      </c>
      <c r="BO1829">
        <v>0</v>
      </c>
      <c r="BQ1829">
        <v>0</v>
      </c>
      <c r="BS1829">
        <v>0</v>
      </c>
      <c r="BT1829">
        <v>0</v>
      </c>
      <c r="BV1829">
        <v>0</v>
      </c>
      <c r="BX1829">
        <v>0</v>
      </c>
      <c r="BZ1829">
        <v>0</v>
      </c>
      <c r="CB1829">
        <v>0</v>
      </c>
      <c r="CD1829">
        <v>0</v>
      </c>
      <c r="CH1829">
        <v>0</v>
      </c>
      <c r="CL1829">
        <v>2988</v>
      </c>
      <c r="CO1829">
        <v>0</v>
      </c>
      <c r="CP1829">
        <v>0</v>
      </c>
    </row>
    <row r="1830" spans="1:94" x14ac:dyDescent="0.3">
      <c r="A1830" s="4">
        <v>44772</v>
      </c>
      <c r="B1830" s="2" t="s">
        <v>80</v>
      </c>
      <c r="C1830" s="11" t="s">
        <v>129</v>
      </c>
      <c r="D1830" s="11" t="s">
        <v>1699</v>
      </c>
      <c r="E1830" s="3" t="s">
        <v>1052</v>
      </c>
      <c r="F1830" s="1"/>
      <c r="G1830" s="7"/>
      <c r="H1830" s="7"/>
      <c r="I1830" s="7"/>
      <c r="J1830" s="7"/>
      <c r="K1830" s="7"/>
      <c r="L1830" s="7"/>
      <c r="M1830" s="5"/>
      <c r="N1830" s="7"/>
      <c r="O1830" s="7"/>
      <c r="P1830" s="7"/>
      <c r="Q1830" s="7"/>
      <c r="R1830" s="7"/>
      <c r="S1830" s="7"/>
      <c r="T1830" s="7"/>
      <c r="U1830" s="7"/>
      <c r="V1830" s="6">
        <v>1</v>
      </c>
      <c r="W1830" s="10"/>
      <c r="X1830" s="8"/>
      <c r="Y1830" s="9">
        <v>0</v>
      </c>
      <c r="Z1830" s="9">
        <v>0</v>
      </c>
      <c r="AA1830" s="9">
        <v>0</v>
      </c>
      <c r="AB1830" s="9">
        <v>0</v>
      </c>
      <c r="AC1830" s="9">
        <v>0</v>
      </c>
      <c r="AD1830" s="9">
        <v>0</v>
      </c>
      <c r="AE1830" s="9">
        <v>0</v>
      </c>
      <c r="AF1830" s="9">
        <v>0</v>
      </c>
      <c r="AG1830" s="9">
        <v>0</v>
      </c>
      <c r="AH1830" s="9">
        <v>0</v>
      </c>
      <c r="AI1830" s="9">
        <v>0</v>
      </c>
      <c r="AJ1830">
        <v>0</v>
      </c>
      <c r="AK1830">
        <v>0</v>
      </c>
      <c r="AU1830" t="s">
        <v>3577</v>
      </c>
      <c r="AW1830">
        <v>0</v>
      </c>
      <c r="BA1830">
        <v>0</v>
      </c>
      <c r="BC1830">
        <v>0</v>
      </c>
      <c r="BE1830">
        <v>0</v>
      </c>
      <c r="BG1830">
        <v>0</v>
      </c>
      <c r="BI1830">
        <v>0</v>
      </c>
      <c r="BK1830">
        <v>0</v>
      </c>
      <c r="BM1830">
        <v>0</v>
      </c>
      <c r="BO1830">
        <v>0</v>
      </c>
      <c r="BQ1830">
        <v>0</v>
      </c>
      <c r="BS1830">
        <v>0</v>
      </c>
      <c r="BT1830">
        <v>0</v>
      </c>
      <c r="BV1830">
        <v>0</v>
      </c>
      <c r="BX1830">
        <v>0</v>
      </c>
      <c r="BZ1830">
        <v>0</v>
      </c>
      <c r="CB1830">
        <v>0</v>
      </c>
      <c r="CD1830">
        <v>0</v>
      </c>
      <c r="CH1830">
        <v>0</v>
      </c>
      <c r="CL1830">
        <v>2989</v>
      </c>
      <c r="CO1830">
        <v>0</v>
      </c>
      <c r="CP1830">
        <v>0</v>
      </c>
    </row>
    <row r="1831" spans="1:94" x14ac:dyDescent="0.3">
      <c r="A1831" s="4">
        <v>44803</v>
      </c>
      <c r="B1831" s="2" t="s">
        <v>40</v>
      </c>
      <c r="C1831" s="11" t="s">
        <v>107</v>
      </c>
      <c r="D1831" s="11" t="s">
        <v>1699</v>
      </c>
      <c r="E1831" s="3" t="s">
        <v>988</v>
      </c>
      <c r="F1831" s="1"/>
      <c r="G1831" s="7"/>
      <c r="H1831" s="7"/>
      <c r="I1831" s="7"/>
      <c r="J1831" s="7"/>
      <c r="K1831" s="7"/>
      <c r="L1831" s="7"/>
      <c r="M1831" s="5"/>
      <c r="N1831" s="7"/>
      <c r="O1831" s="7"/>
      <c r="P1831" s="7"/>
      <c r="Q1831" s="7"/>
      <c r="R1831" s="7"/>
      <c r="S1831" s="7"/>
      <c r="T1831" s="7"/>
      <c r="U1831" s="7"/>
      <c r="V1831" s="6">
        <v>3</v>
      </c>
      <c r="W1831" s="10"/>
      <c r="X1831" s="8"/>
      <c r="Y1831" s="9">
        <v>0</v>
      </c>
      <c r="Z1831" s="9">
        <v>0</v>
      </c>
      <c r="AA1831" s="9">
        <v>0</v>
      </c>
      <c r="AB1831" s="9">
        <v>0</v>
      </c>
      <c r="AC1831" s="9">
        <v>0</v>
      </c>
      <c r="AD1831" s="9">
        <v>0</v>
      </c>
      <c r="AE1831" s="9">
        <v>0</v>
      </c>
      <c r="AF1831" s="9">
        <v>0</v>
      </c>
      <c r="AG1831" s="9">
        <v>0</v>
      </c>
      <c r="AH1831" s="9">
        <v>0</v>
      </c>
      <c r="AI1831" s="9">
        <v>0</v>
      </c>
      <c r="AJ1831">
        <v>0</v>
      </c>
      <c r="AK1831">
        <v>0</v>
      </c>
      <c r="AU1831" t="s">
        <v>3578</v>
      </c>
      <c r="AW1831">
        <v>0</v>
      </c>
      <c r="BA1831">
        <v>0</v>
      </c>
      <c r="BC1831">
        <v>0</v>
      </c>
      <c r="BE1831">
        <v>0</v>
      </c>
      <c r="BG1831">
        <v>0</v>
      </c>
      <c r="BI1831">
        <v>0</v>
      </c>
      <c r="BK1831">
        <v>0</v>
      </c>
      <c r="BM1831">
        <v>0</v>
      </c>
      <c r="BO1831">
        <v>0</v>
      </c>
      <c r="BQ1831">
        <v>0</v>
      </c>
      <c r="BS1831">
        <v>0</v>
      </c>
      <c r="BT1831">
        <v>0</v>
      </c>
      <c r="BV1831">
        <v>0</v>
      </c>
      <c r="BX1831">
        <v>0</v>
      </c>
      <c r="BZ1831">
        <v>0</v>
      </c>
      <c r="CB1831">
        <v>0</v>
      </c>
      <c r="CD1831">
        <v>0</v>
      </c>
      <c r="CH1831">
        <v>0</v>
      </c>
      <c r="CL1831">
        <v>2990</v>
      </c>
      <c r="CO1831">
        <v>0</v>
      </c>
      <c r="CP1831">
        <v>0</v>
      </c>
    </row>
    <row r="1832" spans="1:94" x14ac:dyDescent="0.3">
      <c r="A1832" s="4">
        <v>44816</v>
      </c>
      <c r="B1832" s="2" t="s">
        <v>40</v>
      </c>
      <c r="C1832" s="11" t="s">
        <v>413</v>
      </c>
      <c r="D1832" s="11" t="s">
        <v>1699</v>
      </c>
      <c r="E1832" s="3" t="s">
        <v>1103</v>
      </c>
      <c r="F1832" s="1"/>
      <c r="G1832" s="7"/>
      <c r="H1832" s="7"/>
      <c r="I1832" s="7"/>
      <c r="J1832" s="7"/>
      <c r="K1832" s="7"/>
      <c r="L1832" s="7"/>
      <c r="M1832" s="5"/>
      <c r="N1832" s="7"/>
      <c r="O1832" s="7"/>
      <c r="P1832" s="7"/>
      <c r="Q1832" s="7"/>
      <c r="R1832" s="7"/>
      <c r="S1832" s="7"/>
      <c r="T1832" s="7"/>
      <c r="U1832" s="7"/>
      <c r="V1832" s="6">
        <v>1.5</v>
      </c>
      <c r="W1832" s="10"/>
      <c r="X1832" s="8"/>
      <c r="Y1832" s="9">
        <v>0</v>
      </c>
      <c r="Z1832" s="9">
        <v>0</v>
      </c>
      <c r="AA1832" s="9">
        <v>0</v>
      </c>
      <c r="AB1832" s="9">
        <v>0</v>
      </c>
      <c r="AC1832" s="9">
        <v>0</v>
      </c>
      <c r="AD1832" s="9">
        <v>0</v>
      </c>
      <c r="AE1832" s="9">
        <v>0</v>
      </c>
      <c r="AF1832" s="9">
        <v>0</v>
      </c>
      <c r="AG1832" s="9">
        <v>0</v>
      </c>
      <c r="AH1832" s="9">
        <v>0</v>
      </c>
      <c r="AI1832" s="9">
        <v>0</v>
      </c>
      <c r="AJ1832">
        <v>0</v>
      </c>
      <c r="AK1832">
        <v>0</v>
      </c>
      <c r="AU1832" t="s">
        <v>3579</v>
      </c>
      <c r="AW1832">
        <v>0</v>
      </c>
      <c r="BA1832">
        <v>0</v>
      </c>
      <c r="BC1832">
        <v>0</v>
      </c>
      <c r="BE1832">
        <v>0</v>
      </c>
      <c r="BG1832">
        <v>0</v>
      </c>
      <c r="BI1832">
        <v>0</v>
      </c>
      <c r="BK1832">
        <v>0</v>
      </c>
      <c r="BM1832">
        <v>0</v>
      </c>
      <c r="BO1832">
        <v>0</v>
      </c>
      <c r="BQ1832">
        <v>0</v>
      </c>
      <c r="BS1832">
        <v>0</v>
      </c>
      <c r="BT1832">
        <v>0</v>
      </c>
      <c r="BV1832">
        <v>0</v>
      </c>
      <c r="BX1832">
        <v>0</v>
      </c>
      <c r="BZ1832">
        <v>0</v>
      </c>
      <c r="CB1832">
        <v>0</v>
      </c>
      <c r="CD1832">
        <v>0</v>
      </c>
      <c r="CH1832">
        <v>0</v>
      </c>
      <c r="CL1832">
        <v>2991</v>
      </c>
      <c r="CO1832">
        <v>0</v>
      </c>
      <c r="CP1832">
        <v>0</v>
      </c>
    </row>
    <row r="1833" spans="1:94" x14ac:dyDescent="0.3">
      <c r="A1833" s="4">
        <v>44816</v>
      </c>
      <c r="B1833" s="2" t="s">
        <v>115</v>
      </c>
      <c r="C1833" s="11" t="s">
        <v>224</v>
      </c>
      <c r="D1833" s="11" t="s">
        <v>11</v>
      </c>
      <c r="E1833" s="3" t="s">
        <v>1204</v>
      </c>
      <c r="F1833" s="1"/>
      <c r="G1833" s="7"/>
      <c r="H1833" s="7"/>
      <c r="I1833" s="7"/>
      <c r="J1833" s="7"/>
      <c r="K1833" s="7"/>
      <c r="L1833" s="7"/>
      <c r="M1833" s="5"/>
      <c r="N1833" s="7"/>
      <c r="O1833" s="7"/>
      <c r="P1833" s="7"/>
      <c r="Q1833" s="7"/>
      <c r="R1833" s="7"/>
      <c r="S1833" s="7"/>
      <c r="T1833" s="7"/>
      <c r="U1833" s="7"/>
      <c r="V1833" s="6"/>
      <c r="W1833" s="10"/>
      <c r="X1833" s="8"/>
      <c r="Y1833" s="9">
        <v>0</v>
      </c>
      <c r="Z1833" s="9">
        <v>0</v>
      </c>
      <c r="AA1833" s="9">
        <v>0</v>
      </c>
      <c r="AB1833" s="9">
        <v>0</v>
      </c>
      <c r="AC1833" s="9">
        <v>0</v>
      </c>
      <c r="AD1833" s="9">
        <v>0</v>
      </c>
      <c r="AE1833" s="9">
        <v>0</v>
      </c>
      <c r="AF1833" s="9">
        <v>0</v>
      </c>
      <c r="AG1833" s="9">
        <v>0</v>
      </c>
      <c r="AH1833" s="9">
        <v>0</v>
      </c>
      <c r="AI1833" s="9">
        <v>0</v>
      </c>
      <c r="AJ1833">
        <v>0</v>
      </c>
      <c r="AK1833">
        <v>0</v>
      </c>
      <c r="AU1833" t="s">
        <v>3580</v>
      </c>
      <c r="AW1833">
        <v>0</v>
      </c>
      <c r="BA1833">
        <v>0</v>
      </c>
      <c r="BC1833">
        <v>0</v>
      </c>
      <c r="BE1833">
        <v>0</v>
      </c>
      <c r="BG1833">
        <v>0</v>
      </c>
      <c r="BI1833">
        <v>0</v>
      </c>
      <c r="BK1833">
        <v>0</v>
      </c>
      <c r="BM1833">
        <v>0</v>
      </c>
      <c r="BO1833">
        <v>0</v>
      </c>
      <c r="BQ1833">
        <v>0</v>
      </c>
      <c r="BS1833">
        <v>0</v>
      </c>
      <c r="BT1833">
        <v>0</v>
      </c>
      <c r="BV1833">
        <v>0</v>
      </c>
      <c r="BX1833">
        <v>0</v>
      </c>
      <c r="BZ1833">
        <v>0</v>
      </c>
      <c r="CB1833">
        <v>0</v>
      </c>
      <c r="CD1833">
        <v>0</v>
      </c>
      <c r="CH1833">
        <v>0</v>
      </c>
      <c r="CL1833">
        <v>2992</v>
      </c>
      <c r="CO1833">
        <v>0</v>
      </c>
      <c r="CP1833">
        <v>0</v>
      </c>
    </row>
    <row r="1834" spans="1:94" x14ac:dyDescent="0.3">
      <c r="A1834" s="4">
        <v>44816</v>
      </c>
      <c r="B1834" s="2" t="s">
        <v>499</v>
      </c>
      <c r="C1834" s="11" t="s">
        <v>500</v>
      </c>
      <c r="D1834" s="11" t="s">
        <v>7</v>
      </c>
      <c r="E1834" s="3" t="s">
        <v>1553</v>
      </c>
      <c r="F1834" s="1"/>
      <c r="G1834" s="7"/>
      <c r="H1834" s="7"/>
      <c r="I1834" s="7"/>
      <c r="J1834" s="7"/>
      <c r="K1834" s="7"/>
      <c r="L1834" s="7"/>
      <c r="M1834" s="5"/>
      <c r="N1834" s="7"/>
      <c r="O1834" s="7"/>
      <c r="P1834" s="7"/>
      <c r="Q1834" s="7"/>
      <c r="R1834" s="7"/>
      <c r="S1834" s="7"/>
      <c r="T1834" s="7">
        <v>1</v>
      </c>
      <c r="U1834" s="7"/>
      <c r="V1834" s="6"/>
      <c r="W1834" s="10"/>
      <c r="X1834" s="8"/>
      <c r="Y1834" s="9">
        <v>0</v>
      </c>
      <c r="Z1834" s="9">
        <v>0</v>
      </c>
      <c r="AA1834" s="9">
        <v>0</v>
      </c>
      <c r="AB1834" s="9">
        <v>0</v>
      </c>
      <c r="AC1834" s="9">
        <v>0</v>
      </c>
      <c r="AD1834" s="9">
        <v>0</v>
      </c>
      <c r="AE1834" s="9">
        <v>0</v>
      </c>
      <c r="AF1834" s="9">
        <v>0</v>
      </c>
      <c r="AG1834" s="9">
        <v>0</v>
      </c>
      <c r="AH1834" s="9">
        <v>0</v>
      </c>
      <c r="AI1834" s="9">
        <v>0</v>
      </c>
      <c r="AJ1834">
        <v>0</v>
      </c>
      <c r="AK1834">
        <v>0</v>
      </c>
      <c r="AU1834" t="s">
        <v>3581</v>
      </c>
      <c r="AW1834">
        <v>0</v>
      </c>
      <c r="BA1834">
        <v>0</v>
      </c>
      <c r="BC1834">
        <v>0</v>
      </c>
      <c r="BE1834">
        <v>0</v>
      </c>
      <c r="BG1834">
        <v>0</v>
      </c>
      <c r="BI1834">
        <v>0</v>
      </c>
      <c r="BK1834">
        <v>0</v>
      </c>
      <c r="BM1834">
        <v>0</v>
      </c>
      <c r="BO1834">
        <v>0</v>
      </c>
      <c r="BQ1834">
        <v>0</v>
      </c>
      <c r="BS1834">
        <v>0</v>
      </c>
      <c r="BT1834">
        <v>0</v>
      </c>
      <c r="BV1834">
        <v>0</v>
      </c>
      <c r="BX1834">
        <v>0</v>
      </c>
      <c r="BZ1834">
        <v>0</v>
      </c>
      <c r="CB1834">
        <v>0</v>
      </c>
      <c r="CD1834">
        <v>0</v>
      </c>
      <c r="CH1834">
        <v>0</v>
      </c>
      <c r="CL1834">
        <v>2993</v>
      </c>
      <c r="CO1834">
        <v>0</v>
      </c>
      <c r="CP1834">
        <v>0</v>
      </c>
    </row>
    <row r="1835" spans="1:94" x14ac:dyDescent="0.3">
      <c r="A1835" s="4">
        <v>44816</v>
      </c>
      <c r="B1835" s="2" t="s">
        <v>29</v>
      </c>
      <c r="C1835" s="11" t="s">
        <v>101</v>
      </c>
      <c r="D1835" s="11" t="s">
        <v>1699</v>
      </c>
      <c r="E1835" s="3" t="s">
        <v>977</v>
      </c>
      <c r="F1835" s="1"/>
      <c r="G1835" s="7"/>
      <c r="H1835" s="7"/>
      <c r="I1835" s="7"/>
      <c r="J1835" s="7"/>
      <c r="K1835" s="7"/>
      <c r="L1835" s="7"/>
      <c r="M1835" s="5"/>
      <c r="N1835" s="7"/>
      <c r="O1835" s="7"/>
      <c r="P1835" s="7"/>
      <c r="Q1835" s="7"/>
      <c r="R1835" s="7"/>
      <c r="S1835" s="7"/>
      <c r="T1835" s="7"/>
      <c r="U1835" s="7"/>
      <c r="V1835" s="6">
        <v>35</v>
      </c>
      <c r="W1835" s="10"/>
      <c r="X1835" s="8"/>
      <c r="Y1835" s="9">
        <v>0</v>
      </c>
      <c r="Z1835" s="9">
        <v>0</v>
      </c>
      <c r="AA1835" s="9">
        <v>0</v>
      </c>
      <c r="AB1835" s="9">
        <v>0</v>
      </c>
      <c r="AC1835" s="9">
        <v>0</v>
      </c>
      <c r="AD1835" s="9">
        <v>0</v>
      </c>
      <c r="AE1835" s="9">
        <v>0</v>
      </c>
      <c r="AF1835" s="9">
        <v>0</v>
      </c>
      <c r="AG1835" s="9">
        <v>0</v>
      </c>
      <c r="AH1835" s="9">
        <v>0</v>
      </c>
      <c r="AI1835" s="9">
        <v>0</v>
      </c>
      <c r="AJ1835">
        <v>0</v>
      </c>
      <c r="AK1835">
        <v>0</v>
      </c>
      <c r="AU1835" t="s">
        <v>3582</v>
      </c>
      <c r="AW1835">
        <v>0</v>
      </c>
      <c r="BA1835">
        <v>0</v>
      </c>
      <c r="BC1835">
        <v>0</v>
      </c>
      <c r="BE1835">
        <v>0</v>
      </c>
      <c r="BG1835">
        <v>0</v>
      </c>
      <c r="BI1835">
        <v>0</v>
      </c>
      <c r="BK1835">
        <v>0</v>
      </c>
      <c r="BM1835">
        <v>0</v>
      </c>
      <c r="BO1835">
        <v>0</v>
      </c>
      <c r="BQ1835">
        <v>0</v>
      </c>
      <c r="BS1835">
        <v>0</v>
      </c>
      <c r="BT1835">
        <v>0</v>
      </c>
      <c r="BV1835">
        <v>0</v>
      </c>
      <c r="BX1835">
        <v>0</v>
      </c>
      <c r="BZ1835">
        <v>0</v>
      </c>
      <c r="CB1835">
        <v>0</v>
      </c>
      <c r="CD1835">
        <v>0</v>
      </c>
      <c r="CH1835">
        <v>0</v>
      </c>
      <c r="CL1835">
        <v>2994</v>
      </c>
      <c r="CO1835">
        <v>0</v>
      </c>
      <c r="CP1835">
        <v>0</v>
      </c>
    </row>
    <row r="1836" spans="1:94" x14ac:dyDescent="0.3">
      <c r="A1836" s="4">
        <v>44816</v>
      </c>
      <c r="B1836" s="2" t="s">
        <v>29</v>
      </c>
      <c r="C1836" s="11" t="s">
        <v>644</v>
      </c>
      <c r="D1836" s="11" t="s">
        <v>1699</v>
      </c>
      <c r="E1836" s="3" t="s">
        <v>874</v>
      </c>
      <c r="F1836" s="1"/>
      <c r="G1836" s="7"/>
      <c r="H1836" s="7"/>
      <c r="I1836" s="7"/>
      <c r="J1836" s="7"/>
      <c r="K1836" s="7"/>
      <c r="L1836" s="7"/>
      <c r="M1836" s="5"/>
      <c r="N1836" s="7"/>
      <c r="O1836" s="7"/>
      <c r="P1836" s="7"/>
      <c r="Q1836" s="7"/>
      <c r="R1836" s="7"/>
      <c r="S1836" s="7"/>
      <c r="T1836" s="7"/>
      <c r="U1836" s="7"/>
      <c r="V1836" s="6"/>
      <c r="W1836" s="10"/>
      <c r="X1836" s="8"/>
      <c r="Y1836" s="9">
        <v>0</v>
      </c>
      <c r="Z1836" s="9">
        <v>0</v>
      </c>
      <c r="AA1836" s="9">
        <v>0</v>
      </c>
      <c r="AB1836" s="9">
        <v>0</v>
      </c>
      <c r="AC1836" s="9">
        <v>0</v>
      </c>
      <c r="AD1836" s="9">
        <v>0</v>
      </c>
      <c r="AE1836" s="9">
        <v>0</v>
      </c>
      <c r="AF1836" s="9">
        <v>0</v>
      </c>
      <c r="AG1836" s="9">
        <v>0</v>
      </c>
      <c r="AH1836" s="9">
        <v>0</v>
      </c>
      <c r="AI1836" s="9">
        <v>0</v>
      </c>
      <c r="AJ1836">
        <v>0</v>
      </c>
      <c r="AK1836">
        <v>0</v>
      </c>
      <c r="AU1836" t="s">
        <v>3583</v>
      </c>
      <c r="AW1836">
        <v>0</v>
      </c>
      <c r="BA1836">
        <v>0</v>
      </c>
      <c r="BC1836">
        <v>0</v>
      </c>
      <c r="BE1836">
        <v>0</v>
      </c>
      <c r="BG1836">
        <v>0</v>
      </c>
      <c r="BI1836">
        <v>0</v>
      </c>
      <c r="BK1836">
        <v>0</v>
      </c>
      <c r="BM1836">
        <v>0</v>
      </c>
      <c r="BO1836">
        <v>0</v>
      </c>
      <c r="BQ1836">
        <v>0</v>
      </c>
      <c r="BS1836">
        <v>0</v>
      </c>
      <c r="BT1836">
        <v>0</v>
      </c>
      <c r="BV1836">
        <v>0</v>
      </c>
      <c r="BX1836">
        <v>0</v>
      </c>
      <c r="BZ1836">
        <v>0</v>
      </c>
      <c r="CB1836">
        <v>0</v>
      </c>
      <c r="CD1836">
        <v>0</v>
      </c>
      <c r="CH1836">
        <v>0</v>
      </c>
      <c r="CL1836">
        <v>2995</v>
      </c>
      <c r="CO1836">
        <v>0</v>
      </c>
      <c r="CP1836">
        <v>0</v>
      </c>
    </row>
    <row r="1837" spans="1:94" x14ac:dyDescent="0.3">
      <c r="A1837" s="4">
        <v>44816</v>
      </c>
      <c r="B1837" s="2" t="s">
        <v>29</v>
      </c>
      <c r="C1837" s="11" t="s">
        <v>433</v>
      </c>
      <c r="D1837" s="11" t="s">
        <v>1699</v>
      </c>
      <c r="E1837" s="3" t="s">
        <v>917</v>
      </c>
      <c r="F1837" s="1"/>
      <c r="G1837" s="7"/>
      <c r="H1837" s="7"/>
      <c r="I1837" s="7"/>
      <c r="J1837" s="7"/>
      <c r="K1837" s="7"/>
      <c r="L1837" s="7"/>
      <c r="M1837" s="5"/>
      <c r="N1837" s="7"/>
      <c r="O1837" s="7"/>
      <c r="P1837" s="7"/>
      <c r="Q1837" s="7"/>
      <c r="R1837" s="7"/>
      <c r="S1837" s="7"/>
      <c r="T1837" s="7"/>
      <c r="U1837" s="7"/>
      <c r="V1837" s="6">
        <v>5</v>
      </c>
      <c r="W1837" s="10"/>
      <c r="X1837" s="8"/>
      <c r="Y1837" s="9">
        <v>0</v>
      </c>
      <c r="Z1837" s="9">
        <v>0</v>
      </c>
      <c r="AA1837" s="9">
        <v>0</v>
      </c>
      <c r="AB1837" s="9">
        <v>0</v>
      </c>
      <c r="AC1837" s="9">
        <v>0</v>
      </c>
      <c r="AD1837" s="9">
        <v>0</v>
      </c>
      <c r="AE1837" s="9">
        <v>0</v>
      </c>
      <c r="AF1837" s="9">
        <v>0</v>
      </c>
      <c r="AG1837" s="9">
        <v>0</v>
      </c>
      <c r="AH1837" s="9">
        <v>0</v>
      </c>
      <c r="AI1837" s="9">
        <v>0</v>
      </c>
      <c r="AJ1837">
        <v>0</v>
      </c>
      <c r="AK1837">
        <v>0</v>
      </c>
      <c r="AU1837" t="s">
        <v>3584</v>
      </c>
      <c r="AW1837">
        <v>0</v>
      </c>
      <c r="BA1837">
        <v>0</v>
      </c>
      <c r="BC1837">
        <v>0</v>
      </c>
      <c r="BE1837">
        <v>0</v>
      </c>
      <c r="BG1837">
        <v>0</v>
      </c>
      <c r="BI1837">
        <v>0</v>
      </c>
      <c r="BK1837">
        <v>0</v>
      </c>
      <c r="BM1837">
        <v>0</v>
      </c>
      <c r="BO1837">
        <v>0</v>
      </c>
      <c r="BQ1837">
        <v>0</v>
      </c>
      <c r="BS1837">
        <v>0</v>
      </c>
      <c r="BT1837">
        <v>0</v>
      </c>
      <c r="BV1837">
        <v>0</v>
      </c>
      <c r="BX1837">
        <v>0</v>
      </c>
      <c r="BZ1837">
        <v>0</v>
      </c>
      <c r="CB1837">
        <v>0</v>
      </c>
      <c r="CD1837">
        <v>0</v>
      </c>
      <c r="CH1837">
        <v>0</v>
      </c>
      <c r="CL1837">
        <v>2996</v>
      </c>
      <c r="CO1837">
        <v>0</v>
      </c>
      <c r="CP1837">
        <v>0</v>
      </c>
    </row>
    <row r="1838" spans="1:94" x14ac:dyDescent="0.3">
      <c r="A1838" s="4">
        <v>44816</v>
      </c>
      <c r="B1838" s="2" t="s">
        <v>9</v>
      </c>
      <c r="C1838" s="11" t="s">
        <v>43</v>
      </c>
      <c r="D1838" s="11" t="s">
        <v>1699</v>
      </c>
      <c r="E1838" s="3" t="s">
        <v>1193</v>
      </c>
      <c r="F1838" s="1"/>
      <c r="G1838" s="7"/>
      <c r="H1838" s="7"/>
      <c r="I1838" s="7"/>
      <c r="J1838" s="7"/>
      <c r="K1838" s="7"/>
      <c r="L1838" s="7"/>
      <c r="M1838" s="5"/>
      <c r="N1838" s="7"/>
      <c r="O1838" s="7"/>
      <c r="P1838" s="7"/>
      <c r="Q1838" s="7"/>
      <c r="R1838" s="7"/>
      <c r="S1838" s="7"/>
      <c r="T1838" s="7"/>
      <c r="U1838" s="7"/>
      <c r="V1838" s="6"/>
      <c r="W1838" s="10"/>
      <c r="X1838" s="8"/>
      <c r="Y1838" s="9">
        <v>0</v>
      </c>
      <c r="Z1838" s="9">
        <v>0</v>
      </c>
      <c r="AA1838" s="9">
        <v>0</v>
      </c>
      <c r="AB1838" s="9">
        <v>0</v>
      </c>
      <c r="AC1838" s="9">
        <v>0</v>
      </c>
      <c r="AD1838" s="9">
        <v>0</v>
      </c>
      <c r="AE1838" s="9">
        <v>0</v>
      </c>
      <c r="AF1838" s="9">
        <v>0</v>
      </c>
      <c r="AG1838" s="9">
        <v>0</v>
      </c>
      <c r="AH1838" s="9">
        <v>0</v>
      </c>
      <c r="AI1838" s="9">
        <v>0</v>
      </c>
      <c r="AJ1838">
        <v>0</v>
      </c>
      <c r="AK1838">
        <v>0</v>
      </c>
      <c r="AU1838" t="s">
        <v>3585</v>
      </c>
      <c r="AW1838">
        <v>0</v>
      </c>
      <c r="BA1838">
        <v>0</v>
      </c>
      <c r="BC1838">
        <v>0</v>
      </c>
      <c r="BE1838">
        <v>0</v>
      </c>
      <c r="BG1838">
        <v>0</v>
      </c>
      <c r="BI1838">
        <v>0</v>
      </c>
      <c r="BK1838">
        <v>0</v>
      </c>
      <c r="BM1838">
        <v>0</v>
      </c>
      <c r="BO1838">
        <v>0</v>
      </c>
      <c r="BQ1838">
        <v>0</v>
      </c>
      <c r="BS1838">
        <v>0</v>
      </c>
      <c r="BT1838">
        <v>0</v>
      </c>
      <c r="BV1838">
        <v>0</v>
      </c>
      <c r="BX1838">
        <v>0</v>
      </c>
      <c r="BZ1838">
        <v>0</v>
      </c>
      <c r="CB1838">
        <v>0</v>
      </c>
      <c r="CD1838">
        <v>0</v>
      </c>
      <c r="CH1838">
        <v>0</v>
      </c>
      <c r="CL1838">
        <v>2997</v>
      </c>
      <c r="CO1838">
        <v>0</v>
      </c>
      <c r="CP1838">
        <v>0</v>
      </c>
    </row>
    <row r="1839" spans="1:94" x14ac:dyDescent="0.3">
      <c r="A1839" s="4">
        <v>44816</v>
      </c>
      <c r="B1839" s="2" t="s">
        <v>12</v>
      </c>
      <c r="C1839" s="11" t="s">
        <v>34</v>
      </c>
      <c r="D1839" s="11" t="s">
        <v>11</v>
      </c>
      <c r="E1839" s="3" t="s">
        <v>1182</v>
      </c>
      <c r="F1839" s="1"/>
      <c r="G1839" s="7"/>
      <c r="H1839" s="7"/>
      <c r="I1839" s="7"/>
      <c r="J1839" s="7">
        <v>8</v>
      </c>
      <c r="K1839" s="7">
        <v>2</v>
      </c>
      <c r="L1839" s="7"/>
      <c r="M1839" s="5">
        <v>2</v>
      </c>
      <c r="N1839" s="7"/>
      <c r="O1839" s="7"/>
      <c r="P1839" s="7"/>
      <c r="Q1839" s="7"/>
      <c r="R1839" s="7"/>
      <c r="S1839" s="7"/>
      <c r="T1839" s="7"/>
      <c r="U1839" s="7"/>
      <c r="V1839" s="6"/>
      <c r="W1839" s="10"/>
      <c r="X1839" s="8"/>
      <c r="Y1839" s="9">
        <v>0</v>
      </c>
      <c r="Z1839" s="9">
        <v>0</v>
      </c>
      <c r="AA1839" s="9">
        <v>0</v>
      </c>
      <c r="AB1839" s="9">
        <v>0</v>
      </c>
      <c r="AC1839" s="9">
        <v>0</v>
      </c>
      <c r="AD1839" s="9">
        <v>0</v>
      </c>
      <c r="AE1839" s="9">
        <v>0</v>
      </c>
      <c r="AF1839" s="9">
        <v>0</v>
      </c>
      <c r="AG1839" s="9">
        <v>0</v>
      </c>
      <c r="AH1839" s="9">
        <v>0</v>
      </c>
      <c r="AI1839" s="9">
        <v>0</v>
      </c>
      <c r="AJ1839">
        <v>0</v>
      </c>
      <c r="AK1839">
        <v>0</v>
      </c>
      <c r="AU1839" t="s">
        <v>3586</v>
      </c>
      <c r="AW1839">
        <v>0</v>
      </c>
      <c r="BA1839">
        <v>0</v>
      </c>
      <c r="BC1839">
        <v>0</v>
      </c>
      <c r="BE1839">
        <v>0</v>
      </c>
      <c r="BG1839">
        <v>0</v>
      </c>
      <c r="BI1839">
        <v>0</v>
      </c>
      <c r="BK1839">
        <v>0</v>
      </c>
      <c r="BM1839">
        <v>0</v>
      </c>
      <c r="BO1839">
        <v>0</v>
      </c>
      <c r="BQ1839">
        <v>0</v>
      </c>
      <c r="BS1839">
        <v>0</v>
      </c>
      <c r="BT1839">
        <v>0</v>
      </c>
      <c r="BV1839">
        <v>0</v>
      </c>
      <c r="BX1839">
        <v>0</v>
      </c>
      <c r="BZ1839">
        <v>0</v>
      </c>
      <c r="CB1839">
        <v>0</v>
      </c>
      <c r="CD1839">
        <v>0</v>
      </c>
      <c r="CH1839">
        <v>0</v>
      </c>
      <c r="CL1839">
        <v>2998</v>
      </c>
      <c r="CO1839">
        <v>0</v>
      </c>
      <c r="CP1839">
        <v>0</v>
      </c>
    </row>
    <row r="1840" spans="1:94" x14ac:dyDescent="0.3">
      <c r="A1840" s="4">
        <v>44816</v>
      </c>
      <c r="B1840" s="2" t="s">
        <v>12</v>
      </c>
      <c r="C1840" s="11" t="s">
        <v>25</v>
      </c>
      <c r="D1840" s="11" t="s">
        <v>11</v>
      </c>
      <c r="E1840" s="3" t="s">
        <v>1472</v>
      </c>
      <c r="F1840" s="1"/>
      <c r="G1840" s="7"/>
      <c r="H1840" s="7"/>
      <c r="I1840" s="7"/>
      <c r="J1840" s="7">
        <v>4</v>
      </c>
      <c r="K1840" s="7">
        <v>1</v>
      </c>
      <c r="L1840" s="7"/>
      <c r="M1840" s="5">
        <v>1</v>
      </c>
      <c r="N1840" s="7"/>
      <c r="O1840" s="7"/>
      <c r="P1840" s="7"/>
      <c r="Q1840" s="7"/>
      <c r="R1840" s="7"/>
      <c r="S1840" s="7"/>
      <c r="T1840" s="7"/>
      <c r="U1840" s="7"/>
      <c r="V1840" s="6"/>
      <c r="W1840" s="10"/>
      <c r="X1840" s="8"/>
      <c r="Y1840" s="9">
        <v>0</v>
      </c>
      <c r="Z1840" s="9">
        <v>0</v>
      </c>
      <c r="AA1840" s="9">
        <v>0</v>
      </c>
      <c r="AB1840" s="9">
        <v>0</v>
      </c>
      <c r="AC1840" s="9">
        <v>0</v>
      </c>
      <c r="AD1840" s="9">
        <v>0</v>
      </c>
      <c r="AE1840" s="9">
        <v>0</v>
      </c>
      <c r="AF1840" s="9">
        <v>0</v>
      </c>
      <c r="AG1840" s="9">
        <v>0</v>
      </c>
      <c r="AH1840" s="9">
        <v>0</v>
      </c>
      <c r="AI1840" s="9">
        <v>0</v>
      </c>
      <c r="AJ1840">
        <v>0</v>
      </c>
      <c r="AK1840">
        <v>0</v>
      </c>
      <c r="AU1840" t="s">
        <v>3587</v>
      </c>
      <c r="AW1840">
        <v>0</v>
      </c>
      <c r="BA1840">
        <v>0</v>
      </c>
      <c r="BC1840">
        <v>0</v>
      </c>
      <c r="BE1840">
        <v>0</v>
      </c>
      <c r="BG1840">
        <v>0</v>
      </c>
      <c r="BI1840">
        <v>0</v>
      </c>
      <c r="BK1840">
        <v>0</v>
      </c>
      <c r="BM1840">
        <v>0</v>
      </c>
      <c r="BO1840">
        <v>0</v>
      </c>
      <c r="BQ1840">
        <v>0</v>
      </c>
      <c r="BS1840">
        <v>0</v>
      </c>
      <c r="BT1840">
        <v>0</v>
      </c>
      <c r="BV1840">
        <v>0</v>
      </c>
      <c r="BX1840">
        <v>0</v>
      </c>
      <c r="BZ1840">
        <v>0</v>
      </c>
      <c r="CB1840">
        <v>0</v>
      </c>
      <c r="CD1840">
        <v>0</v>
      </c>
      <c r="CH1840">
        <v>0</v>
      </c>
      <c r="CL1840">
        <v>2999</v>
      </c>
      <c r="CO1840">
        <v>0</v>
      </c>
      <c r="CP1840">
        <v>0</v>
      </c>
    </row>
    <row r="1841" spans="1:94" x14ac:dyDescent="0.3">
      <c r="A1841" s="4">
        <v>44816</v>
      </c>
      <c r="B1841" s="2" t="s">
        <v>29</v>
      </c>
      <c r="C1841" s="11" t="s">
        <v>177</v>
      </c>
      <c r="D1841" s="11" t="s">
        <v>1699</v>
      </c>
      <c r="E1841" s="3" t="s">
        <v>854</v>
      </c>
      <c r="F1841" s="1"/>
      <c r="G1841" s="7"/>
      <c r="H1841" s="7"/>
      <c r="I1841" s="7"/>
      <c r="J1841" s="7"/>
      <c r="K1841" s="7"/>
      <c r="L1841" s="7"/>
      <c r="M1841" s="5"/>
      <c r="N1841" s="7"/>
      <c r="O1841" s="7"/>
      <c r="P1841" s="7"/>
      <c r="Q1841" s="7"/>
      <c r="R1841" s="7"/>
      <c r="S1841" s="7"/>
      <c r="T1841" s="7"/>
      <c r="U1841" s="7"/>
      <c r="V1841" s="6">
        <v>2</v>
      </c>
      <c r="W1841" s="10"/>
      <c r="X1841" s="8"/>
      <c r="Y1841" s="9">
        <v>0</v>
      </c>
      <c r="Z1841" s="9">
        <v>0</v>
      </c>
      <c r="AA1841" s="9">
        <v>0</v>
      </c>
      <c r="AB1841" s="9">
        <v>0</v>
      </c>
      <c r="AC1841" s="9">
        <v>0</v>
      </c>
      <c r="AD1841" s="9">
        <v>0</v>
      </c>
      <c r="AE1841" s="9">
        <v>0</v>
      </c>
      <c r="AF1841" s="9">
        <v>0</v>
      </c>
      <c r="AG1841" s="9">
        <v>0</v>
      </c>
      <c r="AH1841" s="9">
        <v>0</v>
      </c>
      <c r="AI1841" s="9">
        <v>0</v>
      </c>
      <c r="AJ1841">
        <v>0</v>
      </c>
      <c r="AK1841">
        <v>0</v>
      </c>
      <c r="AU1841" t="s">
        <v>3588</v>
      </c>
      <c r="AW1841">
        <v>0</v>
      </c>
      <c r="BA1841">
        <v>0</v>
      </c>
      <c r="BC1841">
        <v>0</v>
      </c>
      <c r="BE1841">
        <v>0</v>
      </c>
      <c r="BG1841">
        <v>0</v>
      </c>
      <c r="BI1841">
        <v>0</v>
      </c>
      <c r="BK1841">
        <v>0</v>
      </c>
      <c r="BM1841">
        <v>0</v>
      </c>
      <c r="BO1841">
        <v>0</v>
      </c>
      <c r="BQ1841">
        <v>0</v>
      </c>
      <c r="BS1841">
        <v>0</v>
      </c>
      <c r="BT1841">
        <v>0</v>
      </c>
      <c r="BV1841">
        <v>0</v>
      </c>
      <c r="BX1841">
        <v>0</v>
      </c>
      <c r="BZ1841">
        <v>0</v>
      </c>
      <c r="CB1841">
        <v>0</v>
      </c>
      <c r="CD1841">
        <v>0</v>
      </c>
      <c r="CH1841">
        <v>0</v>
      </c>
      <c r="CL1841">
        <v>3000</v>
      </c>
      <c r="CO1841">
        <v>0</v>
      </c>
      <c r="CP1841">
        <v>0</v>
      </c>
    </row>
    <row r="1842" spans="1:94" x14ac:dyDescent="0.3">
      <c r="A1842" s="4">
        <v>44816</v>
      </c>
      <c r="B1842" s="2" t="s">
        <v>29</v>
      </c>
      <c r="C1842" s="11" t="s">
        <v>421</v>
      </c>
      <c r="D1842" s="11" t="s">
        <v>1699</v>
      </c>
      <c r="E1842" s="3" t="s">
        <v>894</v>
      </c>
      <c r="F1842" s="1"/>
      <c r="G1842" s="7"/>
      <c r="H1842" s="7"/>
      <c r="I1842" s="7"/>
      <c r="J1842" s="7"/>
      <c r="K1842" s="7"/>
      <c r="L1842" s="7"/>
      <c r="M1842" s="5"/>
      <c r="N1842" s="7"/>
      <c r="O1842" s="7"/>
      <c r="P1842" s="7"/>
      <c r="Q1842" s="7"/>
      <c r="R1842" s="7"/>
      <c r="S1842" s="7"/>
      <c r="T1842" s="7"/>
      <c r="U1842" s="7"/>
      <c r="V1842" s="6"/>
      <c r="W1842" s="10"/>
      <c r="X1842" s="8"/>
      <c r="Y1842" s="9">
        <v>0</v>
      </c>
      <c r="Z1842" s="9">
        <v>0</v>
      </c>
      <c r="AA1842" s="9">
        <v>0</v>
      </c>
      <c r="AB1842" s="9">
        <v>0</v>
      </c>
      <c r="AC1842" s="9">
        <v>0</v>
      </c>
      <c r="AD1842" s="9">
        <v>0</v>
      </c>
      <c r="AE1842" s="9">
        <v>0</v>
      </c>
      <c r="AF1842" s="9">
        <v>0</v>
      </c>
      <c r="AG1842" s="9">
        <v>0</v>
      </c>
      <c r="AH1842" s="9">
        <v>0</v>
      </c>
      <c r="AI1842" s="9">
        <v>0</v>
      </c>
      <c r="AJ1842">
        <v>0</v>
      </c>
      <c r="AK1842">
        <v>0</v>
      </c>
      <c r="AU1842" t="s">
        <v>3589</v>
      </c>
      <c r="AW1842">
        <v>0</v>
      </c>
      <c r="BA1842">
        <v>0</v>
      </c>
      <c r="BC1842">
        <v>0</v>
      </c>
      <c r="BE1842">
        <v>0</v>
      </c>
      <c r="BG1842">
        <v>0</v>
      </c>
      <c r="BI1842">
        <v>0</v>
      </c>
      <c r="BK1842">
        <v>0</v>
      </c>
      <c r="BM1842">
        <v>0</v>
      </c>
      <c r="BO1842">
        <v>0</v>
      </c>
      <c r="BQ1842">
        <v>0</v>
      </c>
      <c r="BS1842">
        <v>0</v>
      </c>
      <c r="BT1842">
        <v>0</v>
      </c>
      <c r="BV1842">
        <v>0</v>
      </c>
      <c r="BX1842">
        <v>0</v>
      </c>
      <c r="BZ1842">
        <v>0</v>
      </c>
      <c r="CB1842">
        <v>0</v>
      </c>
      <c r="CD1842">
        <v>0</v>
      </c>
      <c r="CH1842">
        <v>0</v>
      </c>
      <c r="CL1842">
        <v>3001</v>
      </c>
      <c r="CO1842">
        <v>0</v>
      </c>
      <c r="CP1842">
        <v>0</v>
      </c>
    </row>
    <row r="1843" spans="1:94" x14ac:dyDescent="0.3">
      <c r="A1843" s="4">
        <v>44816</v>
      </c>
      <c r="B1843" s="2" t="s">
        <v>29</v>
      </c>
      <c r="C1843" s="11" t="s">
        <v>740</v>
      </c>
      <c r="D1843" s="11" t="s">
        <v>1699</v>
      </c>
      <c r="E1843" s="3" t="s">
        <v>878</v>
      </c>
      <c r="F1843" s="1"/>
      <c r="G1843" s="7"/>
      <c r="H1843" s="7"/>
      <c r="I1843" s="7"/>
      <c r="J1843" s="7"/>
      <c r="K1843" s="7"/>
      <c r="L1843" s="7"/>
      <c r="M1843" s="5"/>
      <c r="N1843" s="7"/>
      <c r="O1843" s="7"/>
      <c r="P1843" s="7"/>
      <c r="Q1843" s="7"/>
      <c r="R1843" s="7"/>
      <c r="S1843" s="7"/>
      <c r="T1843" s="7"/>
      <c r="U1843" s="7"/>
      <c r="V1843" s="6">
        <v>6</v>
      </c>
      <c r="W1843" s="10"/>
      <c r="X1843" s="8"/>
      <c r="Y1843" s="9">
        <v>0</v>
      </c>
      <c r="Z1843" s="9">
        <v>0</v>
      </c>
      <c r="AA1843" s="9">
        <v>0</v>
      </c>
      <c r="AB1843" s="9">
        <v>0</v>
      </c>
      <c r="AC1843" s="9">
        <v>0</v>
      </c>
      <c r="AD1843" s="9">
        <v>0</v>
      </c>
      <c r="AE1843" s="9">
        <v>0</v>
      </c>
      <c r="AF1843" s="9">
        <v>0</v>
      </c>
      <c r="AG1843" s="9">
        <v>0</v>
      </c>
      <c r="AH1843" s="9">
        <v>0</v>
      </c>
      <c r="AI1843" s="9">
        <v>0</v>
      </c>
      <c r="AJ1843">
        <v>0</v>
      </c>
      <c r="AK1843">
        <v>0</v>
      </c>
      <c r="AU1843" t="s">
        <v>3590</v>
      </c>
      <c r="AW1843">
        <v>0</v>
      </c>
      <c r="BA1843">
        <v>0</v>
      </c>
      <c r="BC1843">
        <v>0</v>
      </c>
      <c r="BE1843">
        <v>0</v>
      </c>
      <c r="BG1843">
        <v>0</v>
      </c>
      <c r="BI1843">
        <v>0</v>
      </c>
      <c r="BK1843">
        <v>0</v>
      </c>
      <c r="BM1843">
        <v>0</v>
      </c>
      <c r="BO1843">
        <v>0</v>
      </c>
      <c r="BQ1843">
        <v>0</v>
      </c>
      <c r="BS1843">
        <v>0</v>
      </c>
      <c r="BT1843">
        <v>0</v>
      </c>
      <c r="BV1843">
        <v>0</v>
      </c>
      <c r="BX1843">
        <v>0</v>
      </c>
      <c r="BZ1843">
        <v>0</v>
      </c>
      <c r="CB1843">
        <v>0</v>
      </c>
      <c r="CD1843">
        <v>0</v>
      </c>
      <c r="CH1843">
        <v>0</v>
      </c>
      <c r="CL1843">
        <v>3002</v>
      </c>
      <c r="CO1843">
        <v>0</v>
      </c>
      <c r="CP1843">
        <v>0</v>
      </c>
    </row>
    <row r="1844" spans="1:94" x14ac:dyDescent="0.3">
      <c r="A1844" s="4">
        <v>44816</v>
      </c>
      <c r="B1844" s="2" t="s">
        <v>29</v>
      </c>
      <c r="C1844" s="11" t="s">
        <v>143</v>
      </c>
      <c r="D1844" s="11" t="s">
        <v>1699</v>
      </c>
      <c r="E1844" s="3" t="s">
        <v>871</v>
      </c>
      <c r="F1844" s="1"/>
      <c r="G1844" s="7"/>
      <c r="H1844" s="7"/>
      <c r="I1844" s="7"/>
      <c r="J1844" s="7"/>
      <c r="K1844" s="7"/>
      <c r="L1844" s="7"/>
      <c r="M1844" s="5"/>
      <c r="N1844" s="7"/>
      <c r="O1844" s="7"/>
      <c r="P1844" s="7"/>
      <c r="Q1844" s="7"/>
      <c r="R1844" s="7"/>
      <c r="S1844" s="7"/>
      <c r="T1844" s="7"/>
      <c r="U1844" s="7"/>
      <c r="V1844" s="6">
        <v>1</v>
      </c>
      <c r="W1844" s="10"/>
      <c r="X1844" s="8"/>
      <c r="Y1844" s="9">
        <v>0</v>
      </c>
      <c r="Z1844" s="9">
        <v>0</v>
      </c>
      <c r="AA1844" s="9">
        <v>0</v>
      </c>
      <c r="AB1844" s="9">
        <v>0</v>
      </c>
      <c r="AC1844" s="9">
        <v>0</v>
      </c>
      <c r="AD1844" s="9">
        <v>0</v>
      </c>
      <c r="AE1844" s="9">
        <v>0</v>
      </c>
      <c r="AF1844" s="9">
        <v>0</v>
      </c>
      <c r="AG1844" s="9">
        <v>0</v>
      </c>
      <c r="AH1844" s="9">
        <v>0</v>
      </c>
      <c r="AI1844" s="9">
        <v>0</v>
      </c>
      <c r="AJ1844">
        <v>0</v>
      </c>
      <c r="AK1844">
        <v>0</v>
      </c>
      <c r="AU1844" t="s">
        <v>3591</v>
      </c>
      <c r="AW1844">
        <v>0</v>
      </c>
      <c r="BA1844">
        <v>0</v>
      </c>
      <c r="BC1844">
        <v>0</v>
      </c>
      <c r="BE1844">
        <v>0</v>
      </c>
      <c r="BG1844">
        <v>0</v>
      </c>
      <c r="BI1844">
        <v>0</v>
      </c>
      <c r="BK1844">
        <v>0</v>
      </c>
      <c r="BM1844">
        <v>0</v>
      </c>
      <c r="BO1844">
        <v>0</v>
      </c>
      <c r="BQ1844">
        <v>0</v>
      </c>
      <c r="BS1844">
        <v>0</v>
      </c>
      <c r="BT1844">
        <v>0</v>
      </c>
      <c r="BV1844">
        <v>0</v>
      </c>
      <c r="BX1844">
        <v>0</v>
      </c>
      <c r="BZ1844">
        <v>0</v>
      </c>
      <c r="CB1844">
        <v>0</v>
      </c>
      <c r="CD1844">
        <v>0</v>
      </c>
      <c r="CH1844">
        <v>0</v>
      </c>
      <c r="CL1844">
        <v>3003</v>
      </c>
      <c r="CO1844">
        <v>0</v>
      </c>
      <c r="CP1844">
        <v>0</v>
      </c>
    </row>
    <row r="1845" spans="1:94" x14ac:dyDescent="0.3">
      <c r="A1845" s="4">
        <v>44816</v>
      </c>
      <c r="B1845" s="2" t="s">
        <v>29</v>
      </c>
      <c r="C1845" s="11" t="s">
        <v>421</v>
      </c>
      <c r="D1845" s="11" t="s">
        <v>1699</v>
      </c>
      <c r="E1845" s="3" t="s">
        <v>894</v>
      </c>
      <c r="F1845" s="1"/>
      <c r="G1845" s="7"/>
      <c r="H1845" s="7"/>
      <c r="I1845" s="7"/>
      <c r="J1845" s="7"/>
      <c r="K1845" s="7"/>
      <c r="L1845" s="7"/>
      <c r="M1845" s="5"/>
      <c r="N1845" s="7"/>
      <c r="O1845" s="7"/>
      <c r="P1845" s="7"/>
      <c r="Q1845" s="7"/>
      <c r="R1845" s="7"/>
      <c r="S1845" s="7"/>
      <c r="T1845" s="7"/>
      <c r="U1845" s="7"/>
      <c r="V1845" s="6">
        <v>20.8</v>
      </c>
      <c r="W1845" s="10"/>
      <c r="X1845" s="8"/>
      <c r="Y1845" s="9">
        <v>0</v>
      </c>
      <c r="Z1845" s="9">
        <v>0</v>
      </c>
      <c r="AA1845" s="9">
        <v>0</v>
      </c>
      <c r="AB1845" s="9">
        <v>0</v>
      </c>
      <c r="AC1845" s="9">
        <v>0</v>
      </c>
      <c r="AD1845" s="9">
        <v>0</v>
      </c>
      <c r="AE1845" s="9">
        <v>0</v>
      </c>
      <c r="AF1845" s="9">
        <v>0</v>
      </c>
      <c r="AG1845" s="9">
        <v>0</v>
      </c>
      <c r="AH1845" s="9">
        <v>0</v>
      </c>
      <c r="AI1845" s="9">
        <v>0</v>
      </c>
      <c r="AJ1845">
        <v>0</v>
      </c>
      <c r="AK1845">
        <v>0</v>
      </c>
      <c r="AU1845" t="s">
        <v>3592</v>
      </c>
      <c r="AW1845">
        <v>0</v>
      </c>
      <c r="BA1845">
        <v>0</v>
      </c>
      <c r="BC1845">
        <v>0</v>
      </c>
      <c r="BE1845">
        <v>0</v>
      </c>
      <c r="BG1845">
        <v>0</v>
      </c>
      <c r="BI1845">
        <v>0</v>
      </c>
      <c r="BK1845">
        <v>0</v>
      </c>
      <c r="BM1845">
        <v>0</v>
      </c>
      <c r="BO1845">
        <v>0</v>
      </c>
      <c r="BQ1845">
        <v>0</v>
      </c>
      <c r="BS1845">
        <v>0</v>
      </c>
      <c r="BT1845">
        <v>0</v>
      </c>
      <c r="BV1845">
        <v>0</v>
      </c>
      <c r="BX1845">
        <v>0</v>
      </c>
      <c r="BZ1845">
        <v>0</v>
      </c>
      <c r="CB1845">
        <v>0</v>
      </c>
      <c r="CD1845">
        <v>0</v>
      </c>
      <c r="CH1845">
        <v>0</v>
      </c>
      <c r="CL1845">
        <v>3004</v>
      </c>
      <c r="CO1845">
        <v>0</v>
      </c>
      <c r="CP1845">
        <v>0</v>
      </c>
    </row>
    <row r="1846" spans="1:94" x14ac:dyDescent="0.3">
      <c r="A1846" s="4">
        <v>44816</v>
      </c>
      <c r="B1846" s="2" t="s">
        <v>29</v>
      </c>
      <c r="C1846" s="11" t="s">
        <v>740</v>
      </c>
      <c r="D1846" s="11" t="s">
        <v>1699</v>
      </c>
      <c r="E1846" s="3" t="s">
        <v>878</v>
      </c>
      <c r="F1846" s="1"/>
      <c r="G1846" s="7"/>
      <c r="H1846" s="7"/>
      <c r="I1846" s="7"/>
      <c r="J1846" s="7"/>
      <c r="K1846" s="7"/>
      <c r="L1846" s="7"/>
      <c r="M1846" s="5"/>
      <c r="N1846" s="7"/>
      <c r="O1846" s="7"/>
      <c r="P1846" s="7"/>
      <c r="Q1846" s="7"/>
      <c r="R1846" s="7"/>
      <c r="S1846" s="7"/>
      <c r="T1846" s="7"/>
      <c r="U1846" s="7"/>
      <c r="V1846" s="6">
        <v>3</v>
      </c>
      <c r="W1846" s="10"/>
      <c r="X1846" s="8"/>
      <c r="Y1846" s="9">
        <v>0</v>
      </c>
      <c r="Z1846" s="9">
        <v>0</v>
      </c>
      <c r="AA1846" s="9">
        <v>0</v>
      </c>
      <c r="AB1846" s="9">
        <v>0</v>
      </c>
      <c r="AC1846" s="9">
        <v>0</v>
      </c>
      <c r="AD1846" s="9">
        <v>0</v>
      </c>
      <c r="AE1846" s="9">
        <v>0</v>
      </c>
      <c r="AF1846" s="9">
        <v>0</v>
      </c>
      <c r="AG1846" s="9">
        <v>0</v>
      </c>
      <c r="AH1846" s="9">
        <v>0</v>
      </c>
      <c r="AI1846" s="9">
        <v>0</v>
      </c>
      <c r="AJ1846">
        <v>0</v>
      </c>
      <c r="AK1846">
        <v>0</v>
      </c>
      <c r="AU1846" t="s">
        <v>3593</v>
      </c>
      <c r="AW1846">
        <v>0</v>
      </c>
      <c r="BA1846">
        <v>0</v>
      </c>
      <c r="BC1846">
        <v>0</v>
      </c>
      <c r="BE1846">
        <v>0</v>
      </c>
      <c r="BG1846">
        <v>0</v>
      </c>
      <c r="BI1846">
        <v>0</v>
      </c>
      <c r="BK1846">
        <v>0</v>
      </c>
      <c r="BM1846">
        <v>0</v>
      </c>
      <c r="BO1846">
        <v>0</v>
      </c>
      <c r="BQ1846">
        <v>0</v>
      </c>
      <c r="BS1846">
        <v>0</v>
      </c>
      <c r="BT1846">
        <v>0</v>
      </c>
      <c r="BV1846">
        <v>0</v>
      </c>
      <c r="BX1846">
        <v>0</v>
      </c>
      <c r="BZ1846">
        <v>0</v>
      </c>
      <c r="CB1846">
        <v>0</v>
      </c>
      <c r="CD1846">
        <v>0</v>
      </c>
      <c r="CH1846">
        <v>0</v>
      </c>
      <c r="CL1846">
        <v>3005</v>
      </c>
      <c r="CO1846">
        <v>0</v>
      </c>
      <c r="CP1846">
        <v>0</v>
      </c>
    </row>
    <row r="1847" spans="1:94" x14ac:dyDescent="0.3">
      <c r="A1847" s="4">
        <v>44815</v>
      </c>
      <c r="B1847" s="2" t="s">
        <v>29</v>
      </c>
      <c r="C1847" s="11" t="s">
        <v>740</v>
      </c>
      <c r="D1847" s="11" t="s">
        <v>1699</v>
      </c>
      <c r="E1847" s="3" t="s">
        <v>878</v>
      </c>
      <c r="F1847" s="1"/>
      <c r="G1847" s="7"/>
      <c r="H1847" s="7"/>
      <c r="I1847" s="7"/>
      <c r="J1847" s="7"/>
      <c r="K1847" s="7"/>
      <c r="L1847" s="7"/>
      <c r="M1847" s="5"/>
      <c r="N1847" s="7"/>
      <c r="O1847" s="7"/>
      <c r="P1847" s="7"/>
      <c r="Q1847" s="7"/>
      <c r="R1847" s="7"/>
      <c r="S1847" s="7"/>
      <c r="T1847" s="7"/>
      <c r="U1847" s="7"/>
      <c r="V1847" s="6">
        <v>25</v>
      </c>
      <c r="W1847" s="10"/>
      <c r="X1847" s="8"/>
      <c r="Y1847" s="9">
        <v>0</v>
      </c>
      <c r="Z1847" s="9">
        <v>0</v>
      </c>
      <c r="AA1847" s="9">
        <v>0</v>
      </c>
      <c r="AB1847" s="9">
        <v>0</v>
      </c>
      <c r="AC1847" s="9">
        <v>0</v>
      </c>
      <c r="AD1847" s="9">
        <v>0</v>
      </c>
      <c r="AE1847" s="9">
        <v>0</v>
      </c>
      <c r="AF1847" s="9">
        <v>0</v>
      </c>
      <c r="AG1847" s="9">
        <v>0</v>
      </c>
      <c r="AH1847" s="9">
        <v>0</v>
      </c>
      <c r="AI1847" s="9">
        <v>0</v>
      </c>
      <c r="AJ1847">
        <v>0</v>
      </c>
      <c r="AK1847">
        <v>0</v>
      </c>
      <c r="AU1847" t="s">
        <v>3594</v>
      </c>
      <c r="AW1847">
        <v>0</v>
      </c>
      <c r="BA1847">
        <v>0</v>
      </c>
      <c r="BC1847">
        <v>0</v>
      </c>
      <c r="BE1847">
        <v>0</v>
      </c>
      <c r="BG1847">
        <v>0</v>
      </c>
      <c r="BI1847">
        <v>0</v>
      </c>
      <c r="BK1847">
        <v>0</v>
      </c>
      <c r="BM1847">
        <v>0</v>
      </c>
      <c r="BO1847">
        <v>0</v>
      </c>
      <c r="BQ1847">
        <v>0</v>
      </c>
      <c r="BS1847">
        <v>0</v>
      </c>
      <c r="BT1847">
        <v>0</v>
      </c>
      <c r="BV1847">
        <v>0</v>
      </c>
      <c r="BX1847">
        <v>0</v>
      </c>
      <c r="BZ1847">
        <v>0</v>
      </c>
      <c r="CB1847">
        <v>0</v>
      </c>
      <c r="CD1847">
        <v>0</v>
      </c>
      <c r="CH1847">
        <v>0</v>
      </c>
      <c r="CL1847">
        <v>3006</v>
      </c>
      <c r="CO1847">
        <v>0</v>
      </c>
      <c r="CP1847">
        <v>0</v>
      </c>
    </row>
    <row r="1848" spans="1:94" x14ac:dyDescent="0.3">
      <c r="A1848" s="4">
        <v>44815</v>
      </c>
      <c r="B1848" s="2" t="s">
        <v>29</v>
      </c>
      <c r="C1848" s="11" t="s">
        <v>177</v>
      </c>
      <c r="D1848" s="11" t="s">
        <v>1699</v>
      </c>
      <c r="E1848" s="3" t="s">
        <v>854</v>
      </c>
      <c r="F1848" s="1"/>
      <c r="G1848" s="7"/>
      <c r="H1848" s="7"/>
      <c r="I1848" s="7"/>
      <c r="J1848" s="7"/>
      <c r="K1848" s="7"/>
      <c r="L1848" s="7"/>
      <c r="M1848" s="5"/>
      <c r="N1848" s="7"/>
      <c r="O1848" s="7"/>
      <c r="P1848" s="7"/>
      <c r="Q1848" s="7"/>
      <c r="R1848" s="7"/>
      <c r="S1848" s="7"/>
      <c r="T1848" s="7"/>
      <c r="U1848" s="7"/>
      <c r="V1848" s="6">
        <v>1</v>
      </c>
      <c r="W1848" s="10"/>
      <c r="X1848" s="8"/>
      <c r="Y1848" s="9">
        <v>0</v>
      </c>
      <c r="Z1848" s="9">
        <v>0</v>
      </c>
      <c r="AA1848" s="9">
        <v>0</v>
      </c>
      <c r="AB1848" s="9">
        <v>0</v>
      </c>
      <c r="AC1848" s="9">
        <v>0</v>
      </c>
      <c r="AD1848" s="9">
        <v>0</v>
      </c>
      <c r="AE1848" s="9">
        <v>0</v>
      </c>
      <c r="AF1848" s="9">
        <v>0</v>
      </c>
      <c r="AG1848" s="9">
        <v>0</v>
      </c>
      <c r="AH1848" s="9">
        <v>0</v>
      </c>
      <c r="AI1848" s="9">
        <v>0</v>
      </c>
      <c r="AJ1848">
        <v>0</v>
      </c>
      <c r="AK1848">
        <v>0</v>
      </c>
      <c r="AU1848" t="s">
        <v>3595</v>
      </c>
      <c r="AW1848">
        <v>0</v>
      </c>
      <c r="BA1848">
        <v>0</v>
      </c>
      <c r="BC1848">
        <v>0</v>
      </c>
      <c r="BE1848">
        <v>0</v>
      </c>
      <c r="BG1848">
        <v>0</v>
      </c>
      <c r="BI1848">
        <v>0</v>
      </c>
      <c r="BK1848">
        <v>0</v>
      </c>
      <c r="BM1848">
        <v>0</v>
      </c>
      <c r="BO1848">
        <v>0</v>
      </c>
      <c r="BQ1848">
        <v>0</v>
      </c>
      <c r="BS1848">
        <v>0</v>
      </c>
      <c r="BT1848">
        <v>0</v>
      </c>
      <c r="BV1848">
        <v>0</v>
      </c>
      <c r="BX1848">
        <v>0</v>
      </c>
      <c r="BZ1848">
        <v>0</v>
      </c>
      <c r="CB1848">
        <v>0</v>
      </c>
      <c r="CD1848">
        <v>0</v>
      </c>
      <c r="CH1848">
        <v>0</v>
      </c>
      <c r="CL1848">
        <v>3007</v>
      </c>
      <c r="CO1848">
        <v>0</v>
      </c>
      <c r="CP1848">
        <v>0</v>
      </c>
    </row>
    <row r="1849" spans="1:94" x14ac:dyDescent="0.3">
      <c r="A1849" s="4">
        <v>44814</v>
      </c>
      <c r="B1849" s="2" t="s">
        <v>29</v>
      </c>
      <c r="C1849" s="11" t="s">
        <v>740</v>
      </c>
      <c r="D1849" s="11" t="s">
        <v>1699</v>
      </c>
      <c r="E1849" s="3" t="s">
        <v>878</v>
      </c>
      <c r="F1849" s="1"/>
      <c r="G1849" s="7"/>
      <c r="H1849" s="7"/>
      <c r="I1849" s="7"/>
      <c r="J1849" s="7"/>
      <c r="K1849" s="7"/>
      <c r="L1849" s="7"/>
      <c r="M1849" s="5"/>
      <c r="N1849" s="7"/>
      <c r="O1849" s="7"/>
      <c r="P1849" s="7"/>
      <c r="Q1849" s="7"/>
      <c r="R1849" s="7"/>
      <c r="S1849" s="7"/>
      <c r="T1849" s="7"/>
      <c r="U1849" s="7"/>
      <c r="V1849" s="6">
        <v>30</v>
      </c>
      <c r="W1849" s="10"/>
      <c r="X1849" s="8"/>
      <c r="Y1849" s="9">
        <v>0</v>
      </c>
      <c r="Z1849" s="9">
        <v>0</v>
      </c>
      <c r="AA1849" s="9">
        <v>0</v>
      </c>
      <c r="AB1849" s="9">
        <v>0</v>
      </c>
      <c r="AC1849" s="9">
        <v>0</v>
      </c>
      <c r="AD1849" s="9">
        <v>0</v>
      </c>
      <c r="AE1849" s="9">
        <v>0</v>
      </c>
      <c r="AF1849" s="9">
        <v>0</v>
      </c>
      <c r="AG1849" s="9">
        <v>0</v>
      </c>
      <c r="AH1849" s="9">
        <v>0</v>
      </c>
      <c r="AI1849" s="9">
        <v>0</v>
      </c>
      <c r="AJ1849">
        <v>0</v>
      </c>
      <c r="AK1849">
        <v>0</v>
      </c>
      <c r="AU1849" t="s">
        <v>3596</v>
      </c>
      <c r="AW1849">
        <v>0</v>
      </c>
      <c r="BA1849">
        <v>0</v>
      </c>
      <c r="BC1849">
        <v>0</v>
      </c>
      <c r="BE1849">
        <v>0</v>
      </c>
      <c r="BG1849">
        <v>0</v>
      </c>
      <c r="BI1849">
        <v>0</v>
      </c>
      <c r="BK1849">
        <v>0</v>
      </c>
      <c r="BM1849">
        <v>0</v>
      </c>
      <c r="BO1849">
        <v>0</v>
      </c>
      <c r="BQ1849">
        <v>0</v>
      </c>
      <c r="BS1849">
        <v>0</v>
      </c>
      <c r="BT1849">
        <v>0</v>
      </c>
      <c r="BV1849">
        <v>0</v>
      </c>
      <c r="BX1849">
        <v>0</v>
      </c>
      <c r="BZ1849">
        <v>0</v>
      </c>
      <c r="CB1849">
        <v>0</v>
      </c>
      <c r="CD1849">
        <v>0</v>
      </c>
      <c r="CH1849">
        <v>0</v>
      </c>
      <c r="CL1849">
        <v>3008</v>
      </c>
      <c r="CO1849">
        <v>0</v>
      </c>
      <c r="CP1849">
        <v>0</v>
      </c>
    </row>
    <row r="1850" spans="1:94" x14ac:dyDescent="0.3">
      <c r="A1850" s="4">
        <v>44813</v>
      </c>
      <c r="B1850" s="2" t="s">
        <v>29</v>
      </c>
      <c r="C1850" s="11" t="s">
        <v>740</v>
      </c>
      <c r="D1850" s="11" t="s">
        <v>1699</v>
      </c>
      <c r="E1850" s="3" t="s">
        <v>878</v>
      </c>
      <c r="F1850" s="1"/>
      <c r="G1850" s="7"/>
      <c r="H1850" s="7"/>
      <c r="I1850" s="7"/>
      <c r="J1850" s="7"/>
      <c r="K1850" s="7"/>
      <c r="L1850" s="7"/>
      <c r="M1850" s="5"/>
      <c r="N1850" s="7"/>
      <c r="O1850" s="7"/>
      <c r="P1850" s="7"/>
      <c r="Q1850" s="7"/>
      <c r="R1850" s="7"/>
      <c r="S1850" s="7"/>
      <c r="T1850" s="7"/>
      <c r="U1850" s="7"/>
      <c r="V1850" s="6">
        <v>15</v>
      </c>
      <c r="W1850" s="10"/>
      <c r="X1850" s="8"/>
      <c r="Y1850" s="9">
        <v>0</v>
      </c>
      <c r="Z1850" s="9">
        <v>0</v>
      </c>
      <c r="AA1850" s="9">
        <v>0</v>
      </c>
      <c r="AB1850" s="9">
        <v>0</v>
      </c>
      <c r="AC1850" s="9">
        <v>0</v>
      </c>
      <c r="AD1850" s="9">
        <v>0</v>
      </c>
      <c r="AE1850" s="9">
        <v>0</v>
      </c>
      <c r="AF1850" s="9">
        <v>0</v>
      </c>
      <c r="AG1850" s="9">
        <v>0</v>
      </c>
      <c r="AH1850" s="9">
        <v>0</v>
      </c>
      <c r="AI1850" s="9">
        <v>0</v>
      </c>
      <c r="AJ1850">
        <v>0</v>
      </c>
      <c r="AK1850">
        <v>0</v>
      </c>
      <c r="AU1850" t="s">
        <v>3597</v>
      </c>
      <c r="AW1850">
        <v>0</v>
      </c>
      <c r="BA1850">
        <v>0</v>
      </c>
      <c r="BC1850">
        <v>0</v>
      </c>
      <c r="BE1850">
        <v>0</v>
      </c>
      <c r="BG1850">
        <v>0</v>
      </c>
      <c r="BI1850">
        <v>0</v>
      </c>
      <c r="BK1850">
        <v>0</v>
      </c>
      <c r="BM1850">
        <v>0</v>
      </c>
      <c r="BO1850">
        <v>0</v>
      </c>
      <c r="BQ1850">
        <v>0</v>
      </c>
      <c r="BS1850">
        <v>0</v>
      </c>
      <c r="BT1850">
        <v>0</v>
      </c>
      <c r="BV1850">
        <v>0</v>
      </c>
      <c r="BX1850">
        <v>0</v>
      </c>
      <c r="BZ1850">
        <v>0</v>
      </c>
      <c r="CB1850">
        <v>0</v>
      </c>
      <c r="CD1850">
        <v>0</v>
      </c>
      <c r="CH1850">
        <v>0</v>
      </c>
      <c r="CL1850">
        <v>3009</v>
      </c>
      <c r="CO1850">
        <v>0</v>
      </c>
      <c r="CP1850">
        <v>0</v>
      </c>
    </row>
    <row r="1851" spans="1:94" x14ac:dyDescent="0.3">
      <c r="A1851" s="4">
        <v>44631</v>
      </c>
      <c r="B1851" s="2" t="s">
        <v>5</v>
      </c>
      <c r="C1851" s="11" t="s">
        <v>152</v>
      </c>
      <c r="D1851" s="11" t="s">
        <v>1690</v>
      </c>
      <c r="E1851" s="3" t="s">
        <v>895</v>
      </c>
      <c r="F1851" s="1"/>
      <c r="G1851" s="7"/>
      <c r="H1851" s="7"/>
      <c r="I1851" s="7"/>
      <c r="J1851" s="7">
        <v>33</v>
      </c>
      <c r="K1851" s="7">
        <v>9</v>
      </c>
      <c r="L1851" s="7"/>
      <c r="M1851" s="5">
        <v>9</v>
      </c>
      <c r="N1851" s="7"/>
      <c r="O1851" s="7"/>
      <c r="P1851" s="7"/>
      <c r="Q1851" s="7"/>
      <c r="R1851" s="7"/>
      <c r="S1851" s="7"/>
      <c r="T1851" s="7"/>
      <c r="U1851" s="7"/>
      <c r="V1851" s="6"/>
      <c r="W1851" s="10"/>
      <c r="X1851" s="8"/>
      <c r="Y1851" s="9">
        <v>0</v>
      </c>
      <c r="Z1851" s="9">
        <v>0</v>
      </c>
      <c r="AA1851" s="9">
        <v>0</v>
      </c>
      <c r="AB1851" s="9">
        <v>0</v>
      </c>
      <c r="AC1851" s="9">
        <v>0</v>
      </c>
      <c r="AD1851" s="9">
        <v>0</v>
      </c>
      <c r="AE1851" s="9">
        <v>0</v>
      </c>
      <c r="AF1851" s="9">
        <v>0</v>
      </c>
      <c r="AG1851" s="9">
        <v>0</v>
      </c>
      <c r="AH1851" s="9">
        <v>0</v>
      </c>
      <c r="AI1851" s="9">
        <v>0</v>
      </c>
      <c r="AJ1851">
        <v>0</v>
      </c>
      <c r="AK1851">
        <v>0</v>
      </c>
      <c r="AU1851" t="s">
        <v>3598</v>
      </c>
      <c r="AW1851">
        <v>0</v>
      </c>
      <c r="BA1851">
        <v>0</v>
      </c>
      <c r="BC1851">
        <v>0</v>
      </c>
      <c r="BE1851">
        <v>0</v>
      </c>
      <c r="BG1851">
        <v>0</v>
      </c>
      <c r="BI1851">
        <v>0</v>
      </c>
      <c r="BK1851">
        <v>0</v>
      </c>
      <c r="BM1851">
        <v>0</v>
      </c>
      <c r="BO1851">
        <v>0</v>
      </c>
      <c r="BQ1851">
        <v>0</v>
      </c>
      <c r="BS1851">
        <v>0</v>
      </c>
      <c r="BT1851">
        <v>0</v>
      </c>
      <c r="BV1851">
        <v>0</v>
      </c>
      <c r="BX1851">
        <v>0</v>
      </c>
      <c r="BZ1851">
        <v>0</v>
      </c>
      <c r="CB1851">
        <v>0</v>
      </c>
      <c r="CD1851">
        <v>0</v>
      </c>
      <c r="CH1851">
        <v>0</v>
      </c>
      <c r="CL1851">
        <v>3010</v>
      </c>
      <c r="CO1851">
        <v>0</v>
      </c>
      <c r="CP1851">
        <v>0</v>
      </c>
    </row>
    <row r="1852" spans="1:94" x14ac:dyDescent="0.3">
      <c r="A1852" s="4">
        <v>44636</v>
      </c>
      <c r="B1852" s="2" t="s">
        <v>5</v>
      </c>
      <c r="C1852" s="11" t="s">
        <v>763</v>
      </c>
      <c r="D1852" s="11" t="s">
        <v>1690</v>
      </c>
      <c r="E1852" s="3" t="s">
        <v>996</v>
      </c>
      <c r="F1852" s="1"/>
      <c r="G1852" s="7"/>
      <c r="H1852" s="7"/>
      <c r="I1852" s="7"/>
      <c r="J1852" s="7">
        <v>82</v>
      </c>
      <c r="K1852" s="7">
        <v>36</v>
      </c>
      <c r="L1852" s="7"/>
      <c r="M1852" s="5">
        <v>36</v>
      </c>
      <c r="N1852" s="7"/>
      <c r="O1852" s="7"/>
      <c r="P1852" s="7"/>
      <c r="Q1852" s="7"/>
      <c r="R1852" s="7"/>
      <c r="S1852" s="7"/>
      <c r="T1852" s="7"/>
      <c r="U1852" s="7"/>
      <c r="V1852" s="6"/>
      <c r="W1852" s="10"/>
      <c r="X1852" s="8"/>
      <c r="Y1852" s="9">
        <v>0</v>
      </c>
      <c r="Z1852" s="9">
        <v>0</v>
      </c>
      <c r="AA1852" s="9">
        <v>0</v>
      </c>
      <c r="AB1852" s="9">
        <v>0</v>
      </c>
      <c r="AC1852" s="9">
        <v>0</v>
      </c>
      <c r="AD1852" s="9">
        <v>0</v>
      </c>
      <c r="AE1852" s="9">
        <v>0</v>
      </c>
      <c r="AF1852" s="9">
        <v>0</v>
      </c>
      <c r="AG1852" s="9">
        <v>0</v>
      </c>
      <c r="AH1852" s="9">
        <v>0</v>
      </c>
      <c r="AI1852" s="9">
        <v>0</v>
      </c>
      <c r="AJ1852">
        <v>0</v>
      </c>
      <c r="AK1852">
        <v>0</v>
      </c>
      <c r="AU1852" t="s">
        <v>3599</v>
      </c>
      <c r="AW1852">
        <v>0</v>
      </c>
      <c r="BA1852">
        <v>0</v>
      </c>
      <c r="BC1852">
        <v>0</v>
      </c>
      <c r="BE1852">
        <v>0</v>
      </c>
      <c r="BG1852">
        <v>0</v>
      </c>
      <c r="BI1852">
        <v>0</v>
      </c>
      <c r="BK1852">
        <v>0</v>
      </c>
      <c r="BM1852">
        <v>0</v>
      </c>
      <c r="BO1852">
        <v>0</v>
      </c>
      <c r="BQ1852">
        <v>0</v>
      </c>
      <c r="BS1852">
        <v>0</v>
      </c>
      <c r="BT1852">
        <v>0</v>
      </c>
      <c r="BV1852">
        <v>0</v>
      </c>
      <c r="BX1852">
        <v>0</v>
      </c>
      <c r="BZ1852">
        <v>0</v>
      </c>
      <c r="CB1852">
        <v>0</v>
      </c>
      <c r="CD1852">
        <v>0</v>
      </c>
      <c r="CH1852">
        <v>0</v>
      </c>
      <c r="CL1852">
        <v>3011</v>
      </c>
      <c r="CO1852">
        <v>0</v>
      </c>
      <c r="CP1852">
        <v>0</v>
      </c>
    </row>
    <row r="1853" spans="1:94" x14ac:dyDescent="0.3">
      <c r="A1853" s="4">
        <v>44639</v>
      </c>
      <c r="B1853" s="2" t="s">
        <v>5</v>
      </c>
      <c r="C1853" s="11" t="s">
        <v>195</v>
      </c>
      <c r="D1853" s="11" t="s">
        <v>1690</v>
      </c>
      <c r="E1853" s="3" t="s">
        <v>976</v>
      </c>
      <c r="F1853" s="1"/>
      <c r="G1853" s="7"/>
      <c r="H1853" s="7"/>
      <c r="I1853" s="7"/>
      <c r="J1853" s="7">
        <v>16</v>
      </c>
      <c r="K1853" s="7">
        <v>4</v>
      </c>
      <c r="L1853" s="7"/>
      <c r="M1853" s="5">
        <v>4</v>
      </c>
      <c r="N1853" s="7"/>
      <c r="O1853" s="7"/>
      <c r="P1853" s="7"/>
      <c r="Q1853" s="7"/>
      <c r="R1853" s="7"/>
      <c r="S1853" s="7"/>
      <c r="T1853" s="7"/>
      <c r="U1853" s="7"/>
      <c r="V1853" s="6"/>
      <c r="W1853" s="10"/>
      <c r="X1853" s="8"/>
      <c r="Y1853" s="9">
        <v>0</v>
      </c>
      <c r="Z1853" s="9">
        <v>0</v>
      </c>
      <c r="AA1853" s="9">
        <v>0</v>
      </c>
      <c r="AB1853" s="9">
        <v>0</v>
      </c>
      <c r="AC1853" s="9">
        <v>0</v>
      </c>
      <c r="AD1853" s="9">
        <v>0</v>
      </c>
      <c r="AE1853" s="9">
        <v>0</v>
      </c>
      <c r="AF1853" s="9">
        <v>0</v>
      </c>
      <c r="AG1853" s="9">
        <v>0</v>
      </c>
      <c r="AH1853" s="9">
        <v>0</v>
      </c>
      <c r="AI1853" s="9">
        <v>0</v>
      </c>
      <c r="AJ1853">
        <v>0</v>
      </c>
      <c r="AK1853">
        <v>0</v>
      </c>
      <c r="AU1853" t="s">
        <v>3600</v>
      </c>
      <c r="AW1853">
        <v>0</v>
      </c>
      <c r="BA1853">
        <v>0</v>
      </c>
      <c r="BC1853">
        <v>0</v>
      </c>
      <c r="BE1853">
        <v>0</v>
      </c>
      <c r="BG1853">
        <v>0</v>
      </c>
      <c r="BI1853">
        <v>0</v>
      </c>
      <c r="BK1853">
        <v>0</v>
      </c>
      <c r="BM1853">
        <v>0</v>
      </c>
      <c r="BO1853">
        <v>0</v>
      </c>
      <c r="BQ1853">
        <v>0</v>
      </c>
      <c r="BS1853">
        <v>0</v>
      </c>
      <c r="BT1853">
        <v>0</v>
      </c>
      <c r="BV1853">
        <v>0</v>
      </c>
      <c r="BX1853">
        <v>0</v>
      </c>
      <c r="BZ1853">
        <v>0</v>
      </c>
      <c r="CB1853">
        <v>0</v>
      </c>
      <c r="CD1853">
        <v>0</v>
      </c>
      <c r="CH1853">
        <v>0</v>
      </c>
      <c r="CL1853">
        <v>3012</v>
      </c>
      <c r="CO1853">
        <v>0</v>
      </c>
      <c r="CP1853">
        <v>3750000</v>
      </c>
    </row>
    <row r="1854" spans="1:94" x14ac:dyDescent="0.3">
      <c r="A1854" s="4">
        <v>44650</v>
      </c>
      <c r="B1854" s="2" t="s">
        <v>5</v>
      </c>
      <c r="C1854" s="11" t="s">
        <v>123</v>
      </c>
      <c r="D1854" s="11" t="s">
        <v>1690</v>
      </c>
      <c r="E1854" s="3" t="s">
        <v>926</v>
      </c>
      <c r="F1854" s="1"/>
      <c r="G1854" s="7"/>
      <c r="H1854" s="7"/>
      <c r="I1854" s="7"/>
      <c r="J1854" s="7">
        <v>123</v>
      </c>
      <c r="K1854" s="7">
        <v>33</v>
      </c>
      <c r="L1854" s="7"/>
      <c r="M1854" s="5">
        <v>33</v>
      </c>
      <c r="N1854" s="7"/>
      <c r="O1854" s="7"/>
      <c r="P1854" s="7"/>
      <c r="Q1854" s="7"/>
      <c r="R1854" s="7"/>
      <c r="S1854" s="7"/>
      <c r="T1854" s="7"/>
      <c r="U1854" s="7"/>
      <c r="V1854" s="6"/>
      <c r="W1854" s="10"/>
      <c r="X1854" s="8"/>
      <c r="Y1854" s="9">
        <v>0</v>
      </c>
      <c r="Z1854" s="9">
        <v>0</v>
      </c>
      <c r="AA1854" s="9">
        <v>0</v>
      </c>
      <c r="AB1854" s="9">
        <v>0</v>
      </c>
      <c r="AC1854" s="9">
        <v>0</v>
      </c>
      <c r="AD1854" s="9">
        <v>0</v>
      </c>
      <c r="AE1854" s="9">
        <v>0</v>
      </c>
      <c r="AF1854" s="9">
        <v>0</v>
      </c>
      <c r="AG1854" s="9">
        <v>0</v>
      </c>
      <c r="AH1854" s="9">
        <v>0</v>
      </c>
      <c r="AI1854" s="9">
        <v>0</v>
      </c>
      <c r="AJ1854">
        <v>0</v>
      </c>
      <c r="AK1854">
        <v>0</v>
      </c>
      <c r="AU1854" t="s">
        <v>3601</v>
      </c>
      <c r="AW1854">
        <v>0</v>
      </c>
      <c r="BA1854">
        <v>0</v>
      </c>
      <c r="BC1854">
        <v>0</v>
      </c>
      <c r="BE1854">
        <v>0</v>
      </c>
      <c r="BG1854">
        <v>0</v>
      </c>
      <c r="BI1854">
        <v>0</v>
      </c>
      <c r="BK1854">
        <v>0</v>
      </c>
      <c r="BM1854">
        <v>0</v>
      </c>
      <c r="BO1854">
        <v>0</v>
      </c>
      <c r="BQ1854">
        <v>0</v>
      </c>
      <c r="BS1854">
        <v>0</v>
      </c>
      <c r="BT1854">
        <v>0</v>
      </c>
      <c r="BV1854">
        <v>0</v>
      </c>
      <c r="BX1854">
        <v>0</v>
      </c>
      <c r="BZ1854">
        <v>0</v>
      </c>
      <c r="CB1854">
        <v>0</v>
      </c>
      <c r="CD1854">
        <v>0</v>
      </c>
      <c r="CH1854">
        <v>0</v>
      </c>
      <c r="CL1854">
        <v>3013</v>
      </c>
      <c r="CO1854">
        <v>0</v>
      </c>
      <c r="CP1854">
        <v>0</v>
      </c>
    </row>
    <row r="1855" spans="1:94" x14ac:dyDescent="0.3">
      <c r="A1855" s="4">
        <v>44817</v>
      </c>
      <c r="B1855" s="2" t="s">
        <v>5</v>
      </c>
      <c r="C1855" s="11" t="s">
        <v>180</v>
      </c>
      <c r="D1855" s="11" t="s">
        <v>512</v>
      </c>
      <c r="E1855" s="3" t="s">
        <v>1198</v>
      </c>
      <c r="F1855" s="1"/>
      <c r="G1855" s="7"/>
      <c r="H1855" s="7"/>
      <c r="I1855" s="7"/>
      <c r="J1855" s="7">
        <v>77</v>
      </c>
      <c r="K1855" s="7">
        <v>49</v>
      </c>
      <c r="L1855" s="7"/>
      <c r="M1855" s="5"/>
      <c r="N1855" s="7"/>
      <c r="O1855" s="7"/>
      <c r="P1855" s="7"/>
      <c r="Q1855" s="7"/>
      <c r="R1855" s="7"/>
      <c r="S1855" s="7"/>
      <c r="T1855" s="7">
        <v>1</v>
      </c>
      <c r="U1855" s="7"/>
      <c r="V1855" s="6">
        <v>31.1</v>
      </c>
      <c r="W1855" s="10"/>
      <c r="X1855" s="8"/>
      <c r="Y1855" s="9">
        <v>0</v>
      </c>
      <c r="Z1855" s="9">
        <v>0</v>
      </c>
      <c r="AA1855" s="9">
        <v>0</v>
      </c>
      <c r="AB1855" s="9">
        <v>0</v>
      </c>
      <c r="AC1855" s="9">
        <v>0</v>
      </c>
      <c r="AD1855" s="9">
        <v>0</v>
      </c>
      <c r="AE1855" s="9">
        <v>0</v>
      </c>
      <c r="AF1855" s="9">
        <v>0</v>
      </c>
      <c r="AG1855" s="9">
        <v>0</v>
      </c>
      <c r="AH1855" s="9">
        <v>0</v>
      </c>
      <c r="AI1855" s="9">
        <v>0</v>
      </c>
      <c r="AJ1855">
        <v>0</v>
      </c>
      <c r="AK1855">
        <v>0</v>
      </c>
      <c r="AU1855" t="s">
        <v>3602</v>
      </c>
      <c r="AW1855">
        <v>0</v>
      </c>
      <c r="BA1855">
        <v>0</v>
      </c>
      <c r="BC1855">
        <v>0</v>
      </c>
      <c r="BE1855">
        <v>0</v>
      </c>
      <c r="BG1855">
        <v>0</v>
      </c>
      <c r="BI1855">
        <v>0</v>
      </c>
      <c r="BK1855">
        <v>0</v>
      </c>
      <c r="BM1855">
        <v>0</v>
      </c>
      <c r="BO1855">
        <v>0</v>
      </c>
      <c r="BQ1855">
        <v>0</v>
      </c>
      <c r="BS1855">
        <v>0</v>
      </c>
      <c r="BT1855">
        <v>0</v>
      </c>
      <c r="BV1855">
        <v>0</v>
      </c>
      <c r="BX1855">
        <v>0</v>
      </c>
      <c r="BZ1855">
        <v>0</v>
      </c>
      <c r="CB1855">
        <v>0</v>
      </c>
      <c r="CD1855">
        <v>0</v>
      </c>
      <c r="CH1855">
        <v>0</v>
      </c>
      <c r="CL1855">
        <v>3014</v>
      </c>
      <c r="CO1855">
        <v>0</v>
      </c>
      <c r="CP1855">
        <v>0</v>
      </c>
    </row>
    <row r="1856" spans="1:94" x14ac:dyDescent="0.3">
      <c r="A1856" s="4">
        <v>44816</v>
      </c>
      <c r="B1856" s="2" t="s">
        <v>5</v>
      </c>
      <c r="C1856" s="11" t="s">
        <v>766</v>
      </c>
      <c r="D1856" s="11" t="s">
        <v>1699</v>
      </c>
      <c r="E1856" s="3" t="s">
        <v>837</v>
      </c>
      <c r="F1856" s="1"/>
      <c r="G1856" s="7"/>
      <c r="H1856" s="7"/>
      <c r="I1856" s="7"/>
      <c r="J1856" s="7"/>
      <c r="K1856" s="7"/>
      <c r="L1856" s="7"/>
      <c r="M1856" s="5"/>
      <c r="N1856" s="7"/>
      <c r="O1856" s="7"/>
      <c r="P1856" s="7"/>
      <c r="Q1856" s="7"/>
      <c r="R1856" s="7"/>
      <c r="S1856" s="7"/>
      <c r="T1856" s="7"/>
      <c r="U1856" s="7"/>
      <c r="V1856" s="6">
        <v>2</v>
      </c>
      <c r="W1856" s="10"/>
      <c r="X1856" s="8"/>
      <c r="Y1856" s="9">
        <v>0</v>
      </c>
      <c r="Z1856" s="9">
        <v>0</v>
      </c>
      <c r="AA1856" s="9">
        <v>0</v>
      </c>
      <c r="AB1856" s="9">
        <v>0</v>
      </c>
      <c r="AC1856" s="9">
        <v>0</v>
      </c>
      <c r="AD1856" s="9">
        <v>0</v>
      </c>
      <c r="AE1856" s="9">
        <v>0</v>
      </c>
      <c r="AF1856" s="9">
        <v>0</v>
      </c>
      <c r="AG1856" s="9">
        <v>0</v>
      </c>
      <c r="AH1856" s="9">
        <v>0</v>
      </c>
      <c r="AI1856" s="9">
        <v>0</v>
      </c>
      <c r="AJ1856">
        <v>0</v>
      </c>
      <c r="AK1856">
        <v>0</v>
      </c>
      <c r="AU1856" t="s">
        <v>3603</v>
      </c>
      <c r="AW1856">
        <v>0</v>
      </c>
      <c r="BA1856">
        <v>0</v>
      </c>
      <c r="BC1856">
        <v>0</v>
      </c>
      <c r="BE1856">
        <v>0</v>
      </c>
      <c r="BG1856">
        <v>0</v>
      </c>
      <c r="BI1856">
        <v>0</v>
      </c>
      <c r="BK1856">
        <v>0</v>
      </c>
      <c r="BM1856">
        <v>0</v>
      </c>
      <c r="BO1856">
        <v>0</v>
      </c>
      <c r="BQ1856">
        <v>0</v>
      </c>
      <c r="BS1856">
        <v>0</v>
      </c>
      <c r="BT1856">
        <v>0</v>
      </c>
      <c r="BV1856">
        <v>0</v>
      </c>
      <c r="BX1856">
        <v>0</v>
      </c>
      <c r="BZ1856">
        <v>0</v>
      </c>
      <c r="CB1856">
        <v>0</v>
      </c>
      <c r="CD1856">
        <v>0</v>
      </c>
      <c r="CH1856">
        <v>0</v>
      </c>
      <c r="CL1856">
        <v>3015</v>
      </c>
      <c r="CO1856">
        <v>0</v>
      </c>
      <c r="CP1856">
        <v>0</v>
      </c>
    </row>
    <row r="1857" spans="1:94" x14ac:dyDescent="0.3">
      <c r="A1857" s="4">
        <v>44816</v>
      </c>
      <c r="B1857" s="2" t="s">
        <v>5</v>
      </c>
      <c r="C1857" s="11" t="s">
        <v>451</v>
      </c>
      <c r="D1857" s="11" t="s">
        <v>1699</v>
      </c>
      <c r="E1857" s="3" t="s">
        <v>866</v>
      </c>
      <c r="F1857" s="1"/>
      <c r="G1857" s="7"/>
      <c r="H1857" s="7"/>
      <c r="I1857" s="7"/>
      <c r="J1857" s="7"/>
      <c r="K1857" s="7"/>
      <c r="L1857" s="7"/>
      <c r="M1857" s="5"/>
      <c r="N1857" s="7"/>
      <c r="O1857" s="7"/>
      <c r="P1857" s="7"/>
      <c r="Q1857" s="7"/>
      <c r="R1857" s="7"/>
      <c r="S1857" s="7"/>
      <c r="T1857" s="7"/>
      <c r="U1857" s="7"/>
      <c r="V1857" s="6">
        <v>1</v>
      </c>
      <c r="W1857" s="10"/>
      <c r="X1857" s="8"/>
      <c r="Y1857" s="9">
        <v>0</v>
      </c>
      <c r="Z1857" s="9">
        <v>0</v>
      </c>
      <c r="AA1857" s="9">
        <v>0</v>
      </c>
      <c r="AB1857" s="9">
        <v>0</v>
      </c>
      <c r="AC1857" s="9">
        <v>0</v>
      </c>
      <c r="AD1857" s="9">
        <v>0</v>
      </c>
      <c r="AE1857" s="9">
        <v>0</v>
      </c>
      <c r="AF1857" s="9">
        <v>0</v>
      </c>
      <c r="AG1857" s="9">
        <v>0</v>
      </c>
      <c r="AH1857" s="9">
        <v>0</v>
      </c>
      <c r="AI1857" s="9">
        <v>0</v>
      </c>
      <c r="AJ1857">
        <v>0</v>
      </c>
      <c r="AK1857">
        <v>0</v>
      </c>
      <c r="AU1857" t="s">
        <v>3604</v>
      </c>
      <c r="AW1857">
        <v>0</v>
      </c>
      <c r="BA1857">
        <v>0</v>
      </c>
      <c r="BC1857">
        <v>0</v>
      </c>
      <c r="BE1857">
        <v>0</v>
      </c>
      <c r="BG1857">
        <v>0</v>
      </c>
      <c r="BI1857">
        <v>0</v>
      </c>
      <c r="BK1857">
        <v>0</v>
      </c>
      <c r="BM1857">
        <v>0</v>
      </c>
      <c r="BO1857">
        <v>0</v>
      </c>
      <c r="BQ1857">
        <v>0</v>
      </c>
      <c r="BS1857">
        <v>0</v>
      </c>
      <c r="BT1857">
        <v>0</v>
      </c>
      <c r="BV1857">
        <v>0</v>
      </c>
      <c r="BX1857">
        <v>0</v>
      </c>
      <c r="BZ1857">
        <v>0</v>
      </c>
      <c r="CB1857">
        <v>0</v>
      </c>
      <c r="CD1857">
        <v>0</v>
      </c>
      <c r="CH1857">
        <v>0</v>
      </c>
      <c r="CL1857">
        <v>3016</v>
      </c>
      <c r="CO1857">
        <v>0</v>
      </c>
      <c r="CP1857">
        <v>0</v>
      </c>
    </row>
    <row r="1858" spans="1:94" x14ac:dyDescent="0.3">
      <c r="A1858" s="4">
        <v>44816</v>
      </c>
      <c r="B1858" s="2" t="s">
        <v>5</v>
      </c>
      <c r="C1858" s="11" t="s">
        <v>109</v>
      </c>
      <c r="D1858" s="11" t="s">
        <v>1699</v>
      </c>
      <c r="E1858" s="3" t="s">
        <v>905</v>
      </c>
      <c r="F1858" s="1"/>
      <c r="G1858" s="7"/>
      <c r="H1858" s="7"/>
      <c r="I1858" s="7"/>
      <c r="J1858" s="7"/>
      <c r="K1858" s="7"/>
      <c r="L1858" s="7"/>
      <c r="M1858" s="5"/>
      <c r="N1858" s="7"/>
      <c r="O1858" s="7"/>
      <c r="P1858" s="7"/>
      <c r="Q1858" s="7"/>
      <c r="R1858" s="7"/>
      <c r="S1858" s="7"/>
      <c r="T1858" s="7"/>
      <c r="U1858" s="7"/>
      <c r="V1858" s="6">
        <v>3</v>
      </c>
      <c r="W1858" s="10"/>
      <c r="X1858" s="8"/>
      <c r="Y1858" s="9">
        <v>0</v>
      </c>
      <c r="Z1858" s="9">
        <v>0</v>
      </c>
      <c r="AA1858" s="9">
        <v>0</v>
      </c>
      <c r="AB1858" s="9">
        <v>0</v>
      </c>
      <c r="AC1858" s="9">
        <v>0</v>
      </c>
      <c r="AD1858" s="9">
        <v>0</v>
      </c>
      <c r="AE1858" s="9">
        <v>0</v>
      </c>
      <c r="AF1858" s="9">
        <v>0</v>
      </c>
      <c r="AG1858" s="9">
        <v>0</v>
      </c>
      <c r="AH1858" s="9">
        <v>0</v>
      </c>
      <c r="AI1858" s="9">
        <v>0</v>
      </c>
      <c r="AJ1858">
        <v>0</v>
      </c>
      <c r="AK1858">
        <v>0</v>
      </c>
      <c r="AU1858" t="s">
        <v>3605</v>
      </c>
      <c r="AW1858">
        <v>0</v>
      </c>
      <c r="BA1858">
        <v>0</v>
      </c>
      <c r="BC1858">
        <v>0</v>
      </c>
      <c r="BE1858">
        <v>0</v>
      </c>
      <c r="BG1858">
        <v>0</v>
      </c>
      <c r="BI1858">
        <v>0</v>
      </c>
      <c r="BK1858">
        <v>0</v>
      </c>
      <c r="BM1858">
        <v>0</v>
      </c>
      <c r="BO1858">
        <v>0</v>
      </c>
      <c r="BQ1858">
        <v>0</v>
      </c>
      <c r="BS1858">
        <v>0</v>
      </c>
      <c r="BT1858">
        <v>0</v>
      </c>
      <c r="BV1858">
        <v>0</v>
      </c>
      <c r="BX1858">
        <v>0</v>
      </c>
      <c r="BZ1858">
        <v>0</v>
      </c>
      <c r="CB1858">
        <v>0</v>
      </c>
      <c r="CD1858">
        <v>0</v>
      </c>
      <c r="CH1858">
        <v>0</v>
      </c>
      <c r="CL1858">
        <v>3017</v>
      </c>
      <c r="CO1858">
        <v>0</v>
      </c>
      <c r="CP1858">
        <v>0</v>
      </c>
    </row>
    <row r="1859" spans="1:94" x14ac:dyDescent="0.3">
      <c r="A1859" s="4">
        <v>44815</v>
      </c>
      <c r="B1859" s="2" t="s">
        <v>5</v>
      </c>
      <c r="C1859" s="11" t="s">
        <v>454</v>
      </c>
      <c r="D1859" s="11" t="s">
        <v>1699</v>
      </c>
      <c r="E1859" s="3" t="s">
        <v>1114</v>
      </c>
      <c r="F1859" s="1"/>
      <c r="G1859" s="7"/>
      <c r="H1859" s="7"/>
      <c r="I1859" s="7"/>
      <c r="J1859" s="7"/>
      <c r="K1859" s="7"/>
      <c r="L1859" s="7"/>
      <c r="M1859" s="5"/>
      <c r="N1859" s="7"/>
      <c r="O1859" s="7"/>
      <c r="P1859" s="7"/>
      <c r="Q1859" s="7"/>
      <c r="R1859" s="7"/>
      <c r="S1859" s="7"/>
      <c r="T1859" s="7"/>
      <c r="U1859" s="7"/>
      <c r="V1859" s="6">
        <v>1</v>
      </c>
      <c r="W1859" s="10"/>
      <c r="X1859" s="8"/>
      <c r="Y1859" s="9">
        <v>0</v>
      </c>
      <c r="Z1859" s="9">
        <v>0</v>
      </c>
      <c r="AA1859" s="9">
        <v>0</v>
      </c>
      <c r="AB1859" s="9">
        <v>0</v>
      </c>
      <c r="AC1859" s="9">
        <v>0</v>
      </c>
      <c r="AD1859" s="9">
        <v>0</v>
      </c>
      <c r="AE1859" s="9">
        <v>0</v>
      </c>
      <c r="AF1859" s="9">
        <v>0</v>
      </c>
      <c r="AG1859" s="9">
        <v>0</v>
      </c>
      <c r="AH1859" s="9">
        <v>0</v>
      </c>
      <c r="AI1859" s="9">
        <v>0</v>
      </c>
      <c r="AJ1859">
        <v>0</v>
      </c>
      <c r="AK1859">
        <v>0</v>
      </c>
      <c r="AU1859" t="s">
        <v>3606</v>
      </c>
      <c r="AW1859">
        <v>0</v>
      </c>
      <c r="BA1859">
        <v>0</v>
      </c>
      <c r="BC1859">
        <v>0</v>
      </c>
      <c r="BE1859">
        <v>0</v>
      </c>
      <c r="BG1859">
        <v>0</v>
      </c>
      <c r="BI1859">
        <v>0</v>
      </c>
      <c r="BK1859">
        <v>0</v>
      </c>
      <c r="BM1859">
        <v>0</v>
      </c>
      <c r="BO1859">
        <v>0</v>
      </c>
      <c r="BQ1859">
        <v>0</v>
      </c>
      <c r="BS1859">
        <v>0</v>
      </c>
      <c r="BT1859">
        <v>0</v>
      </c>
      <c r="BV1859">
        <v>0</v>
      </c>
      <c r="BX1859">
        <v>0</v>
      </c>
      <c r="BZ1859">
        <v>0</v>
      </c>
      <c r="CB1859">
        <v>0</v>
      </c>
      <c r="CD1859">
        <v>0</v>
      </c>
      <c r="CH1859">
        <v>0</v>
      </c>
      <c r="CL1859">
        <v>3018</v>
      </c>
      <c r="CO1859">
        <v>0</v>
      </c>
      <c r="CP1859">
        <v>0</v>
      </c>
    </row>
    <row r="1860" spans="1:94" x14ac:dyDescent="0.3">
      <c r="A1860" s="4">
        <v>44815</v>
      </c>
      <c r="B1860" s="2" t="s">
        <v>5</v>
      </c>
      <c r="C1860" s="11" t="s">
        <v>795</v>
      </c>
      <c r="D1860" s="11" t="s">
        <v>1699</v>
      </c>
      <c r="E1860" s="3" t="s">
        <v>838</v>
      </c>
      <c r="F1860" s="1"/>
      <c r="G1860" s="7"/>
      <c r="H1860" s="7"/>
      <c r="I1860" s="7"/>
      <c r="J1860" s="7"/>
      <c r="K1860" s="7"/>
      <c r="L1860" s="7"/>
      <c r="M1860" s="5"/>
      <c r="N1860" s="7"/>
      <c r="O1860" s="7"/>
      <c r="P1860" s="7"/>
      <c r="Q1860" s="7"/>
      <c r="R1860" s="7"/>
      <c r="S1860" s="7"/>
      <c r="T1860" s="7"/>
      <c r="U1860" s="7"/>
      <c r="V1860" s="6">
        <v>4</v>
      </c>
      <c r="W1860" s="10"/>
      <c r="X1860" s="8"/>
      <c r="Y1860" s="9">
        <v>0</v>
      </c>
      <c r="Z1860" s="9">
        <v>0</v>
      </c>
      <c r="AA1860" s="9">
        <v>0</v>
      </c>
      <c r="AB1860" s="9">
        <v>0</v>
      </c>
      <c r="AC1860" s="9">
        <v>0</v>
      </c>
      <c r="AD1860" s="9">
        <v>0</v>
      </c>
      <c r="AE1860" s="9">
        <v>0</v>
      </c>
      <c r="AF1860" s="9">
        <v>0</v>
      </c>
      <c r="AG1860" s="9">
        <v>0</v>
      </c>
      <c r="AH1860" s="9">
        <v>0</v>
      </c>
      <c r="AI1860" s="9">
        <v>0</v>
      </c>
      <c r="AJ1860">
        <v>0</v>
      </c>
      <c r="AK1860">
        <v>0</v>
      </c>
      <c r="AU1860" t="s">
        <v>3607</v>
      </c>
      <c r="AW1860">
        <v>0</v>
      </c>
      <c r="BA1860">
        <v>0</v>
      </c>
      <c r="BC1860">
        <v>0</v>
      </c>
      <c r="BE1860">
        <v>0</v>
      </c>
      <c r="BG1860">
        <v>0</v>
      </c>
      <c r="BI1860">
        <v>0</v>
      </c>
      <c r="BK1860">
        <v>0</v>
      </c>
      <c r="BM1860">
        <v>0</v>
      </c>
      <c r="BO1860">
        <v>0</v>
      </c>
      <c r="BQ1860">
        <v>0</v>
      </c>
      <c r="BS1860">
        <v>0</v>
      </c>
      <c r="BT1860">
        <v>0</v>
      </c>
      <c r="BV1860">
        <v>0</v>
      </c>
      <c r="BX1860">
        <v>0</v>
      </c>
      <c r="BZ1860">
        <v>0</v>
      </c>
      <c r="CB1860">
        <v>0</v>
      </c>
      <c r="CD1860">
        <v>0</v>
      </c>
      <c r="CH1860">
        <v>0</v>
      </c>
      <c r="CL1860">
        <v>3019</v>
      </c>
      <c r="CO1860">
        <v>0</v>
      </c>
      <c r="CP1860">
        <v>0</v>
      </c>
    </row>
    <row r="1861" spans="1:94" x14ac:dyDescent="0.3">
      <c r="A1861" s="4">
        <v>44817</v>
      </c>
      <c r="B1861" s="2" t="s">
        <v>499</v>
      </c>
      <c r="C1861" s="11" t="s">
        <v>500</v>
      </c>
      <c r="D1861" s="11" t="s">
        <v>1697</v>
      </c>
      <c r="E1861" s="3" t="s">
        <v>1553</v>
      </c>
      <c r="F1861" s="1"/>
      <c r="G1861" s="7">
        <v>1</v>
      </c>
      <c r="H1861" s="7"/>
      <c r="I1861" s="7"/>
      <c r="J1861" s="7"/>
      <c r="K1861" s="7"/>
      <c r="L1861" s="7"/>
      <c r="M1861" s="5"/>
      <c r="N1861" s="7"/>
      <c r="O1861" s="7"/>
      <c r="P1861" s="7"/>
      <c r="Q1861" s="7"/>
      <c r="R1861" s="7"/>
      <c r="S1861" s="7"/>
      <c r="T1861" s="7"/>
      <c r="U1861" s="7"/>
      <c r="V1861" s="6"/>
      <c r="W1861" s="10"/>
      <c r="X1861" s="8"/>
      <c r="Y1861" s="9">
        <v>0</v>
      </c>
      <c r="Z1861" s="9">
        <v>0</v>
      </c>
      <c r="AA1861" s="9">
        <v>0</v>
      </c>
      <c r="AB1861" s="9">
        <v>0</v>
      </c>
      <c r="AC1861" s="9">
        <v>0</v>
      </c>
      <c r="AD1861" s="9">
        <v>0</v>
      </c>
      <c r="AE1861" s="9">
        <v>0</v>
      </c>
      <c r="AF1861" s="9">
        <v>0</v>
      </c>
      <c r="AG1861" s="9">
        <v>0</v>
      </c>
      <c r="AH1861" s="9">
        <v>0</v>
      </c>
      <c r="AI1861" s="9">
        <v>0</v>
      </c>
      <c r="AJ1861">
        <v>0</v>
      </c>
      <c r="AK1861">
        <v>0</v>
      </c>
      <c r="AU1861" t="s">
        <v>3608</v>
      </c>
      <c r="AW1861">
        <v>0</v>
      </c>
      <c r="BA1861">
        <v>0</v>
      </c>
      <c r="BC1861">
        <v>0</v>
      </c>
      <c r="BE1861">
        <v>0</v>
      </c>
      <c r="BG1861">
        <v>0</v>
      </c>
      <c r="BI1861">
        <v>0</v>
      </c>
      <c r="BK1861">
        <v>0</v>
      </c>
      <c r="BM1861">
        <v>0</v>
      </c>
      <c r="BO1861">
        <v>0</v>
      </c>
      <c r="BQ1861">
        <v>0</v>
      </c>
      <c r="BS1861">
        <v>0</v>
      </c>
      <c r="BT1861">
        <v>0</v>
      </c>
      <c r="BV1861">
        <v>0</v>
      </c>
      <c r="BX1861">
        <v>0</v>
      </c>
      <c r="BZ1861">
        <v>0</v>
      </c>
      <c r="CB1861">
        <v>0</v>
      </c>
      <c r="CD1861">
        <v>0</v>
      </c>
      <c r="CH1861">
        <v>0</v>
      </c>
      <c r="CL1861">
        <v>3020</v>
      </c>
      <c r="CO1861">
        <v>0</v>
      </c>
      <c r="CP1861">
        <v>0</v>
      </c>
    </row>
    <row r="1862" spans="1:94" x14ac:dyDescent="0.3">
      <c r="A1862" s="4">
        <v>44817</v>
      </c>
      <c r="B1862" s="2" t="s">
        <v>9</v>
      </c>
      <c r="C1862" s="11" t="s">
        <v>52</v>
      </c>
      <c r="D1862" s="11" t="s">
        <v>31</v>
      </c>
      <c r="E1862" s="3" t="s">
        <v>830</v>
      </c>
      <c r="F1862" s="1"/>
      <c r="G1862" s="7"/>
      <c r="H1862" s="7">
        <v>5</v>
      </c>
      <c r="I1862" s="7"/>
      <c r="J1862" s="7">
        <v>316</v>
      </c>
      <c r="K1862" s="7">
        <v>79</v>
      </c>
      <c r="L1862" s="7"/>
      <c r="M1862" s="5">
        <v>79</v>
      </c>
      <c r="N1862" s="7"/>
      <c r="O1862" s="7"/>
      <c r="P1862" s="7"/>
      <c r="Q1862" s="7"/>
      <c r="R1862" s="7"/>
      <c r="S1862" s="7"/>
      <c r="T1862" s="7"/>
      <c r="U1862" s="7"/>
      <c r="V1862" s="6"/>
      <c r="W1862" s="10"/>
      <c r="X1862" s="8"/>
      <c r="Y1862" s="9">
        <v>0</v>
      </c>
      <c r="Z1862" s="9">
        <v>0</v>
      </c>
      <c r="AA1862" s="9">
        <v>0</v>
      </c>
      <c r="AB1862" s="9">
        <v>0</v>
      </c>
      <c r="AC1862" s="9">
        <v>0</v>
      </c>
      <c r="AD1862" s="9">
        <v>0</v>
      </c>
      <c r="AE1862" s="9">
        <v>0</v>
      </c>
      <c r="AF1862" s="9">
        <v>0</v>
      </c>
      <c r="AG1862" s="9">
        <v>0</v>
      </c>
      <c r="AH1862" s="9">
        <v>0</v>
      </c>
      <c r="AI1862" s="9">
        <v>0</v>
      </c>
      <c r="AJ1862">
        <v>0</v>
      </c>
      <c r="AK1862">
        <v>0</v>
      </c>
      <c r="AU1862" t="s">
        <v>3609</v>
      </c>
      <c r="AW1862">
        <v>0</v>
      </c>
      <c r="BA1862">
        <v>0</v>
      </c>
      <c r="BC1862">
        <v>0</v>
      </c>
      <c r="BE1862">
        <v>0</v>
      </c>
      <c r="BG1862">
        <v>0</v>
      </c>
      <c r="BI1862">
        <v>0</v>
      </c>
      <c r="BK1862">
        <v>0</v>
      </c>
      <c r="BM1862">
        <v>0</v>
      </c>
      <c r="BO1862">
        <v>0</v>
      </c>
      <c r="BQ1862">
        <v>0</v>
      </c>
      <c r="BS1862">
        <v>0</v>
      </c>
      <c r="BT1862">
        <v>0</v>
      </c>
      <c r="BV1862">
        <v>0</v>
      </c>
      <c r="BX1862">
        <v>0</v>
      </c>
      <c r="BZ1862">
        <v>0</v>
      </c>
      <c r="CB1862">
        <v>0</v>
      </c>
      <c r="CD1862">
        <v>0</v>
      </c>
      <c r="CH1862">
        <v>0</v>
      </c>
      <c r="CL1862">
        <v>3021</v>
      </c>
      <c r="CO1862">
        <v>0</v>
      </c>
      <c r="CP1862">
        <v>0</v>
      </c>
    </row>
    <row r="1863" spans="1:94" x14ac:dyDescent="0.3">
      <c r="A1863" s="4">
        <v>44815</v>
      </c>
      <c r="B1863" s="2" t="s">
        <v>5</v>
      </c>
      <c r="C1863" s="11" t="s">
        <v>436</v>
      </c>
      <c r="D1863" s="11" t="s">
        <v>1699</v>
      </c>
      <c r="E1863" s="3" t="s">
        <v>904</v>
      </c>
      <c r="F1863" s="1"/>
      <c r="G1863" s="7"/>
      <c r="H1863" s="7"/>
      <c r="I1863" s="7"/>
      <c r="J1863" s="7"/>
      <c r="K1863" s="7"/>
      <c r="L1863" s="7"/>
      <c r="M1863" s="5"/>
      <c r="N1863" s="7"/>
      <c r="O1863" s="7"/>
      <c r="P1863" s="7"/>
      <c r="Q1863" s="7"/>
      <c r="R1863" s="7"/>
      <c r="S1863" s="7"/>
      <c r="T1863" s="7"/>
      <c r="U1863" s="7"/>
      <c r="V1863" s="6">
        <v>5</v>
      </c>
      <c r="W1863" s="10"/>
      <c r="X1863" s="8"/>
      <c r="Y1863" s="9">
        <v>0</v>
      </c>
      <c r="Z1863" s="9">
        <v>0</v>
      </c>
      <c r="AA1863" s="9">
        <v>0</v>
      </c>
      <c r="AB1863" s="9">
        <v>0</v>
      </c>
      <c r="AC1863" s="9">
        <v>0</v>
      </c>
      <c r="AD1863" s="9">
        <v>0</v>
      </c>
      <c r="AE1863" s="9">
        <v>0</v>
      </c>
      <c r="AF1863" s="9">
        <v>0</v>
      </c>
      <c r="AG1863" s="9">
        <v>0</v>
      </c>
      <c r="AH1863" s="9">
        <v>0</v>
      </c>
      <c r="AI1863" s="9">
        <v>0</v>
      </c>
      <c r="AJ1863">
        <v>0</v>
      </c>
      <c r="AK1863">
        <v>0</v>
      </c>
      <c r="AU1863" t="s">
        <v>3610</v>
      </c>
      <c r="AW1863">
        <v>0</v>
      </c>
      <c r="BA1863">
        <v>0</v>
      </c>
      <c r="BC1863">
        <v>0</v>
      </c>
      <c r="BE1863">
        <v>0</v>
      </c>
      <c r="BG1863">
        <v>0</v>
      </c>
      <c r="BI1863">
        <v>0</v>
      </c>
      <c r="BK1863">
        <v>0</v>
      </c>
      <c r="BM1863">
        <v>0</v>
      </c>
      <c r="BO1863">
        <v>0</v>
      </c>
      <c r="BQ1863">
        <v>0</v>
      </c>
      <c r="BS1863">
        <v>0</v>
      </c>
      <c r="BT1863">
        <v>0</v>
      </c>
      <c r="BV1863">
        <v>0</v>
      </c>
      <c r="BX1863">
        <v>0</v>
      </c>
      <c r="BZ1863">
        <v>0</v>
      </c>
      <c r="CB1863">
        <v>0</v>
      </c>
      <c r="CD1863">
        <v>0</v>
      </c>
      <c r="CH1863">
        <v>0</v>
      </c>
      <c r="CL1863">
        <v>3022</v>
      </c>
      <c r="CO1863">
        <v>0</v>
      </c>
      <c r="CP1863">
        <v>0</v>
      </c>
    </row>
    <row r="1864" spans="1:94" x14ac:dyDescent="0.3">
      <c r="A1864" s="4">
        <v>44815</v>
      </c>
      <c r="B1864" s="2" t="s">
        <v>5</v>
      </c>
      <c r="C1864" s="11" t="s">
        <v>121</v>
      </c>
      <c r="D1864" s="11" t="s">
        <v>1699</v>
      </c>
      <c r="E1864" s="3" t="s">
        <v>1237</v>
      </c>
      <c r="F1864" s="1"/>
      <c r="G1864" s="7"/>
      <c r="H1864" s="7"/>
      <c r="I1864" s="7"/>
      <c r="J1864" s="7"/>
      <c r="K1864" s="7"/>
      <c r="L1864" s="7"/>
      <c r="M1864" s="5"/>
      <c r="N1864" s="7"/>
      <c r="O1864" s="7"/>
      <c r="P1864" s="7"/>
      <c r="Q1864" s="7"/>
      <c r="R1864" s="7"/>
      <c r="S1864" s="7"/>
      <c r="T1864" s="7"/>
      <c r="U1864" s="7"/>
      <c r="V1864" s="6">
        <v>3</v>
      </c>
      <c r="W1864" s="10"/>
      <c r="X1864" s="8"/>
      <c r="Y1864" s="9">
        <v>0</v>
      </c>
      <c r="Z1864" s="9">
        <v>0</v>
      </c>
      <c r="AA1864" s="9">
        <v>0</v>
      </c>
      <c r="AB1864" s="9">
        <v>0</v>
      </c>
      <c r="AC1864" s="9">
        <v>0</v>
      </c>
      <c r="AD1864" s="9">
        <v>0</v>
      </c>
      <c r="AE1864" s="9">
        <v>0</v>
      </c>
      <c r="AF1864" s="9">
        <v>0</v>
      </c>
      <c r="AG1864" s="9">
        <v>0</v>
      </c>
      <c r="AH1864" s="9">
        <v>0</v>
      </c>
      <c r="AI1864" s="9">
        <v>0</v>
      </c>
      <c r="AJ1864">
        <v>0</v>
      </c>
      <c r="AK1864">
        <v>0</v>
      </c>
      <c r="AU1864" t="s">
        <v>3611</v>
      </c>
      <c r="AW1864">
        <v>0</v>
      </c>
      <c r="BA1864">
        <v>0</v>
      </c>
      <c r="BC1864">
        <v>0</v>
      </c>
      <c r="BE1864">
        <v>0</v>
      </c>
      <c r="BG1864">
        <v>0</v>
      </c>
      <c r="BI1864">
        <v>0</v>
      </c>
      <c r="BK1864">
        <v>0</v>
      </c>
      <c r="BM1864">
        <v>0</v>
      </c>
      <c r="BO1864">
        <v>0</v>
      </c>
      <c r="BQ1864">
        <v>0</v>
      </c>
      <c r="BS1864">
        <v>0</v>
      </c>
      <c r="BT1864">
        <v>0</v>
      </c>
      <c r="BV1864">
        <v>0</v>
      </c>
      <c r="BX1864">
        <v>0</v>
      </c>
      <c r="BZ1864">
        <v>0</v>
      </c>
      <c r="CB1864">
        <v>0</v>
      </c>
      <c r="CD1864">
        <v>0</v>
      </c>
      <c r="CH1864">
        <v>0</v>
      </c>
      <c r="CL1864">
        <v>3023</v>
      </c>
      <c r="CO1864">
        <v>0</v>
      </c>
      <c r="CP1864">
        <v>0</v>
      </c>
    </row>
    <row r="1865" spans="1:94" x14ac:dyDescent="0.3">
      <c r="A1865" s="4">
        <v>44814</v>
      </c>
      <c r="B1865" s="2" t="s">
        <v>5</v>
      </c>
      <c r="C1865" s="11" t="s">
        <v>122</v>
      </c>
      <c r="D1865" s="11" t="s">
        <v>1699</v>
      </c>
      <c r="E1865" s="3" t="s">
        <v>865</v>
      </c>
      <c r="F1865" s="1"/>
      <c r="G1865" s="7"/>
      <c r="H1865" s="7"/>
      <c r="I1865" s="7"/>
      <c r="J1865" s="7"/>
      <c r="K1865" s="7"/>
      <c r="L1865" s="7"/>
      <c r="M1865" s="5"/>
      <c r="N1865" s="7"/>
      <c r="O1865" s="7"/>
      <c r="P1865" s="7"/>
      <c r="Q1865" s="7"/>
      <c r="R1865" s="7"/>
      <c r="S1865" s="7"/>
      <c r="T1865" s="7"/>
      <c r="U1865" s="7"/>
      <c r="V1865" s="6">
        <v>2</v>
      </c>
      <c r="W1865" s="10"/>
      <c r="X1865" s="8"/>
      <c r="Y1865" s="9">
        <v>0</v>
      </c>
      <c r="Z1865" s="9">
        <v>0</v>
      </c>
      <c r="AA1865" s="9">
        <v>0</v>
      </c>
      <c r="AB1865" s="9">
        <v>0</v>
      </c>
      <c r="AC1865" s="9">
        <v>0</v>
      </c>
      <c r="AD1865" s="9">
        <v>0</v>
      </c>
      <c r="AE1865" s="9">
        <v>0</v>
      </c>
      <c r="AF1865" s="9">
        <v>0</v>
      </c>
      <c r="AG1865" s="9">
        <v>0</v>
      </c>
      <c r="AH1865" s="9">
        <v>0</v>
      </c>
      <c r="AI1865" s="9">
        <v>0</v>
      </c>
      <c r="AJ1865">
        <v>0</v>
      </c>
      <c r="AK1865">
        <v>0</v>
      </c>
      <c r="AU1865" t="s">
        <v>3612</v>
      </c>
      <c r="AW1865">
        <v>0</v>
      </c>
      <c r="BA1865">
        <v>0</v>
      </c>
      <c r="BC1865">
        <v>0</v>
      </c>
      <c r="BE1865">
        <v>0</v>
      </c>
      <c r="BG1865">
        <v>0</v>
      </c>
      <c r="BI1865">
        <v>0</v>
      </c>
      <c r="BK1865">
        <v>0</v>
      </c>
      <c r="BM1865">
        <v>0</v>
      </c>
      <c r="BO1865">
        <v>0</v>
      </c>
      <c r="BQ1865">
        <v>0</v>
      </c>
      <c r="BS1865">
        <v>0</v>
      </c>
      <c r="BT1865">
        <v>0</v>
      </c>
      <c r="BV1865">
        <v>0</v>
      </c>
      <c r="BX1865">
        <v>0</v>
      </c>
      <c r="BZ1865">
        <v>0</v>
      </c>
      <c r="CB1865">
        <v>0</v>
      </c>
      <c r="CD1865">
        <v>0</v>
      </c>
      <c r="CH1865">
        <v>0</v>
      </c>
      <c r="CL1865">
        <v>3024</v>
      </c>
      <c r="CO1865">
        <v>0</v>
      </c>
      <c r="CP1865">
        <v>0</v>
      </c>
    </row>
    <row r="1866" spans="1:94" x14ac:dyDescent="0.3">
      <c r="A1866" s="4">
        <v>44816</v>
      </c>
      <c r="B1866" s="2" t="s">
        <v>32</v>
      </c>
      <c r="C1866" s="11" t="s">
        <v>194</v>
      </c>
      <c r="D1866" s="11" t="s">
        <v>11</v>
      </c>
      <c r="E1866" s="3" t="s">
        <v>1093</v>
      </c>
      <c r="F1866" s="1"/>
      <c r="G1866" s="7"/>
      <c r="H1866" s="7"/>
      <c r="I1866" s="7"/>
      <c r="J1866" s="7">
        <v>800</v>
      </c>
      <c r="K1866" s="7">
        <v>200</v>
      </c>
      <c r="L1866" s="7"/>
      <c r="M1866" s="5">
        <v>200</v>
      </c>
      <c r="N1866" s="7"/>
      <c r="O1866" s="7"/>
      <c r="P1866" s="7"/>
      <c r="Q1866" s="7"/>
      <c r="R1866" s="7"/>
      <c r="S1866" s="7"/>
      <c r="T1866" s="7"/>
      <c r="U1866" s="7"/>
      <c r="V1866" s="6"/>
      <c r="W1866" s="10"/>
      <c r="X1866" s="8"/>
      <c r="Y1866" s="9">
        <v>0</v>
      </c>
      <c r="Z1866" s="9">
        <v>0</v>
      </c>
      <c r="AA1866" s="9">
        <v>0</v>
      </c>
      <c r="AB1866" s="9">
        <v>0</v>
      </c>
      <c r="AC1866" s="9">
        <v>8500000</v>
      </c>
      <c r="AD1866" s="9">
        <v>0</v>
      </c>
      <c r="AE1866" s="9">
        <v>0</v>
      </c>
      <c r="AF1866" s="9">
        <v>0</v>
      </c>
      <c r="AG1866" s="9">
        <v>0</v>
      </c>
      <c r="AH1866" s="9">
        <v>0</v>
      </c>
      <c r="AI1866" s="9">
        <v>0</v>
      </c>
      <c r="AJ1866">
        <v>8500000</v>
      </c>
      <c r="AK1866">
        <v>0</v>
      </c>
      <c r="AU1866" t="s">
        <v>3613</v>
      </c>
      <c r="AW1866">
        <v>0</v>
      </c>
      <c r="BA1866">
        <v>0</v>
      </c>
      <c r="BC1866">
        <v>0</v>
      </c>
      <c r="BE1866">
        <v>0</v>
      </c>
      <c r="BG1866">
        <v>0</v>
      </c>
      <c r="BI1866">
        <v>0</v>
      </c>
      <c r="BK1866">
        <v>0</v>
      </c>
      <c r="BM1866">
        <v>0</v>
      </c>
      <c r="BO1866">
        <v>0</v>
      </c>
      <c r="BQ1866">
        <v>0</v>
      </c>
      <c r="BS1866">
        <v>0</v>
      </c>
      <c r="BT1866">
        <v>0</v>
      </c>
      <c r="BV1866">
        <v>0</v>
      </c>
      <c r="BW1866">
        <v>5000</v>
      </c>
      <c r="BX1866">
        <v>8500000</v>
      </c>
      <c r="BZ1866">
        <v>0</v>
      </c>
      <c r="CB1866">
        <v>0</v>
      </c>
      <c r="CD1866">
        <v>0</v>
      </c>
      <c r="CH1866">
        <v>0</v>
      </c>
      <c r="CL1866">
        <v>3025</v>
      </c>
      <c r="CO1866">
        <v>0</v>
      </c>
      <c r="CP1866">
        <v>8500000</v>
      </c>
    </row>
    <row r="1867" spans="1:94" x14ac:dyDescent="0.3">
      <c r="A1867" s="4">
        <v>44817</v>
      </c>
      <c r="B1867" s="2" t="s">
        <v>19</v>
      </c>
      <c r="C1867" s="11" t="s">
        <v>231</v>
      </c>
      <c r="D1867" s="11" t="s">
        <v>11</v>
      </c>
      <c r="E1867" s="3" t="s">
        <v>1277</v>
      </c>
      <c r="F1867" s="1"/>
      <c r="G1867" s="7"/>
      <c r="H1867" s="7"/>
      <c r="I1867" s="7"/>
      <c r="J1867" s="7">
        <v>48</v>
      </c>
      <c r="K1867" s="7">
        <v>12</v>
      </c>
      <c r="L1867" s="7"/>
      <c r="M1867" s="5">
        <v>3</v>
      </c>
      <c r="N1867" s="7"/>
      <c r="O1867" s="7"/>
      <c r="P1867" s="7"/>
      <c r="Q1867" s="7"/>
      <c r="R1867" s="7"/>
      <c r="S1867" s="7"/>
      <c r="T1867" s="7"/>
      <c r="U1867" s="7"/>
      <c r="V1867" s="6"/>
      <c r="W1867" s="10" t="s">
        <v>331</v>
      </c>
      <c r="X1867" s="8"/>
      <c r="Y1867" s="9">
        <v>0</v>
      </c>
      <c r="Z1867" s="9">
        <v>0</v>
      </c>
      <c r="AA1867" s="9">
        <v>0</v>
      </c>
      <c r="AB1867" s="9">
        <v>0</v>
      </c>
      <c r="AC1867" s="9">
        <v>0</v>
      </c>
      <c r="AD1867" s="9">
        <v>0</v>
      </c>
      <c r="AE1867" s="9">
        <v>0</v>
      </c>
      <c r="AF1867" s="9">
        <v>0</v>
      </c>
      <c r="AG1867" s="9">
        <v>0</v>
      </c>
      <c r="AH1867" s="9">
        <v>0</v>
      </c>
      <c r="AI1867" s="9">
        <v>0</v>
      </c>
      <c r="AJ1867">
        <v>0</v>
      </c>
      <c r="AK1867">
        <v>0</v>
      </c>
      <c r="AU1867" t="s">
        <v>3614</v>
      </c>
      <c r="AW1867">
        <v>0</v>
      </c>
      <c r="BA1867">
        <v>0</v>
      </c>
      <c r="BC1867">
        <v>0</v>
      </c>
      <c r="BE1867">
        <v>0</v>
      </c>
      <c r="BG1867">
        <v>0</v>
      </c>
      <c r="BI1867">
        <v>0</v>
      </c>
      <c r="BK1867">
        <v>0</v>
      </c>
      <c r="BM1867">
        <v>0</v>
      </c>
      <c r="BO1867">
        <v>0</v>
      </c>
      <c r="BQ1867">
        <v>0</v>
      </c>
      <c r="BS1867">
        <v>0</v>
      </c>
      <c r="BT1867">
        <v>0</v>
      </c>
      <c r="BV1867">
        <v>0</v>
      </c>
      <c r="BX1867">
        <v>0</v>
      </c>
      <c r="BZ1867">
        <v>0</v>
      </c>
      <c r="CB1867">
        <v>0</v>
      </c>
      <c r="CD1867">
        <v>0</v>
      </c>
      <c r="CH1867">
        <v>0</v>
      </c>
      <c r="CL1867">
        <v>3026</v>
      </c>
      <c r="CO1867">
        <v>0</v>
      </c>
      <c r="CP1867">
        <v>0</v>
      </c>
    </row>
    <row r="1868" spans="1:94" x14ac:dyDescent="0.3">
      <c r="A1868" s="4">
        <v>44817</v>
      </c>
      <c r="B1868" s="2" t="s">
        <v>32</v>
      </c>
      <c r="C1868" s="11" t="s">
        <v>560</v>
      </c>
      <c r="D1868" s="11" t="s">
        <v>11</v>
      </c>
      <c r="E1868" s="3" t="s">
        <v>1415</v>
      </c>
      <c r="F1868" s="1"/>
      <c r="G1868" s="7"/>
      <c r="H1868" s="7"/>
      <c r="I1868" s="7"/>
      <c r="J1868" s="7">
        <v>120</v>
      </c>
      <c r="K1868" s="7">
        <v>30</v>
      </c>
      <c r="L1868" s="7"/>
      <c r="M1868" s="5">
        <v>30</v>
      </c>
      <c r="N1868" s="7">
        <v>1</v>
      </c>
      <c r="O1868" s="7"/>
      <c r="P1868" s="7"/>
      <c r="Q1868" s="7"/>
      <c r="R1868" s="7"/>
      <c r="S1868" s="7"/>
      <c r="T1868" s="7"/>
      <c r="U1868" s="7"/>
      <c r="V1868" s="6"/>
      <c r="W1868" s="10"/>
      <c r="X1868" s="8"/>
      <c r="Y1868" s="9">
        <v>0</v>
      </c>
      <c r="Z1868" s="9">
        <v>0</v>
      </c>
      <c r="AA1868" s="9">
        <v>0</v>
      </c>
      <c r="AB1868" s="9">
        <v>0</v>
      </c>
      <c r="AC1868" s="9">
        <v>0</v>
      </c>
      <c r="AD1868" s="9">
        <v>0</v>
      </c>
      <c r="AE1868" s="9">
        <v>0</v>
      </c>
      <c r="AF1868" s="9">
        <v>0</v>
      </c>
      <c r="AG1868" s="9">
        <v>0</v>
      </c>
      <c r="AH1868" s="9">
        <v>0</v>
      </c>
      <c r="AI1868" s="9">
        <v>0</v>
      </c>
      <c r="AJ1868">
        <v>0</v>
      </c>
      <c r="AK1868">
        <v>0</v>
      </c>
      <c r="AU1868" t="s">
        <v>3615</v>
      </c>
      <c r="AW1868">
        <v>0</v>
      </c>
      <c r="BA1868">
        <v>0</v>
      </c>
      <c r="BC1868">
        <v>0</v>
      </c>
      <c r="BE1868">
        <v>0</v>
      </c>
      <c r="BG1868">
        <v>0</v>
      </c>
      <c r="BI1868">
        <v>0</v>
      </c>
      <c r="BK1868">
        <v>0</v>
      </c>
      <c r="BM1868">
        <v>0</v>
      </c>
      <c r="BO1868">
        <v>0</v>
      </c>
      <c r="BQ1868">
        <v>0</v>
      </c>
      <c r="BS1868">
        <v>0</v>
      </c>
      <c r="BT1868">
        <v>0</v>
      </c>
      <c r="BV1868">
        <v>0</v>
      </c>
      <c r="BX1868">
        <v>0</v>
      </c>
      <c r="BZ1868">
        <v>0</v>
      </c>
      <c r="CB1868">
        <v>0</v>
      </c>
      <c r="CD1868">
        <v>0</v>
      </c>
      <c r="CH1868">
        <v>0</v>
      </c>
      <c r="CL1868">
        <v>3027</v>
      </c>
      <c r="CO1868">
        <v>0</v>
      </c>
      <c r="CP1868">
        <v>0</v>
      </c>
    </row>
    <row r="1869" spans="1:94" x14ac:dyDescent="0.3">
      <c r="A1869" s="4">
        <v>44817</v>
      </c>
      <c r="B1869" s="2" t="s">
        <v>32</v>
      </c>
      <c r="C1869" s="11" t="s">
        <v>1479</v>
      </c>
      <c r="D1869" s="11" t="s">
        <v>1690</v>
      </c>
      <c r="E1869" s="3" t="s">
        <v>1480</v>
      </c>
      <c r="F1869" s="1"/>
      <c r="G1869" s="7"/>
      <c r="H1869" s="7"/>
      <c r="I1869" s="7"/>
      <c r="J1869" s="7"/>
      <c r="K1869" s="7"/>
      <c r="L1869" s="7"/>
      <c r="M1869" s="5"/>
      <c r="N1869" s="7">
        <v>1</v>
      </c>
      <c r="O1869" s="7"/>
      <c r="P1869" s="7"/>
      <c r="Q1869" s="7"/>
      <c r="R1869" s="7"/>
      <c r="S1869" s="7"/>
      <c r="T1869" s="7"/>
      <c r="U1869" s="7"/>
      <c r="V1869" s="6"/>
      <c r="W1869" s="10"/>
      <c r="X1869" s="8"/>
      <c r="Y1869" s="9">
        <v>0</v>
      </c>
      <c r="Z1869" s="9">
        <v>0</v>
      </c>
      <c r="AA1869" s="9">
        <v>0</v>
      </c>
      <c r="AB1869" s="9">
        <v>0</v>
      </c>
      <c r="AC1869" s="9">
        <v>0</v>
      </c>
      <c r="AD1869" s="9">
        <v>0</v>
      </c>
      <c r="AE1869" s="9">
        <v>0</v>
      </c>
      <c r="AF1869" s="9">
        <v>0</v>
      </c>
      <c r="AG1869" s="9">
        <v>0</v>
      </c>
      <c r="AH1869" s="9">
        <v>0</v>
      </c>
      <c r="AI1869" s="9">
        <v>0</v>
      </c>
      <c r="AJ1869">
        <v>0</v>
      </c>
      <c r="AK1869">
        <v>0</v>
      </c>
      <c r="AU1869" t="s">
        <v>3616</v>
      </c>
      <c r="AW1869">
        <v>0</v>
      </c>
      <c r="BA1869">
        <v>0</v>
      </c>
      <c r="BC1869">
        <v>0</v>
      </c>
      <c r="BE1869">
        <v>0</v>
      </c>
      <c r="BG1869">
        <v>0</v>
      </c>
      <c r="BI1869">
        <v>0</v>
      </c>
      <c r="BK1869">
        <v>0</v>
      </c>
      <c r="BM1869">
        <v>0</v>
      </c>
      <c r="BO1869">
        <v>0</v>
      </c>
      <c r="BQ1869">
        <v>0</v>
      </c>
      <c r="BS1869">
        <v>0</v>
      </c>
      <c r="BT1869">
        <v>0</v>
      </c>
      <c r="BV1869">
        <v>0</v>
      </c>
      <c r="BX1869">
        <v>0</v>
      </c>
      <c r="BZ1869">
        <v>0</v>
      </c>
      <c r="CB1869">
        <v>0</v>
      </c>
      <c r="CD1869">
        <v>0</v>
      </c>
      <c r="CH1869">
        <v>0</v>
      </c>
      <c r="CL1869">
        <v>3028</v>
      </c>
      <c r="CO1869">
        <v>0</v>
      </c>
      <c r="CP1869">
        <v>0</v>
      </c>
    </row>
    <row r="1870" spans="1:94" x14ac:dyDescent="0.3">
      <c r="A1870" s="4">
        <v>44818</v>
      </c>
      <c r="B1870" s="2" t="s">
        <v>53</v>
      </c>
      <c r="C1870" s="11" t="s">
        <v>376</v>
      </c>
      <c r="D1870" s="11" t="s">
        <v>7</v>
      </c>
      <c r="E1870" s="3" t="s">
        <v>913</v>
      </c>
      <c r="F1870" s="1"/>
      <c r="G1870" s="7"/>
      <c r="H1870" s="7"/>
      <c r="I1870" s="7"/>
      <c r="J1870" s="7">
        <v>4</v>
      </c>
      <c r="K1870" s="7">
        <v>1</v>
      </c>
      <c r="L1870" s="7"/>
      <c r="M1870" s="5">
        <v>1</v>
      </c>
      <c r="N1870" s="7"/>
      <c r="O1870" s="7"/>
      <c r="P1870" s="7"/>
      <c r="Q1870" s="7"/>
      <c r="R1870" s="7"/>
      <c r="S1870" s="7"/>
      <c r="T1870" s="7"/>
      <c r="U1870" s="7"/>
      <c r="V1870" s="6"/>
      <c r="W1870" s="10"/>
      <c r="X1870" s="8"/>
      <c r="Y1870" s="9">
        <v>0</v>
      </c>
      <c r="Z1870" s="9">
        <v>0</v>
      </c>
      <c r="AA1870" s="9">
        <v>0</v>
      </c>
      <c r="AB1870" s="9">
        <v>0</v>
      </c>
      <c r="AC1870" s="9">
        <v>0</v>
      </c>
      <c r="AD1870" s="9">
        <v>0</v>
      </c>
      <c r="AE1870" s="9">
        <v>0</v>
      </c>
      <c r="AF1870" s="9">
        <v>0</v>
      </c>
      <c r="AG1870" s="9">
        <v>0</v>
      </c>
      <c r="AH1870" s="9">
        <v>0</v>
      </c>
      <c r="AI1870" s="9">
        <v>0</v>
      </c>
      <c r="AJ1870">
        <v>0</v>
      </c>
      <c r="AK1870">
        <v>0</v>
      </c>
      <c r="AU1870" t="s">
        <v>3617</v>
      </c>
      <c r="AW1870">
        <v>0</v>
      </c>
      <c r="BA1870">
        <v>0</v>
      </c>
      <c r="BC1870">
        <v>0</v>
      </c>
      <c r="BE1870">
        <v>0</v>
      </c>
      <c r="BG1870">
        <v>0</v>
      </c>
      <c r="BI1870">
        <v>0</v>
      </c>
      <c r="BK1870">
        <v>0</v>
      </c>
      <c r="BM1870">
        <v>0</v>
      </c>
      <c r="BO1870">
        <v>0</v>
      </c>
      <c r="BQ1870">
        <v>0</v>
      </c>
      <c r="BS1870">
        <v>0</v>
      </c>
      <c r="BT1870">
        <v>0</v>
      </c>
      <c r="BV1870">
        <v>0</v>
      </c>
      <c r="BX1870">
        <v>0</v>
      </c>
      <c r="BZ1870">
        <v>0</v>
      </c>
      <c r="CB1870">
        <v>0</v>
      </c>
      <c r="CD1870">
        <v>0</v>
      </c>
      <c r="CH1870">
        <v>0</v>
      </c>
      <c r="CL1870">
        <v>3029</v>
      </c>
      <c r="CO1870">
        <v>0</v>
      </c>
      <c r="CP1870">
        <v>0</v>
      </c>
    </row>
    <row r="1871" spans="1:94" x14ac:dyDescent="0.3">
      <c r="A1871" s="4">
        <v>44814</v>
      </c>
      <c r="B1871" s="2" t="s">
        <v>26</v>
      </c>
      <c r="C1871" s="11" t="s">
        <v>198</v>
      </c>
      <c r="D1871" s="11" t="s">
        <v>31</v>
      </c>
      <c r="E1871" s="3" t="s">
        <v>1175</v>
      </c>
      <c r="F1871" s="1"/>
      <c r="G1871" s="7"/>
      <c r="H1871" s="7"/>
      <c r="I1871" s="7"/>
      <c r="J1871" s="7">
        <v>50</v>
      </c>
      <c r="K1871" s="7">
        <v>13</v>
      </c>
      <c r="L1871" s="7"/>
      <c r="M1871" s="5">
        <v>13</v>
      </c>
      <c r="N1871" s="7"/>
      <c r="O1871" s="7"/>
      <c r="P1871" s="7"/>
      <c r="Q1871" s="7"/>
      <c r="R1871" s="7"/>
      <c r="S1871" s="7"/>
      <c r="T1871" s="7"/>
      <c r="U1871" s="7"/>
      <c r="V1871" s="6"/>
      <c r="W1871" s="10"/>
      <c r="X1871" s="8"/>
      <c r="Y1871" s="9">
        <v>0</v>
      </c>
      <c r="Z1871" s="9">
        <v>0</v>
      </c>
      <c r="AA1871" s="9">
        <v>0</v>
      </c>
      <c r="AB1871" s="9">
        <v>0</v>
      </c>
      <c r="AC1871" s="9">
        <v>0</v>
      </c>
      <c r="AD1871" s="9">
        <v>0</v>
      </c>
      <c r="AE1871" s="9">
        <v>0</v>
      </c>
      <c r="AF1871" s="9">
        <v>0</v>
      </c>
      <c r="AG1871" s="9">
        <v>0</v>
      </c>
      <c r="AH1871" s="9">
        <v>0</v>
      </c>
      <c r="AI1871" s="9">
        <v>0</v>
      </c>
      <c r="AJ1871">
        <v>0</v>
      </c>
      <c r="AK1871">
        <v>0</v>
      </c>
      <c r="AU1871" t="s">
        <v>3618</v>
      </c>
      <c r="AW1871">
        <v>0</v>
      </c>
      <c r="BA1871">
        <v>0</v>
      </c>
      <c r="BC1871">
        <v>0</v>
      </c>
      <c r="BE1871">
        <v>0</v>
      </c>
      <c r="BG1871">
        <v>0</v>
      </c>
      <c r="BI1871">
        <v>0</v>
      </c>
      <c r="BK1871">
        <v>0</v>
      </c>
      <c r="BM1871">
        <v>0</v>
      </c>
      <c r="BO1871">
        <v>0</v>
      </c>
      <c r="BQ1871">
        <v>0</v>
      </c>
      <c r="BS1871">
        <v>0</v>
      </c>
      <c r="BT1871">
        <v>0</v>
      </c>
      <c r="BV1871">
        <v>0</v>
      </c>
      <c r="BX1871">
        <v>0</v>
      </c>
      <c r="BZ1871">
        <v>0</v>
      </c>
      <c r="CB1871">
        <v>0</v>
      </c>
      <c r="CD1871">
        <v>0</v>
      </c>
      <c r="CH1871">
        <v>0</v>
      </c>
      <c r="CL1871">
        <v>3030</v>
      </c>
      <c r="CO1871">
        <v>0</v>
      </c>
      <c r="CP1871">
        <v>0</v>
      </c>
    </row>
    <row r="1872" spans="1:94" x14ac:dyDescent="0.3">
      <c r="A1872" s="4">
        <v>44817</v>
      </c>
      <c r="B1872" s="2" t="s">
        <v>9</v>
      </c>
      <c r="C1872" s="11" t="s">
        <v>372</v>
      </c>
      <c r="D1872" s="11" t="s">
        <v>512</v>
      </c>
      <c r="E1872" s="3" t="s">
        <v>1181</v>
      </c>
      <c r="F1872" s="1"/>
      <c r="G1872" s="7"/>
      <c r="H1872" s="7"/>
      <c r="I1872" s="7"/>
      <c r="J1872" s="7">
        <v>120</v>
      </c>
      <c r="K1872" s="7">
        <v>45</v>
      </c>
      <c r="L1872" s="7"/>
      <c r="M1872" s="5"/>
      <c r="N1872" s="7"/>
      <c r="O1872" s="7"/>
      <c r="P1872" s="7"/>
      <c r="Q1872" s="7"/>
      <c r="R1872" s="7"/>
      <c r="S1872" s="7"/>
      <c r="T1872" s="7"/>
      <c r="U1872" s="7"/>
      <c r="V1872" s="6"/>
      <c r="W1872" s="10"/>
      <c r="X1872" s="8"/>
      <c r="Y1872" s="9">
        <v>0</v>
      </c>
      <c r="Z1872" s="9">
        <v>0</v>
      </c>
      <c r="AA1872" s="9">
        <v>0</v>
      </c>
      <c r="AB1872" s="9">
        <v>0</v>
      </c>
      <c r="AC1872" s="9">
        <v>0</v>
      </c>
      <c r="AD1872" s="9">
        <v>0</v>
      </c>
      <c r="AE1872" s="9">
        <v>0</v>
      </c>
      <c r="AF1872" s="9">
        <v>0</v>
      </c>
      <c r="AG1872" s="9">
        <v>0</v>
      </c>
      <c r="AH1872" s="9">
        <v>0</v>
      </c>
      <c r="AI1872" s="9">
        <v>0</v>
      </c>
      <c r="AJ1872">
        <v>0</v>
      </c>
      <c r="AK1872">
        <v>0</v>
      </c>
      <c r="AU1872" t="s">
        <v>3619</v>
      </c>
      <c r="AW1872">
        <v>0</v>
      </c>
      <c r="BA1872">
        <v>0</v>
      </c>
      <c r="BC1872">
        <v>0</v>
      </c>
      <c r="BE1872">
        <v>0</v>
      </c>
      <c r="BG1872">
        <v>0</v>
      </c>
      <c r="BI1872">
        <v>0</v>
      </c>
      <c r="BK1872">
        <v>0</v>
      </c>
      <c r="BM1872">
        <v>0</v>
      </c>
      <c r="BO1872">
        <v>0</v>
      </c>
      <c r="BQ1872">
        <v>0</v>
      </c>
      <c r="BS1872">
        <v>0</v>
      </c>
      <c r="BT1872">
        <v>0</v>
      </c>
      <c r="BV1872">
        <v>0</v>
      </c>
      <c r="BX1872">
        <v>0</v>
      </c>
      <c r="BZ1872">
        <v>0</v>
      </c>
      <c r="CB1872">
        <v>0</v>
      </c>
      <c r="CD1872">
        <v>0</v>
      </c>
      <c r="CH1872">
        <v>0</v>
      </c>
      <c r="CL1872">
        <v>3031</v>
      </c>
      <c r="CO1872">
        <v>0</v>
      </c>
      <c r="CP1872">
        <v>0</v>
      </c>
    </row>
    <row r="1873" spans="1:94" x14ac:dyDescent="0.3">
      <c r="A1873" s="4">
        <v>44818</v>
      </c>
      <c r="B1873" s="2" t="s">
        <v>26</v>
      </c>
      <c r="C1873" s="11" t="s">
        <v>345</v>
      </c>
      <c r="D1873" s="11" t="s">
        <v>1696</v>
      </c>
      <c r="E1873" s="3" t="s">
        <v>1599</v>
      </c>
      <c r="F1873" s="1"/>
      <c r="G1873" s="7">
        <v>1</v>
      </c>
      <c r="H1873" s="7">
        <v>24</v>
      </c>
      <c r="I1873" s="7"/>
      <c r="J1873" s="7">
        <v>25</v>
      </c>
      <c r="K1873" s="7"/>
      <c r="L1873" s="7"/>
      <c r="M1873" s="5"/>
      <c r="N1873" s="7"/>
      <c r="O1873" s="7"/>
      <c r="P1873" s="7"/>
      <c r="Q1873" s="7"/>
      <c r="R1873" s="7"/>
      <c r="S1873" s="7"/>
      <c r="T1873" s="7"/>
      <c r="U1873" s="7"/>
      <c r="V1873" s="6"/>
      <c r="W1873" s="10" t="s">
        <v>2941</v>
      </c>
      <c r="X1873" s="8"/>
      <c r="Y1873" s="9">
        <v>0</v>
      </c>
      <c r="Z1873" s="9">
        <v>0</v>
      </c>
      <c r="AA1873" s="9">
        <v>0</v>
      </c>
      <c r="AB1873" s="9">
        <v>0</v>
      </c>
      <c r="AC1873" s="9">
        <v>0</v>
      </c>
      <c r="AD1873" s="9">
        <v>0</v>
      </c>
      <c r="AE1873" s="9">
        <v>0</v>
      </c>
      <c r="AF1873" s="9">
        <v>0</v>
      </c>
      <c r="AG1873" s="9">
        <v>0</v>
      </c>
      <c r="AH1873" s="9">
        <v>0</v>
      </c>
      <c r="AI1873" s="9">
        <v>0</v>
      </c>
      <c r="AJ1873">
        <v>0</v>
      </c>
      <c r="AK1873">
        <v>0</v>
      </c>
      <c r="AU1873" t="s">
        <v>3620</v>
      </c>
      <c r="AW1873">
        <v>0</v>
      </c>
      <c r="BA1873">
        <v>0</v>
      </c>
      <c r="BC1873">
        <v>0</v>
      </c>
      <c r="BE1873">
        <v>0</v>
      </c>
      <c r="BG1873">
        <v>0</v>
      </c>
      <c r="BI1873">
        <v>0</v>
      </c>
      <c r="BK1873">
        <v>0</v>
      </c>
      <c r="BM1873">
        <v>0</v>
      </c>
      <c r="BO1873">
        <v>0</v>
      </c>
      <c r="BQ1873">
        <v>0</v>
      </c>
      <c r="BS1873">
        <v>0</v>
      </c>
      <c r="BT1873">
        <v>0</v>
      </c>
      <c r="BV1873">
        <v>0</v>
      </c>
      <c r="BX1873">
        <v>0</v>
      </c>
      <c r="BZ1873">
        <v>0</v>
      </c>
      <c r="CB1873">
        <v>0</v>
      </c>
      <c r="CD1873">
        <v>0</v>
      </c>
      <c r="CH1873">
        <v>0</v>
      </c>
      <c r="CL1873">
        <v>3032</v>
      </c>
      <c r="CO1873">
        <v>0</v>
      </c>
      <c r="CP1873">
        <v>0</v>
      </c>
    </row>
    <row r="1874" spans="1:94" x14ac:dyDescent="0.3">
      <c r="A1874" s="4">
        <v>44818</v>
      </c>
      <c r="B1874" s="2" t="s">
        <v>12</v>
      </c>
      <c r="C1874" s="11" t="s">
        <v>225</v>
      </c>
      <c r="D1874" s="11" t="s">
        <v>31</v>
      </c>
      <c r="E1874" s="3" t="s">
        <v>828</v>
      </c>
      <c r="F1874" s="1"/>
      <c r="G1874" s="7"/>
      <c r="H1874" s="7"/>
      <c r="I1874" s="7"/>
      <c r="J1874" s="7">
        <v>120</v>
      </c>
      <c r="K1874" s="7">
        <v>30</v>
      </c>
      <c r="L1874" s="7"/>
      <c r="M1874" s="5">
        <v>30</v>
      </c>
      <c r="N1874" s="7"/>
      <c r="O1874" s="7"/>
      <c r="P1874" s="7"/>
      <c r="Q1874" s="7"/>
      <c r="R1874" s="7"/>
      <c r="S1874" s="7"/>
      <c r="T1874" s="7"/>
      <c r="U1874" s="7"/>
      <c r="V1874" s="6"/>
      <c r="W1874" s="10"/>
      <c r="X1874" s="8"/>
      <c r="Y1874" s="9">
        <v>0</v>
      </c>
      <c r="Z1874" s="9">
        <v>0</v>
      </c>
      <c r="AA1874" s="9">
        <v>0</v>
      </c>
      <c r="AB1874" s="9">
        <v>0</v>
      </c>
      <c r="AC1874" s="9">
        <v>0</v>
      </c>
      <c r="AD1874" s="9">
        <v>0</v>
      </c>
      <c r="AE1874" s="9">
        <v>0</v>
      </c>
      <c r="AF1874" s="9">
        <v>0</v>
      </c>
      <c r="AG1874" s="9">
        <v>0</v>
      </c>
      <c r="AH1874" s="9">
        <v>0</v>
      </c>
      <c r="AI1874" s="9">
        <v>0</v>
      </c>
      <c r="AJ1874">
        <v>0</v>
      </c>
      <c r="AK1874">
        <v>0</v>
      </c>
      <c r="AU1874" t="s">
        <v>3621</v>
      </c>
      <c r="AW1874">
        <v>0</v>
      </c>
      <c r="BA1874">
        <v>0</v>
      </c>
      <c r="BC1874">
        <v>0</v>
      </c>
      <c r="BE1874">
        <v>0</v>
      </c>
      <c r="BG1874">
        <v>0</v>
      </c>
      <c r="BI1874">
        <v>0</v>
      </c>
      <c r="BK1874">
        <v>0</v>
      </c>
      <c r="BM1874">
        <v>0</v>
      </c>
      <c r="BO1874">
        <v>0</v>
      </c>
      <c r="BQ1874">
        <v>0</v>
      </c>
      <c r="BS1874">
        <v>0</v>
      </c>
      <c r="BT1874">
        <v>0</v>
      </c>
      <c r="BV1874">
        <v>0</v>
      </c>
      <c r="BX1874">
        <v>0</v>
      </c>
      <c r="BZ1874">
        <v>0</v>
      </c>
      <c r="CB1874">
        <v>0</v>
      </c>
      <c r="CD1874">
        <v>0</v>
      </c>
      <c r="CH1874">
        <v>0</v>
      </c>
      <c r="CL1874">
        <v>3033</v>
      </c>
      <c r="CO1874">
        <v>0</v>
      </c>
      <c r="CP1874">
        <v>0</v>
      </c>
    </row>
    <row r="1875" spans="1:94" x14ac:dyDescent="0.3">
      <c r="A1875" s="4">
        <v>44817</v>
      </c>
      <c r="B1875" s="2" t="s">
        <v>57</v>
      </c>
      <c r="C1875" s="11" t="s">
        <v>216</v>
      </c>
      <c r="D1875" s="11" t="s">
        <v>31</v>
      </c>
      <c r="E1875" s="3" t="s">
        <v>1121</v>
      </c>
      <c r="F1875" s="1"/>
      <c r="G1875" s="7"/>
      <c r="H1875" s="7"/>
      <c r="I1875" s="7"/>
      <c r="J1875" s="7">
        <v>114</v>
      </c>
      <c r="K1875" s="7">
        <v>38</v>
      </c>
      <c r="L1875" s="7"/>
      <c r="M1875" s="5">
        <v>38</v>
      </c>
      <c r="N1875" s="7"/>
      <c r="O1875" s="7"/>
      <c r="P1875" s="7"/>
      <c r="Q1875" s="7"/>
      <c r="R1875" s="7"/>
      <c r="S1875" s="7"/>
      <c r="T1875" s="7"/>
      <c r="U1875" s="7"/>
      <c r="V1875" s="6"/>
      <c r="W1875" s="10"/>
      <c r="X1875" s="8"/>
      <c r="Y1875" s="9">
        <v>0</v>
      </c>
      <c r="Z1875" s="9">
        <v>0</v>
      </c>
      <c r="AA1875" s="9">
        <v>0</v>
      </c>
      <c r="AB1875" s="9">
        <v>0</v>
      </c>
      <c r="AC1875" s="9">
        <v>0</v>
      </c>
      <c r="AD1875" s="9">
        <v>0</v>
      </c>
      <c r="AE1875" s="9">
        <v>0</v>
      </c>
      <c r="AF1875" s="9">
        <v>0</v>
      </c>
      <c r="AG1875" s="9">
        <v>0</v>
      </c>
      <c r="AH1875" s="9">
        <v>0</v>
      </c>
      <c r="AI1875" s="9">
        <v>0</v>
      </c>
      <c r="AJ1875">
        <v>0</v>
      </c>
      <c r="AK1875">
        <v>0</v>
      </c>
      <c r="AU1875" t="s">
        <v>3622</v>
      </c>
      <c r="AW1875">
        <v>0</v>
      </c>
      <c r="BA1875">
        <v>0</v>
      </c>
      <c r="BC1875">
        <v>0</v>
      </c>
      <c r="BE1875">
        <v>0</v>
      </c>
      <c r="BG1875">
        <v>0</v>
      </c>
      <c r="BI1875">
        <v>0</v>
      </c>
      <c r="BK1875">
        <v>0</v>
      </c>
      <c r="BM1875">
        <v>0</v>
      </c>
      <c r="BO1875">
        <v>0</v>
      </c>
      <c r="BQ1875">
        <v>0</v>
      </c>
      <c r="BS1875">
        <v>0</v>
      </c>
      <c r="BT1875">
        <v>0</v>
      </c>
      <c r="BV1875">
        <v>0</v>
      </c>
      <c r="BX1875">
        <v>0</v>
      </c>
      <c r="BZ1875">
        <v>0</v>
      </c>
      <c r="CB1875">
        <v>0</v>
      </c>
      <c r="CD1875">
        <v>0</v>
      </c>
      <c r="CH1875">
        <v>0</v>
      </c>
      <c r="CL1875">
        <v>3034</v>
      </c>
      <c r="CO1875">
        <v>0</v>
      </c>
      <c r="CP1875">
        <v>0</v>
      </c>
    </row>
    <row r="1876" spans="1:94" x14ac:dyDescent="0.3">
      <c r="A1876" s="4">
        <v>44817</v>
      </c>
      <c r="B1876" s="2" t="s">
        <v>57</v>
      </c>
      <c r="C1876" s="11" t="s">
        <v>661</v>
      </c>
      <c r="D1876" s="11" t="s">
        <v>512</v>
      </c>
      <c r="E1876" s="3" t="s">
        <v>1067</v>
      </c>
      <c r="F1876" s="1"/>
      <c r="G1876" s="7"/>
      <c r="H1876" s="7"/>
      <c r="I1876" s="7"/>
      <c r="J1876" s="7">
        <v>8</v>
      </c>
      <c r="K1876" s="7">
        <v>2</v>
      </c>
      <c r="L1876" s="7"/>
      <c r="M1876" s="5">
        <v>2</v>
      </c>
      <c r="N1876" s="7"/>
      <c r="O1876" s="7"/>
      <c r="P1876" s="7"/>
      <c r="Q1876" s="7"/>
      <c r="R1876" s="7"/>
      <c r="S1876" s="7"/>
      <c r="T1876" s="7"/>
      <c r="U1876" s="7"/>
      <c r="V1876" s="6"/>
      <c r="W1876" s="10"/>
      <c r="X1876" s="8"/>
      <c r="Y1876" s="9">
        <v>0</v>
      </c>
      <c r="Z1876" s="9">
        <v>0</v>
      </c>
      <c r="AA1876" s="9">
        <v>0</v>
      </c>
      <c r="AB1876" s="9">
        <v>0</v>
      </c>
      <c r="AC1876" s="9">
        <v>0</v>
      </c>
      <c r="AD1876" s="9">
        <v>0</v>
      </c>
      <c r="AE1876" s="9">
        <v>0</v>
      </c>
      <c r="AF1876" s="9">
        <v>0</v>
      </c>
      <c r="AG1876" s="9">
        <v>0</v>
      </c>
      <c r="AH1876" s="9">
        <v>0</v>
      </c>
      <c r="AI1876" s="9">
        <v>0</v>
      </c>
      <c r="AJ1876">
        <v>0</v>
      </c>
      <c r="AK1876">
        <v>0</v>
      </c>
      <c r="AU1876" t="s">
        <v>3623</v>
      </c>
      <c r="AW1876">
        <v>0</v>
      </c>
      <c r="BA1876">
        <v>0</v>
      </c>
      <c r="BC1876">
        <v>0</v>
      </c>
      <c r="BE1876">
        <v>0</v>
      </c>
      <c r="BG1876">
        <v>0</v>
      </c>
      <c r="BI1876">
        <v>0</v>
      </c>
      <c r="BK1876">
        <v>0</v>
      </c>
      <c r="BM1876">
        <v>0</v>
      </c>
      <c r="BO1876">
        <v>0</v>
      </c>
      <c r="BQ1876">
        <v>0</v>
      </c>
      <c r="BS1876">
        <v>0</v>
      </c>
      <c r="BT1876">
        <v>0</v>
      </c>
      <c r="BV1876">
        <v>0</v>
      </c>
      <c r="BX1876">
        <v>0</v>
      </c>
      <c r="BZ1876">
        <v>0</v>
      </c>
      <c r="CB1876">
        <v>0</v>
      </c>
      <c r="CD1876">
        <v>0</v>
      </c>
      <c r="CH1876">
        <v>0</v>
      </c>
      <c r="CL1876">
        <v>3035</v>
      </c>
      <c r="CO1876">
        <v>0</v>
      </c>
      <c r="CP1876">
        <v>0</v>
      </c>
    </row>
    <row r="1877" spans="1:94" x14ac:dyDescent="0.3">
      <c r="A1877" s="4">
        <v>44816</v>
      </c>
      <c r="B1877" s="2" t="s">
        <v>57</v>
      </c>
      <c r="C1877" s="11" t="s">
        <v>717</v>
      </c>
      <c r="D1877" s="11" t="s">
        <v>1699</v>
      </c>
      <c r="E1877" s="3" t="s">
        <v>915</v>
      </c>
      <c r="F1877" s="1"/>
      <c r="G1877" s="7"/>
      <c r="H1877" s="7"/>
      <c r="I1877" s="7"/>
      <c r="J1877" s="7"/>
      <c r="K1877" s="7"/>
      <c r="L1877" s="7"/>
      <c r="M1877" s="5"/>
      <c r="N1877" s="7"/>
      <c r="O1877" s="7"/>
      <c r="P1877" s="7"/>
      <c r="Q1877" s="7"/>
      <c r="R1877" s="7"/>
      <c r="S1877" s="7"/>
      <c r="T1877" s="7"/>
      <c r="U1877" s="7"/>
      <c r="V1877" s="6">
        <v>2</v>
      </c>
      <c r="W1877" s="10"/>
      <c r="X1877" s="8"/>
      <c r="Y1877" s="9">
        <v>0</v>
      </c>
      <c r="Z1877" s="9">
        <v>0</v>
      </c>
      <c r="AA1877" s="9">
        <v>0</v>
      </c>
      <c r="AB1877" s="9">
        <v>0</v>
      </c>
      <c r="AC1877" s="9">
        <v>0</v>
      </c>
      <c r="AD1877" s="9">
        <v>0</v>
      </c>
      <c r="AE1877" s="9">
        <v>0</v>
      </c>
      <c r="AF1877" s="9">
        <v>0</v>
      </c>
      <c r="AG1877" s="9">
        <v>0</v>
      </c>
      <c r="AH1877" s="9">
        <v>0</v>
      </c>
      <c r="AI1877" s="9">
        <v>0</v>
      </c>
      <c r="AJ1877">
        <v>0</v>
      </c>
      <c r="AK1877">
        <v>0</v>
      </c>
      <c r="AU1877" t="s">
        <v>3624</v>
      </c>
      <c r="AW1877">
        <v>0</v>
      </c>
      <c r="BA1877">
        <v>0</v>
      </c>
      <c r="BC1877">
        <v>0</v>
      </c>
      <c r="BE1877">
        <v>0</v>
      </c>
      <c r="BG1877">
        <v>0</v>
      </c>
      <c r="BI1877">
        <v>0</v>
      </c>
      <c r="BK1877">
        <v>0</v>
      </c>
      <c r="BM1877">
        <v>0</v>
      </c>
      <c r="BO1877">
        <v>0</v>
      </c>
      <c r="BQ1877">
        <v>0</v>
      </c>
      <c r="BS1877">
        <v>0</v>
      </c>
      <c r="BT1877">
        <v>0</v>
      </c>
      <c r="BV1877">
        <v>0</v>
      </c>
      <c r="BX1877">
        <v>0</v>
      </c>
      <c r="BZ1877">
        <v>0</v>
      </c>
      <c r="CB1877">
        <v>0</v>
      </c>
      <c r="CD1877">
        <v>0</v>
      </c>
      <c r="CH1877">
        <v>0</v>
      </c>
      <c r="CL1877">
        <v>3036</v>
      </c>
      <c r="CO1877">
        <v>0</v>
      </c>
      <c r="CP1877">
        <v>0</v>
      </c>
    </row>
    <row r="1878" spans="1:94" x14ac:dyDescent="0.3">
      <c r="A1878" s="4">
        <v>44816</v>
      </c>
      <c r="B1878" s="2" t="s">
        <v>57</v>
      </c>
      <c r="C1878" s="11" t="s">
        <v>425</v>
      </c>
      <c r="D1878" s="11" t="s">
        <v>1699</v>
      </c>
      <c r="E1878" s="3" t="s">
        <v>833</v>
      </c>
      <c r="F1878" s="1"/>
      <c r="G1878" s="7"/>
      <c r="H1878" s="7"/>
      <c r="I1878" s="7"/>
      <c r="J1878" s="7"/>
      <c r="K1878" s="7"/>
      <c r="L1878" s="7"/>
      <c r="M1878" s="5"/>
      <c r="N1878" s="7"/>
      <c r="O1878" s="7"/>
      <c r="P1878" s="7"/>
      <c r="Q1878" s="7"/>
      <c r="R1878" s="7"/>
      <c r="S1878" s="7"/>
      <c r="T1878" s="7"/>
      <c r="U1878" s="7"/>
      <c r="V1878" s="6">
        <v>1</v>
      </c>
      <c r="W1878" s="10"/>
      <c r="X1878" s="8"/>
      <c r="Y1878" s="9">
        <v>0</v>
      </c>
      <c r="Z1878" s="9">
        <v>0</v>
      </c>
      <c r="AA1878" s="9">
        <v>0</v>
      </c>
      <c r="AB1878" s="9">
        <v>0</v>
      </c>
      <c r="AC1878" s="9">
        <v>0</v>
      </c>
      <c r="AD1878" s="9">
        <v>0</v>
      </c>
      <c r="AE1878" s="9">
        <v>0</v>
      </c>
      <c r="AF1878" s="9">
        <v>0</v>
      </c>
      <c r="AG1878" s="9">
        <v>0</v>
      </c>
      <c r="AH1878" s="9">
        <v>0</v>
      </c>
      <c r="AI1878" s="9">
        <v>0</v>
      </c>
      <c r="AJ1878">
        <v>0</v>
      </c>
      <c r="AK1878">
        <v>0</v>
      </c>
      <c r="AU1878" t="s">
        <v>3625</v>
      </c>
      <c r="AW1878">
        <v>0</v>
      </c>
      <c r="BA1878">
        <v>0</v>
      </c>
      <c r="BC1878">
        <v>0</v>
      </c>
      <c r="BE1878">
        <v>0</v>
      </c>
      <c r="BG1878">
        <v>0</v>
      </c>
      <c r="BI1878">
        <v>0</v>
      </c>
      <c r="BK1878">
        <v>0</v>
      </c>
      <c r="BM1878">
        <v>0</v>
      </c>
      <c r="BO1878">
        <v>0</v>
      </c>
      <c r="BQ1878">
        <v>0</v>
      </c>
      <c r="BS1878">
        <v>0</v>
      </c>
      <c r="BT1878">
        <v>0</v>
      </c>
      <c r="BV1878">
        <v>0</v>
      </c>
      <c r="BX1878">
        <v>0</v>
      </c>
      <c r="BZ1878">
        <v>0</v>
      </c>
      <c r="CB1878">
        <v>0</v>
      </c>
      <c r="CD1878">
        <v>0</v>
      </c>
      <c r="CH1878">
        <v>0</v>
      </c>
      <c r="CL1878">
        <v>3037</v>
      </c>
      <c r="CO1878">
        <v>0</v>
      </c>
      <c r="CP1878">
        <v>0</v>
      </c>
    </row>
    <row r="1879" spans="1:94" x14ac:dyDescent="0.3">
      <c r="A1879" s="4">
        <v>44813</v>
      </c>
      <c r="B1879" s="2" t="s">
        <v>5</v>
      </c>
      <c r="C1879" s="11" t="s">
        <v>742</v>
      </c>
      <c r="D1879" s="11" t="s">
        <v>1699</v>
      </c>
      <c r="E1879" s="3" t="s">
        <v>956</v>
      </c>
      <c r="F1879" s="1"/>
      <c r="G1879" s="7"/>
      <c r="H1879" s="7"/>
      <c r="I1879" s="7"/>
      <c r="J1879" s="7"/>
      <c r="K1879" s="7"/>
      <c r="L1879" s="7"/>
      <c r="M1879" s="5"/>
      <c r="N1879" s="7"/>
      <c r="O1879" s="7"/>
      <c r="P1879" s="7"/>
      <c r="Q1879" s="7"/>
      <c r="R1879" s="7"/>
      <c r="S1879" s="7"/>
      <c r="T1879" s="7"/>
      <c r="U1879" s="7"/>
      <c r="V1879" s="6">
        <v>3</v>
      </c>
      <c r="W1879" s="10"/>
      <c r="X1879" s="8"/>
      <c r="Y1879" s="9">
        <v>0</v>
      </c>
      <c r="Z1879" s="9">
        <v>0</v>
      </c>
      <c r="AA1879" s="9">
        <v>0</v>
      </c>
      <c r="AB1879" s="9">
        <v>0</v>
      </c>
      <c r="AC1879" s="9">
        <v>0</v>
      </c>
      <c r="AD1879" s="9">
        <v>0</v>
      </c>
      <c r="AE1879" s="9">
        <v>0</v>
      </c>
      <c r="AF1879" s="9">
        <v>0</v>
      </c>
      <c r="AG1879" s="9">
        <v>0</v>
      </c>
      <c r="AH1879" s="9">
        <v>0</v>
      </c>
      <c r="AI1879" s="9">
        <v>0</v>
      </c>
      <c r="AJ1879">
        <v>0</v>
      </c>
      <c r="AK1879">
        <v>0</v>
      </c>
      <c r="AU1879" t="s">
        <v>3626</v>
      </c>
      <c r="AW1879">
        <v>0</v>
      </c>
      <c r="BA1879">
        <v>0</v>
      </c>
      <c r="BC1879">
        <v>0</v>
      </c>
      <c r="BE1879">
        <v>0</v>
      </c>
      <c r="BG1879">
        <v>0</v>
      </c>
      <c r="BI1879">
        <v>0</v>
      </c>
      <c r="BK1879">
        <v>0</v>
      </c>
      <c r="BM1879">
        <v>0</v>
      </c>
      <c r="BO1879">
        <v>0</v>
      </c>
      <c r="BQ1879">
        <v>0</v>
      </c>
      <c r="BS1879">
        <v>0</v>
      </c>
      <c r="BT1879">
        <v>0</v>
      </c>
      <c r="BV1879">
        <v>0</v>
      </c>
      <c r="BX1879">
        <v>0</v>
      </c>
      <c r="BZ1879">
        <v>0</v>
      </c>
      <c r="CB1879">
        <v>0</v>
      </c>
      <c r="CD1879">
        <v>0</v>
      </c>
      <c r="CH1879">
        <v>0</v>
      </c>
      <c r="CL1879">
        <v>3038</v>
      </c>
      <c r="CO1879">
        <v>0</v>
      </c>
      <c r="CP1879">
        <v>0</v>
      </c>
    </row>
    <row r="1880" spans="1:94" x14ac:dyDescent="0.3">
      <c r="A1880" s="4">
        <v>44813</v>
      </c>
      <c r="B1880" s="2" t="s">
        <v>5</v>
      </c>
      <c r="C1880" s="11" t="s">
        <v>438</v>
      </c>
      <c r="D1880" s="11" t="s">
        <v>1699</v>
      </c>
      <c r="E1880" s="3" t="s">
        <v>938</v>
      </c>
      <c r="F1880" s="1"/>
      <c r="G1880" s="7"/>
      <c r="H1880" s="7"/>
      <c r="I1880" s="7"/>
      <c r="J1880" s="7"/>
      <c r="K1880" s="7"/>
      <c r="L1880" s="7"/>
      <c r="M1880" s="5"/>
      <c r="N1880" s="7"/>
      <c r="O1880" s="7"/>
      <c r="P1880" s="7"/>
      <c r="Q1880" s="7"/>
      <c r="R1880" s="7"/>
      <c r="S1880" s="7"/>
      <c r="T1880" s="7"/>
      <c r="U1880" s="7"/>
      <c r="V1880" s="6">
        <v>1</v>
      </c>
      <c r="W1880" s="10"/>
      <c r="X1880" s="8"/>
      <c r="Y1880" s="9">
        <v>0</v>
      </c>
      <c r="Z1880" s="9">
        <v>0</v>
      </c>
      <c r="AA1880" s="9">
        <v>0</v>
      </c>
      <c r="AB1880" s="9">
        <v>0</v>
      </c>
      <c r="AC1880" s="9">
        <v>0</v>
      </c>
      <c r="AD1880" s="9">
        <v>0</v>
      </c>
      <c r="AE1880" s="9">
        <v>0</v>
      </c>
      <c r="AF1880" s="9">
        <v>0</v>
      </c>
      <c r="AG1880" s="9">
        <v>0</v>
      </c>
      <c r="AH1880" s="9">
        <v>0</v>
      </c>
      <c r="AI1880" s="9">
        <v>0</v>
      </c>
      <c r="AJ1880">
        <v>0</v>
      </c>
      <c r="AK1880">
        <v>0</v>
      </c>
      <c r="AU1880" t="s">
        <v>3627</v>
      </c>
      <c r="AW1880">
        <v>0</v>
      </c>
      <c r="BA1880">
        <v>0</v>
      </c>
      <c r="BC1880">
        <v>0</v>
      </c>
      <c r="BE1880">
        <v>0</v>
      </c>
      <c r="BG1880">
        <v>0</v>
      </c>
      <c r="BI1880">
        <v>0</v>
      </c>
      <c r="BK1880">
        <v>0</v>
      </c>
      <c r="BM1880">
        <v>0</v>
      </c>
      <c r="BO1880">
        <v>0</v>
      </c>
      <c r="BQ1880">
        <v>0</v>
      </c>
      <c r="BS1880">
        <v>0</v>
      </c>
      <c r="BT1880">
        <v>0</v>
      </c>
      <c r="BV1880">
        <v>0</v>
      </c>
      <c r="BX1880">
        <v>0</v>
      </c>
      <c r="BZ1880">
        <v>0</v>
      </c>
      <c r="CB1880">
        <v>0</v>
      </c>
      <c r="CD1880">
        <v>0</v>
      </c>
      <c r="CH1880">
        <v>0</v>
      </c>
      <c r="CL1880">
        <v>3039</v>
      </c>
      <c r="CO1880">
        <v>0</v>
      </c>
      <c r="CP1880">
        <v>0</v>
      </c>
    </row>
    <row r="1881" spans="1:94" x14ac:dyDescent="0.3">
      <c r="A1881" s="4">
        <v>44812</v>
      </c>
      <c r="B1881" s="2" t="s">
        <v>5</v>
      </c>
      <c r="C1881" s="11" t="s">
        <v>449</v>
      </c>
      <c r="D1881" s="11" t="s">
        <v>1699</v>
      </c>
      <c r="E1881" s="3" t="s">
        <v>853</v>
      </c>
      <c r="F1881" s="1"/>
      <c r="G1881" s="7"/>
      <c r="H1881" s="7"/>
      <c r="I1881" s="7"/>
      <c r="J1881" s="7"/>
      <c r="K1881" s="7"/>
      <c r="L1881" s="7"/>
      <c r="M1881" s="5"/>
      <c r="N1881" s="7"/>
      <c r="O1881" s="7"/>
      <c r="P1881" s="7"/>
      <c r="Q1881" s="7"/>
      <c r="R1881" s="7"/>
      <c r="S1881" s="7"/>
      <c r="T1881" s="7"/>
      <c r="U1881" s="7"/>
      <c r="V1881" s="6">
        <v>4</v>
      </c>
      <c r="W1881" s="10"/>
      <c r="X1881" s="8"/>
      <c r="Y1881" s="9">
        <v>0</v>
      </c>
      <c r="Z1881" s="9">
        <v>0</v>
      </c>
      <c r="AA1881" s="9">
        <v>0</v>
      </c>
      <c r="AB1881" s="9">
        <v>0</v>
      </c>
      <c r="AC1881" s="9">
        <v>0</v>
      </c>
      <c r="AD1881" s="9">
        <v>0</v>
      </c>
      <c r="AE1881" s="9">
        <v>0</v>
      </c>
      <c r="AF1881" s="9">
        <v>0</v>
      </c>
      <c r="AG1881" s="9">
        <v>0</v>
      </c>
      <c r="AH1881" s="9">
        <v>0</v>
      </c>
      <c r="AI1881" s="9">
        <v>0</v>
      </c>
      <c r="AJ1881">
        <v>0</v>
      </c>
      <c r="AK1881">
        <v>0</v>
      </c>
      <c r="AU1881" t="s">
        <v>3628</v>
      </c>
      <c r="AW1881">
        <v>0</v>
      </c>
      <c r="BA1881">
        <v>0</v>
      </c>
      <c r="BC1881">
        <v>0</v>
      </c>
      <c r="BE1881">
        <v>0</v>
      </c>
      <c r="BG1881">
        <v>0</v>
      </c>
      <c r="BI1881">
        <v>0</v>
      </c>
      <c r="BK1881">
        <v>0</v>
      </c>
      <c r="BM1881">
        <v>0</v>
      </c>
      <c r="BO1881">
        <v>0</v>
      </c>
      <c r="BQ1881">
        <v>0</v>
      </c>
      <c r="BS1881">
        <v>0</v>
      </c>
      <c r="BT1881">
        <v>0</v>
      </c>
      <c r="BV1881">
        <v>0</v>
      </c>
      <c r="BX1881">
        <v>0</v>
      </c>
      <c r="BZ1881">
        <v>0</v>
      </c>
      <c r="CB1881">
        <v>0</v>
      </c>
      <c r="CD1881">
        <v>0</v>
      </c>
      <c r="CH1881">
        <v>0</v>
      </c>
      <c r="CL1881">
        <v>3040</v>
      </c>
      <c r="CO1881">
        <v>0</v>
      </c>
      <c r="CP1881">
        <v>0</v>
      </c>
    </row>
    <row r="1882" spans="1:94" x14ac:dyDescent="0.3">
      <c r="A1882" s="4">
        <v>44812</v>
      </c>
      <c r="B1882" s="2" t="s">
        <v>5</v>
      </c>
      <c r="C1882" s="11" t="s">
        <v>99</v>
      </c>
      <c r="D1882" s="11" t="s">
        <v>1699</v>
      </c>
      <c r="E1882" s="3" t="s">
        <v>1038</v>
      </c>
      <c r="F1882" s="1"/>
      <c r="G1882" s="7"/>
      <c r="H1882" s="7"/>
      <c r="I1882" s="7"/>
      <c r="J1882" s="7"/>
      <c r="K1882" s="7"/>
      <c r="L1882" s="7"/>
      <c r="M1882" s="5"/>
      <c r="N1882" s="7"/>
      <c r="O1882" s="7"/>
      <c r="P1882" s="7"/>
      <c r="Q1882" s="7"/>
      <c r="R1882" s="7"/>
      <c r="S1882" s="7"/>
      <c r="T1882" s="7"/>
      <c r="U1882" s="7"/>
      <c r="V1882" s="6">
        <v>2</v>
      </c>
      <c r="W1882" s="10"/>
      <c r="X1882" s="8"/>
      <c r="Y1882" s="9">
        <v>0</v>
      </c>
      <c r="Z1882" s="9">
        <v>0</v>
      </c>
      <c r="AA1882" s="9">
        <v>0</v>
      </c>
      <c r="AB1882" s="9">
        <v>0</v>
      </c>
      <c r="AC1882" s="9">
        <v>0</v>
      </c>
      <c r="AD1882" s="9">
        <v>0</v>
      </c>
      <c r="AE1882" s="9">
        <v>0</v>
      </c>
      <c r="AF1882" s="9">
        <v>0</v>
      </c>
      <c r="AG1882" s="9">
        <v>0</v>
      </c>
      <c r="AH1882" s="9">
        <v>0</v>
      </c>
      <c r="AI1882" s="9">
        <v>0</v>
      </c>
      <c r="AJ1882">
        <v>0</v>
      </c>
      <c r="AK1882">
        <v>0</v>
      </c>
      <c r="AU1882" t="s">
        <v>3629</v>
      </c>
      <c r="AW1882">
        <v>0</v>
      </c>
      <c r="BA1882">
        <v>0</v>
      </c>
      <c r="BC1882">
        <v>0</v>
      </c>
      <c r="BE1882">
        <v>0</v>
      </c>
      <c r="BG1882">
        <v>0</v>
      </c>
      <c r="BI1882">
        <v>0</v>
      </c>
      <c r="BK1882">
        <v>0</v>
      </c>
      <c r="BM1882">
        <v>0</v>
      </c>
      <c r="BO1882">
        <v>0</v>
      </c>
      <c r="BQ1882">
        <v>0</v>
      </c>
      <c r="BS1882">
        <v>0</v>
      </c>
      <c r="BT1882">
        <v>0</v>
      </c>
      <c r="BV1882">
        <v>0</v>
      </c>
      <c r="BX1882">
        <v>0</v>
      </c>
      <c r="BZ1882">
        <v>0</v>
      </c>
      <c r="CB1882">
        <v>0</v>
      </c>
      <c r="CD1882">
        <v>0</v>
      </c>
      <c r="CH1882">
        <v>0</v>
      </c>
      <c r="CL1882">
        <v>3041</v>
      </c>
      <c r="CO1882">
        <v>0</v>
      </c>
      <c r="CP1882">
        <v>0</v>
      </c>
    </row>
    <row r="1883" spans="1:94" x14ac:dyDescent="0.3">
      <c r="A1883" s="4">
        <v>44818</v>
      </c>
      <c r="B1883" s="2" t="s">
        <v>8</v>
      </c>
      <c r="C1883" s="11" t="s">
        <v>650</v>
      </c>
      <c r="D1883" s="11" t="s">
        <v>1566</v>
      </c>
      <c r="E1883" s="3" t="s">
        <v>2314</v>
      </c>
      <c r="F1883" s="1"/>
      <c r="G1883" s="7">
        <v>2</v>
      </c>
      <c r="H1883" s="7"/>
      <c r="I1883" s="7"/>
      <c r="J1883" s="7">
        <v>2</v>
      </c>
      <c r="K1883" s="7"/>
      <c r="L1883" s="7"/>
      <c r="M1883" s="5"/>
      <c r="N1883" s="7"/>
      <c r="O1883" s="7"/>
      <c r="P1883" s="7"/>
      <c r="Q1883" s="7"/>
      <c r="R1883" s="7"/>
      <c r="S1883" s="7"/>
      <c r="T1883" s="7"/>
      <c r="U1883" s="7"/>
      <c r="V1883" s="6"/>
      <c r="W1883" s="10"/>
      <c r="X1883" s="8"/>
      <c r="Y1883" s="9">
        <v>0</v>
      </c>
      <c r="Z1883" s="9">
        <v>0</v>
      </c>
      <c r="AA1883" s="9">
        <v>0</v>
      </c>
      <c r="AB1883" s="9">
        <v>0</v>
      </c>
      <c r="AC1883" s="9">
        <v>0</v>
      </c>
      <c r="AD1883" s="9">
        <v>0</v>
      </c>
      <c r="AE1883" s="9">
        <v>0</v>
      </c>
      <c r="AF1883" s="9">
        <v>0</v>
      </c>
      <c r="AG1883" s="9">
        <v>0</v>
      </c>
      <c r="AH1883" s="9">
        <v>0</v>
      </c>
      <c r="AI1883" s="9">
        <v>0</v>
      </c>
      <c r="AJ1883">
        <v>0</v>
      </c>
      <c r="AK1883">
        <v>0</v>
      </c>
      <c r="AU1883" t="s">
        <v>3630</v>
      </c>
      <c r="AW1883">
        <v>0</v>
      </c>
      <c r="BA1883">
        <v>0</v>
      </c>
      <c r="BC1883">
        <v>0</v>
      </c>
      <c r="BE1883">
        <v>0</v>
      </c>
      <c r="BG1883">
        <v>0</v>
      </c>
      <c r="BI1883">
        <v>0</v>
      </c>
      <c r="BK1883">
        <v>0</v>
      </c>
      <c r="BM1883">
        <v>0</v>
      </c>
      <c r="BO1883">
        <v>0</v>
      </c>
      <c r="BQ1883">
        <v>0</v>
      </c>
      <c r="BS1883">
        <v>0</v>
      </c>
      <c r="BT1883">
        <v>0</v>
      </c>
      <c r="BV1883">
        <v>0</v>
      </c>
      <c r="BX1883">
        <v>0</v>
      </c>
      <c r="BZ1883">
        <v>0</v>
      </c>
      <c r="CB1883">
        <v>0</v>
      </c>
      <c r="CD1883">
        <v>0</v>
      </c>
      <c r="CH1883">
        <v>0</v>
      </c>
      <c r="CL1883">
        <v>3042</v>
      </c>
      <c r="CO1883">
        <v>0</v>
      </c>
      <c r="CP1883">
        <v>0</v>
      </c>
    </row>
    <row r="1884" spans="1:94" x14ac:dyDescent="0.3">
      <c r="A1884" s="4">
        <v>44818</v>
      </c>
      <c r="B1884" s="2" t="s">
        <v>23</v>
      </c>
      <c r="C1884" s="11" t="s">
        <v>515</v>
      </c>
      <c r="D1884" s="11" t="s">
        <v>11</v>
      </c>
      <c r="E1884" s="3" t="s">
        <v>995</v>
      </c>
      <c r="F1884" s="1"/>
      <c r="G1884" s="7"/>
      <c r="H1884" s="7"/>
      <c r="I1884" s="7"/>
      <c r="J1884" s="7"/>
      <c r="K1884" s="7">
        <v>2</v>
      </c>
      <c r="L1884" s="7"/>
      <c r="M1884" s="5">
        <v>2</v>
      </c>
      <c r="N1884" s="7"/>
      <c r="O1884" s="7"/>
      <c r="P1884" s="7"/>
      <c r="Q1884" s="7"/>
      <c r="R1884" s="7"/>
      <c r="S1884" s="7"/>
      <c r="T1884" s="7"/>
      <c r="U1884" s="7"/>
      <c r="V1884" s="6"/>
      <c r="W1884" s="10"/>
      <c r="X1884" s="8"/>
      <c r="Y1884" s="9">
        <v>0</v>
      </c>
      <c r="Z1884" s="9">
        <v>0</v>
      </c>
      <c r="AA1884" s="9">
        <v>0</v>
      </c>
      <c r="AB1884" s="9">
        <v>0</v>
      </c>
      <c r="AC1884" s="9">
        <v>0</v>
      </c>
      <c r="AD1884" s="9">
        <v>0</v>
      </c>
      <c r="AE1884" s="9">
        <v>0</v>
      </c>
      <c r="AF1884" s="9">
        <v>0</v>
      </c>
      <c r="AG1884" s="9">
        <v>0</v>
      </c>
      <c r="AH1884" s="9">
        <v>0</v>
      </c>
      <c r="AI1884" s="9">
        <v>0</v>
      </c>
      <c r="AJ1884">
        <v>0</v>
      </c>
      <c r="AK1884">
        <v>0</v>
      </c>
      <c r="AU1884" t="s">
        <v>3631</v>
      </c>
      <c r="AW1884">
        <v>0</v>
      </c>
      <c r="BA1884">
        <v>0</v>
      </c>
      <c r="BC1884">
        <v>0</v>
      </c>
      <c r="BE1884">
        <v>0</v>
      </c>
      <c r="BG1884">
        <v>0</v>
      </c>
      <c r="BI1884">
        <v>0</v>
      </c>
      <c r="BK1884">
        <v>0</v>
      </c>
      <c r="BM1884">
        <v>0</v>
      </c>
      <c r="BO1884">
        <v>0</v>
      </c>
      <c r="BQ1884">
        <v>0</v>
      </c>
      <c r="BS1884">
        <v>0</v>
      </c>
      <c r="BT1884">
        <v>0</v>
      </c>
      <c r="BV1884">
        <v>0</v>
      </c>
      <c r="BX1884">
        <v>0</v>
      </c>
      <c r="BZ1884">
        <v>0</v>
      </c>
      <c r="CB1884">
        <v>0</v>
      </c>
      <c r="CD1884">
        <v>0</v>
      </c>
      <c r="CH1884">
        <v>0</v>
      </c>
      <c r="CL1884">
        <v>3043</v>
      </c>
      <c r="CO1884">
        <v>0</v>
      </c>
      <c r="CP1884">
        <v>0</v>
      </c>
    </row>
    <row r="1885" spans="1:94" x14ac:dyDescent="0.3">
      <c r="A1885" s="4">
        <v>44819</v>
      </c>
      <c r="B1885" s="2" t="s">
        <v>172</v>
      </c>
      <c r="C1885" s="11" t="s">
        <v>537</v>
      </c>
      <c r="D1885" s="11" t="s">
        <v>1699</v>
      </c>
      <c r="E1885" s="3" t="s">
        <v>1202</v>
      </c>
      <c r="F1885" s="1"/>
      <c r="G1885" s="7"/>
      <c r="H1885" s="7"/>
      <c r="I1885" s="7"/>
      <c r="J1885" s="7"/>
      <c r="K1885" s="7"/>
      <c r="L1885" s="7"/>
      <c r="M1885" s="5"/>
      <c r="N1885" s="7"/>
      <c r="O1885" s="7"/>
      <c r="P1885" s="7"/>
      <c r="Q1885" s="7"/>
      <c r="R1885" s="7"/>
      <c r="S1885" s="7"/>
      <c r="T1885" s="7"/>
      <c r="U1885" s="7"/>
      <c r="V1885" s="6">
        <v>300</v>
      </c>
      <c r="W1885" s="10"/>
      <c r="X1885" s="8"/>
      <c r="Y1885" s="9">
        <v>0</v>
      </c>
      <c r="Z1885" s="9">
        <v>0</v>
      </c>
      <c r="AA1885" s="9">
        <v>0</v>
      </c>
      <c r="AB1885" s="9">
        <v>0</v>
      </c>
      <c r="AC1885" s="9">
        <v>0</v>
      </c>
      <c r="AD1885" s="9">
        <v>0</v>
      </c>
      <c r="AE1885" s="9">
        <v>0</v>
      </c>
      <c r="AF1885" s="9">
        <v>0</v>
      </c>
      <c r="AG1885" s="9">
        <v>0</v>
      </c>
      <c r="AH1885" s="9">
        <v>0</v>
      </c>
      <c r="AI1885" s="9">
        <v>0</v>
      </c>
      <c r="AJ1885">
        <v>0</v>
      </c>
      <c r="AK1885">
        <v>0</v>
      </c>
      <c r="AU1885" t="s">
        <v>3632</v>
      </c>
      <c r="AW1885">
        <v>0</v>
      </c>
      <c r="BA1885">
        <v>0</v>
      </c>
      <c r="BC1885">
        <v>0</v>
      </c>
      <c r="BE1885">
        <v>0</v>
      </c>
      <c r="BG1885">
        <v>0</v>
      </c>
      <c r="BI1885">
        <v>0</v>
      </c>
      <c r="BK1885">
        <v>0</v>
      </c>
      <c r="BM1885">
        <v>0</v>
      </c>
      <c r="BO1885">
        <v>0</v>
      </c>
      <c r="BQ1885">
        <v>0</v>
      </c>
      <c r="BS1885">
        <v>0</v>
      </c>
      <c r="BT1885">
        <v>0</v>
      </c>
      <c r="BV1885">
        <v>0</v>
      </c>
      <c r="BX1885">
        <v>0</v>
      </c>
      <c r="BZ1885">
        <v>0</v>
      </c>
      <c r="CB1885">
        <v>0</v>
      </c>
      <c r="CD1885">
        <v>0</v>
      </c>
      <c r="CH1885">
        <v>0</v>
      </c>
      <c r="CL1885">
        <v>3044</v>
      </c>
      <c r="CO1885">
        <v>0</v>
      </c>
      <c r="CP1885">
        <v>0</v>
      </c>
    </row>
    <row r="1886" spans="1:94" x14ac:dyDescent="0.3">
      <c r="A1886" s="4">
        <v>44820</v>
      </c>
      <c r="B1886" s="2" t="s">
        <v>26</v>
      </c>
      <c r="C1886" s="11" t="s">
        <v>542</v>
      </c>
      <c r="D1886" s="11" t="s">
        <v>11</v>
      </c>
      <c r="E1886" s="3" t="s">
        <v>1380</v>
      </c>
      <c r="F1886" s="1"/>
      <c r="G1886" s="7"/>
      <c r="H1886" s="7"/>
      <c r="I1886" s="7"/>
      <c r="J1886" s="7">
        <v>1875</v>
      </c>
      <c r="K1886" s="7">
        <v>625</v>
      </c>
      <c r="L1886" s="7"/>
      <c r="M1886" s="5">
        <v>975</v>
      </c>
      <c r="N1886" s="7"/>
      <c r="O1886" s="7"/>
      <c r="P1886" s="7"/>
      <c r="Q1886" s="7"/>
      <c r="R1886" s="7"/>
      <c r="S1886" s="7"/>
      <c r="T1886" s="7"/>
      <c r="U1886" s="7"/>
      <c r="V1886" s="6"/>
      <c r="W1886" s="10"/>
      <c r="X1886" s="8"/>
      <c r="Y1886" s="9">
        <v>0</v>
      </c>
      <c r="Z1886" s="9">
        <v>0</v>
      </c>
      <c r="AA1886" s="9">
        <v>0</v>
      </c>
      <c r="AB1886" s="9">
        <v>0</v>
      </c>
      <c r="AC1886" s="9">
        <v>0</v>
      </c>
      <c r="AD1886" s="9">
        <v>0</v>
      </c>
      <c r="AE1886" s="9">
        <v>0</v>
      </c>
      <c r="AF1886" s="9">
        <v>0</v>
      </c>
      <c r="AG1886" s="9">
        <v>0</v>
      </c>
      <c r="AH1886" s="9">
        <v>0</v>
      </c>
      <c r="AI1886" s="9">
        <v>0</v>
      </c>
      <c r="AJ1886">
        <v>0</v>
      </c>
      <c r="AK1886">
        <v>0</v>
      </c>
      <c r="AU1886" t="s">
        <v>3633</v>
      </c>
      <c r="AW1886">
        <v>0</v>
      </c>
      <c r="BA1886">
        <v>0</v>
      </c>
      <c r="BC1886">
        <v>0</v>
      </c>
      <c r="BE1886">
        <v>0</v>
      </c>
      <c r="BG1886">
        <v>0</v>
      </c>
      <c r="BI1886">
        <v>0</v>
      </c>
      <c r="BK1886">
        <v>0</v>
      </c>
      <c r="BM1886">
        <v>0</v>
      </c>
      <c r="BO1886">
        <v>0</v>
      </c>
      <c r="BQ1886">
        <v>0</v>
      </c>
      <c r="BS1886">
        <v>0</v>
      </c>
      <c r="BT1886">
        <v>0</v>
      </c>
      <c r="BV1886">
        <v>0</v>
      </c>
      <c r="BX1886">
        <v>0</v>
      </c>
      <c r="BZ1886">
        <v>0</v>
      </c>
      <c r="CB1886">
        <v>0</v>
      </c>
      <c r="CD1886">
        <v>0</v>
      </c>
      <c r="CH1886">
        <v>0</v>
      </c>
      <c r="CL1886">
        <v>3045</v>
      </c>
      <c r="CO1886">
        <v>0</v>
      </c>
      <c r="CP1886">
        <v>0</v>
      </c>
    </row>
    <row r="1887" spans="1:94" x14ac:dyDescent="0.3">
      <c r="A1887" s="4">
        <v>44811</v>
      </c>
      <c r="B1887" s="2" t="s">
        <v>26</v>
      </c>
      <c r="C1887" s="11" t="s">
        <v>384</v>
      </c>
      <c r="D1887" s="11" t="s">
        <v>1690</v>
      </c>
      <c r="E1887" s="3" t="s">
        <v>1132</v>
      </c>
      <c r="F1887" s="1"/>
      <c r="G1887" s="7"/>
      <c r="H1887" s="7"/>
      <c r="I1887" s="7"/>
      <c r="J1887" s="7"/>
      <c r="K1887" s="7"/>
      <c r="L1887" s="7"/>
      <c r="M1887" s="5"/>
      <c r="N1887" s="7"/>
      <c r="O1887" s="7"/>
      <c r="P1887" s="7"/>
      <c r="Q1887" s="7">
        <v>1</v>
      </c>
      <c r="R1887" s="7"/>
      <c r="S1887" s="7"/>
      <c r="T1887" s="7">
        <v>1</v>
      </c>
      <c r="U1887" s="7"/>
      <c r="V1887" s="6"/>
      <c r="W1887" s="10"/>
      <c r="X1887" s="8"/>
      <c r="Y1887" s="9">
        <v>0</v>
      </c>
      <c r="Z1887" s="9">
        <v>0</v>
      </c>
      <c r="AA1887" s="9">
        <v>0</v>
      </c>
      <c r="AB1887" s="9">
        <v>0</v>
      </c>
      <c r="AC1887" s="9">
        <v>0</v>
      </c>
      <c r="AD1887" s="9">
        <v>0</v>
      </c>
      <c r="AE1887" s="9">
        <v>0</v>
      </c>
      <c r="AF1887" s="9">
        <v>0</v>
      </c>
      <c r="AG1887" s="9">
        <v>0</v>
      </c>
      <c r="AH1887" s="9">
        <v>0</v>
      </c>
      <c r="AI1887" s="9">
        <v>0</v>
      </c>
      <c r="AJ1887">
        <v>0</v>
      </c>
      <c r="AK1887">
        <v>0</v>
      </c>
      <c r="AU1887" t="s">
        <v>3634</v>
      </c>
      <c r="AW1887">
        <v>0</v>
      </c>
      <c r="BA1887">
        <v>0</v>
      </c>
      <c r="BC1887">
        <v>0</v>
      </c>
      <c r="BE1887">
        <v>0</v>
      </c>
      <c r="BG1887">
        <v>0</v>
      </c>
      <c r="BI1887">
        <v>0</v>
      </c>
      <c r="BK1887">
        <v>0</v>
      </c>
      <c r="BM1887">
        <v>0</v>
      </c>
      <c r="BO1887">
        <v>0</v>
      </c>
      <c r="BQ1887">
        <v>0</v>
      </c>
      <c r="BS1887">
        <v>0</v>
      </c>
      <c r="BT1887">
        <v>0</v>
      </c>
      <c r="BV1887">
        <v>0</v>
      </c>
      <c r="BX1887">
        <v>0</v>
      </c>
      <c r="BZ1887">
        <v>0</v>
      </c>
      <c r="CB1887">
        <v>0</v>
      </c>
      <c r="CD1887">
        <v>0</v>
      </c>
      <c r="CH1887">
        <v>0</v>
      </c>
      <c r="CL1887">
        <v>3046</v>
      </c>
      <c r="CO1887">
        <v>0</v>
      </c>
      <c r="CP1887">
        <v>0</v>
      </c>
    </row>
    <row r="1888" spans="1:94" x14ac:dyDescent="0.3">
      <c r="A1888" s="4">
        <v>44818</v>
      </c>
      <c r="B1888" s="2" t="s">
        <v>40</v>
      </c>
      <c r="C1888" s="11" t="s">
        <v>160</v>
      </c>
      <c r="D1888" s="11" t="s">
        <v>31</v>
      </c>
      <c r="E1888" s="3" t="s">
        <v>1056</v>
      </c>
      <c r="F1888" s="1"/>
      <c r="G1888" s="7"/>
      <c r="H1888" s="7"/>
      <c r="I1888" s="7"/>
      <c r="J1888" s="7">
        <v>18</v>
      </c>
      <c r="K1888" s="7">
        <v>5</v>
      </c>
      <c r="L1888" s="7"/>
      <c r="M1888" s="5">
        <v>4</v>
      </c>
      <c r="N1888" s="7"/>
      <c r="O1888" s="7"/>
      <c r="P1888" s="7"/>
      <c r="Q1888" s="7"/>
      <c r="R1888" s="7"/>
      <c r="S1888" s="7"/>
      <c r="T1888" s="7"/>
      <c r="U1888" s="7"/>
      <c r="V1888" s="6"/>
      <c r="W1888" s="10"/>
      <c r="X1888" s="8"/>
      <c r="Y1888" s="9">
        <v>0</v>
      </c>
      <c r="Z1888" s="9">
        <v>0</v>
      </c>
      <c r="AA1888" s="9">
        <v>0</v>
      </c>
      <c r="AB1888" s="9">
        <v>0</v>
      </c>
      <c r="AC1888" s="9">
        <v>0</v>
      </c>
      <c r="AD1888" s="9">
        <v>0</v>
      </c>
      <c r="AE1888" s="9">
        <v>0</v>
      </c>
      <c r="AF1888" s="9">
        <v>0</v>
      </c>
      <c r="AG1888" s="9">
        <v>0</v>
      </c>
      <c r="AH1888" s="9">
        <v>0</v>
      </c>
      <c r="AI1888" s="9">
        <v>0</v>
      </c>
      <c r="AJ1888">
        <v>0</v>
      </c>
      <c r="AK1888">
        <v>0</v>
      </c>
      <c r="AU1888" t="s">
        <v>3635</v>
      </c>
      <c r="AW1888">
        <v>0</v>
      </c>
      <c r="BA1888">
        <v>0</v>
      </c>
      <c r="BC1888">
        <v>0</v>
      </c>
      <c r="BE1888">
        <v>0</v>
      </c>
      <c r="BG1888">
        <v>0</v>
      </c>
      <c r="BI1888">
        <v>0</v>
      </c>
      <c r="BK1888">
        <v>0</v>
      </c>
      <c r="BM1888">
        <v>0</v>
      </c>
      <c r="BO1888">
        <v>0</v>
      </c>
      <c r="BQ1888">
        <v>0</v>
      </c>
      <c r="BS1888">
        <v>0</v>
      </c>
      <c r="BT1888">
        <v>0</v>
      </c>
      <c r="BV1888">
        <v>0</v>
      </c>
      <c r="BX1888">
        <v>0</v>
      </c>
      <c r="BZ1888">
        <v>0</v>
      </c>
      <c r="CB1888">
        <v>0</v>
      </c>
      <c r="CD1888">
        <v>0</v>
      </c>
      <c r="CH1888">
        <v>0</v>
      </c>
      <c r="CL1888">
        <v>3047</v>
      </c>
      <c r="CO1888">
        <v>0</v>
      </c>
      <c r="CP1888">
        <v>0</v>
      </c>
    </row>
    <row r="1889" spans="1:94" x14ac:dyDescent="0.3">
      <c r="A1889" s="4">
        <v>44816</v>
      </c>
      <c r="B1889" s="2" t="s">
        <v>26</v>
      </c>
      <c r="C1889" s="11" t="s">
        <v>133</v>
      </c>
      <c r="D1889" s="11" t="s">
        <v>584</v>
      </c>
      <c r="E1889" s="3" t="s">
        <v>1280</v>
      </c>
      <c r="F1889" s="1"/>
      <c r="G1889" s="7"/>
      <c r="H1889" s="7"/>
      <c r="I1889" s="7"/>
      <c r="J1889" s="7"/>
      <c r="K1889" s="7"/>
      <c r="L1889" s="7"/>
      <c r="M1889" s="5"/>
      <c r="N1889" s="7"/>
      <c r="O1889" s="7">
        <v>1</v>
      </c>
      <c r="P1889" s="7"/>
      <c r="Q1889" s="7"/>
      <c r="R1889" s="7"/>
      <c r="S1889" s="7"/>
      <c r="T1889" s="7"/>
      <c r="U1889" s="7"/>
      <c r="V1889" s="6"/>
      <c r="W1889" s="10"/>
      <c r="X1889" s="8"/>
      <c r="Y1889" s="9">
        <v>0</v>
      </c>
      <c r="Z1889" s="9">
        <v>0</v>
      </c>
      <c r="AA1889" s="9">
        <v>0</v>
      </c>
      <c r="AB1889" s="9">
        <v>0</v>
      </c>
      <c r="AC1889" s="9">
        <v>0</v>
      </c>
      <c r="AD1889" s="9">
        <v>0</v>
      </c>
      <c r="AE1889" s="9">
        <v>0</v>
      </c>
      <c r="AF1889" s="9">
        <v>0</v>
      </c>
      <c r="AG1889" s="9">
        <v>0</v>
      </c>
      <c r="AH1889" s="9">
        <v>0</v>
      </c>
      <c r="AI1889" s="9">
        <v>0</v>
      </c>
      <c r="AJ1889">
        <v>0</v>
      </c>
      <c r="AK1889">
        <v>0</v>
      </c>
      <c r="AU1889" t="s">
        <v>3636</v>
      </c>
      <c r="AW1889">
        <v>0</v>
      </c>
      <c r="BA1889">
        <v>0</v>
      </c>
      <c r="BC1889">
        <v>0</v>
      </c>
      <c r="BE1889">
        <v>0</v>
      </c>
      <c r="BG1889">
        <v>0</v>
      </c>
      <c r="BI1889">
        <v>0</v>
      </c>
      <c r="BK1889">
        <v>0</v>
      </c>
      <c r="BM1889">
        <v>0</v>
      </c>
      <c r="BO1889">
        <v>0</v>
      </c>
      <c r="BQ1889">
        <v>0</v>
      </c>
      <c r="BS1889">
        <v>0</v>
      </c>
      <c r="BT1889">
        <v>0</v>
      </c>
      <c r="BV1889">
        <v>0</v>
      </c>
      <c r="BX1889">
        <v>0</v>
      </c>
      <c r="BZ1889">
        <v>0</v>
      </c>
      <c r="CB1889">
        <v>0</v>
      </c>
      <c r="CD1889">
        <v>0</v>
      </c>
      <c r="CH1889">
        <v>0</v>
      </c>
      <c r="CL1889">
        <v>3048</v>
      </c>
      <c r="CO1889">
        <v>0</v>
      </c>
      <c r="CP1889">
        <v>0</v>
      </c>
    </row>
    <row r="1890" spans="1:94" x14ac:dyDescent="0.3">
      <c r="A1890" s="4">
        <v>44817</v>
      </c>
      <c r="B1890" s="2" t="s">
        <v>26</v>
      </c>
      <c r="C1890" s="11" t="s">
        <v>215</v>
      </c>
      <c r="D1890" s="11" t="s">
        <v>1627</v>
      </c>
      <c r="E1890" s="3" t="s">
        <v>1485</v>
      </c>
      <c r="F1890" s="1"/>
      <c r="G1890" s="7"/>
      <c r="H1890" s="7"/>
      <c r="I1890" s="7"/>
      <c r="J1890" s="7">
        <v>10000</v>
      </c>
      <c r="K1890" s="7">
        <v>2000</v>
      </c>
      <c r="L1890" s="7">
        <v>5</v>
      </c>
      <c r="M1890" s="5">
        <v>300</v>
      </c>
      <c r="N1890" s="7">
        <v>1</v>
      </c>
      <c r="O1890" s="7">
        <v>1</v>
      </c>
      <c r="P1890" s="7">
        <v>1</v>
      </c>
      <c r="Q1890" s="7"/>
      <c r="R1890" s="7"/>
      <c r="S1890" s="7"/>
      <c r="T1890" s="7"/>
      <c r="U1890" s="7"/>
      <c r="V1890" s="6"/>
      <c r="W1890" s="10"/>
      <c r="X1890" s="8"/>
      <c r="Y1890" s="9">
        <v>0</v>
      </c>
      <c r="Z1890" s="9">
        <v>0</v>
      </c>
      <c r="AA1890" s="9">
        <v>0</v>
      </c>
      <c r="AB1890" s="9">
        <v>0</v>
      </c>
      <c r="AC1890" s="9">
        <v>0</v>
      </c>
      <c r="AD1890" s="9">
        <v>0</v>
      </c>
      <c r="AE1890" s="9">
        <v>0</v>
      </c>
      <c r="AF1890" s="9">
        <v>0</v>
      </c>
      <c r="AG1890" s="9">
        <v>0</v>
      </c>
      <c r="AH1890" s="9">
        <v>0</v>
      </c>
      <c r="AI1890" s="9">
        <v>0</v>
      </c>
      <c r="AJ1890">
        <v>0</v>
      </c>
      <c r="AK1890">
        <v>0</v>
      </c>
      <c r="AU1890" t="s">
        <v>3637</v>
      </c>
      <c r="AW1890">
        <v>0</v>
      </c>
      <c r="BA1890">
        <v>0</v>
      </c>
      <c r="BC1890">
        <v>0</v>
      </c>
      <c r="BE1890">
        <v>0</v>
      </c>
      <c r="BG1890">
        <v>0</v>
      </c>
      <c r="BI1890">
        <v>0</v>
      </c>
      <c r="BK1890">
        <v>0</v>
      </c>
      <c r="BM1890">
        <v>0</v>
      </c>
      <c r="BO1890">
        <v>0</v>
      </c>
      <c r="BQ1890">
        <v>0</v>
      </c>
      <c r="BS1890">
        <v>0</v>
      </c>
      <c r="BT1890">
        <v>0</v>
      </c>
      <c r="BV1890">
        <v>0</v>
      </c>
      <c r="BX1890">
        <v>0</v>
      </c>
      <c r="BZ1890">
        <v>0</v>
      </c>
      <c r="CB1890">
        <v>0</v>
      </c>
      <c r="CD1890">
        <v>0</v>
      </c>
      <c r="CH1890">
        <v>0</v>
      </c>
      <c r="CL1890">
        <v>3049</v>
      </c>
      <c r="CO1890">
        <v>0</v>
      </c>
      <c r="CP1890">
        <v>0</v>
      </c>
    </row>
    <row r="1891" spans="1:94" x14ac:dyDescent="0.3">
      <c r="A1891" s="4">
        <v>44819</v>
      </c>
      <c r="B1891" s="2" t="s">
        <v>5</v>
      </c>
      <c r="C1891" s="11" t="s">
        <v>451</v>
      </c>
      <c r="D1891" s="11" t="s">
        <v>1699</v>
      </c>
      <c r="E1891" s="3" t="s">
        <v>866</v>
      </c>
      <c r="F1891" s="1"/>
      <c r="G1891" s="7"/>
      <c r="H1891" s="7"/>
      <c r="I1891" s="7"/>
      <c r="J1891" s="7"/>
      <c r="K1891" s="7"/>
      <c r="L1891" s="7"/>
      <c r="M1891" s="5"/>
      <c r="N1891" s="7"/>
      <c r="O1891" s="7"/>
      <c r="P1891" s="7"/>
      <c r="Q1891" s="7"/>
      <c r="R1891" s="7"/>
      <c r="S1891" s="7"/>
      <c r="T1891" s="7"/>
      <c r="U1891" s="7"/>
      <c r="V1891" s="6">
        <v>180</v>
      </c>
      <c r="W1891" s="10"/>
      <c r="X1891" s="8"/>
      <c r="Y1891" s="9">
        <v>0</v>
      </c>
      <c r="Z1891" s="9">
        <v>0</v>
      </c>
      <c r="AA1891" s="9">
        <v>0</v>
      </c>
      <c r="AB1891" s="9">
        <v>0</v>
      </c>
      <c r="AC1891" s="9">
        <v>0</v>
      </c>
      <c r="AD1891" s="9">
        <v>0</v>
      </c>
      <c r="AE1891" s="9">
        <v>0</v>
      </c>
      <c r="AF1891" s="9">
        <v>0</v>
      </c>
      <c r="AG1891" s="9">
        <v>0</v>
      </c>
      <c r="AH1891" s="9">
        <v>0</v>
      </c>
      <c r="AI1891" s="9">
        <v>0</v>
      </c>
      <c r="AJ1891">
        <v>0</v>
      </c>
      <c r="AK1891">
        <v>0</v>
      </c>
      <c r="AU1891" t="s">
        <v>3638</v>
      </c>
      <c r="AW1891">
        <v>0</v>
      </c>
      <c r="BA1891">
        <v>0</v>
      </c>
      <c r="BC1891">
        <v>0</v>
      </c>
      <c r="BE1891">
        <v>0</v>
      </c>
      <c r="BG1891">
        <v>0</v>
      </c>
      <c r="BI1891">
        <v>0</v>
      </c>
      <c r="BK1891">
        <v>0</v>
      </c>
      <c r="BM1891">
        <v>0</v>
      </c>
      <c r="BO1891">
        <v>0</v>
      </c>
      <c r="BQ1891">
        <v>0</v>
      </c>
      <c r="BS1891">
        <v>0</v>
      </c>
      <c r="BT1891">
        <v>0</v>
      </c>
      <c r="BV1891">
        <v>0</v>
      </c>
      <c r="BX1891">
        <v>0</v>
      </c>
      <c r="BZ1891">
        <v>0</v>
      </c>
      <c r="CB1891">
        <v>0</v>
      </c>
      <c r="CD1891">
        <v>0</v>
      </c>
      <c r="CH1891">
        <v>0</v>
      </c>
      <c r="CL1891">
        <v>3050</v>
      </c>
      <c r="CO1891">
        <v>0</v>
      </c>
      <c r="CP1891">
        <v>0</v>
      </c>
    </row>
    <row r="1892" spans="1:94" x14ac:dyDescent="0.3">
      <c r="A1892" s="4">
        <v>44819</v>
      </c>
      <c r="B1892" s="2" t="s">
        <v>9</v>
      </c>
      <c r="C1892" s="11" t="s">
        <v>372</v>
      </c>
      <c r="D1892" s="11" t="s">
        <v>1699</v>
      </c>
      <c r="E1892" s="3" t="s">
        <v>1181</v>
      </c>
      <c r="F1892" s="1"/>
      <c r="G1892" s="7"/>
      <c r="H1892" s="7"/>
      <c r="I1892" s="7"/>
      <c r="J1892" s="7"/>
      <c r="K1892" s="7"/>
      <c r="L1892" s="7"/>
      <c r="M1892" s="5"/>
      <c r="N1892" s="7"/>
      <c r="O1892" s="7"/>
      <c r="P1892" s="7"/>
      <c r="Q1892" s="7"/>
      <c r="R1892" s="7"/>
      <c r="S1892" s="7"/>
      <c r="T1892" s="7"/>
      <c r="U1892" s="7"/>
      <c r="V1892" s="6">
        <v>6</v>
      </c>
      <c r="W1892" s="10"/>
      <c r="X1892" s="8"/>
      <c r="Y1892" s="9">
        <v>0</v>
      </c>
      <c r="Z1892" s="9">
        <v>0</v>
      </c>
      <c r="AA1892" s="9">
        <v>0</v>
      </c>
      <c r="AB1892" s="9">
        <v>0</v>
      </c>
      <c r="AC1892" s="9">
        <v>0</v>
      </c>
      <c r="AD1892" s="9">
        <v>0</v>
      </c>
      <c r="AE1892" s="9">
        <v>0</v>
      </c>
      <c r="AF1892" s="9">
        <v>0</v>
      </c>
      <c r="AG1892" s="9">
        <v>0</v>
      </c>
      <c r="AH1892" s="9">
        <v>0</v>
      </c>
      <c r="AI1892" s="9">
        <v>0</v>
      </c>
      <c r="AJ1892">
        <v>0</v>
      </c>
      <c r="AK1892">
        <v>0</v>
      </c>
      <c r="AU1892" t="s">
        <v>3639</v>
      </c>
      <c r="AW1892">
        <v>0</v>
      </c>
      <c r="BA1892">
        <v>0</v>
      </c>
      <c r="BC1892">
        <v>0</v>
      </c>
      <c r="BE1892">
        <v>0</v>
      </c>
      <c r="BG1892">
        <v>0</v>
      </c>
      <c r="BI1892">
        <v>0</v>
      </c>
      <c r="BK1892">
        <v>0</v>
      </c>
      <c r="BM1892">
        <v>0</v>
      </c>
      <c r="BO1892">
        <v>0</v>
      </c>
      <c r="BQ1892">
        <v>0</v>
      </c>
      <c r="BS1892">
        <v>0</v>
      </c>
      <c r="BT1892">
        <v>0</v>
      </c>
      <c r="BV1892">
        <v>0</v>
      </c>
      <c r="BX1892">
        <v>0</v>
      </c>
      <c r="BZ1892">
        <v>0</v>
      </c>
      <c r="CB1892">
        <v>0</v>
      </c>
      <c r="CD1892">
        <v>0</v>
      </c>
      <c r="CH1892">
        <v>0</v>
      </c>
      <c r="CL1892">
        <v>3051</v>
      </c>
      <c r="CO1892">
        <v>0</v>
      </c>
      <c r="CP1892">
        <v>0</v>
      </c>
    </row>
    <row r="1893" spans="1:94" x14ac:dyDescent="0.3">
      <c r="A1893" s="4">
        <v>44819</v>
      </c>
      <c r="B1893" s="2" t="s">
        <v>78</v>
      </c>
      <c r="C1893" s="11" t="s">
        <v>245</v>
      </c>
      <c r="D1893" s="11" t="s">
        <v>1690</v>
      </c>
      <c r="E1893" s="3" t="s">
        <v>835</v>
      </c>
      <c r="F1893" s="1"/>
      <c r="G1893" s="7"/>
      <c r="H1893" s="7"/>
      <c r="I1893" s="7"/>
      <c r="J1893" s="7">
        <v>289</v>
      </c>
      <c r="K1893" s="7">
        <v>72</v>
      </c>
      <c r="L1893" s="7"/>
      <c r="M1893" s="5">
        <v>60</v>
      </c>
      <c r="N1893" s="7"/>
      <c r="O1893" s="7"/>
      <c r="P1893" s="7"/>
      <c r="Q1893" s="7"/>
      <c r="R1893" s="7"/>
      <c r="S1893" s="7"/>
      <c r="T1893" s="7"/>
      <c r="U1893" s="7"/>
      <c r="V1893" s="6"/>
      <c r="W1893" s="10"/>
      <c r="X1893" s="8"/>
      <c r="Y1893" s="9">
        <v>0</v>
      </c>
      <c r="Z1893" s="9">
        <v>0</v>
      </c>
      <c r="AA1893" s="9">
        <v>0</v>
      </c>
      <c r="AB1893" s="9">
        <v>0</v>
      </c>
      <c r="AC1893" s="9">
        <v>0</v>
      </c>
      <c r="AD1893" s="9">
        <v>0</v>
      </c>
      <c r="AE1893" s="9">
        <v>0</v>
      </c>
      <c r="AF1893" s="9">
        <v>0</v>
      </c>
      <c r="AG1893" s="9">
        <v>0</v>
      </c>
      <c r="AH1893" s="9">
        <v>0</v>
      </c>
      <c r="AI1893" s="9">
        <v>0</v>
      </c>
      <c r="AJ1893">
        <v>0</v>
      </c>
      <c r="AK1893">
        <v>0</v>
      </c>
      <c r="AU1893" t="s">
        <v>3640</v>
      </c>
      <c r="AW1893">
        <v>0</v>
      </c>
      <c r="BA1893">
        <v>0</v>
      </c>
      <c r="BC1893">
        <v>0</v>
      </c>
      <c r="BE1893">
        <v>0</v>
      </c>
      <c r="BG1893">
        <v>0</v>
      </c>
      <c r="BI1893">
        <v>0</v>
      </c>
      <c r="BK1893">
        <v>0</v>
      </c>
      <c r="BM1893">
        <v>0</v>
      </c>
      <c r="BO1893">
        <v>0</v>
      </c>
      <c r="BQ1893">
        <v>0</v>
      </c>
      <c r="BS1893">
        <v>0</v>
      </c>
      <c r="BT1893">
        <v>0</v>
      </c>
      <c r="BV1893">
        <v>0</v>
      </c>
      <c r="BX1893">
        <v>0</v>
      </c>
      <c r="BZ1893">
        <v>0</v>
      </c>
      <c r="CB1893">
        <v>0</v>
      </c>
      <c r="CD1893">
        <v>0</v>
      </c>
      <c r="CH1893">
        <v>0</v>
      </c>
      <c r="CL1893">
        <v>3052</v>
      </c>
      <c r="CO1893">
        <v>0</v>
      </c>
      <c r="CP1893">
        <v>0</v>
      </c>
    </row>
    <row r="1894" spans="1:94" x14ac:dyDescent="0.3">
      <c r="A1894" s="4">
        <v>44620</v>
      </c>
      <c r="B1894" s="2" t="s">
        <v>5</v>
      </c>
      <c r="C1894" s="11" t="s">
        <v>788</v>
      </c>
      <c r="D1894" s="11" t="s">
        <v>1690</v>
      </c>
      <c r="E1894" s="3" t="s">
        <v>861</v>
      </c>
      <c r="F1894" s="1"/>
      <c r="G1894" s="7"/>
      <c r="H1894" s="7"/>
      <c r="I1894" s="7"/>
      <c r="J1894" s="7">
        <v>75</v>
      </c>
      <c r="K1894" s="7">
        <v>22</v>
      </c>
      <c r="L1894" s="7"/>
      <c r="M1894" s="5">
        <v>22</v>
      </c>
      <c r="N1894" s="7">
        <v>12</v>
      </c>
      <c r="O1894" s="7"/>
      <c r="P1894" s="7"/>
      <c r="Q1894" s="7"/>
      <c r="R1894" s="7"/>
      <c r="S1894" s="7"/>
      <c r="T1894" s="7">
        <v>1</v>
      </c>
      <c r="U1894" s="7"/>
      <c r="V1894" s="6"/>
      <c r="W1894" s="10"/>
      <c r="X1894" s="8"/>
      <c r="Y1894" s="9">
        <v>0</v>
      </c>
      <c r="Z1894" s="9">
        <v>0</v>
      </c>
      <c r="AA1894" s="9">
        <v>0</v>
      </c>
      <c r="AB1894" s="9">
        <v>0</v>
      </c>
      <c r="AC1894" s="9">
        <v>0</v>
      </c>
      <c r="AD1894" s="9">
        <v>0</v>
      </c>
      <c r="AE1894" s="9">
        <v>0</v>
      </c>
      <c r="AF1894" s="9">
        <v>0</v>
      </c>
      <c r="AG1894" s="9">
        <v>0</v>
      </c>
      <c r="AH1894" s="9">
        <v>0</v>
      </c>
      <c r="AI1894" s="9">
        <v>0</v>
      </c>
      <c r="AJ1894">
        <v>0</v>
      </c>
      <c r="AK1894">
        <v>0</v>
      </c>
      <c r="AU1894" t="s">
        <v>3641</v>
      </c>
      <c r="AW1894">
        <v>0</v>
      </c>
      <c r="BA1894">
        <v>0</v>
      </c>
      <c r="BC1894">
        <v>0</v>
      </c>
      <c r="BE1894">
        <v>0</v>
      </c>
      <c r="BG1894">
        <v>0</v>
      </c>
      <c r="BI1894">
        <v>0</v>
      </c>
      <c r="BK1894">
        <v>0</v>
      </c>
      <c r="BM1894">
        <v>0</v>
      </c>
      <c r="BO1894">
        <v>0</v>
      </c>
      <c r="BQ1894">
        <v>0</v>
      </c>
      <c r="BS1894">
        <v>0</v>
      </c>
      <c r="BT1894">
        <v>0</v>
      </c>
      <c r="BV1894">
        <v>0</v>
      </c>
      <c r="BX1894">
        <v>0</v>
      </c>
      <c r="BZ1894">
        <v>0</v>
      </c>
      <c r="CB1894">
        <v>0</v>
      </c>
      <c r="CD1894">
        <v>0</v>
      </c>
      <c r="CH1894">
        <v>0</v>
      </c>
      <c r="CL1894">
        <v>3053</v>
      </c>
      <c r="CO1894">
        <v>0</v>
      </c>
      <c r="CP1894">
        <v>0</v>
      </c>
    </row>
    <row r="1895" spans="1:94" x14ac:dyDescent="0.3">
      <c r="A1895" s="4">
        <v>44761</v>
      </c>
      <c r="B1895" s="2" t="s">
        <v>39</v>
      </c>
      <c r="C1895" s="11" t="s">
        <v>503</v>
      </c>
      <c r="D1895" s="11" t="s">
        <v>11</v>
      </c>
      <c r="E1895" s="3" t="s">
        <v>1012</v>
      </c>
      <c r="F1895" s="1"/>
      <c r="G1895" s="7"/>
      <c r="H1895" s="7"/>
      <c r="I1895" s="7"/>
      <c r="J1895" s="7">
        <v>6172</v>
      </c>
      <c r="K1895" s="7">
        <v>1543</v>
      </c>
      <c r="L1895" s="7"/>
      <c r="M1895" s="5"/>
      <c r="N1895" s="7"/>
      <c r="O1895" s="7"/>
      <c r="P1895" s="7"/>
      <c r="Q1895" s="7"/>
      <c r="R1895" s="7"/>
      <c r="S1895" s="7"/>
      <c r="T1895" s="7"/>
      <c r="U1895" s="7"/>
      <c r="V1895" s="6"/>
      <c r="W1895" s="10" t="s">
        <v>3642</v>
      </c>
      <c r="X1895" s="8"/>
      <c r="Y1895" s="9">
        <v>0</v>
      </c>
      <c r="Z1895" s="9">
        <v>0</v>
      </c>
      <c r="AA1895" s="9">
        <v>0</v>
      </c>
      <c r="AB1895" s="9">
        <v>0</v>
      </c>
      <c r="AC1895" s="9">
        <v>0</v>
      </c>
      <c r="AD1895" s="9">
        <v>0</v>
      </c>
      <c r="AE1895" s="9">
        <v>0</v>
      </c>
      <c r="AF1895" s="9">
        <v>0</v>
      </c>
      <c r="AG1895" s="9">
        <v>0</v>
      </c>
      <c r="AH1895" s="9">
        <v>0</v>
      </c>
      <c r="AI1895" s="9">
        <v>0</v>
      </c>
      <c r="AJ1895">
        <v>0</v>
      </c>
      <c r="AK1895">
        <v>0</v>
      </c>
      <c r="AU1895" t="s">
        <v>3643</v>
      </c>
      <c r="AW1895">
        <v>0</v>
      </c>
      <c r="BA1895">
        <v>0</v>
      </c>
      <c r="BC1895">
        <v>0</v>
      </c>
      <c r="BE1895">
        <v>0</v>
      </c>
      <c r="BG1895">
        <v>0</v>
      </c>
      <c r="BI1895">
        <v>0</v>
      </c>
      <c r="BK1895">
        <v>0</v>
      </c>
      <c r="BM1895">
        <v>0</v>
      </c>
      <c r="BO1895">
        <v>0</v>
      </c>
      <c r="BQ1895">
        <v>0</v>
      </c>
      <c r="BS1895">
        <v>0</v>
      </c>
      <c r="BT1895">
        <v>0</v>
      </c>
      <c r="BV1895">
        <v>0</v>
      </c>
      <c r="BX1895">
        <v>0</v>
      </c>
      <c r="BZ1895">
        <v>0</v>
      </c>
      <c r="CB1895">
        <v>0</v>
      </c>
      <c r="CD1895">
        <v>0</v>
      </c>
      <c r="CH1895">
        <v>0</v>
      </c>
      <c r="CL1895">
        <v>3054</v>
      </c>
      <c r="CO1895">
        <v>0</v>
      </c>
      <c r="CP1895">
        <v>0</v>
      </c>
    </row>
    <row r="1896" spans="1:94" x14ac:dyDescent="0.3">
      <c r="A1896" s="4">
        <v>44620</v>
      </c>
      <c r="B1896" s="2" t="s">
        <v>5</v>
      </c>
      <c r="C1896" s="11" t="s">
        <v>91</v>
      </c>
      <c r="D1896" s="11" t="s">
        <v>1690</v>
      </c>
      <c r="E1896" s="3" t="s">
        <v>1029</v>
      </c>
      <c r="F1896" s="1"/>
      <c r="G1896" s="7"/>
      <c r="H1896" s="7"/>
      <c r="I1896" s="7"/>
      <c r="J1896" s="7">
        <v>119</v>
      </c>
      <c r="K1896" s="7">
        <v>45</v>
      </c>
      <c r="L1896" s="7"/>
      <c r="M1896" s="5">
        <v>45</v>
      </c>
      <c r="N1896" s="7">
        <v>1</v>
      </c>
      <c r="O1896" s="7"/>
      <c r="P1896" s="7"/>
      <c r="Q1896" s="7"/>
      <c r="R1896" s="7"/>
      <c r="S1896" s="7"/>
      <c r="T1896" s="7">
        <v>1</v>
      </c>
      <c r="U1896" s="7"/>
      <c r="V1896" s="6"/>
      <c r="W1896" s="10"/>
      <c r="X1896" s="8"/>
      <c r="Y1896" s="9">
        <v>0</v>
      </c>
      <c r="Z1896" s="9">
        <v>0</v>
      </c>
      <c r="AA1896" s="9">
        <v>0</v>
      </c>
      <c r="AB1896" s="9">
        <v>0</v>
      </c>
      <c r="AC1896" s="9">
        <v>0</v>
      </c>
      <c r="AD1896" s="9">
        <v>0</v>
      </c>
      <c r="AE1896" s="9">
        <v>0</v>
      </c>
      <c r="AF1896" s="9">
        <v>0</v>
      </c>
      <c r="AG1896" s="9">
        <v>0</v>
      </c>
      <c r="AH1896" s="9">
        <v>0</v>
      </c>
      <c r="AI1896" s="9">
        <v>0</v>
      </c>
      <c r="AJ1896">
        <v>0</v>
      </c>
      <c r="AK1896">
        <v>0</v>
      </c>
      <c r="AU1896" t="s">
        <v>3644</v>
      </c>
      <c r="AW1896">
        <v>0</v>
      </c>
      <c r="BA1896">
        <v>0</v>
      </c>
      <c r="BC1896">
        <v>0</v>
      </c>
      <c r="BE1896">
        <v>0</v>
      </c>
      <c r="BG1896">
        <v>0</v>
      </c>
      <c r="BI1896">
        <v>0</v>
      </c>
      <c r="BK1896">
        <v>0</v>
      </c>
      <c r="BM1896">
        <v>0</v>
      </c>
      <c r="BO1896">
        <v>0</v>
      </c>
      <c r="BQ1896">
        <v>0</v>
      </c>
      <c r="BS1896">
        <v>0</v>
      </c>
      <c r="BT1896">
        <v>0</v>
      </c>
      <c r="BV1896">
        <v>0</v>
      </c>
      <c r="BX1896">
        <v>0</v>
      </c>
      <c r="BZ1896">
        <v>0</v>
      </c>
      <c r="CB1896">
        <v>0</v>
      </c>
      <c r="CD1896">
        <v>0</v>
      </c>
      <c r="CH1896">
        <v>0</v>
      </c>
      <c r="CL1896">
        <v>3055</v>
      </c>
      <c r="CO1896">
        <v>0</v>
      </c>
      <c r="CP1896">
        <v>0</v>
      </c>
    </row>
    <row r="1897" spans="1:94" x14ac:dyDescent="0.3">
      <c r="A1897" s="4">
        <v>44820</v>
      </c>
      <c r="B1897" s="2" t="s">
        <v>80</v>
      </c>
      <c r="C1897" s="11" t="s">
        <v>187</v>
      </c>
      <c r="D1897" s="11" t="s">
        <v>1473</v>
      </c>
      <c r="E1897" s="3" t="s">
        <v>1010</v>
      </c>
      <c r="F1897" s="1"/>
      <c r="G1897" s="7"/>
      <c r="H1897" s="7"/>
      <c r="I1897" s="7"/>
      <c r="J1897" s="7">
        <v>3</v>
      </c>
      <c r="K1897" s="7"/>
      <c r="L1897" s="7"/>
      <c r="M1897" s="5"/>
      <c r="N1897" s="7"/>
      <c r="O1897" s="7"/>
      <c r="P1897" s="7"/>
      <c r="Q1897" s="7"/>
      <c r="R1897" s="7"/>
      <c r="S1897" s="7"/>
      <c r="T1897" s="7"/>
      <c r="U1897" s="7"/>
      <c r="V1897" s="6"/>
      <c r="W1897" s="10"/>
      <c r="X1897" s="8"/>
      <c r="Y1897" s="9">
        <v>0</v>
      </c>
      <c r="Z1897" s="9">
        <v>0</v>
      </c>
      <c r="AA1897" s="9">
        <v>0</v>
      </c>
      <c r="AB1897" s="9">
        <v>0</v>
      </c>
      <c r="AC1897" s="9">
        <v>0</v>
      </c>
      <c r="AD1897" s="9">
        <v>0</v>
      </c>
      <c r="AE1897" s="9">
        <v>0</v>
      </c>
      <c r="AF1897" s="9">
        <v>0</v>
      </c>
      <c r="AG1897" s="9">
        <v>0</v>
      </c>
      <c r="AH1897" s="9">
        <v>0</v>
      </c>
      <c r="AI1897" s="9">
        <v>0</v>
      </c>
      <c r="AJ1897">
        <v>0</v>
      </c>
      <c r="AK1897">
        <v>0</v>
      </c>
      <c r="AU1897" t="s">
        <v>3645</v>
      </c>
      <c r="AW1897">
        <v>0</v>
      </c>
      <c r="BA1897">
        <v>0</v>
      </c>
      <c r="BC1897">
        <v>0</v>
      </c>
      <c r="BE1897">
        <v>0</v>
      </c>
      <c r="BG1897">
        <v>0</v>
      </c>
      <c r="BI1897">
        <v>0</v>
      </c>
      <c r="BK1897">
        <v>0</v>
      </c>
      <c r="BM1897">
        <v>0</v>
      </c>
      <c r="BO1897">
        <v>0</v>
      </c>
      <c r="BQ1897">
        <v>0</v>
      </c>
      <c r="BS1897">
        <v>0</v>
      </c>
      <c r="BT1897">
        <v>0</v>
      </c>
      <c r="BV1897">
        <v>0</v>
      </c>
      <c r="BX1897">
        <v>0</v>
      </c>
      <c r="BZ1897">
        <v>0</v>
      </c>
      <c r="CB1897">
        <v>0</v>
      </c>
      <c r="CD1897">
        <v>0</v>
      </c>
      <c r="CH1897">
        <v>0</v>
      </c>
      <c r="CL1897">
        <v>3056</v>
      </c>
      <c r="CO1897">
        <v>0</v>
      </c>
      <c r="CP1897">
        <v>0</v>
      </c>
    </row>
    <row r="1898" spans="1:94" x14ac:dyDescent="0.3">
      <c r="A1898" s="4">
        <v>44819</v>
      </c>
      <c r="B1898" s="2" t="s">
        <v>794</v>
      </c>
      <c r="C1898" s="11" t="s">
        <v>142</v>
      </c>
      <c r="D1898" s="11" t="s">
        <v>1699</v>
      </c>
      <c r="E1898" s="3" t="s">
        <v>879</v>
      </c>
      <c r="F1898" s="1"/>
      <c r="G1898" s="7"/>
      <c r="H1898" s="7"/>
      <c r="I1898" s="7"/>
      <c r="J1898" s="7"/>
      <c r="K1898" s="7"/>
      <c r="L1898" s="7"/>
      <c r="M1898" s="5"/>
      <c r="N1898" s="7"/>
      <c r="O1898" s="7"/>
      <c r="P1898" s="7"/>
      <c r="Q1898" s="7"/>
      <c r="R1898" s="7"/>
      <c r="S1898" s="7"/>
      <c r="T1898" s="7"/>
      <c r="U1898" s="7"/>
      <c r="V1898" s="6">
        <v>15</v>
      </c>
      <c r="W1898" s="10"/>
      <c r="X1898" s="8"/>
      <c r="Y1898" s="9">
        <v>0</v>
      </c>
      <c r="Z1898" s="9">
        <v>0</v>
      </c>
      <c r="AA1898" s="9">
        <v>0</v>
      </c>
      <c r="AB1898" s="9">
        <v>0</v>
      </c>
      <c r="AC1898" s="9">
        <v>0</v>
      </c>
      <c r="AD1898" s="9">
        <v>0</v>
      </c>
      <c r="AE1898" s="9">
        <v>0</v>
      </c>
      <c r="AF1898" s="9">
        <v>0</v>
      </c>
      <c r="AG1898" s="9">
        <v>0</v>
      </c>
      <c r="AH1898" s="9">
        <v>0</v>
      </c>
      <c r="AI1898" s="9">
        <v>0</v>
      </c>
      <c r="AJ1898">
        <v>0</v>
      </c>
      <c r="AK1898">
        <v>0</v>
      </c>
      <c r="AU1898" t="s">
        <v>3646</v>
      </c>
      <c r="AW1898">
        <v>0</v>
      </c>
      <c r="BA1898">
        <v>0</v>
      </c>
      <c r="BC1898">
        <v>0</v>
      </c>
      <c r="BE1898">
        <v>0</v>
      </c>
      <c r="BG1898">
        <v>0</v>
      </c>
      <c r="BI1898">
        <v>0</v>
      </c>
      <c r="BK1898">
        <v>0</v>
      </c>
      <c r="BM1898">
        <v>0</v>
      </c>
      <c r="BO1898">
        <v>0</v>
      </c>
      <c r="BQ1898">
        <v>0</v>
      </c>
      <c r="BS1898">
        <v>0</v>
      </c>
      <c r="BT1898">
        <v>0</v>
      </c>
      <c r="BV1898">
        <v>0</v>
      </c>
      <c r="BX1898">
        <v>0</v>
      </c>
      <c r="BZ1898">
        <v>0</v>
      </c>
      <c r="CB1898">
        <v>0</v>
      </c>
      <c r="CD1898">
        <v>0</v>
      </c>
      <c r="CH1898">
        <v>0</v>
      </c>
      <c r="CL1898">
        <v>3057</v>
      </c>
      <c r="CO1898">
        <v>0</v>
      </c>
      <c r="CP1898">
        <v>0</v>
      </c>
    </row>
    <row r="1899" spans="1:94" x14ac:dyDescent="0.3">
      <c r="A1899" s="4">
        <v>44820</v>
      </c>
      <c r="B1899" s="2" t="s">
        <v>148</v>
      </c>
      <c r="C1899" s="11" t="s">
        <v>736</v>
      </c>
      <c r="D1899" s="11" t="s">
        <v>11</v>
      </c>
      <c r="E1899" s="3" t="s">
        <v>1515</v>
      </c>
      <c r="F1899" s="1"/>
      <c r="G1899" s="7"/>
      <c r="H1899" s="7"/>
      <c r="I1899" s="7"/>
      <c r="J1899" s="7"/>
      <c r="K1899" s="7">
        <v>150</v>
      </c>
      <c r="L1899" s="7">
        <v>20</v>
      </c>
      <c r="M1899" s="5"/>
      <c r="N1899" s="7"/>
      <c r="O1899" s="7"/>
      <c r="P1899" s="7"/>
      <c r="Q1899" s="7"/>
      <c r="R1899" s="7"/>
      <c r="S1899" s="7"/>
      <c r="T1899" s="7"/>
      <c r="U1899" s="7"/>
      <c r="V1899" s="6"/>
      <c r="W1899" s="10"/>
      <c r="X1899" s="8"/>
      <c r="Y1899" s="9">
        <v>0</v>
      </c>
      <c r="Z1899" s="9">
        <v>0</v>
      </c>
      <c r="AA1899" s="9">
        <v>0</v>
      </c>
      <c r="AB1899" s="9">
        <v>0</v>
      </c>
      <c r="AC1899" s="9">
        <v>0</v>
      </c>
      <c r="AD1899" s="9">
        <v>0</v>
      </c>
      <c r="AE1899" s="9">
        <v>0</v>
      </c>
      <c r="AF1899" s="9">
        <v>0</v>
      </c>
      <c r="AG1899" s="9">
        <v>0</v>
      </c>
      <c r="AH1899" s="9">
        <v>0</v>
      </c>
      <c r="AI1899" s="9">
        <v>0</v>
      </c>
      <c r="AJ1899">
        <v>0</v>
      </c>
      <c r="AK1899">
        <v>0</v>
      </c>
      <c r="AU1899" t="s">
        <v>3647</v>
      </c>
      <c r="AW1899">
        <v>0</v>
      </c>
      <c r="BA1899">
        <v>0</v>
      </c>
      <c r="BC1899">
        <v>0</v>
      </c>
      <c r="BE1899">
        <v>0</v>
      </c>
      <c r="BG1899">
        <v>0</v>
      </c>
      <c r="BI1899">
        <v>0</v>
      </c>
      <c r="BK1899">
        <v>0</v>
      </c>
      <c r="BM1899">
        <v>0</v>
      </c>
      <c r="BO1899">
        <v>0</v>
      </c>
      <c r="BQ1899">
        <v>0</v>
      </c>
      <c r="BS1899">
        <v>0</v>
      </c>
      <c r="BT1899">
        <v>0</v>
      </c>
      <c r="BV1899">
        <v>0</v>
      </c>
      <c r="BX1899">
        <v>0</v>
      </c>
      <c r="BZ1899">
        <v>0</v>
      </c>
      <c r="CB1899">
        <v>0</v>
      </c>
      <c r="CD1899">
        <v>0</v>
      </c>
      <c r="CH1899">
        <v>0</v>
      </c>
      <c r="CL1899">
        <v>3058</v>
      </c>
      <c r="CO1899">
        <v>0</v>
      </c>
      <c r="CP1899">
        <v>0</v>
      </c>
    </row>
    <row r="1900" spans="1:94" x14ac:dyDescent="0.3">
      <c r="A1900" s="4">
        <v>44820</v>
      </c>
      <c r="B1900" s="2" t="s">
        <v>172</v>
      </c>
      <c r="C1900" s="11" t="s">
        <v>1545</v>
      </c>
      <c r="D1900" s="11" t="s">
        <v>11</v>
      </c>
      <c r="E1900" s="3" t="s">
        <v>1546</v>
      </c>
      <c r="F1900" s="1"/>
      <c r="G1900" s="7"/>
      <c r="H1900" s="7"/>
      <c r="I1900" s="7"/>
      <c r="J1900" s="7">
        <v>592</v>
      </c>
      <c r="K1900" s="7">
        <v>148</v>
      </c>
      <c r="L1900" s="7"/>
      <c r="M1900" s="5"/>
      <c r="N1900" s="7">
        <v>7</v>
      </c>
      <c r="O1900" s="7"/>
      <c r="P1900" s="7"/>
      <c r="Q1900" s="7"/>
      <c r="R1900" s="7"/>
      <c r="S1900" s="7"/>
      <c r="T1900" s="7"/>
      <c r="U1900" s="7"/>
      <c r="V1900" s="6"/>
      <c r="W1900" s="10"/>
      <c r="X1900" s="8"/>
      <c r="Y1900" s="9">
        <v>0</v>
      </c>
      <c r="Z1900" s="9">
        <v>0</v>
      </c>
      <c r="AA1900" s="9">
        <v>0</v>
      </c>
      <c r="AB1900" s="9">
        <v>0</v>
      </c>
      <c r="AC1900" s="9">
        <v>0</v>
      </c>
      <c r="AD1900" s="9">
        <v>0</v>
      </c>
      <c r="AE1900" s="9">
        <v>0</v>
      </c>
      <c r="AF1900" s="9">
        <v>0</v>
      </c>
      <c r="AG1900" s="9">
        <v>0</v>
      </c>
      <c r="AH1900" s="9">
        <v>0</v>
      </c>
      <c r="AI1900" s="9">
        <v>0</v>
      </c>
      <c r="AJ1900">
        <v>0</v>
      </c>
      <c r="AK1900">
        <v>0</v>
      </c>
      <c r="AU1900" t="s">
        <v>3648</v>
      </c>
      <c r="AW1900">
        <v>0</v>
      </c>
      <c r="BA1900">
        <v>0</v>
      </c>
      <c r="BC1900">
        <v>0</v>
      </c>
      <c r="BE1900">
        <v>0</v>
      </c>
      <c r="BG1900">
        <v>0</v>
      </c>
      <c r="BI1900">
        <v>0</v>
      </c>
      <c r="BK1900">
        <v>0</v>
      </c>
      <c r="BM1900">
        <v>0</v>
      </c>
      <c r="BO1900">
        <v>0</v>
      </c>
      <c r="BQ1900">
        <v>0</v>
      </c>
      <c r="BS1900">
        <v>0</v>
      </c>
      <c r="BT1900">
        <v>0</v>
      </c>
      <c r="BV1900">
        <v>0</v>
      </c>
      <c r="BX1900">
        <v>0</v>
      </c>
      <c r="BZ1900">
        <v>0</v>
      </c>
      <c r="CB1900">
        <v>0</v>
      </c>
      <c r="CD1900">
        <v>0</v>
      </c>
      <c r="CH1900">
        <v>0</v>
      </c>
      <c r="CL1900">
        <v>3059</v>
      </c>
      <c r="CO1900">
        <v>0</v>
      </c>
      <c r="CP1900">
        <v>0</v>
      </c>
    </row>
    <row r="1901" spans="1:94" x14ac:dyDescent="0.3">
      <c r="A1901" s="4">
        <v>44798</v>
      </c>
      <c r="B1901" s="2" t="s">
        <v>92</v>
      </c>
      <c r="C1901" s="11" t="s">
        <v>1396</v>
      </c>
      <c r="D1901" s="11" t="s">
        <v>1690</v>
      </c>
      <c r="E1901" s="3" t="s">
        <v>1397</v>
      </c>
      <c r="F1901" s="1"/>
      <c r="G1901" s="7"/>
      <c r="H1901" s="7"/>
      <c r="I1901" s="7"/>
      <c r="J1901" s="7"/>
      <c r="K1901" s="7"/>
      <c r="L1901" s="7"/>
      <c r="M1901" s="5"/>
      <c r="N1901" s="7">
        <v>1</v>
      </c>
      <c r="O1901" s="7">
        <v>1</v>
      </c>
      <c r="P1901" s="7"/>
      <c r="Q1901" s="7"/>
      <c r="R1901" s="7"/>
      <c r="S1901" s="7"/>
      <c r="T1901" s="7"/>
      <c r="U1901" s="7"/>
      <c r="V1901" s="6"/>
      <c r="W1901" s="10"/>
      <c r="X1901" s="8"/>
      <c r="Y1901" s="9">
        <v>0</v>
      </c>
      <c r="Z1901" s="9">
        <v>0</v>
      </c>
      <c r="AA1901" s="9">
        <v>0</v>
      </c>
      <c r="AB1901" s="9">
        <v>0</v>
      </c>
      <c r="AC1901" s="9">
        <v>0</v>
      </c>
      <c r="AD1901" s="9">
        <v>0</v>
      </c>
      <c r="AE1901" s="9">
        <v>0</v>
      </c>
      <c r="AF1901" s="9">
        <v>0</v>
      </c>
      <c r="AG1901" s="9">
        <v>0</v>
      </c>
      <c r="AH1901" s="9">
        <v>0</v>
      </c>
      <c r="AI1901" s="9">
        <v>0</v>
      </c>
      <c r="AJ1901">
        <v>0</v>
      </c>
      <c r="AK1901">
        <v>0</v>
      </c>
      <c r="AU1901" t="s">
        <v>3649</v>
      </c>
      <c r="AW1901">
        <v>0</v>
      </c>
      <c r="BA1901">
        <v>0</v>
      </c>
      <c r="BC1901">
        <v>0</v>
      </c>
      <c r="BE1901">
        <v>0</v>
      </c>
      <c r="BG1901">
        <v>0</v>
      </c>
      <c r="BI1901">
        <v>0</v>
      </c>
      <c r="BK1901">
        <v>0</v>
      </c>
      <c r="BM1901">
        <v>0</v>
      </c>
      <c r="BO1901">
        <v>0</v>
      </c>
      <c r="BQ1901">
        <v>0</v>
      </c>
      <c r="BS1901">
        <v>0</v>
      </c>
      <c r="BT1901">
        <v>0</v>
      </c>
      <c r="BV1901">
        <v>0</v>
      </c>
      <c r="BX1901">
        <v>0</v>
      </c>
      <c r="BZ1901">
        <v>0</v>
      </c>
      <c r="CB1901">
        <v>0</v>
      </c>
      <c r="CD1901">
        <v>0</v>
      </c>
      <c r="CH1901">
        <v>0</v>
      </c>
      <c r="CL1901">
        <v>3060</v>
      </c>
      <c r="CO1901">
        <v>0</v>
      </c>
      <c r="CP1901">
        <v>0</v>
      </c>
    </row>
    <row r="1902" spans="1:94" x14ac:dyDescent="0.3">
      <c r="A1902" s="4">
        <v>44820</v>
      </c>
      <c r="B1902" s="2" t="s">
        <v>9</v>
      </c>
      <c r="C1902" s="11" t="s">
        <v>10</v>
      </c>
      <c r="D1902" s="11" t="s">
        <v>1690</v>
      </c>
      <c r="E1902" s="3" t="s">
        <v>1111</v>
      </c>
      <c r="F1902" s="1"/>
      <c r="G1902" s="7"/>
      <c r="H1902" s="7"/>
      <c r="I1902" s="7"/>
      <c r="J1902" s="7"/>
      <c r="K1902" s="7"/>
      <c r="L1902" s="7"/>
      <c r="M1902" s="5"/>
      <c r="N1902" s="7">
        <v>1</v>
      </c>
      <c r="O1902" s="7"/>
      <c r="P1902" s="7"/>
      <c r="Q1902" s="7"/>
      <c r="R1902" s="7"/>
      <c r="S1902" s="7"/>
      <c r="T1902" s="7"/>
      <c r="U1902" s="7"/>
      <c r="V1902" s="6"/>
      <c r="W1902" s="10"/>
      <c r="X1902" s="8"/>
      <c r="Y1902" s="9">
        <v>0</v>
      </c>
      <c r="Z1902" s="9">
        <v>0</v>
      </c>
      <c r="AA1902" s="9">
        <v>0</v>
      </c>
      <c r="AB1902" s="9">
        <v>0</v>
      </c>
      <c r="AC1902" s="9">
        <v>0</v>
      </c>
      <c r="AD1902" s="9">
        <v>0</v>
      </c>
      <c r="AE1902" s="9">
        <v>0</v>
      </c>
      <c r="AF1902" s="9">
        <v>0</v>
      </c>
      <c r="AG1902" s="9">
        <v>0</v>
      </c>
      <c r="AH1902" s="9">
        <v>0</v>
      </c>
      <c r="AI1902" s="9">
        <v>0</v>
      </c>
      <c r="AJ1902">
        <v>0</v>
      </c>
      <c r="AK1902">
        <v>0</v>
      </c>
      <c r="AU1902" t="s">
        <v>3650</v>
      </c>
      <c r="AW1902">
        <v>0</v>
      </c>
      <c r="BA1902">
        <v>0</v>
      </c>
      <c r="BC1902">
        <v>0</v>
      </c>
      <c r="BE1902">
        <v>0</v>
      </c>
      <c r="BG1902">
        <v>0</v>
      </c>
      <c r="BI1902">
        <v>0</v>
      </c>
      <c r="BK1902">
        <v>0</v>
      </c>
      <c r="BM1902">
        <v>0</v>
      </c>
      <c r="BO1902">
        <v>0</v>
      </c>
      <c r="BQ1902">
        <v>0</v>
      </c>
      <c r="BS1902">
        <v>0</v>
      </c>
      <c r="BT1902">
        <v>0</v>
      </c>
      <c r="BV1902">
        <v>0</v>
      </c>
      <c r="BX1902">
        <v>0</v>
      </c>
      <c r="BZ1902">
        <v>0</v>
      </c>
      <c r="CB1902">
        <v>0</v>
      </c>
      <c r="CD1902">
        <v>0</v>
      </c>
      <c r="CH1902">
        <v>0</v>
      </c>
      <c r="CL1902">
        <v>3061</v>
      </c>
      <c r="CO1902">
        <v>0</v>
      </c>
      <c r="CP1902">
        <v>0</v>
      </c>
    </row>
    <row r="1903" spans="1:94" x14ac:dyDescent="0.3">
      <c r="A1903" s="4">
        <v>44819</v>
      </c>
      <c r="B1903" s="2" t="s">
        <v>9</v>
      </c>
      <c r="C1903" s="11" t="s">
        <v>801</v>
      </c>
      <c r="D1903" s="11" t="s">
        <v>512</v>
      </c>
      <c r="E1903" s="3" t="s">
        <v>888</v>
      </c>
      <c r="F1903" s="1"/>
      <c r="G1903" s="7"/>
      <c r="H1903" s="7"/>
      <c r="I1903" s="7"/>
      <c r="J1903" s="7"/>
      <c r="K1903" s="7"/>
      <c r="L1903" s="7"/>
      <c r="M1903" s="5"/>
      <c r="N1903" s="7"/>
      <c r="O1903" s="7"/>
      <c r="P1903" s="7"/>
      <c r="Q1903" s="7"/>
      <c r="R1903" s="7"/>
      <c r="S1903" s="7"/>
      <c r="T1903" s="7"/>
      <c r="U1903" s="7"/>
      <c r="V1903" s="6"/>
      <c r="W1903" s="10" t="s">
        <v>3651</v>
      </c>
      <c r="X1903" s="8"/>
      <c r="Y1903" s="9">
        <v>0</v>
      </c>
      <c r="Z1903" s="9">
        <v>0</v>
      </c>
      <c r="AA1903" s="9">
        <v>0</v>
      </c>
      <c r="AB1903" s="9">
        <v>0</v>
      </c>
      <c r="AC1903" s="9">
        <v>0</v>
      </c>
      <c r="AD1903" s="9">
        <v>0</v>
      </c>
      <c r="AE1903" s="9">
        <v>0</v>
      </c>
      <c r="AF1903" s="9">
        <v>0</v>
      </c>
      <c r="AG1903" s="9">
        <v>0</v>
      </c>
      <c r="AH1903" s="9">
        <v>0</v>
      </c>
      <c r="AI1903" s="9">
        <v>0</v>
      </c>
      <c r="AJ1903">
        <v>0</v>
      </c>
      <c r="AK1903">
        <v>0</v>
      </c>
      <c r="AU1903" t="s">
        <v>3652</v>
      </c>
      <c r="AW1903">
        <v>0</v>
      </c>
      <c r="BA1903">
        <v>0</v>
      </c>
      <c r="BC1903">
        <v>0</v>
      </c>
      <c r="BE1903">
        <v>0</v>
      </c>
      <c r="BG1903">
        <v>0</v>
      </c>
      <c r="BI1903">
        <v>0</v>
      </c>
      <c r="BK1903">
        <v>0</v>
      </c>
      <c r="BM1903">
        <v>0</v>
      </c>
      <c r="BO1903">
        <v>0</v>
      </c>
      <c r="BQ1903">
        <v>0</v>
      </c>
      <c r="BS1903">
        <v>0</v>
      </c>
      <c r="BT1903">
        <v>0</v>
      </c>
      <c r="BV1903">
        <v>0</v>
      </c>
      <c r="BX1903">
        <v>0</v>
      </c>
      <c r="BZ1903">
        <v>0</v>
      </c>
      <c r="CB1903">
        <v>0</v>
      </c>
      <c r="CD1903">
        <v>0</v>
      </c>
      <c r="CH1903">
        <v>0</v>
      </c>
      <c r="CL1903">
        <v>3062</v>
      </c>
      <c r="CO1903">
        <v>0</v>
      </c>
      <c r="CP1903">
        <v>0</v>
      </c>
    </row>
    <row r="1904" spans="1:94" x14ac:dyDescent="0.3">
      <c r="A1904" s="4">
        <v>44820</v>
      </c>
      <c r="B1904" s="2" t="s">
        <v>57</v>
      </c>
      <c r="C1904" s="11" t="s">
        <v>672</v>
      </c>
      <c r="D1904" s="11" t="s">
        <v>11</v>
      </c>
      <c r="E1904" s="3" t="s">
        <v>1357</v>
      </c>
      <c r="F1904" s="1"/>
      <c r="G1904" s="7"/>
      <c r="H1904" s="7"/>
      <c r="I1904" s="7"/>
      <c r="J1904" s="7">
        <v>60</v>
      </c>
      <c r="K1904" s="7">
        <v>15</v>
      </c>
      <c r="L1904" s="7"/>
      <c r="M1904" s="5">
        <v>15</v>
      </c>
      <c r="N1904" s="7"/>
      <c r="O1904" s="7"/>
      <c r="P1904" s="7"/>
      <c r="Q1904" s="7"/>
      <c r="R1904" s="7"/>
      <c r="S1904" s="7"/>
      <c r="T1904" s="7"/>
      <c r="U1904" s="7"/>
      <c r="V1904" s="6"/>
      <c r="W1904" s="10"/>
      <c r="X1904" s="8"/>
      <c r="Y1904" s="9">
        <v>0</v>
      </c>
      <c r="Z1904" s="9">
        <v>0</v>
      </c>
      <c r="AA1904" s="9">
        <v>0</v>
      </c>
      <c r="AB1904" s="9">
        <v>0</v>
      </c>
      <c r="AC1904" s="9">
        <v>0</v>
      </c>
      <c r="AD1904" s="9">
        <v>0</v>
      </c>
      <c r="AE1904" s="9">
        <v>0</v>
      </c>
      <c r="AF1904" s="9">
        <v>0</v>
      </c>
      <c r="AG1904" s="9">
        <v>0</v>
      </c>
      <c r="AH1904" s="9">
        <v>0</v>
      </c>
      <c r="AI1904" s="9">
        <v>0</v>
      </c>
      <c r="AJ1904">
        <v>0</v>
      </c>
      <c r="AK1904">
        <v>0</v>
      </c>
      <c r="AU1904" t="s">
        <v>3653</v>
      </c>
      <c r="AW1904">
        <v>0</v>
      </c>
      <c r="BA1904">
        <v>0</v>
      </c>
      <c r="BC1904">
        <v>0</v>
      </c>
      <c r="BE1904">
        <v>0</v>
      </c>
      <c r="BG1904">
        <v>0</v>
      </c>
      <c r="BI1904">
        <v>0</v>
      </c>
      <c r="BK1904">
        <v>0</v>
      </c>
      <c r="BM1904">
        <v>0</v>
      </c>
      <c r="BO1904">
        <v>0</v>
      </c>
      <c r="BQ1904">
        <v>0</v>
      </c>
      <c r="BS1904">
        <v>0</v>
      </c>
      <c r="BT1904">
        <v>0</v>
      </c>
      <c r="BV1904">
        <v>0</v>
      </c>
      <c r="BX1904">
        <v>0</v>
      </c>
      <c r="BZ1904">
        <v>0</v>
      </c>
      <c r="CB1904">
        <v>0</v>
      </c>
      <c r="CD1904">
        <v>0</v>
      </c>
      <c r="CH1904">
        <v>0</v>
      </c>
      <c r="CL1904">
        <v>3063</v>
      </c>
      <c r="CO1904">
        <v>0</v>
      </c>
      <c r="CP1904">
        <v>0</v>
      </c>
    </row>
    <row r="1905" spans="1:94" x14ac:dyDescent="0.3">
      <c r="A1905" s="4">
        <v>44820</v>
      </c>
      <c r="B1905" s="2" t="s">
        <v>57</v>
      </c>
      <c r="C1905" s="11" t="s">
        <v>672</v>
      </c>
      <c r="D1905" s="11" t="s">
        <v>1690</v>
      </c>
      <c r="E1905" s="3" t="s">
        <v>1357</v>
      </c>
      <c r="F1905" s="1"/>
      <c r="G1905" s="7"/>
      <c r="H1905" s="7"/>
      <c r="I1905" s="7"/>
      <c r="J1905" s="7"/>
      <c r="K1905" s="7"/>
      <c r="L1905" s="7"/>
      <c r="M1905" s="5"/>
      <c r="N1905" s="7">
        <v>6</v>
      </c>
      <c r="O1905" s="7"/>
      <c r="P1905" s="7"/>
      <c r="Q1905" s="7"/>
      <c r="R1905" s="7"/>
      <c r="S1905" s="7"/>
      <c r="T1905" s="7"/>
      <c r="U1905" s="7"/>
      <c r="V1905" s="6"/>
      <c r="W1905" s="10"/>
      <c r="X1905" s="8"/>
      <c r="Y1905" s="9">
        <v>0</v>
      </c>
      <c r="Z1905" s="9">
        <v>0</v>
      </c>
      <c r="AA1905" s="9">
        <v>0</v>
      </c>
      <c r="AB1905" s="9">
        <v>0</v>
      </c>
      <c r="AC1905" s="9">
        <v>0</v>
      </c>
      <c r="AD1905" s="9">
        <v>0</v>
      </c>
      <c r="AE1905" s="9">
        <v>0</v>
      </c>
      <c r="AF1905" s="9">
        <v>0</v>
      </c>
      <c r="AG1905" s="9">
        <v>0</v>
      </c>
      <c r="AH1905" s="9">
        <v>0</v>
      </c>
      <c r="AI1905" s="9">
        <v>0</v>
      </c>
      <c r="AJ1905">
        <v>0</v>
      </c>
      <c r="AK1905">
        <v>0</v>
      </c>
      <c r="AU1905" t="s">
        <v>3654</v>
      </c>
      <c r="AW1905">
        <v>0</v>
      </c>
      <c r="BA1905">
        <v>0</v>
      </c>
      <c r="BC1905">
        <v>0</v>
      </c>
      <c r="BE1905">
        <v>0</v>
      </c>
      <c r="BG1905">
        <v>0</v>
      </c>
      <c r="BI1905">
        <v>0</v>
      </c>
      <c r="BK1905">
        <v>0</v>
      </c>
      <c r="BM1905">
        <v>0</v>
      </c>
      <c r="BO1905">
        <v>0</v>
      </c>
      <c r="BQ1905">
        <v>0</v>
      </c>
      <c r="BS1905">
        <v>0</v>
      </c>
      <c r="BT1905">
        <v>0</v>
      </c>
      <c r="BV1905">
        <v>0</v>
      </c>
      <c r="BX1905">
        <v>0</v>
      </c>
      <c r="BZ1905">
        <v>0</v>
      </c>
      <c r="CB1905">
        <v>0</v>
      </c>
      <c r="CD1905">
        <v>0</v>
      </c>
      <c r="CH1905">
        <v>0</v>
      </c>
      <c r="CL1905">
        <v>3064</v>
      </c>
      <c r="CO1905">
        <v>0</v>
      </c>
      <c r="CP1905">
        <v>0</v>
      </c>
    </row>
    <row r="1906" spans="1:94" x14ac:dyDescent="0.3">
      <c r="A1906" s="4">
        <v>44819</v>
      </c>
      <c r="B1906" s="2" t="s">
        <v>57</v>
      </c>
      <c r="C1906" s="11" t="s">
        <v>100</v>
      </c>
      <c r="D1906" s="11" t="s">
        <v>1699</v>
      </c>
      <c r="E1906" s="3" t="s">
        <v>881</v>
      </c>
      <c r="F1906" s="1"/>
      <c r="G1906" s="7"/>
      <c r="H1906" s="7"/>
      <c r="I1906" s="7"/>
      <c r="J1906" s="7"/>
      <c r="K1906" s="7"/>
      <c r="L1906" s="7"/>
      <c r="M1906" s="5"/>
      <c r="N1906" s="7"/>
      <c r="O1906" s="7"/>
      <c r="P1906" s="7"/>
      <c r="Q1906" s="7"/>
      <c r="R1906" s="7"/>
      <c r="S1906" s="7"/>
      <c r="T1906" s="7"/>
      <c r="U1906" s="7"/>
      <c r="V1906" s="6">
        <v>1</v>
      </c>
      <c r="W1906" s="10"/>
      <c r="X1906" s="8"/>
      <c r="Y1906" s="9">
        <v>0</v>
      </c>
      <c r="Z1906" s="9">
        <v>0</v>
      </c>
      <c r="AA1906" s="9">
        <v>0</v>
      </c>
      <c r="AB1906" s="9">
        <v>0</v>
      </c>
      <c r="AC1906" s="9">
        <v>0</v>
      </c>
      <c r="AD1906" s="9">
        <v>0</v>
      </c>
      <c r="AE1906" s="9">
        <v>0</v>
      </c>
      <c r="AF1906" s="9">
        <v>0</v>
      </c>
      <c r="AG1906" s="9">
        <v>0</v>
      </c>
      <c r="AH1906" s="9">
        <v>0</v>
      </c>
      <c r="AI1906" s="9">
        <v>0</v>
      </c>
      <c r="AJ1906">
        <v>0</v>
      </c>
      <c r="AK1906">
        <v>0</v>
      </c>
      <c r="AU1906" t="s">
        <v>3655</v>
      </c>
      <c r="AW1906">
        <v>0</v>
      </c>
      <c r="BA1906">
        <v>0</v>
      </c>
      <c r="BC1906">
        <v>0</v>
      </c>
      <c r="BE1906">
        <v>0</v>
      </c>
      <c r="BG1906">
        <v>0</v>
      </c>
      <c r="BI1906">
        <v>0</v>
      </c>
      <c r="BK1906">
        <v>0</v>
      </c>
      <c r="BM1906">
        <v>0</v>
      </c>
      <c r="BO1906">
        <v>0</v>
      </c>
      <c r="BQ1906">
        <v>0</v>
      </c>
      <c r="BS1906">
        <v>0</v>
      </c>
      <c r="BT1906">
        <v>0</v>
      </c>
      <c r="BV1906">
        <v>0</v>
      </c>
      <c r="BX1906">
        <v>0</v>
      </c>
      <c r="BZ1906">
        <v>0</v>
      </c>
      <c r="CB1906">
        <v>0</v>
      </c>
      <c r="CD1906">
        <v>0</v>
      </c>
      <c r="CH1906">
        <v>0</v>
      </c>
      <c r="CL1906">
        <v>3065</v>
      </c>
      <c r="CO1906">
        <v>0</v>
      </c>
      <c r="CP1906">
        <v>0</v>
      </c>
    </row>
    <row r="1907" spans="1:94" x14ac:dyDescent="0.3">
      <c r="A1907" s="4">
        <v>44819</v>
      </c>
      <c r="B1907" s="2" t="s">
        <v>39</v>
      </c>
      <c r="C1907" s="11" t="s">
        <v>399</v>
      </c>
      <c r="D1907" s="11" t="s">
        <v>11</v>
      </c>
      <c r="E1907" s="3" t="s">
        <v>1022</v>
      </c>
      <c r="F1907" s="1"/>
      <c r="G1907" s="7"/>
      <c r="H1907" s="7"/>
      <c r="I1907" s="7"/>
      <c r="J1907" s="7">
        <v>310</v>
      </c>
      <c r="K1907" s="7">
        <v>62</v>
      </c>
      <c r="L1907" s="7"/>
      <c r="M1907" s="5"/>
      <c r="N1907" s="7"/>
      <c r="O1907" s="7"/>
      <c r="P1907" s="7"/>
      <c r="Q1907" s="7"/>
      <c r="R1907" s="7"/>
      <c r="S1907" s="7"/>
      <c r="T1907" s="7"/>
      <c r="U1907" s="7"/>
      <c r="V1907" s="6"/>
      <c r="W1907" s="10" t="s">
        <v>2167</v>
      </c>
      <c r="X1907" s="8"/>
      <c r="Y1907" s="9">
        <v>0</v>
      </c>
      <c r="Z1907" s="9">
        <v>0</v>
      </c>
      <c r="AA1907" s="9">
        <v>0</v>
      </c>
      <c r="AB1907" s="9">
        <v>0</v>
      </c>
      <c r="AC1907" s="9">
        <v>0</v>
      </c>
      <c r="AD1907" s="9">
        <v>0</v>
      </c>
      <c r="AE1907" s="9">
        <v>0</v>
      </c>
      <c r="AF1907" s="9">
        <v>0</v>
      </c>
      <c r="AG1907" s="9">
        <v>0</v>
      </c>
      <c r="AH1907" s="9">
        <v>0</v>
      </c>
      <c r="AI1907" s="9">
        <v>0</v>
      </c>
      <c r="AJ1907">
        <v>0</v>
      </c>
      <c r="AK1907">
        <v>0</v>
      </c>
      <c r="AU1907" t="s">
        <v>3656</v>
      </c>
      <c r="AW1907">
        <v>0</v>
      </c>
      <c r="BA1907">
        <v>0</v>
      </c>
      <c r="BC1907">
        <v>0</v>
      </c>
      <c r="BE1907">
        <v>0</v>
      </c>
      <c r="BG1907">
        <v>0</v>
      </c>
      <c r="BI1907">
        <v>0</v>
      </c>
      <c r="BK1907">
        <v>0</v>
      </c>
      <c r="BM1907">
        <v>0</v>
      </c>
      <c r="BO1907">
        <v>0</v>
      </c>
      <c r="BQ1907">
        <v>0</v>
      </c>
      <c r="BS1907">
        <v>0</v>
      </c>
      <c r="BT1907">
        <v>0</v>
      </c>
      <c r="BV1907">
        <v>0</v>
      </c>
      <c r="BX1907">
        <v>0</v>
      </c>
      <c r="BZ1907">
        <v>0</v>
      </c>
      <c r="CB1907">
        <v>0</v>
      </c>
      <c r="CD1907">
        <v>0</v>
      </c>
      <c r="CH1907">
        <v>0</v>
      </c>
      <c r="CL1907">
        <v>3066</v>
      </c>
      <c r="CO1907">
        <v>0</v>
      </c>
      <c r="CP1907">
        <v>0</v>
      </c>
    </row>
    <row r="1908" spans="1:94" x14ac:dyDescent="0.3">
      <c r="A1908" s="4">
        <v>44821</v>
      </c>
      <c r="B1908" s="2" t="s">
        <v>9</v>
      </c>
      <c r="C1908" s="11" t="s">
        <v>113</v>
      </c>
      <c r="D1908" s="11" t="s">
        <v>31</v>
      </c>
      <c r="E1908" s="3" t="s">
        <v>1249</v>
      </c>
      <c r="F1908" s="1"/>
      <c r="G1908" s="7"/>
      <c r="H1908" s="7"/>
      <c r="I1908" s="7"/>
      <c r="J1908" s="7">
        <v>32</v>
      </c>
      <c r="K1908" s="7">
        <v>8</v>
      </c>
      <c r="L1908" s="7"/>
      <c r="M1908" s="5">
        <v>8</v>
      </c>
      <c r="N1908" s="7"/>
      <c r="O1908" s="7"/>
      <c r="P1908" s="7"/>
      <c r="Q1908" s="7"/>
      <c r="R1908" s="7"/>
      <c r="S1908" s="7"/>
      <c r="T1908" s="7"/>
      <c r="U1908" s="7"/>
      <c r="V1908" s="6"/>
      <c r="W1908" s="10"/>
      <c r="X1908" s="8"/>
      <c r="Y1908" s="9">
        <v>0</v>
      </c>
      <c r="Z1908" s="9">
        <v>0</v>
      </c>
      <c r="AA1908" s="9">
        <v>0</v>
      </c>
      <c r="AB1908" s="9">
        <v>0</v>
      </c>
      <c r="AC1908" s="9">
        <v>0</v>
      </c>
      <c r="AD1908" s="9">
        <v>0</v>
      </c>
      <c r="AE1908" s="9">
        <v>0</v>
      </c>
      <c r="AF1908" s="9">
        <v>0</v>
      </c>
      <c r="AG1908" s="9">
        <v>0</v>
      </c>
      <c r="AH1908" s="9">
        <v>0</v>
      </c>
      <c r="AI1908" s="9">
        <v>0</v>
      </c>
      <c r="AJ1908">
        <v>0</v>
      </c>
      <c r="AK1908">
        <v>0</v>
      </c>
      <c r="AU1908" t="s">
        <v>3657</v>
      </c>
      <c r="AW1908">
        <v>0</v>
      </c>
      <c r="BA1908">
        <v>0</v>
      </c>
      <c r="BC1908">
        <v>0</v>
      </c>
      <c r="BE1908">
        <v>0</v>
      </c>
      <c r="BG1908">
        <v>0</v>
      </c>
      <c r="BI1908">
        <v>0</v>
      </c>
      <c r="BK1908">
        <v>0</v>
      </c>
      <c r="BM1908">
        <v>0</v>
      </c>
      <c r="BO1908">
        <v>0</v>
      </c>
      <c r="BQ1908">
        <v>0</v>
      </c>
      <c r="BS1908">
        <v>0</v>
      </c>
      <c r="BT1908">
        <v>0</v>
      </c>
      <c r="BV1908">
        <v>0</v>
      </c>
      <c r="BX1908">
        <v>0</v>
      </c>
      <c r="BZ1908">
        <v>0</v>
      </c>
      <c r="CB1908">
        <v>0</v>
      </c>
      <c r="CD1908">
        <v>0</v>
      </c>
      <c r="CH1908">
        <v>0</v>
      </c>
      <c r="CL1908">
        <v>3067</v>
      </c>
      <c r="CO1908">
        <v>0</v>
      </c>
      <c r="CP1908">
        <v>0</v>
      </c>
    </row>
    <row r="1909" spans="1:94" x14ac:dyDescent="0.3">
      <c r="A1909" s="4">
        <v>44820</v>
      </c>
      <c r="B1909" s="2" t="s">
        <v>5</v>
      </c>
      <c r="C1909" s="11" t="s">
        <v>758</v>
      </c>
      <c r="D1909" s="11" t="s">
        <v>1699</v>
      </c>
      <c r="E1909" s="3" t="s">
        <v>950</v>
      </c>
      <c r="F1909" s="1"/>
      <c r="G1909" s="7"/>
      <c r="H1909" s="7"/>
      <c r="I1909" s="7"/>
      <c r="J1909" s="7"/>
      <c r="K1909" s="7"/>
      <c r="L1909" s="7"/>
      <c r="M1909" s="5"/>
      <c r="N1909" s="7"/>
      <c r="O1909" s="7"/>
      <c r="P1909" s="7"/>
      <c r="Q1909" s="7"/>
      <c r="R1909" s="7"/>
      <c r="S1909" s="7"/>
      <c r="T1909" s="7"/>
      <c r="U1909" s="7"/>
      <c r="V1909" s="6">
        <v>5</v>
      </c>
      <c r="W1909" s="10"/>
      <c r="X1909" s="8"/>
      <c r="Y1909" s="9">
        <v>0</v>
      </c>
      <c r="Z1909" s="9">
        <v>0</v>
      </c>
      <c r="AA1909" s="9">
        <v>0</v>
      </c>
      <c r="AB1909" s="9">
        <v>0</v>
      </c>
      <c r="AC1909" s="9">
        <v>0</v>
      </c>
      <c r="AD1909" s="9">
        <v>0</v>
      </c>
      <c r="AE1909" s="9">
        <v>0</v>
      </c>
      <c r="AF1909" s="9">
        <v>0</v>
      </c>
      <c r="AG1909" s="9">
        <v>0</v>
      </c>
      <c r="AH1909" s="9">
        <v>0</v>
      </c>
      <c r="AI1909" s="9">
        <v>0</v>
      </c>
      <c r="AJ1909">
        <v>0</v>
      </c>
      <c r="AK1909">
        <v>0</v>
      </c>
      <c r="AU1909" t="s">
        <v>3658</v>
      </c>
      <c r="AW1909">
        <v>0</v>
      </c>
      <c r="BA1909">
        <v>0</v>
      </c>
      <c r="BC1909">
        <v>0</v>
      </c>
      <c r="BE1909">
        <v>0</v>
      </c>
      <c r="BG1909">
        <v>0</v>
      </c>
      <c r="BI1909">
        <v>0</v>
      </c>
      <c r="BK1909">
        <v>0</v>
      </c>
      <c r="BM1909">
        <v>0</v>
      </c>
      <c r="BO1909">
        <v>0</v>
      </c>
      <c r="BQ1909">
        <v>0</v>
      </c>
      <c r="BS1909">
        <v>0</v>
      </c>
      <c r="BT1909">
        <v>0</v>
      </c>
      <c r="BV1909">
        <v>0</v>
      </c>
      <c r="BX1909">
        <v>0</v>
      </c>
      <c r="BZ1909">
        <v>0</v>
      </c>
      <c r="CB1909">
        <v>0</v>
      </c>
      <c r="CD1909">
        <v>0</v>
      </c>
      <c r="CH1909">
        <v>0</v>
      </c>
      <c r="CL1909">
        <v>3068</v>
      </c>
      <c r="CO1909">
        <v>0</v>
      </c>
      <c r="CP1909">
        <v>0</v>
      </c>
    </row>
    <row r="1910" spans="1:94" x14ac:dyDescent="0.3">
      <c r="A1910" s="4">
        <v>44818</v>
      </c>
      <c r="B1910" s="2" t="s">
        <v>5</v>
      </c>
      <c r="C1910" s="11" t="s">
        <v>451</v>
      </c>
      <c r="D1910" s="11" t="s">
        <v>1699</v>
      </c>
      <c r="E1910" s="3" t="s">
        <v>866</v>
      </c>
      <c r="F1910" s="1"/>
      <c r="G1910" s="7"/>
      <c r="H1910" s="7"/>
      <c r="I1910" s="7"/>
      <c r="J1910" s="7"/>
      <c r="K1910" s="7"/>
      <c r="L1910" s="7"/>
      <c r="M1910" s="5"/>
      <c r="N1910" s="7"/>
      <c r="O1910" s="7"/>
      <c r="P1910" s="7"/>
      <c r="Q1910" s="7"/>
      <c r="R1910" s="7"/>
      <c r="S1910" s="7"/>
      <c r="T1910" s="7"/>
      <c r="U1910" s="7"/>
      <c r="V1910" s="6">
        <v>1</v>
      </c>
      <c r="W1910" s="10"/>
      <c r="X1910" s="8"/>
      <c r="Y1910" s="9">
        <v>0</v>
      </c>
      <c r="Z1910" s="9">
        <v>0</v>
      </c>
      <c r="AA1910" s="9">
        <v>0</v>
      </c>
      <c r="AB1910" s="9">
        <v>0</v>
      </c>
      <c r="AC1910" s="9">
        <v>0</v>
      </c>
      <c r="AD1910" s="9">
        <v>0</v>
      </c>
      <c r="AE1910" s="9">
        <v>0</v>
      </c>
      <c r="AF1910" s="9">
        <v>0</v>
      </c>
      <c r="AG1910" s="9">
        <v>0</v>
      </c>
      <c r="AH1910" s="9">
        <v>0</v>
      </c>
      <c r="AI1910" s="9">
        <v>0</v>
      </c>
      <c r="AJ1910">
        <v>0</v>
      </c>
      <c r="AK1910">
        <v>0</v>
      </c>
      <c r="AU1910" t="s">
        <v>3659</v>
      </c>
      <c r="AW1910">
        <v>0</v>
      </c>
      <c r="BA1910">
        <v>0</v>
      </c>
      <c r="BC1910">
        <v>0</v>
      </c>
      <c r="BE1910">
        <v>0</v>
      </c>
      <c r="BG1910">
        <v>0</v>
      </c>
      <c r="BI1910">
        <v>0</v>
      </c>
      <c r="BK1910">
        <v>0</v>
      </c>
      <c r="BM1910">
        <v>0</v>
      </c>
      <c r="BO1910">
        <v>0</v>
      </c>
      <c r="BQ1910">
        <v>0</v>
      </c>
      <c r="BS1910">
        <v>0</v>
      </c>
      <c r="BT1910">
        <v>0</v>
      </c>
      <c r="BV1910">
        <v>0</v>
      </c>
      <c r="BX1910">
        <v>0</v>
      </c>
      <c r="BZ1910">
        <v>0</v>
      </c>
      <c r="CB1910">
        <v>0</v>
      </c>
      <c r="CD1910">
        <v>0</v>
      </c>
      <c r="CH1910">
        <v>0</v>
      </c>
      <c r="CL1910">
        <v>3069</v>
      </c>
      <c r="CO1910">
        <v>0</v>
      </c>
      <c r="CP1910">
        <v>0</v>
      </c>
    </row>
    <row r="1911" spans="1:94" x14ac:dyDescent="0.3">
      <c r="A1911" s="4">
        <v>44818</v>
      </c>
      <c r="B1911" s="2" t="s">
        <v>5</v>
      </c>
      <c r="C1911" s="11" t="s">
        <v>451</v>
      </c>
      <c r="D1911" s="11" t="s">
        <v>1699</v>
      </c>
      <c r="E1911" s="3" t="s">
        <v>866</v>
      </c>
      <c r="F1911" s="1"/>
      <c r="G1911" s="7"/>
      <c r="H1911" s="7"/>
      <c r="I1911" s="7"/>
      <c r="J1911" s="7"/>
      <c r="K1911" s="7"/>
      <c r="L1911" s="7"/>
      <c r="M1911" s="5"/>
      <c r="N1911" s="7"/>
      <c r="O1911" s="7"/>
      <c r="P1911" s="7"/>
      <c r="Q1911" s="7"/>
      <c r="R1911" s="7"/>
      <c r="S1911" s="7"/>
      <c r="T1911" s="7"/>
      <c r="U1911" s="7"/>
      <c r="V1911" s="6">
        <v>2</v>
      </c>
      <c r="W1911" s="10"/>
      <c r="X1911" s="8"/>
      <c r="Y1911" s="9">
        <v>0</v>
      </c>
      <c r="Z1911" s="9">
        <v>0</v>
      </c>
      <c r="AA1911" s="9">
        <v>0</v>
      </c>
      <c r="AB1911" s="9">
        <v>0</v>
      </c>
      <c r="AC1911" s="9">
        <v>0</v>
      </c>
      <c r="AD1911" s="9">
        <v>0</v>
      </c>
      <c r="AE1911" s="9">
        <v>0</v>
      </c>
      <c r="AF1911" s="9">
        <v>0</v>
      </c>
      <c r="AG1911" s="9">
        <v>0</v>
      </c>
      <c r="AH1911" s="9">
        <v>0</v>
      </c>
      <c r="AI1911" s="9">
        <v>0</v>
      </c>
      <c r="AJ1911">
        <v>0</v>
      </c>
      <c r="AK1911">
        <v>0</v>
      </c>
      <c r="AU1911" t="s">
        <v>3660</v>
      </c>
      <c r="AW1911">
        <v>0</v>
      </c>
      <c r="BA1911">
        <v>0</v>
      </c>
      <c r="BC1911">
        <v>0</v>
      </c>
      <c r="BE1911">
        <v>0</v>
      </c>
      <c r="BG1911">
        <v>0</v>
      </c>
      <c r="BI1911">
        <v>0</v>
      </c>
      <c r="BK1911">
        <v>0</v>
      </c>
      <c r="BM1911">
        <v>0</v>
      </c>
      <c r="BO1911">
        <v>0</v>
      </c>
      <c r="BQ1911">
        <v>0</v>
      </c>
      <c r="BS1911">
        <v>0</v>
      </c>
      <c r="BT1911">
        <v>0</v>
      </c>
      <c r="BV1911">
        <v>0</v>
      </c>
      <c r="BX1911">
        <v>0</v>
      </c>
      <c r="BZ1911">
        <v>0</v>
      </c>
      <c r="CB1911">
        <v>0</v>
      </c>
      <c r="CD1911">
        <v>0</v>
      </c>
      <c r="CH1911">
        <v>0</v>
      </c>
      <c r="CL1911">
        <v>3070</v>
      </c>
      <c r="CO1911">
        <v>0</v>
      </c>
      <c r="CP1911">
        <v>0</v>
      </c>
    </row>
    <row r="1912" spans="1:94" x14ac:dyDescent="0.3">
      <c r="A1912" s="4">
        <v>44818</v>
      </c>
      <c r="B1912" s="2" t="s">
        <v>5</v>
      </c>
      <c r="C1912" s="11" t="s">
        <v>148</v>
      </c>
      <c r="D1912" s="11" t="s">
        <v>1699</v>
      </c>
      <c r="E1912" s="3" t="s">
        <v>900</v>
      </c>
      <c r="F1912" s="1"/>
      <c r="G1912" s="7"/>
      <c r="H1912" s="7"/>
      <c r="I1912" s="7"/>
      <c r="J1912" s="7"/>
      <c r="K1912" s="7"/>
      <c r="L1912" s="7"/>
      <c r="M1912" s="5"/>
      <c r="N1912" s="7"/>
      <c r="O1912" s="7"/>
      <c r="P1912" s="7"/>
      <c r="Q1912" s="7"/>
      <c r="R1912" s="7"/>
      <c r="S1912" s="7"/>
      <c r="T1912" s="7"/>
      <c r="U1912" s="7"/>
      <c r="V1912" s="6">
        <v>1</v>
      </c>
      <c r="W1912" s="10"/>
      <c r="X1912" s="8"/>
      <c r="Y1912" s="9">
        <v>0</v>
      </c>
      <c r="Z1912" s="9">
        <v>0</v>
      </c>
      <c r="AA1912" s="9">
        <v>0</v>
      </c>
      <c r="AB1912" s="9">
        <v>0</v>
      </c>
      <c r="AC1912" s="9">
        <v>0</v>
      </c>
      <c r="AD1912" s="9">
        <v>0</v>
      </c>
      <c r="AE1912" s="9">
        <v>0</v>
      </c>
      <c r="AF1912" s="9">
        <v>0</v>
      </c>
      <c r="AG1912" s="9">
        <v>0</v>
      </c>
      <c r="AH1912" s="9">
        <v>0</v>
      </c>
      <c r="AI1912" s="9">
        <v>0</v>
      </c>
      <c r="AJ1912">
        <v>0</v>
      </c>
      <c r="AK1912">
        <v>0</v>
      </c>
      <c r="AU1912" t="s">
        <v>3661</v>
      </c>
      <c r="AW1912">
        <v>0</v>
      </c>
      <c r="BA1912">
        <v>0</v>
      </c>
      <c r="BC1912">
        <v>0</v>
      </c>
      <c r="BE1912">
        <v>0</v>
      </c>
      <c r="BG1912">
        <v>0</v>
      </c>
      <c r="BI1912">
        <v>0</v>
      </c>
      <c r="BK1912">
        <v>0</v>
      </c>
      <c r="BM1912">
        <v>0</v>
      </c>
      <c r="BO1912">
        <v>0</v>
      </c>
      <c r="BQ1912">
        <v>0</v>
      </c>
      <c r="BS1912">
        <v>0</v>
      </c>
      <c r="BT1912">
        <v>0</v>
      </c>
      <c r="BV1912">
        <v>0</v>
      </c>
      <c r="BX1912">
        <v>0</v>
      </c>
      <c r="BZ1912">
        <v>0</v>
      </c>
      <c r="CB1912">
        <v>0</v>
      </c>
      <c r="CD1912">
        <v>0</v>
      </c>
      <c r="CH1912">
        <v>0</v>
      </c>
      <c r="CL1912">
        <v>3071</v>
      </c>
      <c r="CO1912">
        <v>0</v>
      </c>
      <c r="CP1912">
        <v>0</v>
      </c>
    </row>
    <row r="1913" spans="1:94" x14ac:dyDescent="0.3">
      <c r="A1913" s="4">
        <v>44817</v>
      </c>
      <c r="B1913" s="2" t="s">
        <v>5</v>
      </c>
      <c r="C1913" s="11" t="s">
        <v>1285</v>
      </c>
      <c r="D1913" s="11" t="s">
        <v>1699</v>
      </c>
      <c r="E1913" s="3" t="s">
        <v>1286</v>
      </c>
      <c r="F1913" s="1"/>
      <c r="G1913" s="7"/>
      <c r="H1913" s="7"/>
      <c r="I1913" s="7"/>
      <c r="J1913" s="7"/>
      <c r="K1913" s="7"/>
      <c r="L1913" s="7"/>
      <c r="M1913" s="5"/>
      <c r="N1913" s="7"/>
      <c r="O1913" s="7"/>
      <c r="P1913" s="7"/>
      <c r="Q1913" s="7"/>
      <c r="R1913" s="7"/>
      <c r="S1913" s="7"/>
      <c r="T1913" s="7"/>
      <c r="U1913" s="7"/>
      <c r="V1913" s="6">
        <v>5</v>
      </c>
      <c r="W1913" s="10"/>
      <c r="X1913" s="8"/>
      <c r="Y1913" s="9">
        <v>0</v>
      </c>
      <c r="Z1913" s="9">
        <v>0</v>
      </c>
      <c r="AA1913" s="9">
        <v>0</v>
      </c>
      <c r="AB1913" s="9">
        <v>0</v>
      </c>
      <c r="AC1913" s="9">
        <v>0</v>
      </c>
      <c r="AD1913" s="9">
        <v>0</v>
      </c>
      <c r="AE1913" s="9">
        <v>0</v>
      </c>
      <c r="AF1913" s="9">
        <v>0</v>
      </c>
      <c r="AG1913" s="9">
        <v>0</v>
      </c>
      <c r="AH1913" s="9">
        <v>0</v>
      </c>
      <c r="AI1913" s="9">
        <v>0</v>
      </c>
      <c r="AJ1913">
        <v>0</v>
      </c>
      <c r="AK1913">
        <v>0</v>
      </c>
      <c r="AU1913" t="s">
        <v>3662</v>
      </c>
      <c r="AW1913">
        <v>0</v>
      </c>
      <c r="BA1913">
        <v>0</v>
      </c>
      <c r="BC1913">
        <v>0</v>
      </c>
      <c r="BE1913">
        <v>0</v>
      </c>
      <c r="BG1913">
        <v>0</v>
      </c>
      <c r="BI1913">
        <v>0</v>
      </c>
      <c r="BK1913">
        <v>0</v>
      </c>
      <c r="BM1913">
        <v>0</v>
      </c>
      <c r="BO1913">
        <v>0</v>
      </c>
      <c r="BQ1913">
        <v>0</v>
      </c>
      <c r="BS1913">
        <v>0</v>
      </c>
      <c r="BT1913">
        <v>0</v>
      </c>
      <c r="BV1913">
        <v>0</v>
      </c>
      <c r="BX1913">
        <v>0</v>
      </c>
      <c r="BZ1913">
        <v>0</v>
      </c>
      <c r="CB1913">
        <v>0</v>
      </c>
      <c r="CD1913">
        <v>0</v>
      </c>
      <c r="CH1913">
        <v>0</v>
      </c>
      <c r="CL1913">
        <v>3072</v>
      </c>
      <c r="CO1913">
        <v>0</v>
      </c>
      <c r="CP1913">
        <v>0</v>
      </c>
    </row>
    <row r="1914" spans="1:94" x14ac:dyDescent="0.3">
      <c r="A1914" s="4">
        <v>44810</v>
      </c>
      <c r="B1914" s="2" t="s">
        <v>5</v>
      </c>
      <c r="C1914" s="11" t="s">
        <v>185</v>
      </c>
      <c r="D1914" s="11" t="s">
        <v>1699</v>
      </c>
      <c r="E1914" s="3" t="s">
        <v>1227</v>
      </c>
      <c r="F1914" s="1"/>
      <c r="G1914" s="7"/>
      <c r="H1914" s="7"/>
      <c r="I1914" s="7"/>
      <c r="J1914" s="7"/>
      <c r="K1914" s="7"/>
      <c r="L1914" s="7"/>
      <c r="M1914" s="5"/>
      <c r="N1914" s="7"/>
      <c r="O1914" s="7"/>
      <c r="P1914" s="7"/>
      <c r="Q1914" s="7"/>
      <c r="R1914" s="7"/>
      <c r="S1914" s="7"/>
      <c r="T1914" s="7"/>
      <c r="U1914" s="7"/>
      <c r="V1914" s="6">
        <v>2</v>
      </c>
      <c r="W1914" s="10"/>
      <c r="X1914" s="8"/>
      <c r="Y1914" s="9">
        <v>0</v>
      </c>
      <c r="Z1914" s="9">
        <v>0</v>
      </c>
      <c r="AA1914" s="9">
        <v>0</v>
      </c>
      <c r="AB1914" s="9">
        <v>0</v>
      </c>
      <c r="AC1914" s="9">
        <v>0</v>
      </c>
      <c r="AD1914" s="9">
        <v>0</v>
      </c>
      <c r="AE1914" s="9">
        <v>0</v>
      </c>
      <c r="AF1914" s="9">
        <v>0</v>
      </c>
      <c r="AG1914" s="9">
        <v>0</v>
      </c>
      <c r="AH1914" s="9">
        <v>0</v>
      </c>
      <c r="AI1914" s="9">
        <v>0</v>
      </c>
      <c r="AJ1914">
        <v>0</v>
      </c>
      <c r="AK1914">
        <v>0</v>
      </c>
      <c r="AU1914" t="s">
        <v>3663</v>
      </c>
      <c r="AW1914">
        <v>0</v>
      </c>
      <c r="BA1914">
        <v>0</v>
      </c>
      <c r="BC1914">
        <v>0</v>
      </c>
      <c r="BE1914">
        <v>0</v>
      </c>
      <c r="BG1914">
        <v>0</v>
      </c>
      <c r="BI1914">
        <v>0</v>
      </c>
      <c r="BK1914">
        <v>0</v>
      </c>
      <c r="BM1914">
        <v>0</v>
      </c>
      <c r="BO1914">
        <v>0</v>
      </c>
      <c r="BQ1914">
        <v>0</v>
      </c>
      <c r="BS1914">
        <v>0</v>
      </c>
      <c r="BT1914">
        <v>0</v>
      </c>
      <c r="BV1914">
        <v>0</v>
      </c>
      <c r="BX1914">
        <v>0</v>
      </c>
      <c r="BZ1914">
        <v>0</v>
      </c>
      <c r="CB1914">
        <v>0</v>
      </c>
      <c r="CD1914">
        <v>0</v>
      </c>
      <c r="CH1914">
        <v>0</v>
      </c>
      <c r="CL1914">
        <v>3073</v>
      </c>
      <c r="CO1914">
        <v>0</v>
      </c>
      <c r="CP1914">
        <v>0</v>
      </c>
    </row>
    <row r="1915" spans="1:94" x14ac:dyDescent="0.3">
      <c r="A1915" s="4">
        <v>44809</v>
      </c>
      <c r="B1915" s="2" t="s">
        <v>5</v>
      </c>
      <c r="C1915" s="11" t="s">
        <v>99</v>
      </c>
      <c r="D1915" s="11" t="s">
        <v>1699</v>
      </c>
      <c r="E1915" s="3" t="s">
        <v>1038</v>
      </c>
      <c r="F1915" s="1"/>
      <c r="G1915" s="7"/>
      <c r="H1915" s="7"/>
      <c r="I1915" s="7"/>
      <c r="J1915" s="7"/>
      <c r="K1915" s="7"/>
      <c r="L1915" s="7"/>
      <c r="M1915" s="5"/>
      <c r="N1915" s="7"/>
      <c r="O1915" s="7"/>
      <c r="P1915" s="7"/>
      <c r="Q1915" s="7"/>
      <c r="R1915" s="7"/>
      <c r="S1915" s="7"/>
      <c r="T1915" s="7"/>
      <c r="U1915" s="7"/>
      <c r="V1915" s="6">
        <v>2</v>
      </c>
      <c r="W1915" s="10"/>
      <c r="X1915" s="8"/>
      <c r="Y1915" s="9">
        <v>0</v>
      </c>
      <c r="Z1915" s="9">
        <v>0</v>
      </c>
      <c r="AA1915" s="9">
        <v>0</v>
      </c>
      <c r="AB1915" s="9">
        <v>0</v>
      </c>
      <c r="AC1915" s="9">
        <v>0</v>
      </c>
      <c r="AD1915" s="9">
        <v>0</v>
      </c>
      <c r="AE1915" s="9">
        <v>0</v>
      </c>
      <c r="AF1915" s="9">
        <v>0</v>
      </c>
      <c r="AG1915" s="9">
        <v>0</v>
      </c>
      <c r="AH1915" s="9">
        <v>0</v>
      </c>
      <c r="AI1915" s="9">
        <v>0</v>
      </c>
      <c r="AJ1915">
        <v>0</v>
      </c>
      <c r="AK1915">
        <v>0</v>
      </c>
      <c r="AU1915" t="s">
        <v>3664</v>
      </c>
      <c r="AW1915">
        <v>0</v>
      </c>
      <c r="BA1915">
        <v>0</v>
      </c>
      <c r="BC1915">
        <v>0</v>
      </c>
      <c r="BE1915">
        <v>0</v>
      </c>
      <c r="BG1915">
        <v>0</v>
      </c>
      <c r="BI1915">
        <v>0</v>
      </c>
      <c r="BK1915">
        <v>0</v>
      </c>
      <c r="BM1915">
        <v>0</v>
      </c>
      <c r="BO1915">
        <v>0</v>
      </c>
      <c r="BQ1915">
        <v>0</v>
      </c>
      <c r="BS1915">
        <v>0</v>
      </c>
      <c r="BT1915">
        <v>0</v>
      </c>
      <c r="BV1915">
        <v>0</v>
      </c>
      <c r="BX1915">
        <v>0</v>
      </c>
      <c r="BZ1915">
        <v>0</v>
      </c>
      <c r="CB1915">
        <v>0</v>
      </c>
      <c r="CD1915">
        <v>0</v>
      </c>
      <c r="CH1915">
        <v>0</v>
      </c>
      <c r="CL1915">
        <v>3074</v>
      </c>
      <c r="CO1915">
        <v>0</v>
      </c>
      <c r="CP1915">
        <v>0</v>
      </c>
    </row>
    <row r="1916" spans="1:94" x14ac:dyDescent="0.3">
      <c r="A1916" s="4">
        <v>44820</v>
      </c>
      <c r="B1916" s="2" t="s">
        <v>794</v>
      </c>
      <c r="C1916" s="11" t="s">
        <v>36</v>
      </c>
      <c r="D1916" s="11" t="s">
        <v>1473</v>
      </c>
      <c r="E1916" s="3" t="s">
        <v>963</v>
      </c>
      <c r="F1916" s="1"/>
      <c r="G1916" s="7">
        <v>1</v>
      </c>
      <c r="H1916" s="7"/>
      <c r="I1916" s="7"/>
      <c r="J1916" s="7"/>
      <c r="K1916" s="7"/>
      <c r="L1916" s="7"/>
      <c r="M1916" s="5"/>
      <c r="N1916" s="7"/>
      <c r="O1916" s="7"/>
      <c r="P1916" s="7"/>
      <c r="Q1916" s="7"/>
      <c r="R1916" s="7"/>
      <c r="S1916" s="7"/>
      <c r="T1916" s="7"/>
      <c r="U1916" s="7"/>
      <c r="V1916" s="6"/>
      <c r="W1916" s="10"/>
      <c r="X1916" s="8"/>
      <c r="Y1916" s="9">
        <v>0</v>
      </c>
      <c r="Z1916" s="9">
        <v>0</v>
      </c>
      <c r="AA1916" s="9">
        <v>0</v>
      </c>
      <c r="AB1916" s="9">
        <v>0</v>
      </c>
      <c r="AC1916" s="9">
        <v>0</v>
      </c>
      <c r="AD1916" s="9">
        <v>0</v>
      </c>
      <c r="AE1916" s="9">
        <v>0</v>
      </c>
      <c r="AF1916" s="9">
        <v>0</v>
      </c>
      <c r="AG1916" s="9">
        <v>0</v>
      </c>
      <c r="AH1916" s="9">
        <v>0</v>
      </c>
      <c r="AI1916" s="9">
        <v>0</v>
      </c>
      <c r="AJ1916">
        <v>0</v>
      </c>
      <c r="AK1916">
        <v>0</v>
      </c>
      <c r="AU1916" t="s">
        <v>3665</v>
      </c>
      <c r="AW1916">
        <v>0</v>
      </c>
      <c r="BA1916">
        <v>0</v>
      </c>
      <c r="BC1916">
        <v>0</v>
      </c>
      <c r="BE1916">
        <v>0</v>
      </c>
      <c r="BG1916">
        <v>0</v>
      </c>
      <c r="BI1916">
        <v>0</v>
      </c>
      <c r="BK1916">
        <v>0</v>
      </c>
      <c r="BM1916">
        <v>0</v>
      </c>
      <c r="BO1916">
        <v>0</v>
      </c>
      <c r="BQ1916">
        <v>0</v>
      </c>
      <c r="BS1916">
        <v>0</v>
      </c>
      <c r="BT1916">
        <v>0</v>
      </c>
      <c r="BV1916">
        <v>0</v>
      </c>
      <c r="BX1916">
        <v>0</v>
      </c>
      <c r="BZ1916">
        <v>0</v>
      </c>
      <c r="CB1916">
        <v>0</v>
      </c>
      <c r="CD1916">
        <v>0</v>
      </c>
      <c r="CH1916">
        <v>0</v>
      </c>
      <c r="CL1916">
        <v>3075</v>
      </c>
      <c r="CO1916">
        <v>0</v>
      </c>
      <c r="CP1916">
        <v>0</v>
      </c>
    </row>
    <row r="1917" spans="1:94" x14ac:dyDescent="0.3">
      <c r="A1917" s="4">
        <v>44821</v>
      </c>
      <c r="B1917" s="2" t="s">
        <v>794</v>
      </c>
      <c r="C1917" s="11" t="s">
        <v>446</v>
      </c>
      <c r="D1917" s="11" t="s">
        <v>1699</v>
      </c>
      <c r="E1917" s="3" t="s">
        <v>832</v>
      </c>
      <c r="F1917" s="1"/>
      <c r="G1917" s="7"/>
      <c r="H1917" s="7"/>
      <c r="I1917" s="7"/>
      <c r="J1917" s="7"/>
      <c r="K1917" s="7"/>
      <c r="L1917" s="7"/>
      <c r="M1917" s="5"/>
      <c r="N1917" s="7"/>
      <c r="O1917" s="7"/>
      <c r="P1917" s="7"/>
      <c r="Q1917" s="7"/>
      <c r="R1917" s="7"/>
      <c r="S1917" s="7"/>
      <c r="T1917" s="7"/>
      <c r="U1917" s="7"/>
      <c r="V1917" s="6">
        <v>7</v>
      </c>
      <c r="W1917" s="10"/>
      <c r="X1917" s="8"/>
      <c r="Y1917" s="9">
        <v>0</v>
      </c>
      <c r="Z1917" s="9">
        <v>0</v>
      </c>
      <c r="AA1917" s="9">
        <v>0</v>
      </c>
      <c r="AB1917" s="9">
        <v>0</v>
      </c>
      <c r="AC1917" s="9">
        <v>0</v>
      </c>
      <c r="AD1917" s="9">
        <v>0</v>
      </c>
      <c r="AE1917" s="9">
        <v>0</v>
      </c>
      <c r="AF1917" s="9">
        <v>0</v>
      </c>
      <c r="AG1917" s="9">
        <v>0</v>
      </c>
      <c r="AH1917" s="9">
        <v>0</v>
      </c>
      <c r="AI1917" s="9">
        <v>0</v>
      </c>
      <c r="AJ1917">
        <v>0</v>
      </c>
      <c r="AK1917">
        <v>0</v>
      </c>
      <c r="AU1917" t="s">
        <v>3666</v>
      </c>
      <c r="AW1917">
        <v>0</v>
      </c>
      <c r="BA1917">
        <v>0</v>
      </c>
      <c r="BC1917">
        <v>0</v>
      </c>
      <c r="BE1917">
        <v>0</v>
      </c>
      <c r="BG1917">
        <v>0</v>
      </c>
      <c r="BI1917">
        <v>0</v>
      </c>
      <c r="BK1917">
        <v>0</v>
      </c>
      <c r="BM1917">
        <v>0</v>
      </c>
      <c r="BO1917">
        <v>0</v>
      </c>
      <c r="BQ1917">
        <v>0</v>
      </c>
      <c r="BS1917">
        <v>0</v>
      </c>
      <c r="BT1917">
        <v>0</v>
      </c>
      <c r="BV1917">
        <v>0</v>
      </c>
      <c r="BX1917">
        <v>0</v>
      </c>
      <c r="BZ1917">
        <v>0</v>
      </c>
      <c r="CB1917">
        <v>0</v>
      </c>
      <c r="CD1917">
        <v>0</v>
      </c>
      <c r="CH1917">
        <v>0</v>
      </c>
      <c r="CL1917">
        <v>3076</v>
      </c>
      <c r="CO1917">
        <v>0</v>
      </c>
      <c r="CP1917">
        <v>0</v>
      </c>
    </row>
    <row r="1918" spans="1:94" x14ac:dyDescent="0.3">
      <c r="A1918" s="4">
        <v>44820</v>
      </c>
      <c r="B1918" s="2" t="s">
        <v>78</v>
      </c>
      <c r="C1918" s="11" t="s">
        <v>238</v>
      </c>
      <c r="D1918" s="11" t="s">
        <v>31</v>
      </c>
      <c r="E1918" s="3" t="s">
        <v>1425</v>
      </c>
      <c r="F1918" s="1"/>
      <c r="G1918" s="7"/>
      <c r="H1918" s="7"/>
      <c r="I1918" s="7"/>
      <c r="J1918" s="7">
        <v>80</v>
      </c>
      <c r="K1918" s="7">
        <v>16</v>
      </c>
      <c r="L1918" s="7"/>
      <c r="M1918" s="5">
        <v>16</v>
      </c>
      <c r="N1918" s="7"/>
      <c r="O1918" s="7"/>
      <c r="P1918" s="7"/>
      <c r="Q1918" s="7"/>
      <c r="R1918" s="7"/>
      <c r="S1918" s="7"/>
      <c r="T1918" s="7"/>
      <c r="U1918" s="7"/>
      <c r="V1918" s="6"/>
      <c r="W1918" s="10"/>
      <c r="X1918" s="8"/>
      <c r="Y1918" s="9">
        <v>0</v>
      </c>
      <c r="Z1918" s="9">
        <v>0</v>
      </c>
      <c r="AA1918" s="9">
        <v>0</v>
      </c>
      <c r="AB1918" s="9">
        <v>0</v>
      </c>
      <c r="AC1918" s="9">
        <v>0</v>
      </c>
      <c r="AD1918" s="9">
        <v>0</v>
      </c>
      <c r="AE1918" s="9">
        <v>0</v>
      </c>
      <c r="AF1918" s="9">
        <v>0</v>
      </c>
      <c r="AG1918" s="9">
        <v>0</v>
      </c>
      <c r="AH1918" s="9">
        <v>0</v>
      </c>
      <c r="AI1918" s="9">
        <v>0</v>
      </c>
      <c r="AJ1918">
        <v>0</v>
      </c>
      <c r="AK1918">
        <v>0</v>
      </c>
      <c r="AU1918" t="s">
        <v>3667</v>
      </c>
      <c r="AW1918">
        <v>0</v>
      </c>
      <c r="BA1918">
        <v>0</v>
      </c>
      <c r="BC1918">
        <v>0</v>
      </c>
      <c r="BE1918">
        <v>0</v>
      </c>
      <c r="BG1918">
        <v>0</v>
      </c>
      <c r="BI1918">
        <v>0</v>
      </c>
      <c r="BK1918">
        <v>0</v>
      </c>
      <c r="BM1918">
        <v>0</v>
      </c>
      <c r="BO1918">
        <v>0</v>
      </c>
      <c r="BQ1918">
        <v>0</v>
      </c>
      <c r="BS1918">
        <v>0</v>
      </c>
      <c r="BT1918">
        <v>0</v>
      </c>
      <c r="BV1918">
        <v>0</v>
      </c>
      <c r="BX1918">
        <v>0</v>
      </c>
      <c r="BZ1918">
        <v>0</v>
      </c>
      <c r="CB1918">
        <v>0</v>
      </c>
      <c r="CD1918">
        <v>0</v>
      </c>
      <c r="CH1918">
        <v>0</v>
      </c>
      <c r="CL1918">
        <v>3077</v>
      </c>
      <c r="CO1918">
        <v>0</v>
      </c>
      <c r="CP1918">
        <v>0</v>
      </c>
    </row>
    <row r="1919" spans="1:94" x14ac:dyDescent="0.3">
      <c r="A1919" s="4">
        <v>44822</v>
      </c>
      <c r="B1919" s="2" t="s">
        <v>12</v>
      </c>
      <c r="C1919" s="11" t="s">
        <v>51</v>
      </c>
      <c r="D1919" s="11" t="s">
        <v>1690</v>
      </c>
      <c r="E1919" s="3" t="s">
        <v>1143</v>
      </c>
      <c r="F1919" s="1"/>
      <c r="G1919" s="7">
        <v>3</v>
      </c>
      <c r="H1919" s="7"/>
      <c r="I1919" s="7"/>
      <c r="J1919" s="7"/>
      <c r="K1919" s="7"/>
      <c r="L1919" s="7"/>
      <c r="M1919" s="5">
        <v>1</v>
      </c>
      <c r="N1919" s="7"/>
      <c r="O1919" s="7"/>
      <c r="P1919" s="7"/>
      <c r="Q1919" s="7"/>
      <c r="R1919" s="7"/>
      <c r="S1919" s="7"/>
      <c r="T1919" s="7"/>
      <c r="U1919" s="7"/>
      <c r="V1919" s="6"/>
      <c r="W1919" s="10"/>
      <c r="X1919" s="8"/>
      <c r="Y1919" s="9">
        <v>0</v>
      </c>
      <c r="Z1919" s="9">
        <v>0</v>
      </c>
      <c r="AA1919" s="9">
        <v>0</v>
      </c>
      <c r="AB1919" s="9">
        <v>0</v>
      </c>
      <c r="AC1919" s="9">
        <v>0</v>
      </c>
      <c r="AD1919" s="9">
        <v>0</v>
      </c>
      <c r="AE1919" s="9">
        <v>0</v>
      </c>
      <c r="AF1919" s="9">
        <v>0</v>
      </c>
      <c r="AG1919" s="9">
        <v>0</v>
      </c>
      <c r="AH1919" s="9">
        <v>0</v>
      </c>
      <c r="AI1919" s="9">
        <v>0</v>
      </c>
      <c r="AJ1919">
        <v>0</v>
      </c>
      <c r="AK1919">
        <v>0</v>
      </c>
      <c r="AU1919" t="s">
        <v>3668</v>
      </c>
      <c r="AW1919">
        <v>0</v>
      </c>
      <c r="BA1919">
        <v>0</v>
      </c>
      <c r="BC1919">
        <v>0</v>
      </c>
      <c r="BE1919">
        <v>0</v>
      </c>
      <c r="BG1919">
        <v>0</v>
      </c>
      <c r="BI1919">
        <v>0</v>
      </c>
      <c r="BK1919">
        <v>0</v>
      </c>
      <c r="BM1919">
        <v>0</v>
      </c>
      <c r="BO1919">
        <v>0</v>
      </c>
      <c r="BQ1919">
        <v>0</v>
      </c>
      <c r="BS1919">
        <v>0</v>
      </c>
      <c r="BT1919">
        <v>0</v>
      </c>
      <c r="BV1919">
        <v>0</v>
      </c>
      <c r="BX1919">
        <v>0</v>
      </c>
      <c r="BZ1919">
        <v>0</v>
      </c>
      <c r="CB1919">
        <v>0</v>
      </c>
      <c r="CD1919">
        <v>0</v>
      </c>
      <c r="CH1919">
        <v>0</v>
      </c>
      <c r="CL1919">
        <v>3078</v>
      </c>
      <c r="CO1919">
        <v>0</v>
      </c>
      <c r="CP1919">
        <v>0</v>
      </c>
    </row>
    <row r="1920" spans="1:94" x14ac:dyDescent="0.3">
      <c r="A1920" s="4">
        <v>44821</v>
      </c>
      <c r="B1920" s="2" t="s">
        <v>12</v>
      </c>
      <c r="C1920" s="11" t="s">
        <v>97</v>
      </c>
      <c r="D1920" s="11" t="s">
        <v>1627</v>
      </c>
      <c r="E1920" s="3" t="s">
        <v>1183</v>
      </c>
      <c r="F1920" s="1"/>
      <c r="G1920" s="7">
        <v>1</v>
      </c>
      <c r="H1920" s="7"/>
      <c r="I1920" s="7"/>
      <c r="J1920" s="7"/>
      <c r="K1920" s="7"/>
      <c r="L1920" s="7"/>
      <c r="M1920" s="5"/>
      <c r="N1920" s="7"/>
      <c r="O1920" s="7"/>
      <c r="P1920" s="7"/>
      <c r="Q1920" s="7"/>
      <c r="R1920" s="7"/>
      <c r="S1920" s="7"/>
      <c r="T1920" s="7"/>
      <c r="U1920" s="7"/>
      <c r="V1920" s="6"/>
      <c r="W1920" s="10"/>
      <c r="X1920" s="8"/>
      <c r="Y1920" s="9">
        <v>0</v>
      </c>
      <c r="Z1920" s="9">
        <v>0</v>
      </c>
      <c r="AA1920" s="9">
        <v>0</v>
      </c>
      <c r="AB1920" s="9">
        <v>0</v>
      </c>
      <c r="AC1920" s="9">
        <v>0</v>
      </c>
      <c r="AD1920" s="9">
        <v>0</v>
      </c>
      <c r="AE1920" s="9">
        <v>0</v>
      </c>
      <c r="AF1920" s="9">
        <v>0</v>
      </c>
      <c r="AG1920" s="9">
        <v>0</v>
      </c>
      <c r="AH1920" s="9">
        <v>0</v>
      </c>
      <c r="AI1920" s="9">
        <v>0</v>
      </c>
      <c r="AJ1920">
        <v>0</v>
      </c>
      <c r="AK1920">
        <v>0</v>
      </c>
      <c r="AU1920" t="s">
        <v>3669</v>
      </c>
      <c r="AW1920">
        <v>0</v>
      </c>
      <c r="BA1920">
        <v>0</v>
      </c>
      <c r="BC1920">
        <v>0</v>
      </c>
      <c r="BE1920">
        <v>0</v>
      </c>
      <c r="BG1920">
        <v>0</v>
      </c>
      <c r="BI1920">
        <v>0</v>
      </c>
      <c r="BK1920">
        <v>0</v>
      </c>
      <c r="BM1920">
        <v>0</v>
      </c>
      <c r="BO1920">
        <v>0</v>
      </c>
      <c r="BQ1920">
        <v>0</v>
      </c>
      <c r="BS1920">
        <v>0</v>
      </c>
      <c r="BT1920">
        <v>0</v>
      </c>
      <c r="BV1920">
        <v>0</v>
      </c>
      <c r="BX1920">
        <v>0</v>
      </c>
      <c r="BZ1920">
        <v>0</v>
      </c>
      <c r="CB1920">
        <v>0</v>
      </c>
      <c r="CD1920">
        <v>0</v>
      </c>
      <c r="CH1920">
        <v>0</v>
      </c>
      <c r="CL1920">
        <v>3079</v>
      </c>
      <c r="CO1920">
        <v>0</v>
      </c>
      <c r="CP1920">
        <v>0</v>
      </c>
    </row>
    <row r="1921" spans="1:94" x14ac:dyDescent="0.3">
      <c r="A1921" s="4">
        <v>44822</v>
      </c>
      <c r="B1921" s="2" t="s">
        <v>53</v>
      </c>
      <c r="C1921" s="11" t="s">
        <v>67</v>
      </c>
      <c r="D1921" s="11" t="s">
        <v>7</v>
      </c>
      <c r="E1921" s="3" t="s">
        <v>929</v>
      </c>
      <c r="F1921" s="1"/>
      <c r="G1921" s="7"/>
      <c r="H1921" s="7">
        <v>3</v>
      </c>
      <c r="I1921" s="7"/>
      <c r="J1921" s="7">
        <v>42</v>
      </c>
      <c r="K1921" s="7">
        <v>16</v>
      </c>
      <c r="L1921" s="7"/>
      <c r="M1921" s="5">
        <v>16</v>
      </c>
      <c r="N1921" s="7"/>
      <c r="O1921" s="7"/>
      <c r="P1921" s="7"/>
      <c r="Q1921" s="7"/>
      <c r="R1921" s="7"/>
      <c r="S1921" s="7"/>
      <c r="T1921" s="7"/>
      <c r="U1921" s="7"/>
      <c r="V1921" s="6"/>
      <c r="W1921" s="10"/>
      <c r="X1921" s="8"/>
      <c r="Y1921" s="9">
        <v>0</v>
      </c>
      <c r="Z1921" s="9">
        <v>0</v>
      </c>
      <c r="AA1921" s="9">
        <v>0</v>
      </c>
      <c r="AB1921" s="9">
        <v>0</v>
      </c>
      <c r="AC1921" s="9">
        <v>0</v>
      </c>
      <c r="AD1921" s="9">
        <v>0</v>
      </c>
      <c r="AE1921" s="9">
        <v>0</v>
      </c>
      <c r="AF1921" s="9">
        <v>0</v>
      </c>
      <c r="AG1921" s="9">
        <v>0</v>
      </c>
      <c r="AH1921" s="9">
        <v>0</v>
      </c>
      <c r="AI1921" s="9">
        <v>0</v>
      </c>
      <c r="AJ1921">
        <v>0</v>
      </c>
      <c r="AK1921">
        <v>0</v>
      </c>
      <c r="AU1921" t="s">
        <v>3670</v>
      </c>
      <c r="AW1921">
        <v>0</v>
      </c>
      <c r="BA1921">
        <v>0</v>
      </c>
      <c r="BC1921">
        <v>0</v>
      </c>
      <c r="BE1921">
        <v>0</v>
      </c>
      <c r="BG1921">
        <v>0</v>
      </c>
      <c r="BI1921">
        <v>0</v>
      </c>
      <c r="BK1921">
        <v>0</v>
      </c>
      <c r="BM1921">
        <v>0</v>
      </c>
      <c r="BO1921">
        <v>0</v>
      </c>
      <c r="BQ1921">
        <v>0</v>
      </c>
      <c r="BS1921">
        <v>0</v>
      </c>
      <c r="BT1921">
        <v>0</v>
      </c>
      <c r="BV1921">
        <v>0</v>
      </c>
      <c r="BX1921">
        <v>0</v>
      </c>
      <c r="BZ1921">
        <v>0</v>
      </c>
      <c r="CB1921">
        <v>0</v>
      </c>
      <c r="CD1921">
        <v>0</v>
      </c>
      <c r="CH1921">
        <v>0</v>
      </c>
      <c r="CL1921">
        <v>3080</v>
      </c>
      <c r="CO1921">
        <v>0</v>
      </c>
      <c r="CP1921">
        <v>0</v>
      </c>
    </row>
    <row r="1922" spans="1:94" x14ac:dyDescent="0.3">
      <c r="A1922" s="4">
        <v>44822</v>
      </c>
      <c r="B1922" s="2" t="s">
        <v>825</v>
      </c>
      <c r="C1922" s="11" t="s">
        <v>825</v>
      </c>
      <c r="D1922" s="11" t="s">
        <v>1699</v>
      </c>
      <c r="E1922" s="3" t="s">
        <v>826</v>
      </c>
      <c r="F1922" s="1"/>
      <c r="G1922" s="7"/>
      <c r="H1922" s="7"/>
      <c r="I1922" s="7"/>
      <c r="J1922" s="7"/>
      <c r="K1922" s="7"/>
      <c r="L1922" s="7"/>
      <c r="M1922" s="5"/>
      <c r="N1922" s="7"/>
      <c r="O1922" s="7"/>
      <c r="P1922" s="7"/>
      <c r="Q1922" s="7"/>
      <c r="R1922" s="7"/>
      <c r="S1922" s="7"/>
      <c r="T1922" s="7"/>
      <c r="U1922" s="7"/>
      <c r="V1922" s="6">
        <v>1.5</v>
      </c>
      <c r="W1922" s="10"/>
      <c r="X1922" s="8"/>
      <c r="Y1922" s="9">
        <v>0</v>
      </c>
      <c r="Z1922" s="9">
        <v>0</v>
      </c>
      <c r="AA1922" s="9">
        <v>0</v>
      </c>
      <c r="AB1922" s="9">
        <v>0</v>
      </c>
      <c r="AC1922" s="9">
        <v>0</v>
      </c>
      <c r="AD1922" s="9">
        <v>0</v>
      </c>
      <c r="AE1922" s="9">
        <v>0</v>
      </c>
      <c r="AF1922" s="9">
        <v>0</v>
      </c>
      <c r="AG1922" s="9">
        <v>0</v>
      </c>
      <c r="AH1922" s="9">
        <v>0</v>
      </c>
      <c r="AI1922" s="9">
        <v>0</v>
      </c>
      <c r="AJ1922">
        <v>0</v>
      </c>
      <c r="AK1922">
        <v>0</v>
      </c>
      <c r="AU1922" t="s">
        <v>3671</v>
      </c>
      <c r="AW1922">
        <v>0</v>
      </c>
      <c r="BA1922">
        <v>0</v>
      </c>
      <c r="BC1922">
        <v>0</v>
      </c>
      <c r="BE1922">
        <v>0</v>
      </c>
      <c r="BG1922">
        <v>0</v>
      </c>
      <c r="BI1922">
        <v>0</v>
      </c>
      <c r="BK1922">
        <v>0</v>
      </c>
      <c r="BM1922">
        <v>0</v>
      </c>
      <c r="BO1922">
        <v>0</v>
      </c>
      <c r="BQ1922">
        <v>0</v>
      </c>
      <c r="BS1922">
        <v>0</v>
      </c>
      <c r="BT1922">
        <v>0</v>
      </c>
      <c r="BV1922">
        <v>0</v>
      </c>
      <c r="BX1922">
        <v>0</v>
      </c>
      <c r="BZ1922">
        <v>0</v>
      </c>
      <c r="CB1922">
        <v>0</v>
      </c>
      <c r="CD1922">
        <v>0</v>
      </c>
      <c r="CH1922">
        <v>0</v>
      </c>
      <c r="CL1922">
        <v>3081</v>
      </c>
      <c r="CO1922">
        <v>0</v>
      </c>
      <c r="CP1922">
        <v>0</v>
      </c>
    </row>
    <row r="1923" spans="1:94" x14ac:dyDescent="0.3">
      <c r="A1923" s="4">
        <v>44822</v>
      </c>
      <c r="B1923" s="2" t="s">
        <v>26</v>
      </c>
      <c r="C1923" s="11" t="s">
        <v>243</v>
      </c>
      <c r="D1923" s="11" t="s">
        <v>1690</v>
      </c>
      <c r="E1923" s="3" t="s">
        <v>1137</v>
      </c>
      <c r="F1923" s="1"/>
      <c r="G1923" s="7"/>
      <c r="H1923" s="7"/>
      <c r="I1923" s="7"/>
      <c r="J1923" s="7">
        <v>752</v>
      </c>
      <c r="K1923" s="7">
        <v>138</v>
      </c>
      <c r="L1923" s="7">
        <v>10</v>
      </c>
      <c r="M1923" s="5"/>
      <c r="N1923" s="7"/>
      <c r="O1923" s="7"/>
      <c r="P1923" s="7"/>
      <c r="Q1923" s="7"/>
      <c r="R1923" s="7"/>
      <c r="S1923" s="7"/>
      <c r="T1923" s="7"/>
      <c r="U1923" s="7"/>
      <c r="V1923" s="6"/>
      <c r="W1923" s="10"/>
      <c r="X1923" s="8"/>
      <c r="Y1923" s="9">
        <v>0</v>
      </c>
      <c r="Z1923" s="9">
        <v>0</v>
      </c>
      <c r="AA1923" s="9">
        <v>0</v>
      </c>
      <c r="AB1923" s="9">
        <v>0</v>
      </c>
      <c r="AC1923" s="9">
        <v>0</v>
      </c>
      <c r="AD1923" s="9">
        <v>0</v>
      </c>
      <c r="AE1923" s="9">
        <v>0</v>
      </c>
      <c r="AF1923" s="9">
        <v>0</v>
      </c>
      <c r="AG1923" s="9">
        <v>0</v>
      </c>
      <c r="AH1923" s="9">
        <v>0</v>
      </c>
      <c r="AI1923" s="9">
        <v>0</v>
      </c>
      <c r="AJ1923">
        <v>0</v>
      </c>
      <c r="AK1923">
        <v>0</v>
      </c>
      <c r="AU1923" t="s">
        <v>3672</v>
      </c>
      <c r="AW1923">
        <v>0</v>
      </c>
      <c r="BA1923">
        <v>0</v>
      </c>
      <c r="BC1923">
        <v>0</v>
      </c>
      <c r="BE1923">
        <v>0</v>
      </c>
      <c r="BG1923">
        <v>0</v>
      </c>
      <c r="BI1923">
        <v>0</v>
      </c>
      <c r="BK1923">
        <v>0</v>
      </c>
      <c r="BM1923">
        <v>0</v>
      </c>
      <c r="BO1923">
        <v>0</v>
      </c>
      <c r="BQ1923">
        <v>0</v>
      </c>
      <c r="BS1923">
        <v>0</v>
      </c>
      <c r="BT1923">
        <v>0</v>
      </c>
      <c r="BV1923">
        <v>0</v>
      </c>
      <c r="BX1923">
        <v>0</v>
      </c>
      <c r="BZ1923">
        <v>0</v>
      </c>
      <c r="CB1923">
        <v>0</v>
      </c>
      <c r="CD1923">
        <v>0</v>
      </c>
      <c r="CH1923">
        <v>0</v>
      </c>
      <c r="CL1923">
        <v>3082</v>
      </c>
      <c r="CO1923">
        <v>0</v>
      </c>
      <c r="CP1923">
        <v>0</v>
      </c>
    </row>
    <row r="1924" spans="1:94" x14ac:dyDescent="0.3">
      <c r="A1924" s="4">
        <v>44822</v>
      </c>
      <c r="B1924" s="2" t="s">
        <v>115</v>
      </c>
      <c r="C1924" s="11" t="s">
        <v>217</v>
      </c>
      <c r="D1924" s="11" t="s">
        <v>1473</v>
      </c>
      <c r="E1924" s="3" t="s">
        <v>908</v>
      </c>
      <c r="F1924" s="1"/>
      <c r="G1924" s="7"/>
      <c r="H1924" s="7"/>
      <c r="I1924" s="7"/>
      <c r="J1924" s="7"/>
      <c r="K1924" s="7"/>
      <c r="L1924" s="7"/>
      <c r="M1924" s="5">
        <v>150</v>
      </c>
      <c r="N1924" s="7"/>
      <c r="O1924" s="7"/>
      <c r="P1924" s="7"/>
      <c r="Q1924" s="7"/>
      <c r="R1924" s="7"/>
      <c r="S1924" s="7"/>
      <c r="T1924" s="7"/>
      <c r="U1924" s="7"/>
      <c r="V1924" s="6"/>
      <c r="W1924" s="10"/>
      <c r="X1924" s="8"/>
      <c r="Y1924" s="9">
        <v>0</v>
      </c>
      <c r="Z1924" s="9">
        <v>0</v>
      </c>
      <c r="AA1924" s="9">
        <v>0</v>
      </c>
      <c r="AB1924" s="9">
        <v>0</v>
      </c>
      <c r="AC1924" s="9">
        <v>0</v>
      </c>
      <c r="AD1924" s="9">
        <v>0</v>
      </c>
      <c r="AE1924" s="9">
        <v>0</v>
      </c>
      <c r="AF1924" s="9">
        <v>0</v>
      </c>
      <c r="AG1924" s="9">
        <v>0</v>
      </c>
      <c r="AH1924" s="9">
        <v>0</v>
      </c>
      <c r="AI1924" s="9">
        <v>0</v>
      </c>
      <c r="AJ1924">
        <v>0</v>
      </c>
      <c r="AK1924">
        <v>0</v>
      </c>
      <c r="AU1924" t="s">
        <v>3673</v>
      </c>
      <c r="AW1924">
        <v>0</v>
      </c>
      <c r="BA1924">
        <v>0</v>
      </c>
      <c r="BC1924">
        <v>0</v>
      </c>
      <c r="BE1924">
        <v>0</v>
      </c>
      <c r="BG1924">
        <v>0</v>
      </c>
      <c r="BI1924">
        <v>0</v>
      </c>
      <c r="BK1924">
        <v>0</v>
      </c>
      <c r="BM1924">
        <v>0</v>
      </c>
      <c r="BO1924">
        <v>0</v>
      </c>
      <c r="BQ1924">
        <v>0</v>
      </c>
      <c r="BS1924">
        <v>0</v>
      </c>
      <c r="BT1924">
        <v>0</v>
      </c>
      <c r="BV1924">
        <v>0</v>
      </c>
      <c r="BX1924">
        <v>0</v>
      </c>
      <c r="BZ1924">
        <v>0</v>
      </c>
      <c r="CB1924">
        <v>0</v>
      </c>
      <c r="CD1924">
        <v>0</v>
      </c>
      <c r="CH1924">
        <v>0</v>
      </c>
      <c r="CL1924">
        <v>3083</v>
      </c>
      <c r="CO1924">
        <v>0</v>
      </c>
      <c r="CP1924">
        <v>0</v>
      </c>
    </row>
    <row r="1925" spans="1:94" x14ac:dyDescent="0.3">
      <c r="A1925" s="4">
        <v>44823</v>
      </c>
      <c r="B1925" s="2" t="s">
        <v>19</v>
      </c>
      <c r="C1925" s="11" t="s">
        <v>258</v>
      </c>
      <c r="D1925" s="11" t="s">
        <v>11</v>
      </c>
      <c r="E1925" s="3" t="s">
        <v>1389</v>
      </c>
      <c r="F1925" s="1"/>
      <c r="G1925" s="7"/>
      <c r="H1925" s="7"/>
      <c r="I1925" s="7"/>
      <c r="J1925" s="7">
        <v>2000</v>
      </c>
      <c r="K1925" s="7">
        <v>500</v>
      </c>
      <c r="L1925" s="7"/>
      <c r="M1925" s="5"/>
      <c r="N1925" s="7"/>
      <c r="O1925" s="7"/>
      <c r="P1925" s="7"/>
      <c r="Q1925" s="7"/>
      <c r="R1925" s="7"/>
      <c r="S1925" s="7"/>
      <c r="T1925" s="7"/>
      <c r="U1925" s="7"/>
      <c r="V1925" s="6"/>
      <c r="W1925" s="10"/>
      <c r="X1925" s="8"/>
      <c r="Y1925" s="9">
        <v>0</v>
      </c>
      <c r="Z1925" s="9">
        <v>0</v>
      </c>
      <c r="AA1925" s="9">
        <v>0</v>
      </c>
      <c r="AB1925" s="9">
        <v>0</v>
      </c>
      <c r="AC1925" s="9">
        <v>0</v>
      </c>
      <c r="AD1925" s="9">
        <v>0</v>
      </c>
      <c r="AE1925" s="9">
        <v>0</v>
      </c>
      <c r="AF1925" s="9">
        <v>0</v>
      </c>
      <c r="AG1925" s="9">
        <v>0</v>
      </c>
      <c r="AH1925" s="9">
        <v>0</v>
      </c>
      <c r="AI1925" s="9">
        <v>0</v>
      </c>
      <c r="AJ1925">
        <v>0</v>
      </c>
      <c r="AK1925">
        <v>0</v>
      </c>
      <c r="AU1925" t="s">
        <v>3674</v>
      </c>
      <c r="AW1925">
        <v>0</v>
      </c>
      <c r="BA1925">
        <v>0</v>
      </c>
      <c r="BC1925">
        <v>0</v>
      </c>
      <c r="BE1925">
        <v>0</v>
      </c>
      <c r="BG1925">
        <v>0</v>
      </c>
      <c r="BI1925">
        <v>0</v>
      </c>
      <c r="BK1925">
        <v>0</v>
      </c>
      <c r="BM1925">
        <v>0</v>
      </c>
      <c r="BO1925">
        <v>0</v>
      </c>
      <c r="BQ1925">
        <v>0</v>
      </c>
      <c r="BS1925">
        <v>0</v>
      </c>
      <c r="BT1925">
        <v>0</v>
      </c>
      <c r="BV1925">
        <v>0</v>
      </c>
      <c r="BX1925">
        <v>0</v>
      </c>
      <c r="BZ1925">
        <v>0</v>
      </c>
      <c r="CB1925">
        <v>0</v>
      </c>
      <c r="CD1925">
        <v>0</v>
      </c>
      <c r="CH1925">
        <v>0</v>
      </c>
      <c r="CL1925">
        <v>3084</v>
      </c>
      <c r="CO1925">
        <v>0</v>
      </c>
      <c r="CP1925">
        <v>0</v>
      </c>
    </row>
    <row r="1926" spans="1:94" x14ac:dyDescent="0.3">
      <c r="A1926" s="4">
        <v>44823</v>
      </c>
      <c r="B1926" s="2" t="s">
        <v>19</v>
      </c>
      <c r="C1926" s="11" t="s">
        <v>675</v>
      </c>
      <c r="D1926" s="11" t="s">
        <v>11</v>
      </c>
      <c r="E1926" s="3" t="s">
        <v>1427</v>
      </c>
      <c r="F1926" s="1"/>
      <c r="G1926" s="7"/>
      <c r="H1926" s="7"/>
      <c r="I1926" s="7"/>
      <c r="J1926" s="7">
        <v>3200</v>
      </c>
      <c r="K1926" s="7">
        <v>800</v>
      </c>
      <c r="L1926" s="7"/>
      <c r="M1926" s="5"/>
      <c r="N1926" s="7"/>
      <c r="O1926" s="7"/>
      <c r="P1926" s="7"/>
      <c r="Q1926" s="7"/>
      <c r="R1926" s="7"/>
      <c r="S1926" s="7"/>
      <c r="T1926" s="7"/>
      <c r="U1926" s="7"/>
      <c r="V1926" s="6"/>
      <c r="W1926" s="10"/>
      <c r="X1926" s="8"/>
      <c r="Y1926" s="9">
        <v>0</v>
      </c>
      <c r="Z1926" s="9">
        <v>0</v>
      </c>
      <c r="AA1926" s="9">
        <v>0</v>
      </c>
      <c r="AB1926" s="9">
        <v>0</v>
      </c>
      <c r="AC1926" s="9">
        <v>0</v>
      </c>
      <c r="AD1926" s="9">
        <v>0</v>
      </c>
      <c r="AE1926" s="9">
        <v>0</v>
      </c>
      <c r="AF1926" s="9">
        <v>0</v>
      </c>
      <c r="AG1926" s="9">
        <v>0</v>
      </c>
      <c r="AH1926" s="9">
        <v>0</v>
      </c>
      <c r="AI1926" s="9">
        <v>0</v>
      </c>
      <c r="AJ1926">
        <v>0</v>
      </c>
      <c r="AK1926">
        <v>0</v>
      </c>
      <c r="AU1926" t="s">
        <v>3675</v>
      </c>
      <c r="AW1926">
        <v>0</v>
      </c>
      <c r="BA1926">
        <v>0</v>
      </c>
      <c r="BC1926">
        <v>0</v>
      </c>
      <c r="BE1926">
        <v>0</v>
      </c>
      <c r="BG1926">
        <v>0</v>
      </c>
      <c r="BI1926">
        <v>0</v>
      </c>
      <c r="BK1926">
        <v>0</v>
      </c>
      <c r="BM1926">
        <v>0</v>
      </c>
      <c r="BO1926">
        <v>0</v>
      </c>
      <c r="BQ1926">
        <v>0</v>
      </c>
      <c r="BS1926">
        <v>0</v>
      </c>
      <c r="BT1926">
        <v>0</v>
      </c>
      <c r="BV1926">
        <v>0</v>
      </c>
      <c r="BX1926">
        <v>0</v>
      </c>
      <c r="BZ1926">
        <v>0</v>
      </c>
      <c r="CB1926">
        <v>0</v>
      </c>
      <c r="CD1926">
        <v>0</v>
      </c>
      <c r="CH1926">
        <v>0</v>
      </c>
      <c r="CL1926">
        <v>3085</v>
      </c>
      <c r="CO1926">
        <v>0</v>
      </c>
      <c r="CP1926">
        <v>0</v>
      </c>
    </row>
    <row r="1927" spans="1:94" x14ac:dyDescent="0.3">
      <c r="A1927" s="4">
        <v>44823</v>
      </c>
      <c r="B1927" s="2" t="s">
        <v>19</v>
      </c>
      <c r="C1927" s="11" t="s">
        <v>263</v>
      </c>
      <c r="D1927" s="11" t="s">
        <v>11</v>
      </c>
      <c r="E1927" s="3" t="s">
        <v>1428</v>
      </c>
      <c r="F1927" s="1"/>
      <c r="G1927" s="7"/>
      <c r="H1927" s="7"/>
      <c r="I1927" s="7"/>
      <c r="J1927" s="7">
        <v>2084</v>
      </c>
      <c r="K1927" s="7">
        <v>521</v>
      </c>
      <c r="L1927" s="7"/>
      <c r="M1927" s="5"/>
      <c r="N1927" s="7"/>
      <c r="O1927" s="7"/>
      <c r="P1927" s="7"/>
      <c r="Q1927" s="7"/>
      <c r="R1927" s="7"/>
      <c r="S1927" s="7"/>
      <c r="T1927" s="7"/>
      <c r="U1927" s="7"/>
      <c r="V1927" s="6"/>
      <c r="W1927" s="10"/>
      <c r="X1927" s="8"/>
      <c r="Y1927" s="9">
        <v>0</v>
      </c>
      <c r="Z1927" s="9">
        <v>0</v>
      </c>
      <c r="AA1927" s="9">
        <v>0</v>
      </c>
      <c r="AB1927" s="9">
        <v>0</v>
      </c>
      <c r="AC1927" s="9">
        <v>0</v>
      </c>
      <c r="AD1927" s="9">
        <v>0</v>
      </c>
      <c r="AE1927" s="9">
        <v>0</v>
      </c>
      <c r="AF1927" s="9">
        <v>0</v>
      </c>
      <c r="AG1927" s="9">
        <v>0</v>
      </c>
      <c r="AH1927" s="9">
        <v>0</v>
      </c>
      <c r="AI1927" s="9">
        <v>0</v>
      </c>
      <c r="AJ1927">
        <v>0</v>
      </c>
      <c r="AK1927">
        <v>0</v>
      </c>
      <c r="AU1927" t="s">
        <v>3676</v>
      </c>
      <c r="AW1927">
        <v>0</v>
      </c>
      <c r="BA1927">
        <v>0</v>
      </c>
      <c r="BC1927">
        <v>0</v>
      </c>
      <c r="BE1927">
        <v>0</v>
      </c>
      <c r="BG1927">
        <v>0</v>
      </c>
      <c r="BI1927">
        <v>0</v>
      </c>
      <c r="BK1927">
        <v>0</v>
      </c>
      <c r="BM1927">
        <v>0</v>
      </c>
      <c r="BO1927">
        <v>0</v>
      </c>
      <c r="BQ1927">
        <v>0</v>
      </c>
      <c r="BS1927">
        <v>0</v>
      </c>
      <c r="BT1927">
        <v>0</v>
      </c>
      <c r="BV1927">
        <v>0</v>
      </c>
      <c r="BX1927">
        <v>0</v>
      </c>
      <c r="BZ1927">
        <v>0</v>
      </c>
      <c r="CB1927">
        <v>0</v>
      </c>
      <c r="CD1927">
        <v>0</v>
      </c>
      <c r="CH1927">
        <v>0</v>
      </c>
      <c r="CL1927">
        <v>3086</v>
      </c>
      <c r="CO1927">
        <v>0</v>
      </c>
      <c r="CP1927">
        <v>0</v>
      </c>
    </row>
    <row r="1928" spans="1:94" x14ac:dyDescent="0.3">
      <c r="A1928" s="4">
        <v>44820</v>
      </c>
      <c r="B1928" s="2" t="s">
        <v>26</v>
      </c>
      <c r="C1928" s="11" t="s">
        <v>417</v>
      </c>
      <c r="D1928" s="11" t="s">
        <v>11</v>
      </c>
      <c r="E1928" s="3" t="s">
        <v>1589</v>
      </c>
      <c r="F1928" s="1"/>
      <c r="G1928" s="7"/>
      <c r="H1928" s="7"/>
      <c r="I1928" s="7"/>
      <c r="J1928" s="7">
        <v>700</v>
      </c>
      <c r="K1928" s="7">
        <v>300</v>
      </c>
      <c r="L1928" s="7"/>
      <c r="M1928" s="5">
        <v>300</v>
      </c>
      <c r="N1928" s="7"/>
      <c r="O1928" s="7">
        <v>1</v>
      </c>
      <c r="P1928" s="7"/>
      <c r="Q1928" s="7"/>
      <c r="R1928" s="7"/>
      <c r="S1928" s="7"/>
      <c r="T1928" s="7"/>
      <c r="U1928" s="7"/>
      <c r="V1928" s="6"/>
      <c r="W1928" s="10" t="s">
        <v>331</v>
      </c>
      <c r="X1928" s="8"/>
      <c r="Y1928" s="9">
        <v>0</v>
      </c>
      <c r="Z1928" s="9">
        <v>0</v>
      </c>
      <c r="AA1928" s="9">
        <v>0</v>
      </c>
      <c r="AB1928" s="9">
        <v>0</v>
      </c>
      <c r="AC1928" s="9">
        <v>0</v>
      </c>
      <c r="AD1928" s="9">
        <v>0</v>
      </c>
      <c r="AE1928" s="9">
        <v>0</v>
      </c>
      <c r="AF1928" s="9">
        <v>0</v>
      </c>
      <c r="AG1928" s="9">
        <v>0</v>
      </c>
      <c r="AH1928" s="9">
        <v>0</v>
      </c>
      <c r="AI1928" s="9">
        <v>0</v>
      </c>
      <c r="AJ1928">
        <v>0</v>
      </c>
      <c r="AK1928">
        <v>0</v>
      </c>
      <c r="AU1928" t="s">
        <v>3677</v>
      </c>
      <c r="AW1928">
        <v>0</v>
      </c>
      <c r="BA1928">
        <v>0</v>
      </c>
      <c r="BC1928">
        <v>0</v>
      </c>
      <c r="BE1928">
        <v>0</v>
      </c>
      <c r="BG1928">
        <v>0</v>
      </c>
      <c r="BI1928">
        <v>0</v>
      </c>
      <c r="BK1928">
        <v>0</v>
      </c>
      <c r="BM1928">
        <v>0</v>
      </c>
      <c r="BO1928">
        <v>0</v>
      </c>
      <c r="BQ1928">
        <v>0</v>
      </c>
      <c r="BS1928">
        <v>0</v>
      </c>
      <c r="BT1928">
        <v>0</v>
      </c>
      <c r="BV1928">
        <v>0</v>
      </c>
      <c r="BX1928">
        <v>0</v>
      </c>
      <c r="BZ1928">
        <v>0</v>
      </c>
      <c r="CB1928">
        <v>0</v>
      </c>
      <c r="CD1928">
        <v>0</v>
      </c>
      <c r="CH1928">
        <v>0</v>
      </c>
      <c r="CL1928">
        <v>3087</v>
      </c>
      <c r="CO1928">
        <v>0</v>
      </c>
      <c r="CP1928">
        <v>0</v>
      </c>
    </row>
    <row r="1929" spans="1:94" x14ac:dyDescent="0.3">
      <c r="A1929" s="4">
        <v>44823</v>
      </c>
      <c r="B1929" s="2" t="s">
        <v>26</v>
      </c>
      <c r="C1929" s="11" t="s">
        <v>147</v>
      </c>
      <c r="D1929" s="11" t="s">
        <v>404</v>
      </c>
      <c r="E1929" s="3" t="s">
        <v>1289</v>
      </c>
      <c r="F1929" s="1"/>
      <c r="G1929" s="7"/>
      <c r="H1929" s="7"/>
      <c r="I1929" s="7"/>
      <c r="J1929" s="7">
        <v>4</v>
      </c>
      <c r="K1929" s="7">
        <v>1</v>
      </c>
      <c r="L1929" s="7">
        <v>1</v>
      </c>
      <c r="M1929" s="5"/>
      <c r="N1929" s="7"/>
      <c r="O1929" s="7"/>
      <c r="P1929" s="7"/>
      <c r="Q1929" s="7"/>
      <c r="R1929" s="7"/>
      <c r="S1929" s="7"/>
      <c r="T1929" s="7"/>
      <c r="U1929" s="7"/>
      <c r="V1929" s="6"/>
      <c r="W1929" s="10"/>
      <c r="X1929" s="8"/>
      <c r="Y1929" s="9">
        <v>0</v>
      </c>
      <c r="Z1929" s="9">
        <v>0</v>
      </c>
      <c r="AA1929" s="9">
        <v>0</v>
      </c>
      <c r="AB1929" s="9">
        <v>0</v>
      </c>
      <c r="AC1929" s="9">
        <v>0</v>
      </c>
      <c r="AD1929" s="9">
        <v>0</v>
      </c>
      <c r="AE1929" s="9">
        <v>0</v>
      </c>
      <c r="AF1929" s="9">
        <v>0</v>
      </c>
      <c r="AG1929" s="9">
        <v>0</v>
      </c>
      <c r="AH1929" s="9">
        <v>0</v>
      </c>
      <c r="AI1929" s="9">
        <v>0</v>
      </c>
      <c r="AJ1929">
        <v>0</v>
      </c>
      <c r="AK1929">
        <v>0</v>
      </c>
      <c r="AU1929" t="s">
        <v>3678</v>
      </c>
      <c r="AW1929">
        <v>0</v>
      </c>
      <c r="BA1929">
        <v>0</v>
      </c>
      <c r="BC1929">
        <v>0</v>
      </c>
      <c r="BE1929">
        <v>0</v>
      </c>
      <c r="BG1929">
        <v>0</v>
      </c>
      <c r="BI1929">
        <v>0</v>
      </c>
      <c r="BK1929">
        <v>0</v>
      </c>
      <c r="BM1929">
        <v>0</v>
      </c>
      <c r="BO1929">
        <v>0</v>
      </c>
      <c r="BQ1929">
        <v>0</v>
      </c>
      <c r="BS1929">
        <v>0</v>
      </c>
      <c r="BT1929">
        <v>0</v>
      </c>
      <c r="BV1929">
        <v>0</v>
      </c>
      <c r="BX1929">
        <v>0</v>
      </c>
      <c r="BZ1929">
        <v>0</v>
      </c>
      <c r="CB1929">
        <v>0</v>
      </c>
      <c r="CD1929">
        <v>0</v>
      </c>
      <c r="CH1929">
        <v>0</v>
      </c>
      <c r="CL1929">
        <v>3088</v>
      </c>
      <c r="CO1929">
        <v>0</v>
      </c>
      <c r="CP1929">
        <v>0</v>
      </c>
    </row>
    <row r="1930" spans="1:94" x14ac:dyDescent="0.3">
      <c r="A1930" s="4">
        <v>44822</v>
      </c>
      <c r="B1930" s="2" t="s">
        <v>26</v>
      </c>
      <c r="C1930" s="11" t="s">
        <v>382</v>
      </c>
      <c r="D1930" s="11" t="s">
        <v>1690</v>
      </c>
      <c r="E1930" s="3" t="s">
        <v>1410</v>
      </c>
      <c r="F1930" s="1"/>
      <c r="G1930" s="7"/>
      <c r="H1930" s="7"/>
      <c r="I1930" s="7"/>
      <c r="J1930" s="7">
        <v>16</v>
      </c>
      <c r="K1930" s="7">
        <v>4</v>
      </c>
      <c r="L1930" s="7"/>
      <c r="M1930" s="5">
        <v>4</v>
      </c>
      <c r="N1930" s="7">
        <v>1</v>
      </c>
      <c r="O1930" s="7"/>
      <c r="P1930" s="7"/>
      <c r="Q1930" s="7"/>
      <c r="R1930" s="7"/>
      <c r="S1930" s="7"/>
      <c r="T1930" s="7"/>
      <c r="U1930" s="7"/>
      <c r="V1930" s="6"/>
      <c r="W1930" s="10"/>
      <c r="X1930" s="8"/>
      <c r="Y1930" s="9">
        <v>0</v>
      </c>
      <c r="Z1930" s="9">
        <v>0</v>
      </c>
      <c r="AA1930" s="9">
        <v>0</v>
      </c>
      <c r="AB1930" s="9">
        <v>0</v>
      </c>
      <c r="AC1930" s="9">
        <v>0</v>
      </c>
      <c r="AD1930" s="9">
        <v>0</v>
      </c>
      <c r="AE1930" s="9">
        <v>0</v>
      </c>
      <c r="AF1930" s="9">
        <v>0</v>
      </c>
      <c r="AG1930" s="9">
        <v>0</v>
      </c>
      <c r="AH1930" s="9">
        <v>0</v>
      </c>
      <c r="AI1930" s="9">
        <v>0</v>
      </c>
      <c r="AJ1930">
        <v>0</v>
      </c>
      <c r="AK1930">
        <v>0</v>
      </c>
      <c r="AU1930" t="s">
        <v>3679</v>
      </c>
      <c r="AW1930">
        <v>0</v>
      </c>
      <c r="BA1930">
        <v>0</v>
      </c>
      <c r="BC1930">
        <v>0</v>
      </c>
      <c r="BE1930">
        <v>0</v>
      </c>
      <c r="BG1930">
        <v>0</v>
      </c>
      <c r="BI1930">
        <v>0</v>
      </c>
      <c r="BK1930">
        <v>0</v>
      </c>
      <c r="BM1930">
        <v>0</v>
      </c>
      <c r="BO1930">
        <v>0</v>
      </c>
      <c r="BQ1930">
        <v>0</v>
      </c>
      <c r="BS1930">
        <v>0</v>
      </c>
      <c r="BT1930">
        <v>0</v>
      </c>
      <c r="BV1930">
        <v>0</v>
      </c>
      <c r="BX1930">
        <v>0</v>
      </c>
      <c r="BZ1930">
        <v>0</v>
      </c>
      <c r="CB1930">
        <v>0</v>
      </c>
      <c r="CD1930">
        <v>0</v>
      </c>
      <c r="CH1930">
        <v>0</v>
      </c>
      <c r="CL1930">
        <v>3089</v>
      </c>
      <c r="CO1930">
        <v>0</v>
      </c>
      <c r="CP1930">
        <v>0</v>
      </c>
    </row>
    <row r="1931" spans="1:94" x14ac:dyDescent="0.3">
      <c r="A1931" s="4">
        <v>44822</v>
      </c>
      <c r="B1931" s="2" t="s">
        <v>32</v>
      </c>
      <c r="C1931" s="11" t="s">
        <v>565</v>
      </c>
      <c r="D1931" s="11" t="s">
        <v>1690</v>
      </c>
      <c r="E1931" s="3" t="s">
        <v>1477</v>
      </c>
      <c r="F1931" s="1"/>
      <c r="G1931" s="7"/>
      <c r="H1931" s="7"/>
      <c r="I1931" s="7"/>
      <c r="J1931" s="7"/>
      <c r="K1931" s="7"/>
      <c r="L1931" s="7"/>
      <c r="M1931" s="5"/>
      <c r="N1931" s="7">
        <v>1</v>
      </c>
      <c r="O1931" s="7"/>
      <c r="P1931" s="7"/>
      <c r="Q1931" s="7"/>
      <c r="R1931" s="7"/>
      <c r="S1931" s="7"/>
      <c r="T1931" s="7"/>
      <c r="U1931" s="7"/>
      <c r="V1931" s="6"/>
      <c r="W1931" s="10"/>
      <c r="X1931" s="8"/>
      <c r="Y1931" s="9">
        <v>0</v>
      </c>
      <c r="Z1931" s="9">
        <v>0</v>
      </c>
      <c r="AA1931" s="9">
        <v>0</v>
      </c>
      <c r="AB1931" s="9">
        <v>0</v>
      </c>
      <c r="AC1931" s="9">
        <v>0</v>
      </c>
      <c r="AD1931" s="9">
        <v>0</v>
      </c>
      <c r="AE1931" s="9">
        <v>0</v>
      </c>
      <c r="AF1931" s="9">
        <v>0</v>
      </c>
      <c r="AG1931" s="9">
        <v>0</v>
      </c>
      <c r="AH1931" s="9">
        <v>0</v>
      </c>
      <c r="AI1931" s="9">
        <v>0</v>
      </c>
      <c r="AJ1931">
        <v>0</v>
      </c>
      <c r="AK1931">
        <v>0</v>
      </c>
      <c r="AU1931" t="s">
        <v>3680</v>
      </c>
      <c r="AW1931">
        <v>0</v>
      </c>
      <c r="BA1931">
        <v>0</v>
      </c>
      <c r="BC1931">
        <v>0</v>
      </c>
      <c r="BE1931">
        <v>0</v>
      </c>
      <c r="BG1931">
        <v>0</v>
      </c>
      <c r="BI1931">
        <v>0</v>
      </c>
      <c r="BK1931">
        <v>0</v>
      </c>
      <c r="BM1931">
        <v>0</v>
      </c>
      <c r="BO1931">
        <v>0</v>
      </c>
      <c r="BQ1931">
        <v>0</v>
      </c>
      <c r="BS1931">
        <v>0</v>
      </c>
      <c r="BT1931">
        <v>0</v>
      </c>
      <c r="BV1931">
        <v>0</v>
      </c>
      <c r="BX1931">
        <v>0</v>
      </c>
      <c r="BZ1931">
        <v>0</v>
      </c>
      <c r="CB1931">
        <v>0</v>
      </c>
      <c r="CD1931">
        <v>0</v>
      </c>
      <c r="CH1931">
        <v>0</v>
      </c>
      <c r="CL1931">
        <v>3090</v>
      </c>
      <c r="CO1931">
        <v>0</v>
      </c>
      <c r="CP1931">
        <v>0</v>
      </c>
    </row>
    <row r="1932" spans="1:94" x14ac:dyDescent="0.3">
      <c r="A1932" s="4">
        <v>44821</v>
      </c>
      <c r="B1932" s="2" t="s">
        <v>26</v>
      </c>
      <c r="C1932" s="11" t="s">
        <v>802</v>
      </c>
      <c r="D1932" s="11" t="s">
        <v>1690</v>
      </c>
      <c r="E1932" s="3" t="s">
        <v>1583</v>
      </c>
      <c r="F1932" s="1"/>
      <c r="G1932" s="7"/>
      <c r="H1932" s="7"/>
      <c r="I1932" s="7"/>
      <c r="J1932" s="7"/>
      <c r="K1932" s="7"/>
      <c r="L1932" s="7"/>
      <c r="M1932" s="5"/>
      <c r="N1932" s="7">
        <v>1</v>
      </c>
      <c r="O1932" s="7"/>
      <c r="P1932" s="7"/>
      <c r="Q1932" s="7"/>
      <c r="R1932" s="7"/>
      <c r="S1932" s="7"/>
      <c r="T1932" s="7"/>
      <c r="U1932" s="7"/>
      <c r="V1932" s="6"/>
      <c r="W1932" s="10"/>
      <c r="X1932" s="8"/>
      <c r="Y1932" s="9">
        <v>0</v>
      </c>
      <c r="Z1932" s="9">
        <v>0</v>
      </c>
      <c r="AA1932" s="9">
        <v>0</v>
      </c>
      <c r="AB1932" s="9">
        <v>0</v>
      </c>
      <c r="AC1932" s="9">
        <v>0</v>
      </c>
      <c r="AD1932" s="9">
        <v>0</v>
      </c>
      <c r="AE1932" s="9">
        <v>0</v>
      </c>
      <c r="AF1932" s="9">
        <v>0</v>
      </c>
      <c r="AG1932" s="9">
        <v>0</v>
      </c>
      <c r="AH1932" s="9">
        <v>0</v>
      </c>
      <c r="AI1932" s="9">
        <v>0</v>
      </c>
      <c r="AJ1932">
        <v>0</v>
      </c>
      <c r="AK1932">
        <v>0</v>
      </c>
      <c r="AU1932" t="s">
        <v>3681</v>
      </c>
      <c r="AW1932">
        <v>0</v>
      </c>
      <c r="BA1932">
        <v>0</v>
      </c>
      <c r="BC1932">
        <v>0</v>
      </c>
      <c r="BE1932">
        <v>0</v>
      </c>
      <c r="BG1932">
        <v>0</v>
      </c>
      <c r="BI1932">
        <v>0</v>
      </c>
      <c r="BK1932">
        <v>0</v>
      </c>
      <c r="BM1932">
        <v>0</v>
      </c>
      <c r="BO1932">
        <v>0</v>
      </c>
      <c r="BQ1932">
        <v>0</v>
      </c>
      <c r="BS1932">
        <v>0</v>
      </c>
      <c r="BT1932">
        <v>0</v>
      </c>
      <c r="BV1932">
        <v>0</v>
      </c>
      <c r="BX1932">
        <v>0</v>
      </c>
      <c r="BZ1932">
        <v>0</v>
      </c>
      <c r="CB1932">
        <v>0</v>
      </c>
      <c r="CD1932">
        <v>0</v>
      </c>
      <c r="CH1932">
        <v>0</v>
      </c>
      <c r="CL1932">
        <v>3091</v>
      </c>
      <c r="CO1932">
        <v>0</v>
      </c>
      <c r="CP1932">
        <v>0</v>
      </c>
    </row>
    <row r="1933" spans="1:94" x14ac:dyDescent="0.3">
      <c r="A1933" s="4">
        <v>44823</v>
      </c>
      <c r="B1933" s="2" t="s">
        <v>19</v>
      </c>
      <c r="C1933" s="11" t="s">
        <v>264</v>
      </c>
      <c r="D1933" s="11" t="s">
        <v>11</v>
      </c>
      <c r="E1933" s="3" t="s">
        <v>1500</v>
      </c>
      <c r="F1933" s="1"/>
      <c r="G1933" s="7"/>
      <c r="H1933" s="7"/>
      <c r="I1933" s="7"/>
      <c r="J1933" s="7">
        <v>2400</v>
      </c>
      <c r="K1933" s="7">
        <v>600</v>
      </c>
      <c r="L1933" s="7"/>
      <c r="M1933" s="5"/>
      <c r="N1933" s="7"/>
      <c r="O1933" s="7"/>
      <c r="P1933" s="7"/>
      <c r="Q1933" s="7"/>
      <c r="R1933" s="7"/>
      <c r="S1933" s="7"/>
      <c r="T1933" s="7"/>
      <c r="U1933" s="7"/>
      <c r="V1933" s="6"/>
      <c r="W1933" s="10"/>
      <c r="X1933" s="8"/>
      <c r="Y1933" s="9">
        <v>0</v>
      </c>
      <c r="Z1933" s="9">
        <v>0</v>
      </c>
      <c r="AA1933" s="9">
        <v>0</v>
      </c>
      <c r="AB1933" s="9">
        <v>0</v>
      </c>
      <c r="AC1933" s="9">
        <v>0</v>
      </c>
      <c r="AD1933" s="9">
        <v>0</v>
      </c>
      <c r="AE1933" s="9">
        <v>0</v>
      </c>
      <c r="AF1933" s="9">
        <v>0</v>
      </c>
      <c r="AG1933" s="9">
        <v>0</v>
      </c>
      <c r="AH1933" s="9">
        <v>0</v>
      </c>
      <c r="AI1933" s="9">
        <v>0</v>
      </c>
      <c r="AJ1933">
        <v>0</v>
      </c>
      <c r="AK1933">
        <v>0</v>
      </c>
      <c r="AU1933" t="s">
        <v>3682</v>
      </c>
      <c r="AW1933">
        <v>0</v>
      </c>
      <c r="BA1933">
        <v>0</v>
      </c>
      <c r="BC1933">
        <v>0</v>
      </c>
      <c r="BE1933">
        <v>0</v>
      </c>
      <c r="BG1933">
        <v>0</v>
      </c>
      <c r="BI1933">
        <v>0</v>
      </c>
      <c r="BK1933">
        <v>0</v>
      </c>
      <c r="BM1933">
        <v>0</v>
      </c>
      <c r="BO1933">
        <v>0</v>
      </c>
      <c r="BQ1933">
        <v>0</v>
      </c>
      <c r="BS1933">
        <v>0</v>
      </c>
      <c r="BT1933">
        <v>0</v>
      </c>
      <c r="BV1933">
        <v>0</v>
      </c>
      <c r="BX1933">
        <v>0</v>
      </c>
      <c r="BZ1933">
        <v>0</v>
      </c>
      <c r="CB1933">
        <v>0</v>
      </c>
      <c r="CD1933">
        <v>0</v>
      </c>
      <c r="CH1933">
        <v>0</v>
      </c>
      <c r="CL1933">
        <v>3092</v>
      </c>
      <c r="CO1933">
        <v>0</v>
      </c>
      <c r="CP1933">
        <v>0</v>
      </c>
    </row>
    <row r="1934" spans="1:94" x14ac:dyDescent="0.3">
      <c r="A1934" s="4">
        <v>44823</v>
      </c>
      <c r="B1934" s="2" t="s">
        <v>1160</v>
      </c>
      <c r="C1934" s="11" t="s">
        <v>431</v>
      </c>
      <c r="D1934" s="11" t="s">
        <v>11</v>
      </c>
      <c r="E1934" s="3" t="s">
        <v>1250</v>
      </c>
      <c r="F1934" s="1"/>
      <c r="G1934" s="7"/>
      <c r="H1934" s="7"/>
      <c r="I1934" s="7"/>
      <c r="J1934" s="7">
        <v>55</v>
      </c>
      <c r="K1934" s="7">
        <v>11</v>
      </c>
      <c r="L1934" s="7"/>
      <c r="M1934" s="5">
        <v>11</v>
      </c>
      <c r="N1934" s="7"/>
      <c r="O1934" s="7"/>
      <c r="P1934" s="7"/>
      <c r="Q1934" s="7"/>
      <c r="R1934" s="7"/>
      <c r="S1934" s="7"/>
      <c r="T1934" s="7"/>
      <c r="U1934" s="7"/>
      <c r="V1934" s="6"/>
      <c r="W1934" s="10"/>
      <c r="X1934" s="8"/>
      <c r="Y1934" s="9">
        <v>0</v>
      </c>
      <c r="Z1934" s="9">
        <v>0</v>
      </c>
      <c r="AA1934" s="9">
        <v>0</v>
      </c>
      <c r="AB1934" s="9">
        <v>0</v>
      </c>
      <c r="AC1934" s="9">
        <v>0</v>
      </c>
      <c r="AD1934" s="9">
        <v>0</v>
      </c>
      <c r="AE1934" s="9">
        <v>0</v>
      </c>
      <c r="AF1934" s="9">
        <v>0</v>
      </c>
      <c r="AG1934" s="9">
        <v>0</v>
      </c>
      <c r="AH1934" s="9">
        <v>0</v>
      </c>
      <c r="AI1934" s="9">
        <v>0</v>
      </c>
      <c r="AJ1934">
        <v>0</v>
      </c>
      <c r="AK1934">
        <v>0</v>
      </c>
      <c r="AU1934" t="s">
        <v>3683</v>
      </c>
      <c r="AW1934">
        <v>0</v>
      </c>
      <c r="BA1934">
        <v>0</v>
      </c>
      <c r="BC1934">
        <v>0</v>
      </c>
      <c r="BE1934">
        <v>0</v>
      </c>
      <c r="BG1934">
        <v>0</v>
      </c>
      <c r="BI1934">
        <v>0</v>
      </c>
      <c r="BK1934">
        <v>0</v>
      </c>
      <c r="BM1934">
        <v>0</v>
      </c>
      <c r="BO1934">
        <v>0</v>
      </c>
      <c r="BQ1934">
        <v>0</v>
      </c>
      <c r="BS1934">
        <v>0</v>
      </c>
      <c r="BT1934">
        <v>0</v>
      </c>
      <c r="BV1934">
        <v>0</v>
      </c>
      <c r="BX1934">
        <v>0</v>
      </c>
      <c r="BZ1934">
        <v>0</v>
      </c>
      <c r="CB1934">
        <v>0</v>
      </c>
      <c r="CD1934">
        <v>0</v>
      </c>
      <c r="CH1934">
        <v>0</v>
      </c>
      <c r="CL1934">
        <v>3093</v>
      </c>
      <c r="CO1934">
        <v>0</v>
      </c>
      <c r="CP1934">
        <v>0</v>
      </c>
    </row>
    <row r="1935" spans="1:94" x14ac:dyDescent="0.3">
      <c r="A1935" s="4">
        <v>44821</v>
      </c>
      <c r="B1935" s="2" t="s">
        <v>19</v>
      </c>
      <c r="C1935" s="11" t="s">
        <v>102</v>
      </c>
      <c r="D1935" s="11" t="s">
        <v>1690</v>
      </c>
      <c r="E1935" s="3" t="s">
        <v>869</v>
      </c>
      <c r="F1935" s="1"/>
      <c r="G1935" s="7"/>
      <c r="H1935" s="7"/>
      <c r="I1935" s="7"/>
      <c r="J1935" s="7">
        <v>800</v>
      </c>
      <c r="K1935" s="7">
        <v>200</v>
      </c>
      <c r="L1935" s="7"/>
      <c r="M1935" s="5"/>
      <c r="N1935" s="7">
        <v>3</v>
      </c>
      <c r="O1935" s="7"/>
      <c r="P1935" s="7">
        <v>3</v>
      </c>
      <c r="Q1935" s="7"/>
      <c r="R1935" s="7"/>
      <c r="S1935" s="7"/>
      <c r="T1935" s="7"/>
      <c r="U1935" s="7"/>
      <c r="V1935" s="6"/>
      <c r="W1935" s="10"/>
      <c r="X1935" s="8"/>
      <c r="Y1935" s="9">
        <v>0</v>
      </c>
      <c r="Z1935" s="9">
        <v>0</v>
      </c>
      <c r="AA1935" s="9">
        <v>0</v>
      </c>
      <c r="AB1935" s="9">
        <v>0</v>
      </c>
      <c r="AC1935" s="9">
        <v>0</v>
      </c>
      <c r="AD1935" s="9">
        <v>0</v>
      </c>
      <c r="AE1935" s="9">
        <v>0</v>
      </c>
      <c r="AF1935" s="9">
        <v>0</v>
      </c>
      <c r="AG1935" s="9">
        <v>0</v>
      </c>
      <c r="AH1935" s="9">
        <v>0</v>
      </c>
      <c r="AI1935" s="9">
        <v>0</v>
      </c>
      <c r="AJ1935">
        <v>0</v>
      </c>
      <c r="AK1935">
        <v>0</v>
      </c>
      <c r="AU1935" t="s">
        <v>3684</v>
      </c>
      <c r="AW1935">
        <v>0</v>
      </c>
      <c r="BA1935">
        <v>0</v>
      </c>
      <c r="BC1935">
        <v>0</v>
      </c>
      <c r="BE1935">
        <v>0</v>
      </c>
      <c r="BG1935">
        <v>0</v>
      </c>
      <c r="BI1935">
        <v>0</v>
      </c>
      <c r="BK1935">
        <v>0</v>
      </c>
      <c r="BM1935">
        <v>0</v>
      </c>
      <c r="BO1935">
        <v>0</v>
      </c>
      <c r="BQ1935">
        <v>0</v>
      </c>
      <c r="BS1935">
        <v>0</v>
      </c>
      <c r="BT1935">
        <v>0</v>
      </c>
      <c r="BV1935">
        <v>0</v>
      </c>
      <c r="BX1935">
        <v>0</v>
      </c>
      <c r="BZ1935">
        <v>0</v>
      </c>
      <c r="CB1935">
        <v>0</v>
      </c>
      <c r="CD1935">
        <v>0</v>
      </c>
      <c r="CH1935">
        <v>0</v>
      </c>
      <c r="CL1935">
        <v>3094</v>
      </c>
      <c r="CO1935">
        <v>0</v>
      </c>
      <c r="CP1935">
        <v>0</v>
      </c>
    </row>
    <row r="1936" spans="1:94" x14ac:dyDescent="0.3">
      <c r="A1936" s="4">
        <v>44823</v>
      </c>
      <c r="B1936" s="2" t="s">
        <v>26</v>
      </c>
      <c r="C1936" s="11" t="s">
        <v>234</v>
      </c>
      <c r="D1936" s="11" t="s">
        <v>1690</v>
      </c>
      <c r="E1936" s="3" t="s">
        <v>1299</v>
      </c>
      <c r="F1936" s="1"/>
      <c r="G1936" s="7"/>
      <c r="H1936" s="7">
        <v>1</v>
      </c>
      <c r="I1936" s="7"/>
      <c r="J1936" s="7"/>
      <c r="K1936" s="7"/>
      <c r="L1936" s="7"/>
      <c r="M1936" s="5">
        <v>1</v>
      </c>
      <c r="N1936" s="7"/>
      <c r="O1936" s="7"/>
      <c r="P1936" s="7"/>
      <c r="Q1936" s="7"/>
      <c r="R1936" s="7"/>
      <c r="S1936" s="7"/>
      <c r="T1936" s="7"/>
      <c r="U1936" s="7"/>
      <c r="V1936" s="6"/>
      <c r="W1936" s="10"/>
      <c r="X1936" s="8"/>
      <c r="Y1936" s="9">
        <v>0</v>
      </c>
      <c r="Z1936" s="9">
        <v>0</v>
      </c>
      <c r="AA1936" s="9">
        <v>0</v>
      </c>
      <c r="AB1936" s="9">
        <v>0</v>
      </c>
      <c r="AC1936" s="9">
        <v>0</v>
      </c>
      <c r="AD1936" s="9">
        <v>0</v>
      </c>
      <c r="AE1936" s="9">
        <v>0</v>
      </c>
      <c r="AF1936" s="9">
        <v>0</v>
      </c>
      <c r="AG1936" s="9">
        <v>0</v>
      </c>
      <c r="AH1936" s="9">
        <v>0</v>
      </c>
      <c r="AI1936" s="9">
        <v>0</v>
      </c>
      <c r="AJ1936">
        <v>0</v>
      </c>
      <c r="AK1936">
        <v>0</v>
      </c>
      <c r="AU1936" t="s">
        <v>3685</v>
      </c>
      <c r="AW1936">
        <v>0</v>
      </c>
      <c r="BA1936">
        <v>0</v>
      </c>
      <c r="BC1936">
        <v>0</v>
      </c>
      <c r="BE1936">
        <v>0</v>
      </c>
      <c r="BG1936">
        <v>0</v>
      </c>
      <c r="BI1936">
        <v>0</v>
      </c>
      <c r="BK1936">
        <v>0</v>
      </c>
      <c r="BM1936">
        <v>0</v>
      </c>
      <c r="BO1936">
        <v>0</v>
      </c>
      <c r="BQ1936">
        <v>0</v>
      </c>
      <c r="BS1936">
        <v>0</v>
      </c>
      <c r="BT1936">
        <v>0</v>
      </c>
      <c r="BV1936">
        <v>0</v>
      </c>
      <c r="BX1936">
        <v>0</v>
      </c>
      <c r="BZ1936">
        <v>0</v>
      </c>
      <c r="CB1936">
        <v>0</v>
      </c>
      <c r="CD1936">
        <v>0</v>
      </c>
      <c r="CH1936">
        <v>0</v>
      </c>
      <c r="CL1936">
        <v>3095</v>
      </c>
      <c r="CO1936">
        <v>0</v>
      </c>
      <c r="CP1936">
        <v>0</v>
      </c>
    </row>
    <row r="1937" spans="1:94" x14ac:dyDescent="0.3">
      <c r="A1937" s="4">
        <v>44823</v>
      </c>
      <c r="B1937" s="2" t="s">
        <v>29</v>
      </c>
      <c r="C1937" s="11" t="s">
        <v>645</v>
      </c>
      <c r="D1937" s="11" t="s">
        <v>1699</v>
      </c>
      <c r="E1937" s="3" t="s">
        <v>872</v>
      </c>
      <c r="F1937" s="1"/>
      <c r="G1937" s="7"/>
      <c r="H1937" s="7"/>
      <c r="I1937" s="7"/>
      <c r="J1937" s="7"/>
      <c r="K1937" s="7"/>
      <c r="L1937" s="7"/>
      <c r="M1937" s="5"/>
      <c r="N1937" s="7"/>
      <c r="O1937" s="7"/>
      <c r="P1937" s="7"/>
      <c r="Q1937" s="7"/>
      <c r="R1937" s="7"/>
      <c r="S1937" s="7"/>
      <c r="T1937" s="7"/>
      <c r="U1937" s="7"/>
      <c r="V1937" s="6">
        <v>8</v>
      </c>
      <c r="W1937" s="10"/>
      <c r="X1937" s="8"/>
      <c r="Y1937" s="9">
        <v>0</v>
      </c>
      <c r="Z1937" s="9">
        <v>0</v>
      </c>
      <c r="AA1937" s="9">
        <v>0</v>
      </c>
      <c r="AB1937" s="9">
        <v>0</v>
      </c>
      <c r="AC1937" s="9">
        <v>0</v>
      </c>
      <c r="AD1937" s="9">
        <v>0</v>
      </c>
      <c r="AE1937" s="9">
        <v>0</v>
      </c>
      <c r="AF1937" s="9">
        <v>0</v>
      </c>
      <c r="AG1937" s="9">
        <v>0</v>
      </c>
      <c r="AH1937" s="9">
        <v>0</v>
      </c>
      <c r="AI1937" s="9">
        <v>0</v>
      </c>
      <c r="AJ1937">
        <v>0</v>
      </c>
      <c r="AK1937">
        <v>0</v>
      </c>
      <c r="AU1937" t="s">
        <v>3686</v>
      </c>
      <c r="AW1937">
        <v>0</v>
      </c>
      <c r="BA1937">
        <v>0</v>
      </c>
      <c r="BC1937">
        <v>0</v>
      </c>
      <c r="BE1937">
        <v>0</v>
      </c>
      <c r="BG1937">
        <v>0</v>
      </c>
      <c r="BI1937">
        <v>0</v>
      </c>
      <c r="BK1937">
        <v>0</v>
      </c>
      <c r="BM1937">
        <v>0</v>
      </c>
      <c r="BO1937">
        <v>0</v>
      </c>
      <c r="BQ1937">
        <v>0</v>
      </c>
      <c r="BS1937">
        <v>0</v>
      </c>
      <c r="BT1937">
        <v>0</v>
      </c>
      <c r="BV1937">
        <v>0</v>
      </c>
      <c r="BX1937">
        <v>0</v>
      </c>
      <c r="BZ1937">
        <v>0</v>
      </c>
      <c r="CB1937">
        <v>0</v>
      </c>
      <c r="CD1937">
        <v>0</v>
      </c>
      <c r="CH1937">
        <v>0</v>
      </c>
      <c r="CL1937">
        <v>3096</v>
      </c>
      <c r="CO1937">
        <v>0</v>
      </c>
      <c r="CP1937">
        <v>0</v>
      </c>
    </row>
    <row r="1938" spans="1:94" x14ac:dyDescent="0.3">
      <c r="A1938" s="4">
        <v>44823</v>
      </c>
      <c r="B1938" s="2" t="s">
        <v>5</v>
      </c>
      <c r="C1938" s="11" t="s">
        <v>109</v>
      </c>
      <c r="D1938" s="11" t="s">
        <v>1696</v>
      </c>
      <c r="E1938" s="3" t="s">
        <v>905</v>
      </c>
      <c r="F1938" s="1"/>
      <c r="G1938" s="7"/>
      <c r="H1938" s="7">
        <v>12</v>
      </c>
      <c r="I1938" s="7"/>
      <c r="J1938" s="7"/>
      <c r="K1938" s="7"/>
      <c r="L1938" s="7"/>
      <c r="M1938" s="5"/>
      <c r="N1938" s="7"/>
      <c r="O1938" s="7"/>
      <c r="P1938" s="7"/>
      <c r="Q1938" s="7"/>
      <c r="R1938" s="7"/>
      <c r="S1938" s="7"/>
      <c r="T1938" s="7"/>
      <c r="U1938" s="7"/>
      <c r="V1938" s="6"/>
      <c r="W1938" s="10"/>
      <c r="X1938" s="8"/>
      <c r="Y1938" s="9">
        <v>0</v>
      </c>
      <c r="Z1938" s="9">
        <v>0</v>
      </c>
      <c r="AA1938" s="9">
        <v>0</v>
      </c>
      <c r="AB1938" s="9">
        <v>0</v>
      </c>
      <c r="AC1938" s="9">
        <v>0</v>
      </c>
      <c r="AD1938" s="9">
        <v>0</v>
      </c>
      <c r="AE1938" s="9">
        <v>0</v>
      </c>
      <c r="AF1938" s="9">
        <v>0</v>
      </c>
      <c r="AG1938" s="9">
        <v>0</v>
      </c>
      <c r="AH1938" s="9">
        <v>0</v>
      </c>
      <c r="AI1938" s="9">
        <v>0</v>
      </c>
      <c r="AJ1938">
        <v>0</v>
      </c>
      <c r="AK1938">
        <v>0</v>
      </c>
      <c r="AU1938" t="s">
        <v>3687</v>
      </c>
      <c r="AW1938">
        <v>0</v>
      </c>
      <c r="BA1938">
        <v>0</v>
      </c>
      <c r="BC1938">
        <v>0</v>
      </c>
      <c r="BE1938">
        <v>0</v>
      </c>
      <c r="BG1938">
        <v>0</v>
      </c>
      <c r="BI1938">
        <v>0</v>
      </c>
      <c r="BK1938">
        <v>0</v>
      </c>
      <c r="BM1938">
        <v>0</v>
      </c>
      <c r="BO1938">
        <v>0</v>
      </c>
      <c r="BQ1938">
        <v>0</v>
      </c>
      <c r="BS1938">
        <v>0</v>
      </c>
      <c r="BT1938">
        <v>0</v>
      </c>
      <c r="BV1938">
        <v>0</v>
      </c>
      <c r="BX1938">
        <v>0</v>
      </c>
      <c r="BZ1938">
        <v>0</v>
      </c>
      <c r="CB1938">
        <v>0</v>
      </c>
      <c r="CD1938">
        <v>0</v>
      </c>
      <c r="CH1938">
        <v>0</v>
      </c>
      <c r="CL1938">
        <v>3097</v>
      </c>
      <c r="CO1938">
        <v>0</v>
      </c>
      <c r="CP1938">
        <v>0</v>
      </c>
    </row>
    <row r="1939" spans="1:94" x14ac:dyDescent="0.3">
      <c r="A1939" s="4">
        <v>44822</v>
      </c>
      <c r="B1939" s="2" t="s">
        <v>39</v>
      </c>
      <c r="C1939" s="11" t="s">
        <v>375</v>
      </c>
      <c r="D1939" s="11" t="s">
        <v>11</v>
      </c>
      <c r="E1939" s="3" t="s">
        <v>1002</v>
      </c>
      <c r="F1939" s="1"/>
      <c r="G1939" s="7"/>
      <c r="H1939" s="7"/>
      <c r="I1939" s="7"/>
      <c r="J1939" s="7">
        <v>560</v>
      </c>
      <c r="K1939" s="7">
        <v>140</v>
      </c>
      <c r="L1939" s="7"/>
      <c r="M1939" s="5">
        <v>140</v>
      </c>
      <c r="N1939" s="7"/>
      <c r="O1939" s="7"/>
      <c r="P1939" s="7"/>
      <c r="Q1939" s="7"/>
      <c r="R1939" s="7"/>
      <c r="S1939" s="7"/>
      <c r="T1939" s="7"/>
      <c r="U1939" s="7"/>
      <c r="V1939" s="6"/>
      <c r="W1939" s="10"/>
      <c r="X1939" s="8"/>
      <c r="Y1939" s="9">
        <v>0</v>
      </c>
      <c r="Z1939" s="9">
        <v>0</v>
      </c>
      <c r="AA1939" s="9">
        <v>0</v>
      </c>
      <c r="AB1939" s="9">
        <v>0</v>
      </c>
      <c r="AC1939" s="9">
        <v>0</v>
      </c>
      <c r="AD1939" s="9">
        <v>0</v>
      </c>
      <c r="AE1939" s="9">
        <v>0</v>
      </c>
      <c r="AF1939" s="9">
        <v>0</v>
      </c>
      <c r="AG1939" s="9">
        <v>0</v>
      </c>
      <c r="AH1939" s="9">
        <v>0</v>
      </c>
      <c r="AI1939" s="9">
        <v>0</v>
      </c>
      <c r="AJ1939">
        <v>0</v>
      </c>
      <c r="AK1939">
        <v>0</v>
      </c>
      <c r="AU1939" t="s">
        <v>3688</v>
      </c>
      <c r="AW1939">
        <v>0</v>
      </c>
      <c r="BA1939">
        <v>0</v>
      </c>
      <c r="BC1939">
        <v>0</v>
      </c>
      <c r="BE1939">
        <v>0</v>
      </c>
      <c r="BG1939">
        <v>0</v>
      </c>
      <c r="BI1939">
        <v>0</v>
      </c>
      <c r="BK1939">
        <v>0</v>
      </c>
      <c r="BM1939">
        <v>0</v>
      </c>
      <c r="BO1939">
        <v>0</v>
      </c>
      <c r="BQ1939">
        <v>0</v>
      </c>
      <c r="BS1939">
        <v>0</v>
      </c>
      <c r="BT1939">
        <v>0</v>
      </c>
      <c r="BV1939">
        <v>0</v>
      </c>
      <c r="BX1939">
        <v>0</v>
      </c>
      <c r="BZ1939">
        <v>0</v>
      </c>
      <c r="CB1939">
        <v>0</v>
      </c>
      <c r="CD1939">
        <v>0</v>
      </c>
      <c r="CH1939">
        <v>0</v>
      </c>
      <c r="CL1939">
        <v>3098</v>
      </c>
      <c r="CO1939">
        <v>0</v>
      </c>
      <c r="CP1939">
        <v>0</v>
      </c>
    </row>
    <row r="1940" spans="1:94" x14ac:dyDescent="0.3">
      <c r="A1940" s="4">
        <v>44822</v>
      </c>
      <c r="B1940" s="2" t="s">
        <v>12</v>
      </c>
      <c r="C1940" s="11" t="s">
        <v>388</v>
      </c>
      <c r="D1940" s="11" t="s">
        <v>11</v>
      </c>
      <c r="E1940" s="3" t="s">
        <v>1174</v>
      </c>
      <c r="F1940" s="1"/>
      <c r="G1940" s="7"/>
      <c r="H1940" s="7"/>
      <c r="I1940" s="7"/>
      <c r="J1940" s="7">
        <v>320</v>
      </c>
      <c r="K1940" s="7">
        <v>80</v>
      </c>
      <c r="L1940" s="7"/>
      <c r="M1940" s="5">
        <v>80</v>
      </c>
      <c r="N1940" s="7"/>
      <c r="O1940" s="7"/>
      <c r="P1940" s="7"/>
      <c r="Q1940" s="7"/>
      <c r="R1940" s="7"/>
      <c r="S1940" s="7"/>
      <c r="T1940" s="7"/>
      <c r="U1940" s="7"/>
      <c r="V1940" s="6"/>
      <c r="W1940" s="10"/>
      <c r="X1940" s="8"/>
      <c r="Y1940" s="9">
        <v>0</v>
      </c>
      <c r="Z1940" s="9">
        <v>0</v>
      </c>
      <c r="AA1940" s="9">
        <v>0</v>
      </c>
      <c r="AB1940" s="9">
        <v>0</v>
      </c>
      <c r="AC1940" s="9">
        <v>0</v>
      </c>
      <c r="AD1940" s="9">
        <v>0</v>
      </c>
      <c r="AE1940" s="9">
        <v>0</v>
      </c>
      <c r="AF1940" s="9">
        <v>0</v>
      </c>
      <c r="AG1940" s="9">
        <v>0</v>
      </c>
      <c r="AH1940" s="9">
        <v>0</v>
      </c>
      <c r="AI1940" s="9">
        <v>0</v>
      </c>
      <c r="AJ1940">
        <v>0</v>
      </c>
      <c r="AK1940">
        <v>0</v>
      </c>
      <c r="AU1940" t="s">
        <v>3689</v>
      </c>
      <c r="AW1940">
        <v>0</v>
      </c>
      <c r="BA1940">
        <v>0</v>
      </c>
      <c r="BC1940">
        <v>0</v>
      </c>
      <c r="BE1940">
        <v>0</v>
      </c>
      <c r="BG1940">
        <v>0</v>
      </c>
      <c r="BI1940">
        <v>0</v>
      </c>
      <c r="BK1940">
        <v>0</v>
      </c>
      <c r="BM1940">
        <v>0</v>
      </c>
      <c r="BO1940">
        <v>0</v>
      </c>
      <c r="BQ1940">
        <v>0</v>
      </c>
      <c r="BS1940">
        <v>0</v>
      </c>
      <c r="BT1940">
        <v>0</v>
      </c>
      <c r="BV1940">
        <v>0</v>
      </c>
      <c r="BX1940">
        <v>0</v>
      </c>
      <c r="BZ1940">
        <v>0</v>
      </c>
      <c r="CB1940">
        <v>0</v>
      </c>
      <c r="CD1940">
        <v>0</v>
      </c>
      <c r="CH1940">
        <v>0</v>
      </c>
      <c r="CL1940">
        <v>3099</v>
      </c>
      <c r="CO1940">
        <v>0</v>
      </c>
      <c r="CP1940">
        <v>0</v>
      </c>
    </row>
    <row r="1941" spans="1:94" x14ac:dyDescent="0.3">
      <c r="A1941" s="4">
        <v>44821</v>
      </c>
      <c r="B1941" s="2" t="s">
        <v>32</v>
      </c>
      <c r="C1941" s="11" t="s">
        <v>194</v>
      </c>
      <c r="D1941" s="11" t="s">
        <v>1690</v>
      </c>
      <c r="E1941" s="3" t="s">
        <v>1093</v>
      </c>
      <c r="F1941" s="1"/>
      <c r="G1941" s="7"/>
      <c r="H1941" s="7"/>
      <c r="I1941" s="7"/>
      <c r="J1941" s="7">
        <v>720</v>
      </c>
      <c r="K1941" s="7">
        <v>180</v>
      </c>
      <c r="L1941" s="7">
        <v>1</v>
      </c>
      <c r="M1941" s="5">
        <v>180</v>
      </c>
      <c r="N1941" s="7"/>
      <c r="O1941" s="7"/>
      <c r="P1941" s="7"/>
      <c r="Q1941" s="7"/>
      <c r="R1941" s="7"/>
      <c r="S1941" s="7"/>
      <c r="T1941" s="7"/>
      <c r="U1941" s="7"/>
      <c r="V1941" s="6"/>
      <c r="W1941" s="10"/>
      <c r="X1941" s="8"/>
      <c r="Y1941" s="9">
        <v>0</v>
      </c>
      <c r="Z1941" s="9">
        <v>0</v>
      </c>
      <c r="AA1941" s="9">
        <v>0</v>
      </c>
      <c r="AB1941" s="9">
        <v>0</v>
      </c>
      <c r="AC1941" s="9">
        <v>0</v>
      </c>
      <c r="AD1941" s="9">
        <v>0</v>
      </c>
      <c r="AE1941" s="9">
        <v>0</v>
      </c>
      <c r="AF1941" s="9">
        <v>0</v>
      </c>
      <c r="AG1941" s="9">
        <v>0</v>
      </c>
      <c r="AH1941" s="9">
        <v>0</v>
      </c>
      <c r="AI1941" s="9">
        <v>0</v>
      </c>
      <c r="AJ1941">
        <v>0</v>
      </c>
      <c r="AK1941">
        <v>0</v>
      </c>
      <c r="AU1941" t="s">
        <v>3690</v>
      </c>
      <c r="AW1941">
        <v>0</v>
      </c>
      <c r="BA1941">
        <v>0</v>
      </c>
      <c r="BC1941">
        <v>0</v>
      </c>
      <c r="BE1941">
        <v>0</v>
      </c>
      <c r="BG1941">
        <v>0</v>
      </c>
      <c r="BI1941">
        <v>0</v>
      </c>
      <c r="BK1941">
        <v>0</v>
      </c>
      <c r="BM1941">
        <v>0</v>
      </c>
      <c r="BO1941">
        <v>0</v>
      </c>
      <c r="BQ1941">
        <v>0</v>
      </c>
      <c r="BS1941">
        <v>0</v>
      </c>
      <c r="BT1941">
        <v>0</v>
      </c>
      <c r="BV1941">
        <v>0</v>
      </c>
      <c r="BX1941">
        <v>0</v>
      </c>
      <c r="BZ1941">
        <v>0</v>
      </c>
      <c r="CB1941">
        <v>0</v>
      </c>
      <c r="CD1941">
        <v>0</v>
      </c>
      <c r="CH1941">
        <v>0</v>
      </c>
      <c r="CL1941">
        <v>3100</v>
      </c>
      <c r="CO1941">
        <v>0</v>
      </c>
      <c r="CP1941">
        <v>0</v>
      </c>
    </row>
    <row r="1942" spans="1:94" x14ac:dyDescent="0.3">
      <c r="A1942" s="4">
        <v>44824</v>
      </c>
      <c r="B1942" s="2" t="s">
        <v>26</v>
      </c>
      <c r="C1942" s="11" t="s">
        <v>579</v>
      </c>
      <c r="D1942" s="11" t="s">
        <v>7</v>
      </c>
      <c r="E1942" s="3" t="s">
        <v>1293</v>
      </c>
      <c r="F1942" s="1"/>
      <c r="G1942" s="7"/>
      <c r="H1942" s="7"/>
      <c r="I1942" s="7"/>
      <c r="J1942" s="7"/>
      <c r="K1942" s="7"/>
      <c r="L1942" s="7"/>
      <c r="M1942" s="5"/>
      <c r="N1942" s="7"/>
      <c r="O1942" s="7"/>
      <c r="P1942" s="7"/>
      <c r="Q1942" s="7"/>
      <c r="R1942" s="7"/>
      <c r="S1942" s="7"/>
      <c r="T1942" s="7"/>
      <c r="U1942" s="7"/>
      <c r="V1942" s="6"/>
      <c r="W1942" s="10" t="s">
        <v>1688</v>
      </c>
      <c r="X1942" s="8"/>
      <c r="Y1942" s="9">
        <v>0</v>
      </c>
      <c r="Z1942" s="9">
        <v>0</v>
      </c>
      <c r="AA1942" s="9">
        <v>0</v>
      </c>
      <c r="AB1942" s="9">
        <v>0</v>
      </c>
      <c r="AC1942" s="9">
        <v>0</v>
      </c>
      <c r="AD1942" s="9">
        <v>0</v>
      </c>
      <c r="AE1942" s="9">
        <v>0</v>
      </c>
      <c r="AF1942" s="9">
        <v>0</v>
      </c>
      <c r="AG1942" s="9">
        <v>0</v>
      </c>
      <c r="AH1942" s="9">
        <v>0</v>
      </c>
      <c r="AI1942" s="9">
        <v>0</v>
      </c>
      <c r="AJ1942">
        <v>0</v>
      </c>
      <c r="AK1942">
        <v>0</v>
      </c>
      <c r="AU1942" t="s">
        <v>3691</v>
      </c>
      <c r="AW1942">
        <v>0</v>
      </c>
      <c r="BA1942">
        <v>0</v>
      </c>
      <c r="BC1942">
        <v>0</v>
      </c>
      <c r="BE1942">
        <v>0</v>
      </c>
      <c r="BG1942">
        <v>0</v>
      </c>
      <c r="BI1942">
        <v>0</v>
      </c>
      <c r="BK1942">
        <v>0</v>
      </c>
      <c r="BM1942">
        <v>0</v>
      </c>
      <c r="BO1942">
        <v>0</v>
      </c>
      <c r="BQ1942">
        <v>0</v>
      </c>
      <c r="BS1942">
        <v>0</v>
      </c>
      <c r="BT1942">
        <v>0</v>
      </c>
      <c r="BV1942">
        <v>0</v>
      </c>
      <c r="BX1942">
        <v>0</v>
      </c>
      <c r="BZ1942">
        <v>0</v>
      </c>
      <c r="CB1942">
        <v>0</v>
      </c>
      <c r="CD1942">
        <v>0</v>
      </c>
      <c r="CH1942">
        <v>0</v>
      </c>
      <c r="CL1942">
        <v>3101</v>
      </c>
      <c r="CO1942">
        <v>0</v>
      </c>
      <c r="CP1942">
        <v>0</v>
      </c>
    </row>
    <row r="1943" spans="1:94" x14ac:dyDescent="0.3">
      <c r="A1943" s="4">
        <v>44821</v>
      </c>
      <c r="B1943" s="2" t="s">
        <v>26</v>
      </c>
      <c r="C1943" s="11" t="s">
        <v>772</v>
      </c>
      <c r="D1943" s="11" t="s">
        <v>1713</v>
      </c>
      <c r="E1943" s="3" t="s">
        <v>1488</v>
      </c>
      <c r="F1943" s="1"/>
      <c r="G1943" s="7"/>
      <c r="H1943" s="7"/>
      <c r="I1943" s="7"/>
      <c r="J1943" s="7">
        <v>55</v>
      </c>
      <c r="K1943" s="7">
        <v>25</v>
      </c>
      <c r="L1943" s="7"/>
      <c r="M1943" s="5"/>
      <c r="N1943" s="7">
        <v>1</v>
      </c>
      <c r="O1943" s="7"/>
      <c r="P1943" s="7"/>
      <c r="Q1943" s="7"/>
      <c r="R1943" s="7">
        <v>1</v>
      </c>
      <c r="S1943" s="7"/>
      <c r="T1943" s="7">
        <v>1</v>
      </c>
      <c r="U1943" s="7"/>
      <c r="V1943" s="6"/>
      <c r="W1943" s="10"/>
      <c r="X1943" s="8"/>
      <c r="Y1943" s="9">
        <v>0</v>
      </c>
      <c r="Z1943" s="9">
        <v>0</v>
      </c>
      <c r="AA1943" s="9">
        <v>0</v>
      </c>
      <c r="AB1943" s="9">
        <v>0</v>
      </c>
      <c r="AC1943" s="9">
        <v>0</v>
      </c>
      <c r="AD1943" s="9">
        <v>0</v>
      </c>
      <c r="AE1943" s="9">
        <v>0</v>
      </c>
      <c r="AF1943" s="9">
        <v>0</v>
      </c>
      <c r="AG1943" s="9">
        <v>0</v>
      </c>
      <c r="AH1943" s="9">
        <v>0</v>
      </c>
      <c r="AI1943" s="9">
        <v>0</v>
      </c>
      <c r="AJ1943">
        <v>0</v>
      </c>
      <c r="AK1943">
        <v>0</v>
      </c>
      <c r="AU1943" t="s">
        <v>3692</v>
      </c>
      <c r="AW1943">
        <v>0</v>
      </c>
      <c r="BA1943">
        <v>0</v>
      </c>
      <c r="BC1943">
        <v>0</v>
      </c>
      <c r="BE1943">
        <v>0</v>
      </c>
      <c r="BG1943">
        <v>0</v>
      </c>
      <c r="BI1943">
        <v>0</v>
      </c>
      <c r="BK1943">
        <v>0</v>
      </c>
      <c r="BM1943">
        <v>0</v>
      </c>
      <c r="BO1943">
        <v>0</v>
      </c>
      <c r="BQ1943">
        <v>0</v>
      </c>
      <c r="BS1943">
        <v>0</v>
      </c>
      <c r="BT1943">
        <v>0</v>
      </c>
      <c r="BV1943">
        <v>0</v>
      </c>
      <c r="BX1943">
        <v>0</v>
      </c>
      <c r="BZ1943">
        <v>0</v>
      </c>
      <c r="CB1943">
        <v>0</v>
      </c>
      <c r="CD1943">
        <v>0</v>
      </c>
      <c r="CH1943">
        <v>0</v>
      </c>
      <c r="CL1943">
        <v>3102</v>
      </c>
      <c r="CO1943">
        <v>0</v>
      </c>
      <c r="CP1943">
        <v>0</v>
      </c>
    </row>
    <row r="1944" spans="1:94" x14ac:dyDescent="0.3">
      <c r="A1944" s="4">
        <v>44812</v>
      </c>
      <c r="B1944" s="2" t="s">
        <v>29</v>
      </c>
      <c r="C1944" s="11" t="s">
        <v>636</v>
      </c>
      <c r="D1944" s="11" t="s">
        <v>1699</v>
      </c>
      <c r="E1944" s="3" t="s">
        <v>860</v>
      </c>
      <c r="F1944" s="1"/>
      <c r="G1944" s="7"/>
      <c r="H1944" s="7"/>
      <c r="I1944" s="7"/>
      <c r="J1944" s="7"/>
      <c r="K1944" s="7"/>
      <c r="L1944" s="7"/>
      <c r="M1944" s="5"/>
      <c r="N1944" s="7"/>
      <c r="O1944" s="7"/>
      <c r="P1944" s="7"/>
      <c r="Q1944" s="7"/>
      <c r="R1944" s="7"/>
      <c r="S1944" s="7"/>
      <c r="T1944" s="7"/>
      <c r="U1944" s="7"/>
      <c r="V1944" s="6">
        <v>9</v>
      </c>
      <c r="W1944" s="10"/>
      <c r="X1944" s="8"/>
      <c r="Y1944" s="9">
        <v>0</v>
      </c>
      <c r="Z1944" s="9">
        <v>0</v>
      </c>
      <c r="AA1944" s="9">
        <v>0</v>
      </c>
      <c r="AB1944" s="9">
        <v>0</v>
      </c>
      <c r="AC1944" s="9">
        <v>0</v>
      </c>
      <c r="AD1944" s="9">
        <v>0</v>
      </c>
      <c r="AE1944" s="9">
        <v>0</v>
      </c>
      <c r="AF1944" s="9">
        <v>0</v>
      </c>
      <c r="AG1944" s="9">
        <v>0</v>
      </c>
      <c r="AH1944" s="9">
        <v>0</v>
      </c>
      <c r="AI1944" s="9">
        <v>0</v>
      </c>
      <c r="AJ1944">
        <v>0</v>
      </c>
      <c r="AK1944">
        <v>0</v>
      </c>
      <c r="AU1944" t="s">
        <v>3693</v>
      </c>
      <c r="AW1944">
        <v>0</v>
      </c>
      <c r="BA1944">
        <v>0</v>
      </c>
      <c r="BC1944">
        <v>0</v>
      </c>
      <c r="BE1944">
        <v>0</v>
      </c>
      <c r="BG1944">
        <v>0</v>
      </c>
      <c r="BI1944">
        <v>0</v>
      </c>
      <c r="BK1944">
        <v>0</v>
      </c>
      <c r="BM1944">
        <v>0</v>
      </c>
      <c r="BO1944">
        <v>0</v>
      </c>
      <c r="BQ1944">
        <v>0</v>
      </c>
      <c r="BS1944">
        <v>0</v>
      </c>
      <c r="BT1944">
        <v>0</v>
      </c>
      <c r="BV1944">
        <v>0</v>
      </c>
      <c r="BX1944">
        <v>0</v>
      </c>
      <c r="BZ1944">
        <v>0</v>
      </c>
      <c r="CB1944">
        <v>0</v>
      </c>
      <c r="CD1944">
        <v>0</v>
      </c>
      <c r="CH1944">
        <v>0</v>
      </c>
      <c r="CL1944">
        <v>3103</v>
      </c>
      <c r="CO1944">
        <v>0</v>
      </c>
      <c r="CP1944">
        <v>0</v>
      </c>
    </row>
    <row r="1945" spans="1:94" x14ac:dyDescent="0.3">
      <c r="A1945" s="4">
        <v>44816</v>
      </c>
      <c r="B1945" s="2" t="s">
        <v>29</v>
      </c>
      <c r="C1945" s="11" t="s">
        <v>143</v>
      </c>
      <c r="D1945" s="11" t="s">
        <v>1699</v>
      </c>
      <c r="E1945" s="3" t="s">
        <v>871</v>
      </c>
      <c r="F1945" s="1"/>
      <c r="G1945" s="7"/>
      <c r="H1945" s="7"/>
      <c r="I1945" s="7"/>
      <c r="J1945" s="7"/>
      <c r="K1945" s="7"/>
      <c r="L1945" s="7"/>
      <c r="M1945" s="5"/>
      <c r="N1945" s="7"/>
      <c r="O1945" s="7"/>
      <c r="P1945" s="7"/>
      <c r="Q1945" s="7"/>
      <c r="R1945" s="7"/>
      <c r="S1945" s="7"/>
      <c r="T1945" s="7"/>
      <c r="U1945" s="7"/>
      <c r="V1945" s="6">
        <v>1</v>
      </c>
      <c r="W1945" s="10"/>
      <c r="X1945" s="8"/>
      <c r="Y1945" s="9">
        <v>0</v>
      </c>
      <c r="Z1945" s="9">
        <v>0</v>
      </c>
      <c r="AA1945" s="9">
        <v>0</v>
      </c>
      <c r="AB1945" s="9">
        <v>0</v>
      </c>
      <c r="AC1945" s="9">
        <v>0</v>
      </c>
      <c r="AD1945" s="9">
        <v>0</v>
      </c>
      <c r="AE1945" s="9">
        <v>0</v>
      </c>
      <c r="AF1945" s="9">
        <v>0</v>
      </c>
      <c r="AG1945" s="9">
        <v>0</v>
      </c>
      <c r="AH1945" s="9">
        <v>0</v>
      </c>
      <c r="AI1945" s="9">
        <v>0</v>
      </c>
      <c r="AJ1945">
        <v>0</v>
      </c>
      <c r="AK1945">
        <v>0</v>
      </c>
      <c r="AU1945" t="s">
        <v>3694</v>
      </c>
      <c r="AW1945">
        <v>0</v>
      </c>
      <c r="BA1945">
        <v>0</v>
      </c>
      <c r="BC1945">
        <v>0</v>
      </c>
      <c r="BE1945">
        <v>0</v>
      </c>
      <c r="BG1945">
        <v>0</v>
      </c>
      <c r="BI1945">
        <v>0</v>
      </c>
      <c r="BK1945">
        <v>0</v>
      </c>
      <c r="BM1945">
        <v>0</v>
      </c>
      <c r="BO1945">
        <v>0</v>
      </c>
      <c r="BQ1945">
        <v>0</v>
      </c>
      <c r="BS1945">
        <v>0</v>
      </c>
      <c r="BT1945">
        <v>0</v>
      </c>
      <c r="BV1945">
        <v>0</v>
      </c>
      <c r="BX1945">
        <v>0</v>
      </c>
      <c r="BZ1945">
        <v>0</v>
      </c>
      <c r="CB1945">
        <v>0</v>
      </c>
      <c r="CD1945">
        <v>0</v>
      </c>
      <c r="CH1945">
        <v>0</v>
      </c>
      <c r="CL1945">
        <v>3104</v>
      </c>
      <c r="CO1945">
        <v>0</v>
      </c>
      <c r="CP1945">
        <v>0</v>
      </c>
    </row>
    <row r="1946" spans="1:94" x14ac:dyDescent="0.3">
      <c r="A1946" s="4">
        <v>44812</v>
      </c>
      <c r="B1946" s="2" t="s">
        <v>29</v>
      </c>
      <c r="C1946" s="11" t="s">
        <v>645</v>
      </c>
      <c r="D1946" s="11" t="s">
        <v>1699</v>
      </c>
      <c r="E1946" s="3" t="s">
        <v>872</v>
      </c>
      <c r="F1946" s="1"/>
      <c r="G1946" s="7"/>
      <c r="H1946" s="7"/>
      <c r="I1946" s="7"/>
      <c r="J1946" s="7"/>
      <c r="K1946" s="7"/>
      <c r="L1946" s="7"/>
      <c r="M1946" s="5"/>
      <c r="N1946" s="7"/>
      <c r="O1946" s="7"/>
      <c r="P1946" s="7"/>
      <c r="Q1946" s="7"/>
      <c r="R1946" s="7"/>
      <c r="S1946" s="7"/>
      <c r="T1946" s="7"/>
      <c r="U1946" s="7"/>
      <c r="V1946" s="6">
        <v>1</v>
      </c>
      <c r="W1946" s="10"/>
      <c r="X1946" s="8"/>
      <c r="Y1946" s="9">
        <v>0</v>
      </c>
      <c r="Z1946" s="9">
        <v>0</v>
      </c>
      <c r="AA1946" s="9">
        <v>0</v>
      </c>
      <c r="AB1946" s="9">
        <v>0</v>
      </c>
      <c r="AC1946" s="9">
        <v>0</v>
      </c>
      <c r="AD1946" s="9">
        <v>0</v>
      </c>
      <c r="AE1946" s="9">
        <v>0</v>
      </c>
      <c r="AF1946" s="9">
        <v>0</v>
      </c>
      <c r="AG1946" s="9">
        <v>0</v>
      </c>
      <c r="AH1946" s="9">
        <v>0</v>
      </c>
      <c r="AI1946" s="9">
        <v>0</v>
      </c>
      <c r="AJ1946">
        <v>0</v>
      </c>
      <c r="AK1946">
        <v>0</v>
      </c>
      <c r="AU1946" t="s">
        <v>3695</v>
      </c>
      <c r="AW1946">
        <v>0</v>
      </c>
      <c r="BA1946">
        <v>0</v>
      </c>
      <c r="BC1946">
        <v>0</v>
      </c>
      <c r="BE1946">
        <v>0</v>
      </c>
      <c r="BG1946">
        <v>0</v>
      </c>
      <c r="BI1946">
        <v>0</v>
      </c>
      <c r="BK1946">
        <v>0</v>
      </c>
      <c r="BM1946">
        <v>0</v>
      </c>
      <c r="BO1946">
        <v>0</v>
      </c>
      <c r="BQ1946">
        <v>0</v>
      </c>
      <c r="BS1946">
        <v>0</v>
      </c>
      <c r="BT1946">
        <v>0</v>
      </c>
      <c r="BV1946">
        <v>0</v>
      </c>
      <c r="BX1946">
        <v>0</v>
      </c>
      <c r="BZ1946">
        <v>0</v>
      </c>
      <c r="CB1946">
        <v>0</v>
      </c>
      <c r="CD1946">
        <v>0</v>
      </c>
      <c r="CH1946">
        <v>0</v>
      </c>
      <c r="CL1946">
        <v>3105</v>
      </c>
      <c r="CO1946">
        <v>0</v>
      </c>
      <c r="CP1946">
        <v>0</v>
      </c>
    </row>
    <row r="1947" spans="1:94" x14ac:dyDescent="0.3">
      <c r="A1947" s="4">
        <v>44813</v>
      </c>
      <c r="B1947" s="2" t="s">
        <v>29</v>
      </c>
      <c r="C1947" s="11" t="s">
        <v>645</v>
      </c>
      <c r="D1947" s="11" t="s">
        <v>1699</v>
      </c>
      <c r="E1947" s="3" t="s">
        <v>872</v>
      </c>
      <c r="F1947" s="1"/>
      <c r="G1947" s="7"/>
      <c r="H1947" s="7"/>
      <c r="I1947" s="7"/>
      <c r="J1947" s="7"/>
      <c r="K1947" s="7"/>
      <c r="L1947" s="7"/>
      <c r="M1947" s="5"/>
      <c r="N1947" s="7"/>
      <c r="O1947" s="7"/>
      <c r="P1947" s="7"/>
      <c r="Q1947" s="7"/>
      <c r="R1947" s="7"/>
      <c r="S1947" s="7"/>
      <c r="T1947" s="7"/>
      <c r="U1947" s="7"/>
      <c r="V1947" s="6">
        <v>9</v>
      </c>
      <c r="W1947" s="10"/>
      <c r="X1947" s="8"/>
      <c r="Y1947" s="9">
        <v>0</v>
      </c>
      <c r="Z1947" s="9">
        <v>0</v>
      </c>
      <c r="AA1947" s="9">
        <v>0</v>
      </c>
      <c r="AB1947" s="9">
        <v>0</v>
      </c>
      <c r="AC1947" s="9">
        <v>0</v>
      </c>
      <c r="AD1947" s="9">
        <v>0</v>
      </c>
      <c r="AE1947" s="9">
        <v>0</v>
      </c>
      <c r="AF1947" s="9">
        <v>0</v>
      </c>
      <c r="AG1947" s="9">
        <v>0</v>
      </c>
      <c r="AH1947" s="9">
        <v>0</v>
      </c>
      <c r="AI1947" s="9">
        <v>0</v>
      </c>
      <c r="AJ1947">
        <v>0</v>
      </c>
      <c r="AK1947">
        <v>0</v>
      </c>
      <c r="AU1947" t="s">
        <v>3696</v>
      </c>
      <c r="AW1947">
        <v>0</v>
      </c>
      <c r="BA1947">
        <v>0</v>
      </c>
      <c r="BC1947">
        <v>0</v>
      </c>
      <c r="BE1947">
        <v>0</v>
      </c>
      <c r="BG1947">
        <v>0</v>
      </c>
      <c r="BI1947">
        <v>0</v>
      </c>
      <c r="BK1947">
        <v>0</v>
      </c>
      <c r="BM1947">
        <v>0</v>
      </c>
      <c r="BO1947">
        <v>0</v>
      </c>
      <c r="BQ1947">
        <v>0</v>
      </c>
      <c r="BS1947">
        <v>0</v>
      </c>
      <c r="BT1947">
        <v>0</v>
      </c>
      <c r="BV1947">
        <v>0</v>
      </c>
      <c r="BX1947">
        <v>0</v>
      </c>
      <c r="BZ1947">
        <v>0</v>
      </c>
      <c r="CB1947">
        <v>0</v>
      </c>
      <c r="CD1947">
        <v>0</v>
      </c>
      <c r="CH1947">
        <v>0</v>
      </c>
      <c r="CL1947">
        <v>3106</v>
      </c>
      <c r="CO1947">
        <v>0</v>
      </c>
      <c r="CP1947">
        <v>0</v>
      </c>
    </row>
    <row r="1948" spans="1:94" x14ac:dyDescent="0.3">
      <c r="A1948" s="4">
        <v>44811</v>
      </c>
      <c r="B1948" s="2" t="s">
        <v>29</v>
      </c>
      <c r="C1948" s="11" t="s">
        <v>177</v>
      </c>
      <c r="D1948" s="11" t="s">
        <v>1699</v>
      </c>
      <c r="E1948" s="3" t="s">
        <v>854</v>
      </c>
      <c r="F1948" s="1"/>
      <c r="G1948" s="7"/>
      <c r="H1948" s="7"/>
      <c r="I1948" s="7"/>
      <c r="J1948" s="7"/>
      <c r="K1948" s="7"/>
      <c r="L1948" s="7"/>
      <c r="M1948" s="5"/>
      <c r="N1948" s="7"/>
      <c r="O1948" s="7"/>
      <c r="P1948" s="7"/>
      <c r="Q1948" s="7"/>
      <c r="R1948" s="7"/>
      <c r="S1948" s="7"/>
      <c r="T1948" s="7"/>
      <c r="U1948" s="7"/>
      <c r="V1948" s="6">
        <v>2</v>
      </c>
      <c r="W1948" s="10"/>
      <c r="X1948" s="8"/>
      <c r="Y1948" s="9">
        <v>0</v>
      </c>
      <c r="Z1948" s="9">
        <v>0</v>
      </c>
      <c r="AA1948" s="9">
        <v>0</v>
      </c>
      <c r="AB1948" s="9">
        <v>0</v>
      </c>
      <c r="AC1948" s="9">
        <v>0</v>
      </c>
      <c r="AD1948" s="9">
        <v>0</v>
      </c>
      <c r="AE1948" s="9">
        <v>0</v>
      </c>
      <c r="AF1948" s="9">
        <v>0</v>
      </c>
      <c r="AG1948" s="9">
        <v>0</v>
      </c>
      <c r="AH1948" s="9">
        <v>0</v>
      </c>
      <c r="AI1948" s="9">
        <v>0</v>
      </c>
      <c r="AJ1948">
        <v>0</v>
      </c>
      <c r="AK1948">
        <v>0</v>
      </c>
      <c r="AU1948" t="s">
        <v>3697</v>
      </c>
      <c r="AW1948">
        <v>0</v>
      </c>
      <c r="BA1948">
        <v>0</v>
      </c>
      <c r="BC1948">
        <v>0</v>
      </c>
      <c r="BE1948">
        <v>0</v>
      </c>
      <c r="BG1948">
        <v>0</v>
      </c>
      <c r="BI1948">
        <v>0</v>
      </c>
      <c r="BK1948">
        <v>0</v>
      </c>
      <c r="BM1948">
        <v>0</v>
      </c>
      <c r="BO1948">
        <v>0</v>
      </c>
      <c r="BQ1948">
        <v>0</v>
      </c>
      <c r="BS1948">
        <v>0</v>
      </c>
      <c r="BT1948">
        <v>0</v>
      </c>
      <c r="BV1948">
        <v>0</v>
      </c>
      <c r="BX1948">
        <v>0</v>
      </c>
      <c r="BZ1948">
        <v>0</v>
      </c>
      <c r="CB1948">
        <v>0</v>
      </c>
      <c r="CD1948">
        <v>0</v>
      </c>
      <c r="CH1948">
        <v>0</v>
      </c>
      <c r="CL1948">
        <v>3107</v>
      </c>
      <c r="CO1948">
        <v>0</v>
      </c>
      <c r="CP1948">
        <v>0</v>
      </c>
    </row>
    <row r="1949" spans="1:94" x14ac:dyDescent="0.3">
      <c r="A1949" s="4">
        <v>44812</v>
      </c>
      <c r="B1949" s="2" t="s">
        <v>29</v>
      </c>
      <c r="C1949" s="11" t="s">
        <v>649</v>
      </c>
      <c r="D1949" s="11" t="s">
        <v>1699</v>
      </c>
      <c r="E1949" s="3" t="s">
        <v>954</v>
      </c>
      <c r="F1949" s="1"/>
      <c r="G1949" s="7"/>
      <c r="H1949" s="7"/>
      <c r="I1949" s="7"/>
      <c r="J1949" s="7"/>
      <c r="K1949" s="7"/>
      <c r="L1949" s="7"/>
      <c r="M1949" s="5"/>
      <c r="N1949" s="7"/>
      <c r="O1949" s="7"/>
      <c r="P1949" s="7"/>
      <c r="Q1949" s="7"/>
      <c r="R1949" s="7"/>
      <c r="S1949" s="7"/>
      <c r="T1949" s="7"/>
      <c r="U1949" s="7"/>
      <c r="V1949" s="6">
        <v>4</v>
      </c>
      <c r="W1949" s="10"/>
      <c r="X1949" s="8"/>
      <c r="Y1949" s="9">
        <v>0</v>
      </c>
      <c r="Z1949" s="9">
        <v>0</v>
      </c>
      <c r="AA1949" s="9">
        <v>0</v>
      </c>
      <c r="AB1949" s="9">
        <v>0</v>
      </c>
      <c r="AC1949" s="9">
        <v>0</v>
      </c>
      <c r="AD1949" s="9">
        <v>0</v>
      </c>
      <c r="AE1949" s="9">
        <v>0</v>
      </c>
      <c r="AF1949" s="9">
        <v>0</v>
      </c>
      <c r="AG1949" s="9">
        <v>0</v>
      </c>
      <c r="AH1949" s="9">
        <v>0</v>
      </c>
      <c r="AI1949" s="9">
        <v>0</v>
      </c>
      <c r="AJ1949">
        <v>0</v>
      </c>
      <c r="AK1949">
        <v>0</v>
      </c>
      <c r="AU1949" t="s">
        <v>3698</v>
      </c>
      <c r="AW1949">
        <v>0</v>
      </c>
      <c r="BA1949">
        <v>0</v>
      </c>
      <c r="BC1949">
        <v>0</v>
      </c>
      <c r="BE1949">
        <v>0</v>
      </c>
      <c r="BG1949">
        <v>0</v>
      </c>
      <c r="BI1949">
        <v>0</v>
      </c>
      <c r="BK1949">
        <v>0</v>
      </c>
      <c r="BM1949">
        <v>0</v>
      </c>
      <c r="BO1949">
        <v>0</v>
      </c>
      <c r="BQ1949">
        <v>0</v>
      </c>
      <c r="BS1949">
        <v>0</v>
      </c>
      <c r="BT1949">
        <v>0</v>
      </c>
      <c r="BV1949">
        <v>0</v>
      </c>
      <c r="BX1949">
        <v>0</v>
      </c>
      <c r="BZ1949">
        <v>0</v>
      </c>
      <c r="CB1949">
        <v>0</v>
      </c>
      <c r="CD1949">
        <v>0</v>
      </c>
      <c r="CH1949">
        <v>0</v>
      </c>
      <c r="CL1949">
        <v>3108</v>
      </c>
      <c r="CO1949">
        <v>0</v>
      </c>
      <c r="CP1949">
        <v>0</v>
      </c>
    </row>
    <row r="1950" spans="1:94" x14ac:dyDescent="0.3">
      <c r="A1950" s="4">
        <v>44813</v>
      </c>
      <c r="B1950" s="2" t="s">
        <v>29</v>
      </c>
      <c r="C1950" s="11" t="s">
        <v>649</v>
      </c>
      <c r="D1950" s="11" t="s">
        <v>1699</v>
      </c>
      <c r="E1950" s="3" t="s">
        <v>954</v>
      </c>
      <c r="F1950" s="1"/>
      <c r="G1950" s="7"/>
      <c r="H1950" s="7"/>
      <c r="I1950" s="7"/>
      <c r="J1950" s="7"/>
      <c r="K1950" s="7"/>
      <c r="L1950" s="7"/>
      <c r="M1950" s="5"/>
      <c r="N1950" s="7"/>
      <c r="O1950" s="7"/>
      <c r="P1950" s="7"/>
      <c r="Q1950" s="7"/>
      <c r="R1950" s="7"/>
      <c r="S1950" s="7"/>
      <c r="T1950" s="7"/>
      <c r="U1950" s="7"/>
      <c r="V1950" s="6">
        <v>5</v>
      </c>
      <c r="W1950" s="10"/>
      <c r="X1950" s="8"/>
      <c r="Y1950" s="9">
        <v>0</v>
      </c>
      <c r="Z1950" s="9">
        <v>0</v>
      </c>
      <c r="AA1950" s="9">
        <v>0</v>
      </c>
      <c r="AB1950" s="9">
        <v>0</v>
      </c>
      <c r="AC1950" s="9">
        <v>0</v>
      </c>
      <c r="AD1950" s="9">
        <v>0</v>
      </c>
      <c r="AE1950" s="9">
        <v>0</v>
      </c>
      <c r="AF1950" s="9">
        <v>0</v>
      </c>
      <c r="AG1950" s="9">
        <v>0</v>
      </c>
      <c r="AH1950" s="9">
        <v>0</v>
      </c>
      <c r="AI1950" s="9">
        <v>0</v>
      </c>
      <c r="AJ1950">
        <v>0</v>
      </c>
      <c r="AK1950">
        <v>0</v>
      </c>
      <c r="AU1950" t="s">
        <v>3699</v>
      </c>
      <c r="AW1950">
        <v>0</v>
      </c>
      <c r="BA1950">
        <v>0</v>
      </c>
      <c r="BC1950">
        <v>0</v>
      </c>
      <c r="BE1950">
        <v>0</v>
      </c>
      <c r="BG1950">
        <v>0</v>
      </c>
      <c r="BI1950">
        <v>0</v>
      </c>
      <c r="BK1950">
        <v>0</v>
      </c>
      <c r="BM1950">
        <v>0</v>
      </c>
      <c r="BO1950">
        <v>0</v>
      </c>
      <c r="BQ1950">
        <v>0</v>
      </c>
      <c r="BS1950">
        <v>0</v>
      </c>
      <c r="BT1950">
        <v>0</v>
      </c>
      <c r="BV1950">
        <v>0</v>
      </c>
      <c r="BX1950">
        <v>0</v>
      </c>
      <c r="BZ1950">
        <v>0</v>
      </c>
      <c r="CB1950">
        <v>0</v>
      </c>
      <c r="CD1950">
        <v>0</v>
      </c>
      <c r="CH1950">
        <v>0</v>
      </c>
      <c r="CL1950">
        <v>3109</v>
      </c>
      <c r="CO1950">
        <v>0</v>
      </c>
      <c r="CP1950">
        <v>0</v>
      </c>
    </row>
    <row r="1951" spans="1:94" x14ac:dyDescent="0.3">
      <c r="A1951" s="4">
        <v>44823</v>
      </c>
      <c r="B1951" s="2" t="s">
        <v>57</v>
      </c>
      <c r="C1951" s="11" t="s">
        <v>339</v>
      </c>
      <c r="D1951" s="11" t="s">
        <v>1699</v>
      </c>
      <c r="E1951" s="3" t="s">
        <v>880</v>
      </c>
      <c r="F1951" s="1"/>
      <c r="G1951" s="7"/>
      <c r="H1951" s="7"/>
      <c r="I1951" s="7"/>
      <c r="J1951" s="7"/>
      <c r="K1951" s="7"/>
      <c r="L1951" s="7"/>
      <c r="M1951" s="5"/>
      <c r="N1951" s="7"/>
      <c r="O1951" s="7"/>
      <c r="P1951" s="7"/>
      <c r="Q1951" s="7"/>
      <c r="R1951" s="7"/>
      <c r="S1951" s="7"/>
      <c r="T1951" s="7"/>
      <c r="U1951" s="7"/>
      <c r="V1951" s="6">
        <v>5</v>
      </c>
      <c r="W1951" s="10"/>
      <c r="X1951" s="8"/>
      <c r="Y1951" s="9">
        <v>0</v>
      </c>
      <c r="Z1951" s="9">
        <v>0</v>
      </c>
      <c r="AA1951" s="9">
        <v>0</v>
      </c>
      <c r="AB1951" s="9">
        <v>0</v>
      </c>
      <c r="AC1951" s="9">
        <v>0</v>
      </c>
      <c r="AD1951" s="9">
        <v>0</v>
      </c>
      <c r="AE1951" s="9">
        <v>0</v>
      </c>
      <c r="AF1951" s="9">
        <v>0</v>
      </c>
      <c r="AG1951" s="9">
        <v>0</v>
      </c>
      <c r="AH1951" s="9">
        <v>0</v>
      </c>
      <c r="AI1951" s="9">
        <v>0</v>
      </c>
      <c r="AJ1951">
        <v>0</v>
      </c>
      <c r="AK1951">
        <v>0</v>
      </c>
      <c r="AU1951" t="s">
        <v>3700</v>
      </c>
      <c r="AW1951">
        <v>0</v>
      </c>
      <c r="BA1951">
        <v>0</v>
      </c>
      <c r="BC1951">
        <v>0</v>
      </c>
      <c r="BE1951">
        <v>0</v>
      </c>
      <c r="BG1951">
        <v>0</v>
      </c>
      <c r="BI1951">
        <v>0</v>
      </c>
      <c r="BK1951">
        <v>0</v>
      </c>
      <c r="BM1951">
        <v>0</v>
      </c>
      <c r="BO1951">
        <v>0</v>
      </c>
      <c r="BQ1951">
        <v>0</v>
      </c>
      <c r="BS1951">
        <v>0</v>
      </c>
      <c r="BT1951">
        <v>0</v>
      </c>
      <c r="BV1951">
        <v>0</v>
      </c>
      <c r="BX1951">
        <v>0</v>
      </c>
      <c r="BZ1951">
        <v>0</v>
      </c>
      <c r="CB1951">
        <v>0</v>
      </c>
      <c r="CD1951">
        <v>0</v>
      </c>
      <c r="CH1951">
        <v>0</v>
      </c>
      <c r="CL1951">
        <v>3110</v>
      </c>
      <c r="CO1951">
        <v>0</v>
      </c>
      <c r="CP1951">
        <v>0</v>
      </c>
    </row>
    <row r="1952" spans="1:94" x14ac:dyDescent="0.3">
      <c r="A1952" s="4">
        <v>44824</v>
      </c>
      <c r="B1952" s="2" t="s">
        <v>825</v>
      </c>
      <c r="C1952" s="11" t="s">
        <v>825</v>
      </c>
      <c r="D1952" s="11" t="s">
        <v>31</v>
      </c>
      <c r="E1952" s="3" t="s">
        <v>826</v>
      </c>
      <c r="F1952" s="1"/>
      <c r="G1952" s="7"/>
      <c r="H1952" s="7"/>
      <c r="I1952" s="7"/>
      <c r="J1952" s="7">
        <v>76</v>
      </c>
      <c r="K1952" s="7">
        <v>19</v>
      </c>
      <c r="L1952" s="7"/>
      <c r="M1952" s="5">
        <v>19</v>
      </c>
      <c r="N1952" s="7"/>
      <c r="O1952" s="7"/>
      <c r="P1952" s="7"/>
      <c r="Q1952" s="7"/>
      <c r="R1952" s="7"/>
      <c r="S1952" s="7"/>
      <c r="T1952" s="7"/>
      <c r="U1952" s="7"/>
      <c r="V1952" s="6"/>
      <c r="W1952" s="10"/>
      <c r="X1952" s="8"/>
      <c r="Y1952" s="9">
        <v>0</v>
      </c>
      <c r="Z1952" s="9">
        <v>0</v>
      </c>
      <c r="AA1952" s="9">
        <v>0</v>
      </c>
      <c r="AB1952" s="9">
        <v>0</v>
      </c>
      <c r="AC1952" s="9">
        <v>0</v>
      </c>
      <c r="AD1952" s="9">
        <v>0</v>
      </c>
      <c r="AE1952" s="9">
        <v>0</v>
      </c>
      <c r="AF1952" s="9">
        <v>0</v>
      </c>
      <c r="AG1952" s="9">
        <v>0</v>
      </c>
      <c r="AH1952" s="9">
        <v>0</v>
      </c>
      <c r="AI1952" s="9">
        <v>0</v>
      </c>
      <c r="AJ1952">
        <v>0</v>
      </c>
      <c r="AK1952">
        <v>0</v>
      </c>
      <c r="AU1952" t="s">
        <v>3701</v>
      </c>
      <c r="AW1952">
        <v>0</v>
      </c>
      <c r="BA1952">
        <v>0</v>
      </c>
      <c r="BC1952">
        <v>0</v>
      </c>
      <c r="BE1952">
        <v>0</v>
      </c>
      <c r="BG1952">
        <v>0</v>
      </c>
      <c r="BI1952">
        <v>0</v>
      </c>
      <c r="BK1952">
        <v>0</v>
      </c>
      <c r="BM1952">
        <v>0</v>
      </c>
      <c r="BO1952">
        <v>0</v>
      </c>
      <c r="BQ1952">
        <v>0</v>
      </c>
      <c r="BS1952">
        <v>0</v>
      </c>
      <c r="BT1952">
        <v>0</v>
      </c>
      <c r="BV1952">
        <v>0</v>
      </c>
      <c r="BX1952">
        <v>0</v>
      </c>
      <c r="BZ1952">
        <v>0</v>
      </c>
      <c r="CB1952">
        <v>0</v>
      </c>
      <c r="CD1952">
        <v>0</v>
      </c>
      <c r="CH1952">
        <v>0</v>
      </c>
      <c r="CL1952">
        <v>3111</v>
      </c>
      <c r="CO1952">
        <v>0</v>
      </c>
      <c r="CP1952">
        <v>0</v>
      </c>
    </row>
    <row r="1953" spans="1:94" x14ac:dyDescent="0.3">
      <c r="A1953" s="4">
        <v>44824</v>
      </c>
      <c r="B1953" s="2" t="s">
        <v>115</v>
      </c>
      <c r="C1953" s="11" t="s">
        <v>614</v>
      </c>
      <c r="D1953" s="11" t="s">
        <v>11</v>
      </c>
      <c r="E1953" s="3" t="s">
        <v>1259</v>
      </c>
      <c r="F1953" s="1"/>
      <c r="G1953" s="7"/>
      <c r="H1953" s="7"/>
      <c r="I1953" s="7"/>
      <c r="J1953" s="7">
        <v>925</v>
      </c>
      <c r="K1953" s="7">
        <v>185</v>
      </c>
      <c r="L1953" s="7"/>
      <c r="M1953" s="5">
        <v>126</v>
      </c>
      <c r="N1953" s="7"/>
      <c r="O1953" s="7"/>
      <c r="P1953" s="7"/>
      <c r="Q1953" s="7"/>
      <c r="R1953" s="7"/>
      <c r="S1953" s="7"/>
      <c r="T1953" s="7"/>
      <c r="U1953" s="7"/>
      <c r="V1953" s="6"/>
      <c r="W1953" s="10"/>
      <c r="X1953" s="8"/>
      <c r="Y1953" s="9">
        <v>0</v>
      </c>
      <c r="Z1953" s="9">
        <v>0</v>
      </c>
      <c r="AA1953" s="9">
        <v>0</v>
      </c>
      <c r="AB1953" s="9">
        <v>0</v>
      </c>
      <c r="AC1953" s="9">
        <v>0</v>
      </c>
      <c r="AD1953" s="9">
        <v>0</v>
      </c>
      <c r="AE1953" s="9">
        <v>0</v>
      </c>
      <c r="AF1953" s="9">
        <v>0</v>
      </c>
      <c r="AG1953" s="9">
        <v>0</v>
      </c>
      <c r="AH1953" s="9">
        <v>0</v>
      </c>
      <c r="AI1953" s="9">
        <v>0</v>
      </c>
      <c r="AJ1953">
        <v>0</v>
      </c>
      <c r="AK1953">
        <v>0</v>
      </c>
      <c r="AU1953" t="s">
        <v>3702</v>
      </c>
      <c r="AW1953">
        <v>0</v>
      </c>
      <c r="BA1953">
        <v>0</v>
      </c>
      <c r="BC1953">
        <v>0</v>
      </c>
      <c r="BE1953">
        <v>0</v>
      </c>
      <c r="BG1953">
        <v>0</v>
      </c>
      <c r="BI1953">
        <v>0</v>
      </c>
      <c r="BK1953">
        <v>0</v>
      </c>
      <c r="BM1953">
        <v>0</v>
      </c>
      <c r="BO1953">
        <v>0</v>
      </c>
      <c r="BQ1953">
        <v>0</v>
      </c>
      <c r="BS1953">
        <v>0</v>
      </c>
      <c r="BT1953">
        <v>0</v>
      </c>
      <c r="BV1953">
        <v>0</v>
      </c>
      <c r="BX1953">
        <v>0</v>
      </c>
      <c r="BZ1953">
        <v>0</v>
      </c>
      <c r="CB1953">
        <v>0</v>
      </c>
      <c r="CD1953">
        <v>0</v>
      </c>
      <c r="CH1953">
        <v>0</v>
      </c>
      <c r="CL1953">
        <v>3112</v>
      </c>
      <c r="CO1953">
        <v>0</v>
      </c>
      <c r="CP1953">
        <v>0</v>
      </c>
    </row>
    <row r="1954" spans="1:94" x14ac:dyDescent="0.3">
      <c r="A1954" s="4">
        <v>44824</v>
      </c>
      <c r="B1954" s="2" t="s">
        <v>39</v>
      </c>
      <c r="C1954" s="11" t="s">
        <v>399</v>
      </c>
      <c r="D1954" s="11" t="s">
        <v>7</v>
      </c>
      <c r="E1954" s="3" t="s">
        <v>1022</v>
      </c>
      <c r="F1954" s="1"/>
      <c r="G1954" s="7"/>
      <c r="H1954" s="7"/>
      <c r="I1954" s="7"/>
      <c r="J1954" s="7">
        <v>4</v>
      </c>
      <c r="K1954" s="7">
        <v>1</v>
      </c>
      <c r="L1954" s="7"/>
      <c r="M1954" s="5">
        <v>1</v>
      </c>
      <c r="N1954" s="7"/>
      <c r="O1954" s="7"/>
      <c r="P1954" s="7"/>
      <c r="Q1954" s="7"/>
      <c r="R1954" s="7"/>
      <c r="S1954" s="7"/>
      <c r="T1954" s="7"/>
      <c r="U1954" s="7"/>
      <c r="V1954" s="6"/>
      <c r="W1954" s="10"/>
      <c r="X1954" s="8"/>
      <c r="Y1954" s="9">
        <v>0</v>
      </c>
      <c r="Z1954" s="9">
        <v>0</v>
      </c>
      <c r="AA1954" s="9">
        <v>0</v>
      </c>
      <c r="AB1954" s="9">
        <v>0</v>
      </c>
      <c r="AC1954" s="9">
        <v>0</v>
      </c>
      <c r="AD1954" s="9">
        <v>0</v>
      </c>
      <c r="AE1954" s="9">
        <v>0</v>
      </c>
      <c r="AF1954" s="9">
        <v>0</v>
      </c>
      <c r="AG1954" s="9">
        <v>0</v>
      </c>
      <c r="AH1954" s="9">
        <v>0</v>
      </c>
      <c r="AI1954" s="9">
        <v>0</v>
      </c>
      <c r="AJ1954">
        <v>0</v>
      </c>
      <c r="AK1954">
        <v>0</v>
      </c>
      <c r="AU1954" t="s">
        <v>3703</v>
      </c>
      <c r="AW1954">
        <v>0</v>
      </c>
      <c r="BA1954">
        <v>0</v>
      </c>
      <c r="BC1954">
        <v>0</v>
      </c>
      <c r="BE1954">
        <v>0</v>
      </c>
      <c r="BG1954">
        <v>0</v>
      </c>
      <c r="BI1954">
        <v>0</v>
      </c>
      <c r="BK1954">
        <v>0</v>
      </c>
      <c r="BM1954">
        <v>0</v>
      </c>
      <c r="BO1954">
        <v>0</v>
      </c>
      <c r="BQ1954">
        <v>0</v>
      </c>
      <c r="BS1954">
        <v>0</v>
      </c>
      <c r="BT1954">
        <v>0</v>
      </c>
      <c r="BV1954">
        <v>0</v>
      </c>
      <c r="BX1954">
        <v>0</v>
      </c>
      <c r="BZ1954">
        <v>0</v>
      </c>
      <c r="CB1954">
        <v>0</v>
      </c>
      <c r="CD1954">
        <v>0</v>
      </c>
      <c r="CH1954">
        <v>0</v>
      </c>
      <c r="CL1954">
        <v>3113</v>
      </c>
      <c r="CO1954">
        <v>0</v>
      </c>
      <c r="CP1954">
        <v>0</v>
      </c>
    </row>
    <row r="1955" spans="1:94" x14ac:dyDescent="0.3">
      <c r="A1955" s="4">
        <v>44825</v>
      </c>
      <c r="B1955" s="2" t="s">
        <v>15</v>
      </c>
      <c r="C1955" s="11" t="s">
        <v>22</v>
      </c>
      <c r="D1955" s="11" t="s">
        <v>7</v>
      </c>
      <c r="E1955" s="3" t="s">
        <v>831</v>
      </c>
      <c r="F1955" s="1"/>
      <c r="G1955" s="7"/>
      <c r="H1955" s="7"/>
      <c r="I1955" s="7"/>
      <c r="J1955" s="7"/>
      <c r="K1955" s="7"/>
      <c r="L1955" s="7"/>
      <c r="M1955" s="5"/>
      <c r="N1955" s="7"/>
      <c r="O1955" s="7"/>
      <c r="P1955" s="7"/>
      <c r="Q1955" s="7"/>
      <c r="R1955" s="7"/>
      <c r="S1955" s="7"/>
      <c r="T1955" s="7"/>
      <c r="U1955" s="7"/>
      <c r="V1955" s="6"/>
      <c r="W1955" s="10" t="s">
        <v>3704</v>
      </c>
      <c r="X1955" s="8"/>
      <c r="Y1955" s="9">
        <v>0</v>
      </c>
      <c r="Z1955" s="9">
        <v>0</v>
      </c>
      <c r="AA1955" s="9">
        <v>0</v>
      </c>
      <c r="AB1955" s="9">
        <v>0</v>
      </c>
      <c r="AC1955" s="9">
        <v>0</v>
      </c>
      <c r="AD1955" s="9">
        <v>0</v>
      </c>
      <c r="AE1955" s="9">
        <v>0</v>
      </c>
      <c r="AF1955" s="9">
        <v>0</v>
      </c>
      <c r="AG1955" s="9">
        <v>0</v>
      </c>
      <c r="AH1955" s="9">
        <v>0</v>
      </c>
      <c r="AI1955" s="9">
        <v>0</v>
      </c>
      <c r="AJ1955">
        <v>0</v>
      </c>
      <c r="AK1955">
        <v>0</v>
      </c>
      <c r="AU1955" t="s">
        <v>3705</v>
      </c>
      <c r="AW1955">
        <v>0</v>
      </c>
      <c r="BA1955">
        <v>0</v>
      </c>
      <c r="BC1955">
        <v>0</v>
      </c>
      <c r="BE1955">
        <v>0</v>
      </c>
      <c r="BG1955">
        <v>0</v>
      </c>
      <c r="BI1955">
        <v>0</v>
      </c>
      <c r="BK1955">
        <v>0</v>
      </c>
      <c r="BM1955">
        <v>0</v>
      </c>
      <c r="BO1955">
        <v>0</v>
      </c>
      <c r="BQ1955">
        <v>0</v>
      </c>
      <c r="BS1955">
        <v>0</v>
      </c>
      <c r="BT1955">
        <v>0</v>
      </c>
      <c r="BV1955">
        <v>0</v>
      </c>
      <c r="BX1955">
        <v>0</v>
      </c>
      <c r="BZ1955">
        <v>0</v>
      </c>
      <c r="CB1955">
        <v>0</v>
      </c>
      <c r="CD1955">
        <v>0</v>
      </c>
      <c r="CH1955">
        <v>0</v>
      </c>
      <c r="CL1955">
        <v>3114</v>
      </c>
      <c r="CO1955">
        <v>0</v>
      </c>
      <c r="CP1955">
        <v>0</v>
      </c>
    </row>
    <row r="1956" spans="1:94" x14ac:dyDescent="0.3">
      <c r="A1956" s="4">
        <v>44824</v>
      </c>
      <c r="B1956" s="2" t="s">
        <v>32</v>
      </c>
      <c r="C1956" s="11" t="s">
        <v>804</v>
      </c>
      <c r="D1956" s="11" t="s">
        <v>1690</v>
      </c>
      <c r="E1956" s="3" t="s">
        <v>1525</v>
      </c>
      <c r="F1956" s="1"/>
      <c r="G1956" s="7"/>
      <c r="H1956" s="7"/>
      <c r="I1956" s="7"/>
      <c r="J1956" s="7"/>
      <c r="K1956" s="7"/>
      <c r="L1956" s="7"/>
      <c r="M1956" s="5"/>
      <c r="N1956" s="7">
        <v>1</v>
      </c>
      <c r="O1956" s="7"/>
      <c r="P1956" s="7"/>
      <c r="Q1956" s="7"/>
      <c r="R1956" s="7"/>
      <c r="S1956" s="7"/>
      <c r="T1956" s="7"/>
      <c r="U1956" s="7"/>
      <c r="V1956" s="6"/>
      <c r="W1956" s="10"/>
      <c r="X1956" s="8"/>
      <c r="Y1956" s="9">
        <v>0</v>
      </c>
      <c r="Z1956" s="9">
        <v>0</v>
      </c>
      <c r="AA1956" s="9">
        <v>0</v>
      </c>
      <c r="AB1956" s="9">
        <v>0</v>
      </c>
      <c r="AC1956" s="9">
        <v>0</v>
      </c>
      <c r="AD1956" s="9">
        <v>0</v>
      </c>
      <c r="AE1956" s="9">
        <v>0</v>
      </c>
      <c r="AF1956" s="9">
        <v>0</v>
      </c>
      <c r="AG1956" s="9">
        <v>0</v>
      </c>
      <c r="AH1956" s="9">
        <v>0</v>
      </c>
      <c r="AI1956" s="9">
        <v>0</v>
      </c>
      <c r="AJ1956">
        <v>0</v>
      </c>
      <c r="AK1956">
        <v>0</v>
      </c>
      <c r="AU1956" t="s">
        <v>3706</v>
      </c>
      <c r="AW1956">
        <v>0</v>
      </c>
      <c r="BA1956">
        <v>0</v>
      </c>
      <c r="BC1956">
        <v>0</v>
      </c>
      <c r="BE1956">
        <v>0</v>
      </c>
      <c r="BG1956">
        <v>0</v>
      </c>
      <c r="BI1956">
        <v>0</v>
      </c>
      <c r="BK1956">
        <v>0</v>
      </c>
      <c r="BM1956">
        <v>0</v>
      </c>
      <c r="BO1956">
        <v>0</v>
      </c>
      <c r="BQ1956">
        <v>0</v>
      </c>
      <c r="BS1956">
        <v>0</v>
      </c>
      <c r="BT1956">
        <v>0</v>
      </c>
      <c r="BV1956">
        <v>0</v>
      </c>
      <c r="BX1956">
        <v>0</v>
      </c>
      <c r="BZ1956">
        <v>0</v>
      </c>
      <c r="CB1956">
        <v>0</v>
      </c>
      <c r="CD1956">
        <v>0</v>
      </c>
      <c r="CH1956">
        <v>0</v>
      </c>
      <c r="CL1956">
        <v>3115</v>
      </c>
      <c r="CO1956">
        <v>0</v>
      </c>
      <c r="CP1956">
        <v>0</v>
      </c>
    </row>
    <row r="1957" spans="1:94" x14ac:dyDescent="0.3">
      <c r="A1957" s="4">
        <v>44823</v>
      </c>
      <c r="B1957" s="2" t="s">
        <v>19</v>
      </c>
      <c r="C1957" s="11" t="s">
        <v>170</v>
      </c>
      <c r="D1957" s="11" t="s">
        <v>11</v>
      </c>
      <c r="E1957" s="3" t="s">
        <v>1150</v>
      </c>
      <c r="F1957" s="1"/>
      <c r="G1957" s="7"/>
      <c r="H1957" s="7"/>
      <c r="I1957" s="7"/>
      <c r="J1957" s="7">
        <v>3200</v>
      </c>
      <c r="K1957" s="7">
        <v>800</v>
      </c>
      <c r="L1957" s="7">
        <v>4</v>
      </c>
      <c r="M1957" s="5"/>
      <c r="N1957" s="7"/>
      <c r="O1957" s="7"/>
      <c r="P1957" s="7"/>
      <c r="Q1957" s="7"/>
      <c r="R1957" s="7"/>
      <c r="S1957" s="7"/>
      <c r="T1957" s="7"/>
      <c r="U1957" s="7"/>
      <c r="V1957" s="6"/>
      <c r="W1957" s="10"/>
      <c r="X1957" s="8"/>
      <c r="Y1957" s="9">
        <v>0</v>
      </c>
      <c r="Z1957" s="9">
        <v>0</v>
      </c>
      <c r="AA1957" s="9">
        <v>0</v>
      </c>
      <c r="AB1957" s="9">
        <v>0</v>
      </c>
      <c r="AC1957" s="9">
        <v>0</v>
      </c>
      <c r="AD1957" s="9">
        <v>0</v>
      </c>
      <c r="AE1957" s="9">
        <v>0</v>
      </c>
      <c r="AF1957" s="9">
        <v>0</v>
      </c>
      <c r="AG1957" s="9">
        <v>0</v>
      </c>
      <c r="AH1957" s="9">
        <v>0</v>
      </c>
      <c r="AI1957" s="9">
        <v>0</v>
      </c>
      <c r="AJ1957">
        <v>0</v>
      </c>
      <c r="AK1957">
        <v>0</v>
      </c>
      <c r="AU1957" t="s">
        <v>3707</v>
      </c>
      <c r="AW1957">
        <v>0</v>
      </c>
      <c r="BA1957">
        <v>0</v>
      </c>
      <c r="BC1957">
        <v>0</v>
      </c>
      <c r="BE1957">
        <v>0</v>
      </c>
      <c r="BG1957">
        <v>0</v>
      </c>
      <c r="BI1957">
        <v>0</v>
      </c>
      <c r="BK1957">
        <v>0</v>
      </c>
      <c r="BM1957">
        <v>0</v>
      </c>
      <c r="BO1957">
        <v>0</v>
      </c>
      <c r="BQ1957">
        <v>0</v>
      </c>
      <c r="BS1957">
        <v>0</v>
      </c>
      <c r="BT1957">
        <v>0</v>
      </c>
      <c r="BV1957">
        <v>0</v>
      </c>
      <c r="BX1957">
        <v>0</v>
      </c>
      <c r="BZ1957">
        <v>0</v>
      </c>
      <c r="CB1957">
        <v>0</v>
      </c>
      <c r="CD1957">
        <v>0</v>
      </c>
      <c r="CH1957">
        <v>0</v>
      </c>
      <c r="CL1957">
        <v>3116</v>
      </c>
      <c r="CO1957">
        <v>0</v>
      </c>
      <c r="CP1957">
        <v>0</v>
      </c>
    </row>
    <row r="1958" spans="1:94" x14ac:dyDescent="0.3">
      <c r="A1958" s="4">
        <v>44820</v>
      </c>
      <c r="B1958" s="2" t="s">
        <v>115</v>
      </c>
      <c r="C1958" s="11" t="s">
        <v>1447</v>
      </c>
      <c r="D1958" s="11" t="s">
        <v>11</v>
      </c>
      <c r="E1958" s="3" t="s">
        <v>1448</v>
      </c>
      <c r="F1958" s="1"/>
      <c r="G1958" s="7"/>
      <c r="H1958" s="7"/>
      <c r="I1958" s="7"/>
      <c r="J1958" s="7">
        <v>600</v>
      </c>
      <c r="K1958" s="7">
        <v>150</v>
      </c>
      <c r="L1958" s="7"/>
      <c r="M1958" s="5">
        <v>150</v>
      </c>
      <c r="N1958" s="7"/>
      <c r="O1958" s="7"/>
      <c r="P1958" s="7"/>
      <c r="Q1958" s="7"/>
      <c r="R1958" s="7"/>
      <c r="S1958" s="7"/>
      <c r="T1958" s="7"/>
      <c r="U1958" s="7"/>
      <c r="V1958" s="6"/>
      <c r="W1958" s="10"/>
      <c r="X1958" s="8"/>
      <c r="Y1958" s="9">
        <v>0</v>
      </c>
      <c r="Z1958" s="9">
        <v>0</v>
      </c>
      <c r="AA1958" s="9">
        <v>0</v>
      </c>
      <c r="AB1958" s="9">
        <v>0</v>
      </c>
      <c r="AC1958" s="9">
        <v>0</v>
      </c>
      <c r="AD1958" s="9">
        <v>0</v>
      </c>
      <c r="AE1958" s="9">
        <v>0</v>
      </c>
      <c r="AF1958" s="9">
        <v>0</v>
      </c>
      <c r="AG1958" s="9">
        <v>0</v>
      </c>
      <c r="AH1958" s="9">
        <v>0</v>
      </c>
      <c r="AI1958" s="9">
        <v>0</v>
      </c>
      <c r="AJ1958">
        <v>0</v>
      </c>
      <c r="AK1958">
        <v>0</v>
      </c>
      <c r="AU1958" t="s">
        <v>3708</v>
      </c>
      <c r="AW1958">
        <v>0</v>
      </c>
      <c r="BA1958">
        <v>0</v>
      </c>
      <c r="BC1958">
        <v>0</v>
      </c>
      <c r="BE1958">
        <v>0</v>
      </c>
      <c r="BG1958">
        <v>0</v>
      </c>
      <c r="BI1958">
        <v>0</v>
      </c>
      <c r="BK1958">
        <v>0</v>
      </c>
      <c r="BM1958">
        <v>0</v>
      </c>
      <c r="BO1958">
        <v>0</v>
      </c>
      <c r="BQ1958">
        <v>0</v>
      </c>
      <c r="BS1958">
        <v>0</v>
      </c>
      <c r="BT1958">
        <v>0</v>
      </c>
      <c r="BV1958">
        <v>0</v>
      </c>
      <c r="BX1958">
        <v>0</v>
      </c>
      <c r="BZ1958">
        <v>0</v>
      </c>
      <c r="CB1958">
        <v>0</v>
      </c>
      <c r="CD1958">
        <v>0</v>
      </c>
      <c r="CH1958">
        <v>0</v>
      </c>
      <c r="CL1958">
        <v>3117</v>
      </c>
      <c r="CO1958">
        <v>0</v>
      </c>
      <c r="CP1958">
        <v>0</v>
      </c>
    </row>
    <row r="1959" spans="1:94" x14ac:dyDescent="0.3">
      <c r="A1959" s="4">
        <v>44822</v>
      </c>
      <c r="B1959" s="2" t="s">
        <v>115</v>
      </c>
      <c r="C1959" s="11" t="s">
        <v>188</v>
      </c>
      <c r="D1959" s="11" t="s">
        <v>11</v>
      </c>
      <c r="E1959" s="3" t="s">
        <v>1311</v>
      </c>
      <c r="F1959" s="1"/>
      <c r="G1959" s="7"/>
      <c r="H1959" s="7"/>
      <c r="I1959" s="7"/>
      <c r="J1959" s="7"/>
      <c r="K1959" s="7"/>
      <c r="L1959" s="7">
        <v>1726</v>
      </c>
      <c r="M1959" s="5">
        <v>250</v>
      </c>
      <c r="N1959" s="7"/>
      <c r="O1959" s="7">
        <v>1</v>
      </c>
      <c r="P1959" s="7"/>
      <c r="Q1959" s="7"/>
      <c r="R1959" s="7"/>
      <c r="S1959" s="7"/>
      <c r="T1959" s="7"/>
      <c r="U1959" s="7"/>
      <c r="V1959" s="6"/>
      <c r="W1959" s="10"/>
      <c r="X1959" s="8"/>
      <c r="Y1959" s="9">
        <v>0</v>
      </c>
      <c r="Z1959" s="9">
        <v>0</v>
      </c>
      <c r="AA1959" s="9">
        <v>0</v>
      </c>
      <c r="AB1959" s="9">
        <v>0</v>
      </c>
      <c r="AC1959" s="9">
        <v>0</v>
      </c>
      <c r="AD1959" s="9">
        <v>0</v>
      </c>
      <c r="AE1959" s="9">
        <v>0</v>
      </c>
      <c r="AF1959" s="9">
        <v>0</v>
      </c>
      <c r="AG1959" s="9">
        <v>0</v>
      </c>
      <c r="AH1959" s="9">
        <v>0</v>
      </c>
      <c r="AI1959" s="9">
        <v>0</v>
      </c>
      <c r="AJ1959">
        <v>0</v>
      </c>
      <c r="AK1959">
        <v>0</v>
      </c>
      <c r="AU1959" t="s">
        <v>3709</v>
      </c>
      <c r="AW1959">
        <v>0</v>
      </c>
      <c r="BA1959">
        <v>0</v>
      </c>
      <c r="BC1959">
        <v>0</v>
      </c>
      <c r="BE1959">
        <v>0</v>
      </c>
      <c r="BG1959">
        <v>0</v>
      </c>
      <c r="BI1959">
        <v>0</v>
      </c>
      <c r="BK1959">
        <v>0</v>
      </c>
      <c r="BM1959">
        <v>0</v>
      </c>
      <c r="BO1959">
        <v>0</v>
      </c>
      <c r="BQ1959">
        <v>0</v>
      </c>
      <c r="BS1959">
        <v>0</v>
      </c>
      <c r="BT1959">
        <v>0</v>
      </c>
      <c r="BV1959">
        <v>0</v>
      </c>
      <c r="BX1959">
        <v>0</v>
      </c>
      <c r="BZ1959">
        <v>0</v>
      </c>
      <c r="CB1959">
        <v>0</v>
      </c>
      <c r="CD1959">
        <v>0</v>
      </c>
      <c r="CH1959">
        <v>0</v>
      </c>
      <c r="CL1959">
        <v>3118</v>
      </c>
      <c r="CO1959">
        <v>0</v>
      </c>
      <c r="CP1959">
        <v>0</v>
      </c>
    </row>
    <row r="1960" spans="1:94" x14ac:dyDescent="0.3">
      <c r="A1960" s="4">
        <v>44821</v>
      </c>
      <c r="B1960" s="2" t="s">
        <v>115</v>
      </c>
      <c r="C1960" s="11" t="s">
        <v>513</v>
      </c>
      <c r="D1960" s="11" t="s">
        <v>11</v>
      </c>
      <c r="E1960" s="3" t="s">
        <v>1265</v>
      </c>
      <c r="F1960" s="1"/>
      <c r="G1960" s="7"/>
      <c r="H1960" s="7"/>
      <c r="I1960" s="7"/>
      <c r="J1960" s="7">
        <v>160</v>
      </c>
      <c r="K1960" s="7"/>
      <c r="L1960" s="7"/>
      <c r="M1960" s="5">
        <v>100</v>
      </c>
      <c r="N1960" s="7">
        <v>3</v>
      </c>
      <c r="O1960" s="7"/>
      <c r="P1960" s="7"/>
      <c r="Q1960" s="7"/>
      <c r="R1960" s="7"/>
      <c r="S1960" s="7"/>
      <c r="T1960" s="7"/>
      <c r="U1960" s="7"/>
      <c r="V1960" s="6"/>
      <c r="W1960" s="10"/>
      <c r="X1960" s="8"/>
      <c r="Y1960" s="9">
        <v>0</v>
      </c>
      <c r="Z1960" s="9">
        <v>0</v>
      </c>
      <c r="AA1960" s="9">
        <v>50000000</v>
      </c>
      <c r="AB1960" s="9">
        <v>0</v>
      </c>
      <c r="AC1960" s="9">
        <v>0</v>
      </c>
      <c r="AD1960" s="9">
        <v>0</v>
      </c>
      <c r="AE1960" s="9">
        <v>0</v>
      </c>
      <c r="AF1960" s="9">
        <v>0</v>
      </c>
      <c r="AG1960" s="9">
        <v>0</v>
      </c>
      <c r="AH1960" s="9">
        <v>0</v>
      </c>
      <c r="AI1960" s="9">
        <v>0</v>
      </c>
      <c r="AJ1960">
        <v>50000000</v>
      </c>
      <c r="AK1960">
        <v>0</v>
      </c>
      <c r="AU1960" t="s">
        <v>3710</v>
      </c>
      <c r="AV1960">
        <v>400</v>
      </c>
      <c r="AW1960">
        <v>50000000</v>
      </c>
      <c r="BA1960">
        <v>0</v>
      </c>
      <c r="BC1960">
        <v>0</v>
      </c>
      <c r="BE1960">
        <v>0</v>
      </c>
      <c r="BG1960">
        <v>0</v>
      </c>
      <c r="BI1960">
        <v>0</v>
      </c>
      <c r="BK1960">
        <v>0</v>
      </c>
      <c r="BM1960">
        <v>0</v>
      </c>
      <c r="BO1960">
        <v>0</v>
      </c>
      <c r="BQ1960">
        <v>0</v>
      </c>
      <c r="BS1960">
        <v>0</v>
      </c>
      <c r="BT1960">
        <v>0</v>
      </c>
      <c r="BV1960">
        <v>0</v>
      </c>
      <c r="BX1960">
        <v>0</v>
      </c>
      <c r="BZ1960">
        <v>0</v>
      </c>
      <c r="CB1960">
        <v>0</v>
      </c>
      <c r="CD1960">
        <v>0</v>
      </c>
      <c r="CH1960">
        <v>0</v>
      </c>
      <c r="CL1960">
        <v>3119</v>
      </c>
      <c r="CO1960">
        <v>0</v>
      </c>
      <c r="CP1960">
        <v>50000000</v>
      </c>
    </row>
    <row r="1961" spans="1:94" x14ac:dyDescent="0.3">
      <c r="A1961" s="4">
        <v>44825</v>
      </c>
      <c r="B1961" s="2" t="s">
        <v>26</v>
      </c>
      <c r="C1961" s="11" t="s">
        <v>136</v>
      </c>
      <c r="D1961" s="11" t="s">
        <v>1690</v>
      </c>
      <c r="E1961" s="3" t="s">
        <v>884</v>
      </c>
      <c r="F1961" s="1"/>
      <c r="G1961" s="7"/>
      <c r="H1961" s="7"/>
      <c r="I1961" s="7"/>
      <c r="J1961" s="7"/>
      <c r="K1961" s="7"/>
      <c r="L1961" s="7"/>
      <c r="M1961" s="5"/>
      <c r="N1961" s="7">
        <v>1</v>
      </c>
      <c r="O1961" s="7"/>
      <c r="P1961" s="7"/>
      <c r="Q1961" s="7"/>
      <c r="R1961" s="7"/>
      <c r="S1961" s="7"/>
      <c r="T1961" s="7"/>
      <c r="U1961" s="7"/>
      <c r="V1961" s="6"/>
      <c r="W1961" s="10"/>
      <c r="X1961" s="8"/>
      <c r="Y1961" s="9">
        <v>0</v>
      </c>
      <c r="Z1961" s="9">
        <v>0</v>
      </c>
      <c r="AA1961" s="9">
        <v>0</v>
      </c>
      <c r="AB1961" s="9">
        <v>0</v>
      </c>
      <c r="AC1961" s="9">
        <v>0</v>
      </c>
      <c r="AD1961" s="9">
        <v>0</v>
      </c>
      <c r="AE1961" s="9">
        <v>0</v>
      </c>
      <c r="AF1961" s="9">
        <v>0</v>
      </c>
      <c r="AG1961" s="9">
        <v>0</v>
      </c>
      <c r="AH1961" s="9">
        <v>0</v>
      </c>
      <c r="AI1961" s="9">
        <v>0</v>
      </c>
      <c r="AJ1961">
        <v>0</v>
      </c>
      <c r="AK1961">
        <v>0</v>
      </c>
      <c r="AU1961" t="s">
        <v>3711</v>
      </c>
      <c r="AW1961">
        <v>0</v>
      </c>
      <c r="BA1961">
        <v>0</v>
      </c>
      <c r="BC1961">
        <v>0</v>
      </c>
      <c r="BE1961">
        <v>0</v>
      </c>
      <c r="BG1961">
        <v>0</v>
      </c>
      <c r="BI1961">
        <v>0</v>
      </c>
      <c r="BK1961">
        <v>0</v>
      </c>
      <c r="BM1961">
        <v>0</v>
      </c>
      <c r="BO1961">
        <v>0</v>
      </c>
      <c r="BQ1961">
        <v>0</v>
      </c>
      <c r="BS1961">
        <v>0</v>
      </c>
      <c r="BT1961">
        <v>0</v>
      </c>
      <c r="BV1961">
        <v>0</v>
      </c>
      <c r="BX1961">
        <v>0</v>
      </c>
      <c r="BZ1961">
        <v>0</v>
      </c>
      <c r="CB1961">
        <v>0</v>
      </c>
      <c r="CD1961">
        <v>0</v>
      </c>
      <c r="CH1961">
        <v>0</v>
      </c>
      <c r="CL1961">
        <v>3120</v>
      </c>
      <c r="CO1961">
        <v>0</v>
      </c>
      <c r="CP1961">
        <v>0</v>
      </c>
    </row>
    <row r="1962" spans="1:94" x14ac:dyDescent="0.3">
      <c r="A1962" s="4">
        <v>44825</v>
      </c>
      <c r="B1962" s="2" t="s">
        <v>44</v>
      </c>
      <c r="C1962" s="11" t="s">
        <v>174</v>
      </c>
      <c r="D1962" s="11" t="s">
        <v>1699</v>
      </c>
      <c r="E1962" s="3" t="s">
        <v>924</v>
      </c>
      <c r="F1962" s="1"/>
      <c r="G1962" s="7"/>
      <c r="H1962" s="7"/>
      <c r="I1962" s="7"/>
      <c r="J1962" s="7"/>
      <c r="K1962" s="7"/>
      <c r="L1962" s="7"/>
      <c r="M1962" s="5"/>
      <c r="N1962" s="7"/>
      <c r="O1962" s="7"/>
      <c r="P1962" s="7"/>
      <c r="Q1962" s="7"/>
      <c r="R1962" s="7"/>
      <c r="S1962" s="7"/>
      <c r="T1962" s="7"/>
      <c r="U1962" s="7"/>
      <c r="V1962" s="6">
        <v>40</v>
      </c>
      <c r="W1962" s="10"/>
      <c r="X1962" s="8"/>
      <c r="Y1962" s="9">
        <v>0</v>
      </c>
      <c r="Z1962" s="9">
        <v>0</v>
      </c>
      <c r="AA1962" s="9">
        <v>0</v>
      </c>
      <c r="AB1962" s="9">
        <v>0</v>
      </c>
      <c r="AC1962" s="9">
        <v>0</v>
      </c>
      <c r="AD1962" s="9">
        <v>0</v>
      </c>
      <c r="AE1962" s="9">
        <v>0</v>
      </c>
      <c r="AF1962" s="9">
        <v>0</v>
      </c>
      <c r="AG1962" s="9">
        <v>0</v>
      </c>
      <c r="AH1962" s="9">
        <v>0</v>
      </c>
      <c r="AI1962" s="9">
        <v>0</v>
      </c>
      <c r="AJ1962">
        <v>0</v>
      </c>
      <c r="AK1962">
        <v>0</v>
      </c>
      <c r="AU1962" t="s">
        <v>3712</v>
      </c>
      <c r="AW1962">
        <v>0</v>
      </c>
      <c r="BA1962">
        <v>0</v>
      </c>
      <c r="BC1962">
        <v>0</v>
      </c>
      <c r="BE1962">
        <v>0</v>
      </c>
      <c r="BG1962">
        <v>0</v>
      </c>
      <c r="BI1962">
        <v>0</v>
      </c>
      <c r="BK1962">
        <v>0</v>
      </c>
      <c r="BM1962">
        <v>0</v>
      </c>
      <c r="BO1962">
        <v>0</v>
      </c>
      <c r="BQ1962">
        <v>0</v>
      </c>
      <c r="BS1962">
        <v>0</v>
      </c>
      <c r="BT1962">
        <v>0</v>
      </c>
      <c r="BV1962">
        <v>0</v>
      </c>
      <c r="BX1962">
        <v>0</v>
      </c>
      <c r="BZ1962">
        <v>0</v>
      </c>
      <c r="CB1962">
        <v>0</v>
      </c>
      <c r="CD1962">
        <v>0</v>
      </c>
      <c r="CH1962">
        <v>0</v>
      </c>
      <c r="CL1962">
        <v>3121</v>
      </c>
      <c r="CO1962">
        <v>0</v>
      </c>
      <c r="CP1962">
        <v>0</v>
      </c>
    </row>
    <row r="1963" spans="1:94" x14ac:dyDescent="0.3">
      <c r="A1963" s="4">
        <v>44825</v>
      </c>
      <c r="B1963" s="2" t="s">
        <v>40</v>
      </c>
      <c r="C1963" s="11" t="s">
        <v>353</v>
      </c>
      <c r="D1963" s="11" t="s">
        <v>1699</v>
      </c>
      <c r="E1963" s="3" t="s">
        <v>1106</v>
      </c>
      <c r="F1963" s="1"/>
      <c r="G1963" s="7"/>
      <c r="H1963" s="7"/>
      <c r="I1963" s="7"/>
      <c r="J1963" s="7"/>
      <c r="K1963" s="7"/>
      <c r="L1963" s="7"/>
      <c r="M1963" s="5"/>
      <c r="N1963" s="7"/>
      <c r="O1963" s="7"/>
      <c r="P1963" s="7"/>
      <c r="Q1963" s="7"/>
      <c r="R1963" s="7"/>
      <c r="S1963" s="7"/>
      <c r="T1963" s="7"/>
      <c r="U1963" s="7"/>
      <c r="V1963" s="6">
        <v>300</v>
      </c>
      <c r="W1963" s="10"/>
      <c r="X1963" s="8"/>
      <c r="Y1963" s="9">
        <v>0</v>
      </c>
      <c r="Z1963" s="9">
        <v>0</v>
      </c>
      <c r="AA1963" s="9">
        <v>0</v>
      </c>
      <c r="AB1963" s="9">
        <v>0</v>
      </c>
      <c r="AC1963" s="9">
        <v>0</v>
      </c>
      <c r="AD1963" s="9">
        <v>0</v>
      </c>
      <c r="AE1963" s="9">
        <v>0</v>
      </c>
      <c r="AF1963" s="9">
        <v>0</v>
      </c>
      <c r="AG1963" s="9">
        <v>0</v>
      </c>
      <c r="AH1963" s="9">
        <v>0</v>
      </c>
      <c r="AI1963" s="9">
        <v>0</v>
      </c>
      <c r="AJ1963">
        <v>0</v>
      </c>
      <c r="AK1963">
        <v>0</v>
      </c>
      <c r="AU1963" t="s">
        <v>3713</v>
      </c>
      <c r="AW1963">
        <v>0</v>
      </c>
      <c r="BA1963">
        <v>0</v>
      </c>
      <c r="BC1963">
        <v>0</v>
      </c>
      <c r="BE1963">
        <v>0</v>
      </c>
      <c r="BG1963">
        <v>0</v>
      </c>
      <c r="BI1963">
        <v>0</v>
      </c>
      <c r="BK1963">
        <v>0</v>
      </c>
      <c r="BM1963">
        <v>0</v>
      </c>
      <c r="BO1963">
        <v>0</v>
      </c>
      <c r="BQ1963">
        <v>0</v>
      </c>
      <c r="BS1963">
        <v>0</v>
      </c>
      <c r="BT1963">
        <v>0</v>
      </c>
      <c r="BV1963">
        <v>0</v>
      </c>
      <c r="BX1963">
        <v>0</v>
      </c>
      <c r="BZ1963">
        <v>0</v>
      </c>
      <c r="CB1963">
        <v>0</v>
      </c>
      <c r="CD1963">
        <v>0</v>
      </c>
      <c r="CH1963">
        <v>0</v>
      </c>
      <c r="CL1963">
        <v>3122</v>
      </c>
      <c r="CO1963">
        <v>0</v>
      </c>
      <c r="CP1963">
        <v>0</v>
      </c>
    </row>
    <row r="1964" spans="1:94" x14ac:dyDescent="0.3">
      <c r="A1964" s="4">
        <v>44825</v>
      </c>
      <c r="B1964" s="2" t="s">
        <v>53</v>
      </c>
      <c r="C1964" s="11" t="s">
        <v>241</v>
      </c>
      <c r="D1964" s="11" t="s">
        <v>1690</v>
      </c>
      <c r="E1964" s="3" t="s">
        <v>941</v>
      </c>
      <c r="F1964" s="1"/>
      <c r="G1964" s="7"/>
      <c r="H1964" s="7"/>
      <c r="I1964" s="7"/>
      <c r="J1964" s="7">
        <v>80</v>
      </c>
      <c r="K1964" s="7">
        <v>25</v>
      </c>
      <c r="L1964" s="7"/>
      <c r="M1964" s="5"/>
      <c r="N1964" s="7"/>
      <c r="O1964" s="7"/>
      <c r="P1964" s="7"/>
      <c r="Q1964" s="7">
        <v>1</v>
      </c>
      <c r="R1964" s="7"/>
      <c r="S1964" s="7"/>
      <c r="T1964" s="7"/>
      <c r="U1964" s="7"/>
      <c r="V1964" s="6"/>
      <c r="W1964" s="10"/>
      <c r="X1964" s="8"/>
      <c r="Y1964" s="9">
        <v>0</v>
      </c>
      <c r="Z1964" s="9">
        <v>0</v>
      </c>
      <c r="AA1964" s="9">
        <v>0</v>
      </c>
      <c r="AB1964" s="9">
        <v>0</v>
      </c>
      <c r="AC1964" s="9">
        <v>0</v>
      </c>
      <c r="AD1964" s="9">
        <v>0</v>
      </c>
      <c r="AE1964" s="9">
        <v>0</v>
      </c>
      <c r="AF1964" s="9">
        <v>0</v>
      </c>
      <c r="AG1964" s="9">
        <v>0</v>
      </c>
      <c r="AH1964" s="9">
        <v>0</v>
      </c>
      <c r="AI1964" s="9">
        <v>0</v>
      </c>
      <c r="AJ1964">
        <v>0</v>
      </c>
      <c r="AK1964">
        <v>0</v>
      </c>
      <c r="AU1964" t="s">
        <v>3714</v>
      </c>
      <c r="AW1964">
        <v>0</v>
      </c>
      <c r="BA1964">
        <v>0</v>
      </c>
      <c r="BC1964">
        <v>0</v>
      </c>
      <c r="BE1964">
        <v>0</v>
      </c>
      <c r="BG1964">
        <v>0</v>
      </c>
      <c r="BI1964">
        <v>0</v>
      </c>
      <c r="BK1964">
        <v>0</v>
      </c>
      <c r="BM1964">
        <v>0</v>
      </c>
      <c r="BO1964">
        <v>0</v>
      </c>
      <c r="BQ1964">
        <v>0</v>
      </c>
      <c r="BS1964">
        <v>0</v>
      </c>
      <c r="BT1964">
        <v>0</v>
      </c>
      <c r="BV1964">
        <v>0</v>
      </c>
      <c r="BX1964">
        <v>0</v>
      </c>
      <c r="BZ1964">
        <v>0</v>
      </c>
      <c r="CB1964">
        <v>0</v>
      </c>
      <c r="CD1964">
        <v>0</v>
      </c>
      <c r="CH1964">
        <v>0</v>
      </c>
      <c r="CL1964">
        <v>3123</v>
      </c>
      <c r="CO1964">
        <v>0</v>
      </c>
      <c r="CP1964">
        <v>0</v>
      </c>
    </row>
    <row r="1965" spans="1:94" x14ac:dyDescent="0.3">
      <c r="A1965" s="4">
        <v>44825</v>
      </c>
      <c r="B1965" s="2" t="s">
        <v>148</v>
      </c>
      <c r="C1965" s="11" t="s">
        <v>533</v>
      </c>
      <c r="D1965" s="11" t="s">
        <v>11</v>
      </c>
      <c r="E1965" s="3" t="s">
        <v>1395</v>
      </c>
      <c r="F1965" s="1"/>
      <c r="G1965" s="7"/>
      <c r="H1965" s="7"/>
      <c r="I1965" s="7"/>
      <c r="J1965" s="7">
        <v>611</v>
      </c>
      <c r="K1965" s="7">
        <v>123</v>
      </c>
      <c r="L1965" s="7"/>
      <c r="M1965" s="5">
        <v>109</v>
      </c>
      <c r="N1965" s="7"/>
      <c r="O1965" s="7"/>
      <c r="P1965" s="7"/>
      <c r="Q1965" s="7"/>
      <c r="R1965" s="7"/>
      <c r="S1965" s="7"/>
      <c r="T1965" s="7"/>
      <c r="U1965" s="7"/>
      <c r="V1965" s="6"/>
      <c r="W1965" s="10"/>
      <c r="X1965" s="8"/>
      <c r="Y1965" s="9">
        <v>0</v>
      </c>
      <c r="Z1965" s="9">
        <v>0</v>
      </c>
      <c r="AA1965" s="9">
        <v>0</v>
      </c>
      <c r="AB1965" s="9">
        <v>0</v>
      </c>
      <c r="AC1965" s="9">
        <v>0</v>
      </c>
      <c r="AD1965" s="9">
        <v>0</v>
      </c>
      <c r="AE1965" s="9">
        <v>0</v>
      </c>
      <c r="AF1965" s="9">
        <v>0</v>
      </c>
      <c r="AG1965" s="9">
        <v>0</v>
      </c>
      <c r="AH1965" s="9">
        <v>0</v>
      </c>
      <c r="AI1965" s="9">
        <v>0</v>
      </c>
      <c r="AJ1965">
        <v>0</v>
      </c>
      <c r="AK1965">
        <v>0</v>
      </c>
      <c r="AU1965" t="s">
        <v>3715</v>
      </c>
      <c r="AW1965">
        <v>0</v>
      </c>
      <c r="BA1965">
        <v>0</v>
      </c>
      <c r="BC1965">
        <v>0</v>
      </c>
      <c r="BE1965">
        <v>0</v>
      </c>
      <c r="BG1965">
        <v>0</v>
      </c>
      <c r="BI1965">
        <v>0</v>
      </c>
      <c r="BK1965">
        <v>0</v>
      </c>
      <c r="BM1965">
        <v>0</v>
      </c>
      <c r="BO1965">
        <v>0</v>
      </c>
      <c r="BQ1965">
        <v>0</v>
      </c>
      <c r="BS1965">
        <v>0</v>
      </c>
      <c r="BT1965">
        <v>0</v>
      </c>
      <c r="BV1965">
        <v>0</v>
      </c>
      <c r="BX1965">
        <v>0</v>
      </c>
      <c r="BZ1965">
        <v>0</v>
      </c>
      <c r="CB1965">
        <v>0</v>
      </c>
      <c r="CD1965">
        <v>0</v>
      </c>
      <c r="CH1965">
        <v>0</v>
      </c>
      <c r="CL1965">
        <v>3124</v>
      </c>
      <c r="CO1965">
        <v>0</v>
      </c>
      <c r="CP1965">
        <v>0</v>
      </c>
    </row>
    <row r="1966" spans="1:94" x14ac:dyDescent="0.3">
      <c r="A1966" s="4">
        <v>44825</v>
      </c>
      <c r="B1966" s="2" t="s">
        <v>148</v>
      </c>
      <c r="C1966" s="11" t="s">
        <v>428</v>
      </c>
      <c r="D1966" s="11" t="s">
        <v>11</v>
      </c>
      <c r="E1966" s="3" t="s">
        <v>818</v>
      </c>
      <c r="F1966" s="1"/>
      <c r="G1966" s="7"/>
      <c r="H1966" s="7"/>
      <c r="I1966" s="7"/>
      <c r="J1966" s="7">
        <v>41</v>
      </c>
      <c r="K1966" s="7">
        <v>9</v>
      </c>
      <c r="L1966" s="7"/>
      <c r="M1966" s="5">
        <v>7</v>
      </c>
      <c r="N1966" s="7"/>
      <c r="O1966" s="7"/>
      <c r="P1966" s="7"/>
      <c r="Q1966" s="7"/>
      <c r="R1966" s="7"/>
      <c r="S1966" s="7"/>
      <c r="T1966" s="7"/>
      <c r="U1966" s="7"/>
      <c r="V1966" s="6"/>
      <c r="W1966" s="10"/>
      <c r="X1966" s="8"/>
      <c r="Y1966" s="9">
        <v>0</v>
      </c>
      <c r="Z1966" s="9">
        <v>0</v>
      </c>
      <c r="AA1966" s="9">
        <v>0</v>
      </c>
      <c r="AB1966" s="9">
        <v>0</v>
      </c>
      <c r="AC1966" s="9">
        <v>0</v>
      </c>
      <c r="AD1966" s="9">
        <v>0</v>
      </c>
      <c r="AE1966" s="9">
        <v>0</v>
      </c>
      <c r="AF1966" s="9">
        <v>0</v>
      </c>
      <c r="AG1966" s="9">
        <v>0</v>
      </c>
      <c r="AH1966" s="9">
        <v>0</v>
      </c>
      <c r="AI1966" s="9">
        <v>0</v>
      </c>
      <c r="AJ1966">
        <v>0</v>
      </c>
      <c r="AK1966">
        <v>0</v>
      </c>
      <c r="AU1966" t="s">
        <v>3716</v>
      </c>
      <c r="AW1966">
        <v>0</v>
      </c>
      <c r="BA1966">
        <v>0</v>
      </c>
      <c r="BC1966">
        <v>0</v>
      </c>
      <c r="BE1966">
        <v>0</v>
      </c>
      <c r="BG1966">
        <v>0</v>
      </c>
      <c r="BI1966">
        <v>0</v>
      </c>
      <c r="BK1966">
        <v>0</v>
      </c>
      <c r="BM1966">
        <v>0</v>
      </c>
      <c r="BO1966">
        <v>0</v>
      </c>
      <c r="BQ1966">
        <v>0</v>
      </c>
      <c r="BS1966">
        <v>0</v>
      </c>
      <c r="BT1966">
        <v>0</v>
      </c>
      <c r="BV1966">
        <v>0</v>
      </c>
      <c r="BX1966">
        <v>0</v>
      </c>
      <c r="BZ1966">
        <v>0</v>
      </c>
      <c r="CB1966">
        <v>0</v>
      </c>
      <c r="CD1966">
        <v>0</v>
      </c>
      <c r="CH1966">
        <v>0</v>
      </c>
      <c r="CL1966">
        <v>3125</v>
      </c>
      <c r="CO1966">
        <v>0</v>
      </c>
      <c r="CP1966">
        <v>0</v>
      </c>
    </row>
    <row r="1967" spans="1:94" x14ac:dyDescent="0.3">
      <c r="A1967" s="4">
        <v>44825</v>
      </c>
      <c r="B1967" s="2" t="s">
        <v>78</v>
      </c>
      <c r="C1967" s="11" t="s">
        <v>79</v>
      </c>
      <c r="D1967" s="11" t="s">
        <v>1690</v>
      </c>
      <c r="E1967" s="3" t="s">
        <v>1424</v>
      </c>
      <c r="F1967" s="1"/>
      <c r="G1967" s="7"/>
      <c r="H1967" s="7"/>
      <c r="I1967" s="7"/>
      <c r="J1967" s="7"/>
      <c r="K1967" s="7">
        <v>220</v>
      </c>
      <c r="L1967" s="7"/>
      <c r="M1967" s="5"/>
      <c r="N1967" s="7"/>
      <c r="O1967" s="7"/>
      <c r="P1967" s="7"/>
      <c r="Q1967" s="7"/>
      <c r="R1967" s="7"/>
      <c r="S1967" s="7"/>
      <c r="T1967" s="7"/>
      <c r="U1967" s="7"/>
      <c r="V1967" s="6"/>
      <c r="W1967" s="10"/>
      <c r="X1967" s="8"/>
      <c r="Y1967" s="9">
        <v>0</v>
      </c>
      <c r="Z1967" s="9">
        <v>0</v>
      </c>
      <c r="AA1967" s="9">
        <v>0</v>
      </c>
      <c r="AB1967" s="9">
        <v>0</v>
      </c>
      <c r="AC1967" s="9">
        <v>0</v>
      </c>
      <c r="AD1967" s="9">
        <v>0</v>
      </c>
      <c r="AE1967" s="9">
        <v>0</v>
      </c>
      <c r="AF1967" s="9">
        <v>0</v>
      </c>
      <c r="AG1967" s="9">
        <v>0</v>
      </c>
      <c r="AH1967" s="9">
        <v>0</v>
      </c>
      <c r="AI1967" s="9">
        <v>0</v>
      </c>
      <c r="AJ1967">
        <v>0</v>
      </c>
      <c r="AK1967">
        <v>0</v>
      </c>
      <c r="AU1967" t="s">
        <v>3717</v>
      </c>
      <c r="AW1967">
        <v>0</v>
      </c>
      <c r="BA1967">
        <v>0</v>
      </c>
      <c r="BC1967">
        <v>0</v>
      </c>
      <c r="BE1967">
        <v>0</v>
      </c>
      <c r="BG1967">
        <v>0</v>
      </c>
      <c r="BI1967">
        <v>0</v>
      </c>
      <c r="BK1967">
        <v>0</v>
      </c>
      <c r="BM1967">
        <v>0</v>
      </c>
      <c r="BO1967">
        <v>0</v>
      </c>
      <c r="BQ1967">
        <v>0</v>
      </c>
      <c r="BS1967">
        <v>0</v>
      </c>
      <c r="BT1967">
        <v>0</v>
      </c>
      <c r="BV1967">
        <v>0</v>
      </c>
      <c r="BX1967">
        <v>0</v>
      </c>
      <c r="BZ1967">
        <v>0</v>
      </c>
      <c r="CB1967">
        <v>0</v>
      </c>
      <c r="CD1967">
        <v>0</v>
      </c>
      <c r="CH1967">
        <v>0</v>
      </c>
      <c r="CL1967">
        <v>3126</v>
      </c>
      <c r="CO1967">
        <v>0</v>
      </c>
      <c r="CP1967">
        <v>0</v>
      </c>
    </row>
    <row r="1968" spans="1:94" x14ac:dyDescent="0.3">
      <c r="A1968" s="4">
        <v>44826</v>
      </c>
      <c r="B1968" s="2" t="s">
        <v>115</v>
      </c>
      <c r="C1968" s="11" t="s">
        <v>611</v>
      </c>
      <c r="D1968" s="11" t="s">
        <v>11</v>
      </c>
      <c r="E1968" s="3" t="s">
        <v>1268</v>
      </c>
      <c r="F1968" s="1"/>
      <c r="G1968" s="7"/>
      <c r="H1968" s="7"/>
      <c r="I1968" s="7"/>
      <c r="J1968" s="7"/>
      <c r="K1968" s="7">
        <v>167</v>
      </c>
      <c r="L1968" s="7"/>
      <c r="M1968" s="5">
        <v>167</v>
      </c>
      <c r="N1968" s="7"/>
      <c r="O1968" s="7"/>
      <c r="P1968" s="7"/>
      <c r="Q1968" s="7"/>
      <c r="R1968" s="7"/>
      <c r="S1968" s="7"/>
      <c r="T1968" s="7"/>
      <c r="U1968" s="7"/>
      <c r="V1968" s="6"/>
      <c r="W1968" s="10"/>
      <c r="X1968" s="8"/>
      <c r="Y1968" s="9">
        <v>0</v>
      </c>
      <c r="Z1968" s="9">
        <v>0</v>
      </c>
      <c r="AA1968" s="9">
        <v>0</v>
      </c>
      <c r="AB1968" s="9">
        <v>0</v>
      </c>
      <c r="AC1968" s="9">
        <v>0</v>
      </c>
      <c r="AD1968" s="9">
        <v>0</v>
      </c>
      <c r="AE1968" s="9">
        <v>0</v>
      </c>
      <c r="AF1968" s="9">
        <v>0</v>
      </c>
      <c r="AG1968" s="9">
        <v>0</v>
      </c>
      <c r="AH1968" s="9">
        <v>0</v>
      </c>
      <c r="AI1968" s="9">
        <v>0</v>
      </c>
      <c r="AJ1968">
        <v>0</v>
      </c>
      <c r="AK1968">
        <v>0</v>
      </c>
      <c r="AU1968" t="s">
        <v>3718</v>
      </c>
      <c r="AW1968">
        <v>0</v>
      </c>
      <c r="BA1968">
        <v>0</v>
      </c>
      <c r="BC1968">
        <v>0</v>
      </c>
      <c r="BE1968">
        <v>0</v>
      </c>
      <c r="BG1968">
        <v>0</v>
      </c>
      <c r="BI1968">
        <v>0</v>
      </c>
      <c r="BK1968">
        <v>0</v>
      </c>
      <c r="BM1968">
        <v>0</v>
      </c>
      <c r="BO1968">
        <v>0</v>
      </c>
      <c r="BQ1968">
        <v>0</v>
      </c>
      <c r="BS1968">
        <v>0</v>
      </c>
      <c r="BT1968">
        <v>0</v>
      </c>
      <c r="BV1968">
        <v>0</v>
      </c>
      <c r="BX1968">
        <v>0</v>
      </c>
      <c r="BZ1968">
        <v>0</v>
      </c>
      <c r="CB1968">
        <v>0</v>
      </c>
      <c r="CD1968">
        <v>0</v>
      </c>
      <c r="CH1968">
        <v>0</v>
      </c>
      <c r="CL1968">
        <v>3127</v>
      </c>
      <c r="CO1968">
        <v>0</v>
      </c>
      <c r="CP1968">
        <v>0</v>
      </c>
    </row>
    <row r="1969" spans="1:94" x14ac:dyDescent="0.3">
      <c r="A1969" s="4">
        <v>44825</v>
      </c>
      <c r="B1969" s="2" t="s">
        <v>26</v>
      </c>
      <c r="C1969" s="11" t="s">
        <v>658</v>
      </c>
      <c r="D1969" s="11" t="s">
        <v>7</v>
      </c>
      <c r="E1969" s="3" t="s">
        <v>1375</v>
      </c>
      <c r="F1969" s="1"/>
      <c r="G1969" s="7"/>
      <c r="H1969" s="7"/>
      <c r="I1969" s="7"/>
      <c r="J1969" s="7">
        <v>5</v>
      </c>
      <c r="K1969" s="7">
        <v>2</v>
      </c>
      <c r="L1969" s="7"/>
      <c r="M1969" s="5">
        <v>2</v>
      </c>
      <c r="N1969" s="7"/>
      <c r="O1969" s="7"/>
      <c r="P1969" s="7"/>
      <c r="Q1969" s="7"/>
      <c r="R1969" s="7"/>
      <c r="S1969" s="7"/>
      <c r="T1969" s="7"/>
      <c r="U1969" s="7"/>
      <c r="V1969" s="6"/>
      <c r="W1969" s="10"/>
      <c r="X1969" s="8"/>
      <c r="Y1969" s="9">
        <v>0</v>
      </c>
      <c r="Z1969" s="9">
        <v>0</v>
      </c>
      <c r="AA1969" s="9">
        <v>0</v>
      </c>
      <c r="AB1969" s="9">
        <v>0</v>
      </c>
      <c r="AC1969" s="9">
        <v>0</v>
      </c>
      <c r="AD1969" s="9">
        <v>0</v>
      </c>
      <c r="AE1969" s="9">
        <v>0</v>
      </c>
      <c r="AF1969" s="9">
        <v>0</v>
      </c>
      <c r="AG1969" s="9">
        <v>0</v>
      </c>
      <c r="AH1969" s="9">
        <v>0</v>
      </c>
      <c r="AI1969" s="9">
        <v>0</v>
      </c>
      <c r="AJ1969">
        <v>0</v>
      </c>
      <c r="AK1969">
        <v>0</v>
      </c>
      <c r="AU1969" t="s">
        <v>3719</v>
      </c>
      <c r="AW1969">
        <v>0</v>
      </c>
      <c r="BA1969">
        <v>0</v>
      </c>
      <c r="BC1969">
        <v>0</v>
      </c>
      <c r="BE1969">
        <v>0</v>
      </c>
      <c r="BG1969">
        <v>0</v>
      </c>
      <c r="BI1969">
        <v>0</v>
      </c>
      <c r="BK1969">
        <v>0</v>
      </c>
      <c r="BM1969">
        <v>0</v>
      </c>
      <c r="BO1969">
        <v>0</v>
      </c>
      <c r="BQ1969">
        <v>0</v>
      </c>
      <c r="BS1969">
        <v>0</v>
      </c>
      <c r="BT1969">
        <v>0</v>
      </c>
      <c r="BV1969">
        <v>0</v>
      </c>
      <c r="BX1969">
        <v>0</v>
      </c>
      <c r="BZ1969">
        <v>0</v>
      </c>
      <c r="CB1969">
        <v>0</v>
      </c>
      <c r="CD1969">
        <v>0</v>
      </c>
      <c r="CH1969">
        <v>0</v>
      </c>
      <c r="CL1969">
        <v>3128</v>
      </c>
      <c r="CO1969">
        <v>0</v>
      </c>
      <c r="CP1969">
        <v>0</v>
      </c>
    </row>
    <row r="1970" spans="1:94" x14ac:dyDescent="0.3">
      <c r="A1970" s="4">
        <v>44826</v>
      </c>
      <c r="B1970" s="2" t="s">
        <v>26</v>
      </c>
      <c r="C1970" s="11" t="s">
        <v>617</v>
      </c>
      <c r="D1970" s="11" t="s">
        <v>1690</v>
      </c>
      <c r="E1970" s="3" t="s">
        <v>1172</v>
      </c>
      <c r="F1970" s="1"/>
      <c r="G1970" s="7"/>
      <c r="H1970" s="7"/>
      <c r="I1970" s="7"/>
      <c r="J1970" s="7">
        <v>20</v>
      </c>
      <c r="K1970" s="7">
        <v>6</v>
      </c>
      <c r="L1970" s="7"/>
      <c r="M1970" s="5">
        <v>6</v>
      </c>
      <c r="N1970" s="7"/>
      <c r="O1970" s="7"/>
      <c r="P1970" s="7"/>
      <c r="Q1970" s="7"/>
      <c r="R1970" s="7"/>
      <c r="S1970" s="7"/>
      <c r="T1970" s="7"/>
      <c r="U1970" s="7"/>
      <c r="V1970" s="6"/>
      <c r="W1970" s="10"/>
      <c r="X1970" s="8"/>
      <c r="Y1970" s="9">
        <v>0</v>
      </c>
      <c r="Z1970" s="9">
        <v>0</v>
      </c>
      <c r="AA1970" s="9">
        <v>0</v>
      </c>
      <c r="AB1970" s="9">
        <v>0</v>
      </c>
      <c r="AC1970" s="9">
        <v>0</v>
      </c>
      <c r="AD1970" s="9">
        <v>0</v>
      </c>
      <c r="AE1970" s="9">
        <v>0</v>
      </c>
      <c r="AF1970" s="9">
        <v>0</v>
      </c>
      <c r="AG1970" s="9">
        <v>0</v>
      </c>
      <c r="AH1970" s="9">
        <v>0</v>
      </c>
      <c r="AI1970" s="9">
        <v>0</v>
      </c>
      <c r="AJ1970">
        <v>0</v>
      </c>
      <c r="AK1970">
        <v>0</v>
      </c>
      <c r="AU1970" t="s">
        <v>3720</v>
      </c>
      <c r="AW1970">
        <v>0</v>
      </c>
      <c r="BA1970">
        <v>0</v>
      </c>
      <c r="BC1970">
        <v>0</v>
      </c>
      <c r="BE1970">
        <v>0</v>
      </c>
      <c r="BG1970">
        <v>0</v>
      </c>
      <c r="BI1970">
        <v>0</v>
      </c>
      <c r="BK1970">
        <v>0</v>
      </c>
      <c r="BM1970">
        <v>0</v>
      </c>
      <c r="BO1970">
        <v>0</v>
      </c>
      <c r="BQ1970">
        <v>0</v>
      </c>
      <c r="BS1970">
        <v>0</v>
      </c>
      <c r="BT1970">
        <v>0</v>
      </c>
      <c r="BV1970">
        <v>0</v>
      </c>
      <c r="BX1970">
        <v>0</v>
      </c>
      <c r="BZ1970">
        <v>0</v>
      </c>
      <c r="CB1970">
        <v>0</v>
      </c>
      <c r="CD1970">
        <v>0</v>
      </c>
      <c r="CH1970">
        <v>0</v>
      </c>
      <c r="CL1970">
        <v>3129</v>
      </c>
      <c r="CO1970">
        <v>0</v>
      </c>
      <c r="CP1970">
        <v>0</v>
      </c>
    </row>
    <row r="1971" spans="1:94" x14ac:dyDescent="0.3">
      <c r="A1971" s="4">
        <v>44826</v>
      </c>
      <c r="B1971" s="2" t="s">
        <v>53</v>
      </c>
      <c r="C1971" s="11" t="s">
        <v>67</v>
      </c>
      <c r="D1971" s="11" t="s">
        <v>1690</v>
      </c>
      <c r="E1971" s="3" t="s">
        <v>929</v>
      </c>
      <c r="F1971" s="1"/>
      <c r="G1971" s="7"/>
      <c r="H1971" s="7"/>
      <c r="I1971" s="7"/>
      <c r="J1971" s="7">
        <v>32</v>
      </c>
      <c r="K1971" s="7">
        <v>8</v>
      </c>
      <c r="L1971" s="7"/>
      <c r="M1971" s="5">
        <v>3</v>
      </c>
      <c r="N1971" s="7"/>
      <c r="O1971" s="7"/>
      <c r="P1971" s="7"/>
      <c r="Q1971" s="7"/>
      <c r="R1971" s="7"/>
      <c r="S1971" s="7"/>
      <c r="T1971" s="7"/>
      <c r="U1971" s="7"/>
      <c r="V1971" s="6"/>
      <c r="W1971" s="10"/>
      <c r="X1971" s="8"/>
      <c r="Y1971" s="9">
        <v>0</v>
      </c>
      <c r="Z1971" s="9">
        <v>0</v>
      </c>
      <c r="AA1971" s="9">
        <v>0</v>
      </c>
      <c r="AB1971" s="9">
        <v>0</v>
      </c>
      <c r="AC1971" s="9">
        <v>0</v>
      </c>
      <c r="AD1971" s="9">
        <v>0</v>
      </c>
      <c r="AE1971" s="9">
        <v>0</v>
      </c>
      <c r="AF1971" s="9">
        <v>0</v>
      </c>
      <c r="AG1971" s="9">
        <v>0</v>
      </c>
      <c r="AH1971" s="9">
        <v>0</v>
      </c>
      <c r="AI1971" s="9">
        <v>0</v>
      </c>
      <c r="AJ1971">
        <v>0</v>
      </c>
      <c r="AK1971">
        <v>0</v>
      </c>
      <c r="AU1971" t="s">
        <v>3721</v>
      </c>
      <c r="AW1971">
        <v>0</v>
      </c>
      <c r="BA1971">
        <v>0</v>
      </c>
      <c r="BC1971">
        <v>0</v>
      </c>
      <c r="BE1971">
        <v>0</v>
      </c>
      <c r="BG1971">
        <v>0</v>
      </c>
      <c r="BI1971">
        <v>0</v>
      </c>
      <c r="BK1971">
        <v>0</v>
      </c>
      <c r="BM1971">
        <v>0</v>
      </c>
      <c r="BO1971">
        <v>0</v>
      </c>
      <c r="BQ1971">
        <v>0</v>
      </c>
      <c r="BS1971">
        <v>0</v>
      </c>
      <c r="BT1971">
        <v>0</v>
      </c>
      <c r="BV1971">
        <v>0</v>
      </c>
      <c r="BX1971">
        <v>0</v>
      </c>
      <c r="BZ1971">
        <v>0</v>
      </c>
      <c r="CB1971">
        <v>0</v>
      </c>
      <c r="CD1971">
        <v>0</v>
      </c>
      <c r="CH1971">
        <v>0</v>
      </c>
      <c r="CL1971">
        <v>3130</v>
      </c>
      <c r="CO1971">
        <v>0</v>
      </c>
      <c r="CP1971">
        <v>0</v>
      </c>
    </row>
    <row r="1972" spans="1:94" x14ac:dyDescent="0.3">
      <c r="A1972" s="4">
        <v>44826</v>
      </c>
      <c r="B1972" s="2" t="s">
        <v>40</v>
      </c>
      <c r="C1972" s="11" t="s">
        <v>406</v>
      </c>
      <c r="D1972" s="11" t="s">
        <v>1690</v>
      </c>
      <c r="E1972" s="3" t="s">
        <v>1105</v>
      </c>
      <c r="F1972" s="1"/>
      <c r="G1972" s="7"/>
      <c r="H1972" s="7"/>
      <c r="I1972" s="7"/>
      <c r="J1972" s="7"/>
      <c r="K1972" s="7"/>
      <c r="L1972" s="7"/>
      <c r="M1972" s="5"/>
      <c r="N1972" s="7">
        <v>1</v>
      </c>
      <c r="O1972" s="7"/>
      <c r="P1972" s="7"/>
      <c r="Q1972" s="7"/>
      <c r="R1972" s="7"/>
      <c r="S1972" s="7"/>
      <c r="T1972" s="7"/>
      <c r="U1972" s="7"/>
      <c r="V1972" s="6"/>
      <c r="W1972" s="10"/>
      <c r="X1972" s="8"/>
      <c r="Y1972" s="9">
        <v>0</v>
      </c>
      <c r="Z1972" s="9">
        <v>0</v>
      </c>
      <c r="AA1972" s="9">
        <v>0</v>
      </c>
      <c r="AB1972" s="9">
        <v>0</v>
      </c>
      <c r="AC1972" s="9">
        <v>0</v>
      </c>
      <c r="AD1972" s="9">
        <v>0</v>
      </c>
      <c r="AE1972" s="9">
        <v>0</v>
      </c>
      <c r="AF1972" s="9">
        <v>0</v>
      </c>
      <c r="AG1972" s="9">
        <v>0</v>
      </c>
      <c r="AH1972" s="9">
        <v>0</v>
      </c>
      <c r="AI1972" s="9">
        <v>0</v>
      </c>
      <c r="AJ1972">
        <v>0</v>
      </c>
      <c r="AK1972">
        <v>0</v>
      </c>
      <c r="AU1972" t="s">
        <v>3722</v>
      </c>
      <c r="AW1972">
        <v>0</v>
      </c>
      <c r="BA1972">
        <v>0</v>
      </c>
      <c r="BC1972">
        <v>0</v>
      </c>
      <c r="BE1972">
        <v>0</v>
      </c>
      <c r="BG1972">
        <v>0</v>
      </c>
      <c r="BI1972">
        <v>0</v>
      </c>
      <c r="BK1972">
        <v>0</v>
      </c>
      <c r="BM1972">
        <v>0</v>
      </c>
      <c r="BO1972">
        <v>0</v>
      </c>
      <c r="BQ1972">
        <v>0</v>
      </c>
      <c r="BS1972">
        <v>0</v>
      </c>
      <c r="BT1972">
        <v>0</v>
      </c>
      <c r="BV1972">
        <v>0</v>
      </c>
      <c r="BX1972">
        <v>0</v>
      </c>
      <c r="BZ1972">
        <v>0</v>
      </c>
      <c r="CB1972">
        <v>0</v>
      </c>
      <c r="CD1972">
        <v>0</v>
      </c>
      <c r="CH1972">
        <v>0</v>
      </c>
      <c r="CL1972">
        <v>3131</v>
      </c>
      <c r="CO1972">
        <v>0</v>
      </c>
      <c r="CP1972">
        <v>0</v>
      </c>
    </row>
    <row r="1973" spans="1:94" x14ac:dyDescent="0.3">
      <c r="A1973" s="4">
        <v>44824</v>
      </c>
      <c r="B1973" s="2" t="s">
        <v>26</v>
      </c>
      <c r="C1973" s="11" t="s">
        <v>95</v>
      </c>
      <c r="D1973" s="11" t="s">
        <v>11</v>
      </c>
      <c r="E1973" s="3" t="s">
        <v>1044</v>
      </c>
      <c r="F1973" s="1"/>
      <c r="G1973" s="7"/>
      <c r="H1973" s="7"/>
      <c r="I1973" s="7"/>
      <c r="J1973" s="7">
        <v>10</v>
      </c>
      <c r="K1973" s="7">
        <v>5</v>
      </c>
      <c r="L1973" s="7"/>
      <c r="M1973" s="5">
        <v>5</v>
      </c>
      <c r="N1973" s="7"/>
      <c r="O1973" s="7"/>
      <c r="P1973" s="7"/>
      <c r="Q1973" s="7"/>
      <c r="R1973" s="7"/>
      <c r="S1973" s="7">
        <v>2</v>
      </c>
      <c r="T1973" s="7"/>
      <c r="U1973" s="7"/>
      <c r="V1973" s="6"/>
      <c r="W1973" s="10"/>
      <c r="X1973" s="8"/>
      <c r="Y1973" s="9">
        <v>0</v>
      </c>
      <c r="Z1973" s="9">
        <v>0</v>
      </c>
      <c r="AA1973" s="9">
        <v>0</v>
      </c>
      <c r="AB1973" s="9">
        <v>0</v>
      </c>
      <c r="AC1973" s="9">
        <v>0</v>
      </c>
      <c r="AD1973" s="9">
        <v>0</v>
      </c>
      <c r="AE1973" s="9">
        <v>0</v>
      </c>
      <c r="AF1973" s="9">
        <v>0</v>
      </c>
      <c r="AG1973" s="9">
        <v>0</v>
      </c>
      <c r="AH1973" s="9">
        <v>0</v>
      </c>
      <c r="AI1973" s="9">
        <v>0</v>
      </c>
      <c r="AJ1973">
        <v>0</v>
      </c>
      <c r="AK1973">
        <v>0</v>
      </c>
      <c r="AU1973" t="s">
        <v>3723</v>
      </c>
      <c r="AW1973">
        <v>0</v>
      </c>
      <c r="BA1973">
        <v>0</v>
      </c>
      <c r="BC1973">
        <v>0</v>
      </c>
      <c r="BE1973">
        <v>0</v>
      </c>
      <c r="BG1973">
        <v>0</v>
      </c>
      <c r="BI1973">
        <v>0</v>
      </c>
      <c r="BK1973">
        <v>0</v>
      </c>
      <c r="BM1973">
        <v>0</v>
      </c>
      <c r="BO1973">
        <v>0</v>
      </c>
      <c r="BQ1973">
        <v>0</v>
      </c>
      <c r="BS1973">
        <v>0</v>
      </c>
      <c r="BT1973">
        <v>0</v>
      </c>
      <c r="BV1973">
        <v>0</v>
      </c>
      <c r="BX1973">
        <v>0</v>
      </c>
      <c r="BZ1973">
        <v>0</v>
      </c>
      <c r="CB1973">
        <v>0</v>
      </c>
      <c r="CD1973">
        <v>0</v>
      </c>
      <c r="CH1973">
        <v>0</v>
      </c>
      <c r="CL1973">
        <v>3132</v>
      </c>
      <c r="CO1973">
        <v>0</v>
      </c>
      <c r="CP1973">
        <v>0</v>
      </c>
    </row>
    <row r="1974" spans="1:94" x14ac:dyDescent="0.3">
      <c r="A1974" s="4">
        <v>44826</v>
      </c>
      <c r="B1974" s="2" t="s">
        <v>5</v>
      </c>
      <c r="C1974" s="11" t="s">
        <v>111</v>
      </c>
      <c r="D1974" s="11" t="s">
        <v>1699</v>
      </c>
      <c r="E1974" s="3" t="s">
        <v>1312</v>
      </c>
      <c r="F1974" s="1"/>
      <c r="G1974" s="7"/>
      <c r="H1974" s="7"/>
      <c r="I1974" s="7"/>
      <c r="J1974" s="7"/>
      <c r="K1974" s="7"/>
      <c r="L1974" s="7"/>
      <c r="M1974" s="5"/>
      <c r="N1974" s="7"/>
      <c r="O1974" s="7"/>
      <c r="P1974" s="7"/>
      <c r="Q1974" s="7"/>
      <c r="R1974" s="7"/>
      <c r="S1974" s="7"/>
      <c r="T1974" s="7"/>
      <c r="U1974" s="7"/>
      <c r="V1974" s="6">
        <v>5</v>
      </c>
      <c r="W1974" s="10"/>
      <c r="X1974" s="8"/>
      <c r="Y1974" s="9">
        <v>0</v>
      </c>
      <c r="Z1974" s="9">
        <v>0</v>
      </c>
      <c r="AA1974" s="9">
        <v>0</v>
      </c>
      <c r="AB1974" s="9">
        <v>0</v>
      </c>
      <c r="AC1974" s="9">
        <v>0</v>
      </c>
      <c r="AD1974" s="9">
        <v>0</v>
      </c>
      <c r="AE1974" s="9">
        <v>0</v>
      </c>
      <c r="AF1974" s="9">
        <v>0</v>
      </c>
      <c r="AG1974" s="9">
        <v>0</v>
      </c>
      <c r="AH1974" s="9">
        <v>0</v>
      </c>
      <c r="AI1974" s="9">
        <v>0</v>
      </c>
      <c r="AJ1974">
        <v>0</v>
      </c>
      <c r="AK1974">
        <v>0</v>
      </c>
      <c r="AU1974" t="s">
        <v>3724</v>
      </c>
      <c r="AW1974">
        <v>0</v>
      </c>
      <c r="BA1974">
        <v>0</v>
      </c>
      <c r="BC1974">
        <v>0</v>
      </c>
      <c r="BE1974">
        <v>0</v>
      </c>
      <c r="BG1974">
        <v>0</v>
      </c>
      <c r="BI1974">
        <v>0</v>
      </c>
      <c r="BK1974">
        <v>0</v>
      </c>
      <c r="BM1974">
        <v>0</v>
      </c>
      <c r="BO1974">
        <v>0</v>
      </c>
      <c r="BQ1974">
        <v>0</v>
      </c>
      <c r="BS1974">
        <v>0</v>
      </c>
      <c r="BT1974">
        <v>0</v>
      </c>
      <c r="BV1974">
        <v>0</v>
      </c>
      <c r="BX1974">
        <v>0</v>
      </c>
      <c r="BZ1974">
        <v>0</v>
      </c>
      <c r="CB1974">
        <v>0</v>
      </c>
      <c r="CD1974">
        <v>0</v>
      </c>
      <c r="CH1974">
        <v>0</v>
      </c>
      <c r="CL1974">
        <v>3133</v>
      </c>
      <c r="CO1974">
        <v>0</v>
      </c>
      <c r="CP1974">
        <v>0</v>
      </c>
    </row>
    <row r="1975" spans="1:94" x14ac:dyDescent="0.3">
      <c r="A1975" s="4">
        <v>44825</v>
      </c>
      <c r="B1975" s="2" t="s">
        <v>53</v>
      </c>
      <c r="C1975" s="11" t="s">
        <v>376</v>
      </c>
      <c r="D1975" s="11" t="s">
        <v>1690</v>
      </c>
      <c r="E1975" s="3" t="s">
        <v>913</v>
      </c>
      <c r="F1975" s="1"/>
      <c r="G1975" s="7"/>
      <c r="H1975" s="7"/>
      <c r="I1975" s="7"/>
      <c r="J1975" s="7">
        <v>12</v>
      </c>
      <c r="K1975" s="7">
        <v>3</v>
      </c>
      <c r="L1975" s="7"/>
      <c r="M1975" s="5"/>
      <c r="N1975" s="7"/>
      <c r="O1975" s="7"/>
      <c r="P1975" s="7"/>
      <c r="Q1975" s="7"/>
      <c r="R1975" s="7"/>
      <c r="S1975" s="7"/>
      <c r="T1975" s="7"/>
      <c r="U1975" s="7"/>
      <c r="V1975" s="6"/>
      <c r="W1975" s="10" t="s">
        <v>2942</v>
      </c>
      <c r="X1975" s="8"/>
      <c r="Y1975" s="9">
        <v>0</v>
      </c>
      <c r="Z1975" s="9">
        <v>0</v>
      </c>
      <c r="AA1975" s="9">
        <v>0</v>
      </c>
      <c r="AB1975" s="9">
        <v>0</v>
      </c>
      <c r="AC1975" s="9">
        <v>0</v>
      </c>
      <c r="AD1975" s="9">
        <v>0</v>
      </c>
      <c r="AE1975" s="9">
        <v>0</v>
      </c>
      <c r="AF1975" s="9">
        <v>0</v>
      </c>
      <c r="AG1975" s="9">
        <v>0</v>
      </c>
      <c r="AH1975" s="9">
        <v>0</v>
      </c>
      <c r="AI1975" s="9">
        <v>0</v>
      </c>
      <c r="AJ1975">
        <v>0</v>
      </c>
      <c r="AK1975">
        <v>0</v>
      </c>
      <c r="AU1975" t="s">
        <v>3725</v>
      </c>
      <c r="AW1975">
        <v>0</v>
      </c>
      <c r="BA1975">
        <v>0</v>
      </c>
      <c r="BC1975">
        <v>0</v>
      </c>
      <c r="BE1975">
        <v>0</v>
      </c>
      <c r="BG1975">
        <v>0</v>
      </c>
      <c r="BI1975">
        <v>0</v>
      </c>
      <c r="BK1975">
        <v>0</v>
      </c>
      <c r="BM1975">
        <v>0</v>
      </c>
      <c r="BO1975">
        <v>0</v>
      </c>
      <c r="BQ1975">
        <v>0</v>
      </c>
      <c r="BS1975">
        <v>0</v>
      </c>
      <c r="BT1975">
        <v>0</v>
      </c>
      <c r="BV1975">
        <v>0</v>
      </c>
      <c r="BX1975">
        <v>0</v>
      </c>
      <c r="BZ1975">
        <v>0</v>
      </c>
      <c r="CB1975">
        <v>0</v>
      </c>
      <c r="CD1975">
        <v>0</v>
      </c>
      <c r="CH1975">
        <v>0</v>
      </c>
      <c r="CL1975">
        <v>3134</v>
      </c>
      <c r="CO1975">
        <v>0</v>
      </c>
      <c r="CP1975">
        <v>0</v>
      </c>
    </row>
    <row r="1976" spans="1:94" x14ac:dyDescent="0.3">
      <c r="A1976" s="4">
        <v>44825</v>
      </c>
      <c r="B1976" s="2" t="s">
        <v>53</v>
      </c>
      <c r="C1976" s="11" t="s">
        <v>67</v>
      </c>
      <c r="D1976" s="11" t="s">
        <v>1690</v>
      </c>
      <c r="E1976" s="3" t="s">
        <v>929</v>
      </c>
      <c r="F1976" s="1"/>
      <c r="G1976" s="7"/>
      <c r="H1976" s="7"/>
      <c r="I1976" s="7"/>
      <c r="J1976" s="7"/>
      <c r="K1976" s="7"/>
      <c r="L1976" s="7"/>
      <c r="M1976" s="5"/>
      <c r="N1976" s="7">
        <v>1</v>
      </c>
      <c r="O1976" s="7"/>
      <c r="P1976" s="7"/>
      <c r="Q1976" s="7"/>
      <c r="R1976" s="7"/>
      <c r="S1976" s="7"/>
      <c r="T1976" s="7"/>
      <c r="U1976" s="7"/>
      <c r="V1976" s="6"/>
      <c r="W1976" s="10"/>
      <c r="X1976" s="8"/>
      <c r="Y1976" s="9">
        <v>0</v>
      </c>
      <c r="Z1976" s="9">
        <v>0</v>
      </c>
      <c r="AA1976" s="9">
        <v>0</v>
      </c>
      <c r="AB1976" s="9">
        <v>0</v>
      </c>
      <c r="AC1976" s="9">
        <v>0</v>
      </c>
      <c r="AD1976" s="9">
        <v>0</v>
      </c>
      <c r="AE1976" s="9">
        <v>0</v>
      </c>
      <c r="AF1976" s="9">
        <v>0</v>
      </c>
      <c r="AG1976" s="9">
        <v>0</v>
      </c>
      <c r="AH1976" s="9">
        <v>0</v>
      </c>
      <c r="AI1976" s="9">
        <v>0</v>
      </c>
      <c r="AJ1976">
        <v>0</v>
      </c>
      <c r="AK1976">
        <v>0</v>
      </c>
      <c r="AU1976" t="s">
        <v>3726</v>
      </c>
      <c r="AW1976">
        <v>0</v>
      </c>
      <c r="BA1976">
        <v>0</v>
      </c>
      <c r="BC1976">
        <v>0</v>
      </c>
      <c r="BE1976">
        <v>0</v>
      </c>
      <c r="BG1976">
        <v>0</v>
      </c>
      <c r="BI1976">
        <v>0</v>
      </c>
      <c r="BK1976">
        <v>0</v>
      </c>
      <c r="BM1976">
        <v>0</v>
      </c>
      <c r="BO1976">
        <v>0</v>
      </c>
      <c r="BQ1976">
        <v>0</v>
      </c>
      <c r="BS1976">
        <v>0</v>
      </c>
      <c r="BT1976">
        <v>0</v>
      </c>
      <c r="BV1976">
        <v>0</v>
      </c>
      <c r="BX1976">
        <v>0</v>
      </c>
      <c r="BZ1976">
        <v>0</v>
      </c>
      <c r="CB1976">
        <v>0</v>
      </c>
      <c r="CD1976">
        <v>0</v>
      </c>
      <c r="CH1976">
        <v>0</v>
      </c>
      <c r="CL1976">
        <v>3135</v>
      </c>
      <c r="CO1976">
        <v>0</v>
      </c>
      <c r="CP1976">
        <v>0</v>
      </c>
    </row>
    <row r="1977" spans="1:94" x14ac:dyDescent="0.3">
      <c r="A1977" s="4">
        <v>44826</v>
      </c>
      <c r="B1977" s="2" t="s">
        <v>8</v>
      </c>
      <c r="C1977" s="11" t="s">
        <v>482</v>
      </c>
      <c r="D1977" s="11" t="s">
        <v>404</v>
      </c>
      <c r="E1977" s="3" t="s">
        <v>1153</v>
      </c>
      <c r="F1977" s="1"/>
      <c r="G1977" s="7"/>
      <c r="H1977" s="7">
        <v>4</v>
      </c>
      <c r="I1977" s="7"/>
      <c r="J1977" s="7"/>
      <c r="K1977" s="7"/>
      <c r="L1977" s="7"/>
      <c r="M1977" s="5">
        <v>1</v>
      </c>
      <c r="N1977" s="7"/>
      <c r="O1977" s="7"/>
      <c r="P1977" s="7"/>
      <c r="Q1977" s="7"/>
      <c r="R1977" s="7"/>
      <c r="S1977" s="7"/>
      <c r="T1977" s="7"/>
      <c r="U1977" s="7"/>
      <c r="V1977" s="6"/>
      <c r="W1977" s="10"/>
      <c r="X1977" s="8"/>
      <c r="Y1977" s="9">
        <v>0</v>
      </c>
      <c r="Z1977" s="9">
        <v>0</v>
      </c>
      <c r="AA1977" s="9">
        <v>0</v>
      </c>
      <c r="AB1977" s="9">
        <v>0</v>
      </c>
      <c r="AC1977" s="9">
        <v>0</v>
      </c>
      <c r="AD1977" s="9">
        <v>0</v>
      </c>
      <c r="AE1977" s="9">
        <v>0</v>
      </c>
      <c r="AF1977" s="9">
        <v>0</v>
      </c>
      <c r="AG1977" s="9">
        <v>0</v>
      </c>
      <c r="AH1977" s="9">
        <v>0</v>
      </c>
      <c r="AI1977" s="9">
        <v>0</v>
      </c>
      <c r="AJ1977">
        <v>0</v>
      </c>
      <c r="AK1977">
        <v>0</v>
      </c>
      <c r="AU1977" t="s">
        <v>3727</v>
      </c>
      <c r="AW1977">
        <v>0</v>
      </c>
      <c r="BA1977">
        <v>0</v>
      </c>
      <c r="BC1977">
        <v>0</v>
      </c>
      <c r="BE1977">
        <v>0</v>
      </c>
      <c r="BG1977">
        <v>0</v>
      </c>
      <c r="BI1977">
        <v>0</v>
      </c>
      <c r="BK1977">
        <v>0</v>
      </c>
      <c r="BM1977">
        <v>0</v>
      </c>
      <c r="BO1977">
        <v>0</v>
      </c>
      <c r="BQ1977">
        <v>0</v>
      </c>
      <c r="BS1977">
        <v>0</v>
      </c>
      <c r="BT1977">
        <v>0</v>
      </c>
      <c r="BV1977">
        <v>0</v>
      </c>
      <c r="BX1977">
        <v>0</v>
      </c>
      <c r="BZ1977">
        <v>0</v>
      </c>
      <c r="CB1977">
        <v>0</v>
      </c>
      <c r="CD1977">
        <v>0</v>
      </c>
      <c r="CH1977">
        <v>0</v>
      </c>
      <c r="CL1977">
        <v>3136</v>
      </c>
      <c r="CO1977">
        <v>0</v>
      </c>
      <c r="CP1977">
        <v>0</v>
      </c>
    </row>
    <row r="1978" spans="1:94" x14ac:dyDescent="0.3">
      <c r="A1978" s="4">
        <v>44825</v>
      </c>
      <c r="B1978" s="2" t="s">
        <v>8</v>
      </c>
      <c r="C1978" s="11" t="s">
        <v>671</v>
      </c>
      <c r="D1978" s="11" t="s">
        <v>1566</v>
      </c>
      <c r="E1978" s="3" t="s">
        <v>1096</v>
      </c>
      <c r="F1978" s="1"/>
      <c r="G1978" s="7">
        <v>1</v>
      </c>
      <c r="H1978" s="7"/>
      <c r="I1978" s="7"/>
      <c r="J1978" s="7"/>
      <c r="K1978" s="7"/>
      <c r="L1978" s="7"/>
      <c r="M1978" s="5"/>
      <c r="N1978" s="7"/>
      <c r="O1978" s="7"/>
      <c r="P1978" s="7"/>
      <c r="Q1978" s="7"/>
      <c r="R1978" s="7"/>
      <c r="S1978" s="7"/>
      <c r="T1978" s="7"/>
      <c r="U1978" s="7"/>
      <c r="V1978" s="6"/>
      <c r="W1978" s="10"/>
      <c r="X1978" s="8"/>
      <c r="Y1978" s="9">
        <v>0</v>
      </c>
      <c r="Z1978" s="9">
        <v>0</v>
      </c>
      <c r="AA1978" s="9">
        <v>0</v>
      </c>
      <c r="AB1978" s="9">
        <v>0</v>
      </c>
      <c r="AC1978" s="9">
        <v>0</v>
      </c>
      <c r="AD1978" s="9">
        <v>0</v>
      </c>
      <c r="AE1978" s="9">
        <v>0</v>
      </c>
      <c r="AF1978" s="9">
        <v>0</v>
      </c>
      <c r="AG1978" s="9">
        <v>0</v>
      </c>
      <c r="AH1978" s="9">
        <v>0</v>
      </c>
      <c r="AI1978" s="9">
        <v>0</v>
      </c>
      <c r="AJ1978">
        <v>0</v>
      </c>
      <c r="AK1978">
        <v>0</v>
      </c>
      <c r="AU1978" t="s">
        <v>3728</v>
      </c>
      <c r="AW1978">
        <v>0</v>
      </c>
      <c r="BA1978">
        <v>0</v>
      </c>
      <c r="BC1978">
        <v>0</v>
      </c>
      <c r="BE1978">
        <v>0</v>
      </c>
      <c r="BG1978">
        <v>0</v>
      </c>
      <c r="BI1978">
        <v>0</v>
      </c>
      <c r="BK1978">
        <v>0</v>
      </c>
      <c r="BM1978">
        <v>0</v>
      </c>
      <c r="BO1978">
        <v>0</v>
      </c>
      <c r="BQ1978">
        <v>0</v>
      </c>
      <c r="BS1978">
        <v>0</v>
      </c>
      <c r="BT1978">
        <v>0</v>
      </c>
      <c r="BV1978">
        <v>0</v>
      </c>
      <c r="BX1978">
        <v>0</v>
      </c>
      <c r="BZ1978">
        <v>0</v>
      </c>
      <c r="CB1978">
        <v>0</v>
      </c>
      <c r="CD1978">
        <v>0</v>
      </c>
      <c r="CH1978">
        <v>0</v>
      </c>
      <c r="CL1978">
        <v>3137</v>
      </c>
      <c r="CO1978">
        <v>0</v>
      </c>
      <c r="CP1978">
        <v>0</v>
      </c>
    </row>
    <row r="1979" spans="1:94" x14ac:dyDescent="0.3">
      <c r="A1979" s="4">
        <v>44826</v>
      </c>
      <c r="B1979" s="2" t="s">
        <v>115</v>
      </c>
      <c r="C1979" s="11" t="s">
        <v>392</v>
      </c>
      <c r="D1979" s="11" t="s">
        <v>11</v>
      </c>
      <c r="E1979" s="3" t="s">
        <v>1263</v>
      </c>
      <c r="F1979" s="1"/>
      <c r="G1979" s="7"/>
      <c r="H1979" s="7"/>
      <c r="I1979" s="7"/>
      <c r="J1979" s="7">
        <v>200</v>
      </c>
      <c r="K1979" s="7">
        <v>50</v>
      </c>
      <c r="L1979" s="7"/>
      <c r="M1979" s="5">
        <v>50</v>
      </c>
      <c r="N1979" s="7"/>
      <c r="O1979" s="7"/>
      <c r="P1979" s="7"/>
      <c r="Q1979" s="7"/>
      <c r="R1979" s="7"/>
      <c r="S1979" s="7"/>
      <c r="T1979" s="7"/>
      <c r="U1979" s="7"/>
      <c r="V1979" s="6"/>
      <c r="W1979" s="10"/>
      <c r="X1979" s="8"/>
      <c r="Y1979" s="9">
        <v>0</v>
      </c>
      <c r="Z1979" s="9">
        <v>0</v>
      </c>
      <c r="AA1979" s="9">
        <v>0</v>
      </c>
      <c r="AB1979" s="9">
        <v>0</v>
      </c>
      <c r="AC1979" s="9">
        <v>0</v>
      </c>
      <c r="AD1979" s="9">
        <v>0</v>
      </c>
      <c r="AE1979" s="9">
        <v>0</v>
      </c>
      <c r="AF1979" s="9">
        <v>0</v>
      </c>
      <c r="AG1979" s="9">
        <v>0</v>
      </c>
      <c r="AH1979" s="9">
        <v>0</v>
      </c>
      <c r="AI1979" s="9">
        <v>0</v>
      </c>
      <c r="AJ1979">
        <v>0</v>
      </c>
      <c r="AK1979">
        <v>0</v>
      </c>
      <c r="AU1979" t="s">
        <v>3729</v>
      </c>
      <c r="AW1979">
        <v>0</v>
      </c>
      <c r="BA1979">
        <v>0</v>
      </c>
      <c r="BC1979">
        <v>0</v>
      </c>
      <c r="BE1979">
        <v>0</v>
      </c>
      <c r="BG1979">
        <v>0</v>
      </c>
      <c r="BI1979">
        <v>0</v>
      </c>
      <c r="BK1979">
        <v>0</v>
      </c>
      <c r="BM1979">
        <v>0</v>
      </c>
      <c r="BO1979">
        <v>0</v>
      </c>
      <c r="BQ1979">
        <v>0</v>
      </c>
      <c r="BS1979">
        <v>0</v>
      </c>
      <c r="BT1979">
        <v>0</v>
      </c>
      <c r="BV1979">
        <v>0</v>
      </c>
      <c r="BX1979">
        <v>0</v>
      </c>
      <c r="BZ1979">
        <v>0</v>
      </c>
      <c r="CB1979">
        <v>0</v>
      </c>
      <c r="CD1979">
        <v>0</v>
      </c>
      <c r="CH1979">
        <v>0</v>
      </c>
      <c r="CL1979">
        <v>3138</v>
      </c>
      <c r="CO1979">
        <v>0</v>
      </c>
      <c r="CP1979">
        <v>0</v>
      </c>
    </row>
    <row r="1980" spans="1:94" x14ac:dyDescent="0.3">
      <c r="A1980" s="4">
        <v>44826</v>
      </c>
      <c r="B1980" s="2" t="s">
        <v>57</v>
      </c>
      <c r="C1980" s="11" t="s">
        <v>1140</v>
      </c>
      <c r="D1980" s="11" t="s">
        <v>1690</v>
      </c>
      <c r="E1980" s="3" t="s">
        <v>1141</v>
      </c>
      <c r="F1980" s="1"/>
      <c r="G1980" s="7"/>
      <c r="H1980" s="7"/>
      <c r="I1980" s="7"/>
      <c r="J1980" s="7"/>
      <c r="K1980" s="7"/>
      <c r="L1980" s="7"/>
      <c r="M1980" s="5"/>
      <c r="N1980" s="7">
        <v>1</v>
      </c>
      <c r="O1980" s="7"/>
      <c r="P1980" s="7"/>
      <c r="Q1980" s="7"/>
      <c r="R1980" s="7"/>
      <c r="S1980" s="7"/>
      <c r="T1980" s="7"/>
      <c r="U1980" s="7"/>
      <c r="V1980" s="6"/>
      <c r="W1980" s="10"/>
      <c r="X1980" s="8"/>
      <c r="Y1980" s="9">
        <v>0</v>
      </c>
      <c r="Z1980" s="9">
        <v>0</v>
      </c>
      <c r="AA1980" s="9">
        <v>0</v>
      </c>
      <c r="AB1980" s="9">
        <v>0</v>
      </c>
      <c r="AC1980" s="9">
        <v>0</v>
      </c>
      <c r="AD1980" s="9">
        <v>0</v>
      </c>
      <c r="AE1980" s="9">
        <v>0</v>
      </c>
      <c r="AF1980" s="9">
        <v>0</v>
      </c>
      <c r="AG1980" s="9">
        <v>0</v>
      </c>
      <c r="AH1980" s="9">
        <v>0</v>
      </c>
      <c r="AI1980" s="9">
        <v>0</v>
      </c>
      <c r="AJ1980">
        <v>0</v>
      </c>
      <c r="AK1980">
        <v>0</v>
      </c>
      <c r="AU1980" t="s">
        <v>3730</v>
      </c>
      <c r="AW1980">
        <v>0</v>
      </c>
      <c r="BA1980">
        <v>0</v>
      </c>
      <c r="BC1980">
        <v>0</v>
      </c>
      <c r="BE1980">
        <v>0</v>
      </c>
      <c r="BG1980">
        <v>0</v>
      </c>
      <c r="BI1980">
        <v>0</v>
      </c>
      <c r="BK1980">
        <v>0</v>
      </c>
      <c r="BM1980">
        <v>0</v>
      </c>
      <c r="BO1980">
        <v>0</v>
      </c>
      <c r="BQ1980">
        <v>0</v>
      </c>
      <c r="BS1980">
        <v>0</v>
      </c>
      <c r="BT1980">
        <v>0</v>
      </c>
      <c r="BV1980">
        <v>0</v>
      </c>
      <c r="BX1980">
        <v>0</v>
      </c>
      <c r="BZ1980">
        <v>0</v>
      </c>
      <c r="CB1980">
        <v>0</v>
      </c>
      <c r="CD1980">
        <v>0</v>
      </c>
      <c r="CH1980">
        <v>0</v>
      </c>
      <c r="CL1980">
        <v>3139</v>
      </c>
      <c r="CO1980">
        <v>0</v>
      </c>
      <c r="CP1980">
        <v>0</v>
      </c>
    </row>
    <row r="1981" spans="1:94" x14ac:dyDescent="0.3">
      <c r="A1981" s="4">
        <v>44826</v>
      </c>
      <c r="B1981" s="2" t="s">
        <v>78</v>
      </c>
      <c r="C1981" s="11" t="s">
        <v>631</v>
      </c>
      <c r="D1981" s="11" t="s">
        <v>11</v>
      </c>
      <c r="E1981" s="3" t="s">
        <v>931</v>
      </c>
      <c r="F1981" s="1"/>
      <c r="G1981" s="7"/>
      <c r="H1981" s="7"/>
      <c r="I1981" s="7"/>
      <c r="J1981" s="7">
        <v>120</v>
      </c>
      <c r="K1981" s="7">
        <v>30</v>
      </c>
      <c r="L1981" s="7"/>
      <c r="M1981" s="5">
        <v>30</v>
      </c>
      <c r="N1981" s="7"/>
      <c r="O1981" s="7"/>
      <c r="P1981" s="7"/>
      <c r="Q1981" s="7"/>
      <c r="R1981" s="7"/>
      <c r="S1981" s="7"/>
      <c r="T1981" s="7"/>
      <c r="U1981" s="7"/>
      <c r="V1981" s="6"/>
      <c r="W1981" s="10"/>
      <c r="X1981" s="8"/>
      <c r="Y1981" s="9">
        <v>0</v>
      </c>
      <c r="Z1981" s="9">
        <v>0</v>
      </c>
      <c r="AA1981" s="9">
        <v>0</v>
      </c>
      <c r="AB1981" s="9">
        <v>0</v>
      </c>
      <c r="AC1981" s="9">
        <v>0</v>
      </c>
      <c r="AD1981" s="9">
        <v>0</v>
      </c>
      <c r="AE1981" s="9">
        <v>0</v>
      </c>
      <c r="AF1981" s="9">
        <v>0</v>
      </c>
      <c r="AG1981" s="9">
        <v>0</v>
      </c>
      <c r="AH1981" s="9">
        <v>0</v>
      </c>
      <c r="AI1981" s="9">
        <v>0</v>
      </c>
      <c r="AJ1981">
        <v>0</v>
      </c>
      <c r="AK1981">
        <v>0</v>
      </c>
      <c r="AU1981" t="s">
        <v>3731</v>
      </c>
      <c r="AW1981">
        <v>0</v>
      </c>
      <c r="BA1981">
        <v>0</v>
      </c>
      <c r="BC1981">
        <v>0</v>
      </c>
      <c r="BE1981">
        <v>0</v>
      </c>
      <c r="BG1981">
        <v>0</v>
      </c>
      <c r="BI1981">
        <v>0</v>
      </c>
      <c r="BK1981">
        <v>0</v>
      </c>
      <c r="BM1981">
        <v>0</v>
      </c>
      <c r="BO1981">
        <v>0</v>
      </c>
      <c r="BQ1981">
        <v>0</v>
      </c>
      <c r="BS1981">
        <v>0</v>
      </c>
      <c r="BT1981">
        <v>0</v>
      </c>
      <c r="BV1981">
        <v>0</v>
      </c>
      <c r="BX1981">
        <v>0</v>
      </c>
      <c r="BZ1981">
        <v>0</v>
      </c>
      <c r="CB1981">
        <v>0</v>
      </c>
      <c r="CD1981">
        <v>0</v>
      </c>
      <c r="CH1981">
        <v>0</v>
      </c>
      <c r="CL1981">
        <v>3140</v>
      </c>
      <c r="CO1981">
        <v>0</v>
      </c>
      <c r="CP1981">
        <v>0</v>
      </c>
    </row>
    <row r="1982" spans="1:94" x14ac:dyDescent="0.3">
      <c r="A1982" s="4">
        <v>44826</v>
      </c>
      <c r="B1982" s="2" t="s">
        <v>78</v>
      </c>
      <c r="C1982" s="11" t="s">
        <v>237</v>
      </c>
      <c r="D1982" s="11" t="s">
        <v>11</v>
      </c>
      <c r="E1982" s="3" t="s">
        <v>1432</v>
      </c>
      <c r="F1982" s="1"/>
      <c r="G1982" s="7"/>
      <c r="H1982" s="7"/>
      <c r="I1982" s="7"/>
      <c r="J1982" s="7">
        <v>160</v>
      </c>
      <c r="K1982" s="7">
        <v>40</v>
      </c>
      <c r="L1982" s="7"/>
      <c r="M1982" s="5">
        <v>40</v>
      </c>
      <c r="N1982" s="7"/>
      <c r="O1982" s="7"/>
      <c r="P1982" s="7"/>
      <c r="Q1982" s="7"/>
      <c r="R1982" s="7"/>
      <c r="S1982" s="7"/>
      <c r="T1982" s="7"/>
      <c r="U1982" s="7"/>
      <c r="V1982" s="6"/>
      <c r="W1982" s="10"/>
      <c r="X1982" s="8"/>
      <c r="Y1982" s="9">
        <v>0</v>
      </c>
      <c r="Z1982" s="9">
        <v>0</v>
      </c>
      <c r="AA1982" s="9">
        <v>0</v>
      </c>
      <c r="AB1982" s="9">
        <v>0</v>
      </c>
      <c r="AC1982" s="9">
        <v>0</v>
      </c>
      <c r="AD1982" s="9">
        <v>0</v>
      </c>
      <c r="AE1982" s="9">
        <v>0</v>
      </c>
      <c r="AF1982" s="9">
        <v>0</v>
      </c>
      <c r="AG1982" s="9">
        <v>0</v>
      </c>
      <c r="AH1982" s="9">
        <v>0</v>
      </c>
      <c r="AI1982" s="9">
        <v>0</v>
      </c>
      <c r="AJ1982">
        <v>0</v>
      </c>
      <c r="AK1982">
        <v>0</v>
      </c>
      <c r="AU1982" t="s">
        <v>3732</v>
      </c>
      <c r="AW1982">
        <v>0</v>
      </c>
      <c r="BA1982">
        <v>0</v>
      </c>
      <c r="BC1982">
        <v>0</v>
      </c>
      <c r="BE1982">
        <v>0</v>
      </c>
      <c r="BG1982">
        <v>0</v>
      </c>
      <c r="BI1982">
        <v>0</v>
      </c>
      <c r="BK1982">
        <v>0</v>
      </c>
      <c r="BM1982">
        <v>0</v>
      </c>
      <c r="BO1982">
        <v>0</v>
      </c>
      <c r="BQ1982">
        <v>0</v>
      </c>
      <c r="BS1982">
        <v>0</v>
      </c>
      <c r="BT1982">
        <v>0</v>
      </c>
      <c r="BV1982">
        <v>0</v>
      </c>
      <c r="BX1982">
        <v>0</v>
      </c>
      <c r="BZ1982">
        <v>0</v>
      </c>
      <c r="CB1982">
        <v>0</v>
      </c>
      <c r="CD1982">
        <v>0</v>
      </c>
      <c r="CH1982">
        <v>0</v>
      </c>
      <c r="CL1982">
        <v>3141</v>
      </c>
      <c r="CO1982">
        <v>0</v>
      </c>
      <c r="CP1982">
        <v>0</v>
      </c>
    </row>
    <row r="1983" spans="1:94" x14ac:dyDescent="0.3">
      <c r="A1983" s="4">
        <v>44826</v>
      </c>
      <c r="B1983" s="2" t="s">
        <v>32</v>
      </c>
      <c r="C1983" s="11" t="s">
        <v>88</v>
      </c>
      <c r="D1983" s="11" t="s">
        <v>512</v>
      </c>
      <c r="E1983" s="3" t="s">
        <v>1303</v>
      </c>
      <c r="F1983" s="1"/>
      <c r="G1983" s="7"/>
      <c r="H1983" s="7"/>
      <c r="I1983" s="7"/>
      <c r="J1983" s="7">
        <v>35</v>
      </c>
      <c r="K1983" s="7">
        <v>10</v>
      </c>
      <c r="L1983" s="7"/>
      <c r="M1983" s="5">
        <v>10</v>
      </c>
      <c r="N1983" s="7"/>
      <c r="O1983" s="7"/>
      <c r="P1983" s="7"/>
      <c r="Q1983" s="7"/>
      <c r="R1983" s="7"/>
      <c r="S1983" s="7"/>
      <c r="T1983" s="7">
        <v>1</v>
      </c>
      <c r="U1983" s="7"/>
      <c r="V1983" s="6"/>
      <c r="W1983" s="10"/>
      <c r="X1983" s="8"/>
      <c r="Y1983" s="9">
        <v>0</v>
      </c>
      <c r="Z1983" s="9">
        <v>0</v>
      </c>
      <c r="AA1983" s="9">
        <v>0</v>
      </c>
      <c r="AB1983" s="9">
        <v>0</v>
      </c>
      <c r="AC1983" s="9">
        <v>0</v>
      </c>
      <c r="AD1983" s="9">
        <v>0</v>
      </c>
      <c r="AE1983" s="9">
        <v>0</v>
      </c>
      <c r="AF1983" s="9">
        <v>0</v>
      </c>
      <c r="AG1983" s="9">
        <v>0</v>
      </c>
      <c r="AH1983" s="9">
        <v>0</v>
      </c>
      <c r="AI1983" s="9">
        <v>0</v>
      </c>
      <c r="AJ1983">
        <v>0</v>
      </c>
      <c r="AK1983">
        <v>0</v>
      </c>
      <c r="AU1983" t="s">
        <v>3733</v>
      </c>
      <c r="AW1983">
        <v>0</v>
      </c>
      <c r="BA1983">
        <v>0</v>
      </c>
      <c r="BC1983">
        <v>0</v>
      </c>
      <c r="BE1983">
        <v>0</v>
      </c>
      <c r="BG1983">
        <v>0</v>
      </c>
      <c r="BI1983">
        <v>0</v>
      </c>
      <c r="BK1983">
        <v>0</v>
      </c>
      <c r="BM1983">
        <v>0</v>
      </c>
      <c r="BO1983">
        <v>0</v>
      </c>
      <c r="BQ1983">
        <v>0</v>
      </c>
      <c r="BS1983">
        <v>0</v>
      </c>
      <c r="BT1983">
        <v>0</v>
      </c>
      <c r="BV1983">
        <v>0</v>
      </c>
      <c r="BX1983">
        <v>0</v>
      </c>
      <c r="BZ1983">
        <v>0</v>
      </c>
      <c r="CB1983">
        <v>0</v>
      </c>
      <c r="CD1983">
        <v>0</v>
      </c>
      <c r="CH1983">
        <v>0</v>
      </c>
      <c r="CL1983">
        <v>3142</v>
      </c>
      <c r="CO1983">
        <v>0</v>
      </c>
      <c r="CP1983">
        <v>0</v>
      </c>
    </row>
    <row r="1984" spans="1:94" x14ac:dyDescent="0.3">
      <c r="A1984" s="4">
        <v>44826</v>
      </c>
      <c r="B1984" s="2" t="s">
        <v>32</v>
      </c>
      <c r="C1984" s="11" t="s">
        <v>368</v>
      </c>
      <c r="D1984" s="11" t="s">
        <v>1690</v>
      </c>
      <c r="E1984" s="3" t="s">
        <v>1199</v>
      </c>
      <c r="F1984" s="1"/>
      <c r="G1984" s="7"/>
      <c r="H1984" s="7"/>
      <c r="I1984" s="7"/>
      <c r="J1984" s="7"/>
      <c r="K1984" s="7"/>
      <c r="L1984" s="7"/>
      <c r="M1984" s="5"/>
      <c r="N1984" s="7">
        <v>1</v>
      </c>
      <c r="O1984" s="7"/>
      <c r="P1984" s="7"/>
      <c r="Q1984" s="7"/>
      <c r="R1984" s="7"/>
      <c r="S1984" s="7"/>
      <c r="T1984" s="7"/>
      <c r="U1984" s="7"/>
      <c r="V1984" s="6"/>
      <c r="W1984" s="10"/>
      <c r="X1984" s="8"/>
      <c r="Y1984" s="9">
        <v>0</v>
      </c>
      <c r="Z1984" s="9">
        <v>0</v>
      </c>
      <c r="AA1984" s="9">
        <v>0</v>
      </c>
      <c r="AB1984" s="9">
        <v>0</v>
      </c>
      <c r="AC1984" s="9">
        <v>0</v>
      </c>
      <c r="AD1984" s="9">
        <v>0</v>
      </c>
      <c r="AE1984" s="9">
        <v>0</v>
      </c>
      <c r="AF1984" s="9">
        <v>0</v>
      </c>
      <c r="AG1984" s="9">
        <v>0</v>
      </c>
      <c r="AH1984" s="9">
        <v>0</v>
      </c>
      <c r="AI1984" s="9">
        <v>0</v>
      </c>
      <c r="AJ1984">
        <v>0</v>
      </c>
      <c r="AK1984">
        <v>0</v>
      </c>
      <c r="AU1984" t="s">
        <v>3734</v>
      </c>
      <c r="AW1984">
        <v>0</v>
      </c>
      <c r="BA1984">
        <v>0</v>
      </c>
      <c r="BC1984">
        <v>0</v>
      </c>
      <c r="BE1984">
        <v>0</v>
      </c>
      <c r="BG1984">
        <v>0</v>
      </c>
      <c r="BI1984">
        <v>0</v>
      </c>
      <c r="BK1984">
        <v>0</v>
      </c>
      <c r="BM1984">
        <v>0</v>
      </c>
      <c r="BO1984">
        <v>0</v>
      </c>
      <c r="BQ1984">
        <v>0</v>
      </c>
      <c r="BS1984">
        <v>0</v>
      </c>
      <c r="BT1984">
        <v>0</v>
      </c>
      <c r="BV1984">
        <v>0</v>
      </c>
      <c r="BX1984">
        <v>0</v>
      </c>
      <c r="BZ1984">
        <v>0</v>
      </c>
      <c r="CB1984">
        <v>0</v>
      </c>
      <c r="CD1984">
        <v>0</v>
      </c>
      <c r="CH1984">
        <v>0</v>
      </c>
      <c r="CL1984">
        <v>3143</v>
      </c>
      <c r="CO1984">
        <v>0</v>
      </c>
      <c r="CP1984">
        <v>0</v>
      </c>
    </row>
    <row r="1985" spans="1:94" x14ac:dyDescent="0.3">
      <c r="A1985" s="4">
        <v>44826</v>
      </c>
      <c r="B1985" s="2" t="s">
        <v>39</v>
      </c>
      <c r="C1985" s="11" t="s">
        <v>253</v>
      </c>
      <c r="D1985" s="11" t="s">
        <v>1713</v>
      </c>
      <c r="E1985" s="3" t="s">
        <v>1551</v>
      </c>
      <c r="F1985" s="1"/>
      <c r="G1985" s="7"/>
      <c r="H1985" s="7"/>
      <c r="I1985" s="7"/>
      <c r="J1985" s="7"/>
      <c r="K1985" s="7">
        <v>400</v>
      </c>
      <c r="L1985" s="7"/>
      <c r="M1985" s="5">
        <v>400</v>
      </c>
      <c r="N1985" s="7"/>
      <c r="O1985" s="7"/>
      <c r="P1985" s="7"/>
      <c r="Q1985" s="7"/>
      <c r="R1985" s="7"/>
      <c r="S1985" s="7"/>
      <c r="T1985" s="7"/>
      <c r="U1985" s="7"/>
      <c r="V1985" s="6"/>
      <c r="W1985" s="10"/>
      <c r="X1985" s="8"/>
      <c r="Y1985" s="9">
        <v>0</v>
      </c>
      <c r="Z1985" s="9">
        <v>0</v>
      </c>
      <c r="AA1985" s="9">
        <v>0</v>
      </c>
      <c r="AB1985" s="9">
        <v>0</v>
      </c>
      <c r="AC1985" s="9">
        <v>0</v>
      </c>
      <c r="AD1985" s="9">
        <v>0</v>
      </c>
      <c r="AE1985" s="9">
        <v>0</v>
      </c>
      <c r="AF1985" s="9">
        <v>0</v>
      </c>
      <c r="AG1985" s="9">
        <v>0</v>
      </c>
      <c r="AH1985" s="9">
        <v>0</v>
      </c>
      <c r="AI1985" s="9">
        <v>0</v>
      </c>
      <c r="AJ1985">
        <v>0</v>
      </c>
      <c r="AK1985">
        <v>0</v>
      </c>
      <c r="AU1985" t="s">
        <v>3735</v>
      </c>
      <c r="AW1985">
        <v>0</v>
      </c>
      <c r="BA1985">
        <v>0</v>
      </c>
      <c r="BC1985">
        <v>0</v>
      </c>
      <c r="BE1985">
        <v>0</v>
      </c>
      <c r="BG1985">
        <v>0</v>
      </c>
      <c r="BI1985">
        <v>0</v>
      </c>
      <c r="BK1985">
        <v>0</v>
      </c>
      <c r="BM1985">
        <v>0</v>
      </c>
      <c r="BO1985">
        <v>0</v>
      </c>
      <c r="BQ1985">
        <v>0</v>
      </c>
      <c r="BS1985">
        <v>0</v>
      </c>
      <c r="BT1985">
        <v>0</v>
      </c>
      <c r="BV1985">
        <v>0</v>
      </c>
      <c r="BX1985">
        <v>0</v>
      </c>
      <c r="BZ1985">
        <v>0</v>
      </c>
      <c r="CB1985">
        <v>0</v>
      </c>
      <c r="CD1985">
        <v>0</v>
      </c>
      <c r="CH1985">
        <v>0</v>
      </c>
      <c r="CL1985">
        <v>3144</v>
      </c>
      <c r="CO1985">
        <v>0</v>
      </c>
      <c r="CP1985">
        <v>0</v>
      </c>
    </row>
    <row r="1986" spans="1:94" x14ac:dyDescent="0.3">
      <c r="A1986" s="4">
        <v>44817</v>
      </c>
      <c r="B1986" s="2" t="s">
        <v>29</v>
      </c>
      <c r="C1986" s="11" t="s">
        <v>652</v>
      </c>
      <c r="D1986" s="11" t="s">
        <v>1690</v>
      </c>
      <c r="E1986" s="3" t="s">
        <v>1499</v>
      </c>
      <c r="F1986" s="1"/>
      <c r="G1986" s="7"/>
      <c r="H1986" s="7"/>
      <c r="I1986" s="7"/>
      <c r="J1986" s="7"/>
      <c r="K1986" s="7"/>
      <c r="L1986" s="7"/>
      <c r="M1986" s="5"/>
      <c r="N1986" s="7">
        <v>1</v>
      </c>
      <c r="O1986" s="7"/>
      <c r="P1986" s="7"/>
      <c r="Q1986" s="7"/>
      <c r="R1986" s="7"/>
      <c r="S1986" s="7"/>
      <c r="T1986" s="7"/>
      <c r="U1986" s="7"/>
      <c r="V1986" s="6"/>
      <c r="W1986" s="10"/>
      <c r="X1986" s="8"/>
      <c r="Y1986" s="9">
        <v>0</v>
      </c>
      <c r="Z1986" s="9">
        <v>0</v>
      </c>
      <c r="AA1986" s="9">
        <v>0</v>
      </c>
      <c r="AB1986" s="9">
        <v>0</v>
      </c>
      <c r="AC1986" s="9">
        <v>0</v>
      </c>
      <c r="AD1986" s="9">
        <v>0</v>
      </c>
      <c r="AE1986" s="9">
        <v>0</v>
      </c>
      <c r="AF1986" s="9">
        <v>0</v>
      </c>
      <c r="AG1986" s="9">
        <v>0</v>
      </c>
      <c r="AH1986" s="9">
        <v>0</v>
      </c>
      <c r="AI1986" s="9">
        <v>0</v>
      </c>
      <c r="AJ1986">
        <v>0</v>
      </c>
      <c r="AK1986">
        <v>0</v>
      </c>
      <c r="AU1986" t="s">
        <v>3736</v>
      </c>
      <c r="AW1986">
        <v>0</v>
      </c>
      <c r="BA1986">
        <v>0</v>
      </c>
      <c r="BC1986">
        <v>0</v>
      </c>
      <c r="BE1986">
        <v>0</v>
      </c>
      <c r="BG1986">
        <v>0</v>
      </c>
      <c r="BI1986">
        <v>0</v>
      </c>
      <c r="BK1986">
        <v>0</v>
      </c>
      <c r="BM1986">
        <v>0</v>
      </c>
      <c r="BO1986">
        <v>0</v>
      </c>
      <c r="BQ1986">
        <v>0</v>
      </c>
      <c r="BS1986">
        <v>0</v>
      </c>
      <c r="BT1986">
        <v>0</v>
      </c>
      <c r="BV1986">
        <v>0</v>
      </c>
      <c r="BX1986">
        <v>0</v>
      </c>
      <c r="BZ1986">
        <v>0</v>
      </c>
      <c r="CB1986">
        <v>0</v>
      </c>
      <c r="CD1986">
        <v>0</v>
      </c>
      <c r="CH1986">
        <v>0</v>
      </c>
      <c r="CL1986">
        <v>3145</v>
      </c>
      <c r="CO1986">
        <v>0</v>
      </c>
      <c r="CP1986">
        <v>0</v>
      </c>
    </row>
    <row r="1987" spans="1:94" x14ac:dyDescent="0.3">
      <c r="A1987" s="4">
        <v>44823</v>
      </c>
      <c r="B1987" s="2" t="s">
        <v>29</v>
      </c>
      <c r="C1987" s="11" t="s">
        <v>169</v>
      </c>
      <c r="D1987" s="11" t="s">
        <v>31</v>
      </c>
      <c r="E1987" s="3" t="s">
        <v>899</v>
      </c>
      <c r="F1987" s="1"/>
      <c r="G1987" s="7">
        <v>1</v>
      </c>
      <c r="H1987" s="7"/>
      <c r="I1987" s="7"/>
      <c r="J1987" s="7">
        <v>1</v>
      </c>
      <c r="K1987" s="7"/>
      <c r="L1987" s="7"/>
      <c r="M1987" s="5"/>
      <c r="N1987" s="7"/>
      <c r="O1987" s="7"/>
      <c r="P1987" s="7"/>
      <c r="Q1987" s="7"/>
      <c r="R1987" s="7"/>
      <c r="S1987" s="7"/>
      <c r="T1987" s="7"/>
      <c r="U1987" s="7"/>
      <c r="V1987" s="6"/>
      <c r="W1987" s="10"/>
      <c r="X1987" s="8"/>
      <c r="Y1987" s="9">
        <v>0</v>
      </c>
      <c r="Z1987" s="9">
        <v>0</v>
      </c>
      <c r="AA1987" s="9">
        <v>0</v>
      </c>
      <c r="AB1987" s="9">
        <v>0</v>
      </c>
      <c r="AC1987" s="9">
        <v>0</v>
      </c>
      <c r="AD1987" s="9">
        <v>0</v>
      </c>
      <c r="AE1987" s="9">
        <v>0</v>
      </c>
      <c r="AF1987" s="9">
        <v>0</v>
      </c>
      <c r="AG1987" s="9">
        <v>0</v>
      </c>
      <c r="AH1987" s="9">
        <v>0</v>
      </c>
      <c r="AI1987" s="9">
        <v>0</v>
      </c>
      <c r="AJ1987">
        <v>0</v>
      </c>
      <c r="AK1987">
        <v>0</v>
      </c>
      <c r="AU1987" t="s">
        <v>3737</v>
      </c>
      <c r="AW1987">
        <v>0</v>
      </c>
      <c r="BA1987">
        <v>0</v>
      </c>
      <c r="BC1987">
        <v>0</v>
      </c>
      <c r="BE1987">
        <v>0</v>
      </c>
      <c r="BG1987">
        <v>0</v>
      </c>
      <c r="BI1987">
        <v>0</v>
      </c>
      <c r="BK1987">
        <v>0</v>
      </c>
      <c r="BM1987">
        <v>0</v>
      </c>
      <c r="BO1987">
        <v>0</v>
      </c>
      <c r="BQ1987">
        <v>0</v>
      </c>
      <c r="BS1987">
        <v>0</v>
      </c>
      <c r="BT1987">
        <v>0</v>
      </c>
      <c r="BV1987">
        <v>0</v>
      </c>
      <c r="BX1987">
        <v>0</v>
      </c>
      <c r="BZ1987">
        <v>0</v>
      </c>
      <c r="CB1987">
        <v>0</v>
      </c>
      <c r="CD1987">
        <v>0</v>
      </c>
      <c r="CH1987">
        <v>0</v>
      </c>
      <c r="CL1987">
        <v>3146</v>
      </c>
      <c r="CO1987">
        <v>0</v>
      </c>
      <c r="CP1987">
        <v>0</v>
      </c>
    </row>
    <row r="1988" spans="1:94" x14ac:dyDescent="0.3">
      <c r="A1988" s="4">
        <v>44825</v>
      </c>
      <c r="B1988" s="2" t="s">
        <v>29</v>
      </c>
      <c r="C1988" s="11" t="s">
        <v>474</v>
      </c>
      <c r="D1988" s="11" t="s">
        <v>1690</v>
      </c>
      <c r="E1988" s="3" t="s">
        <v>1005</v>
      </c>
      <c r="F1988" s="1"/>
      <c r="G1988" s="7"/>
      <c r="H1988" s="7"/>
      <c r="I1988" s="7"/>
      <c r="J1988" s="7">
        <v>15</v>
      </c>
      <c r="K1988" s="7">
        <v>53</v>
      </c>
      <c r="L1988" s="7"/>
      <c r="M1988" s="5">
        <v>3</v>
      </c>
      <c r="N1988" s="7">
        <v>10</v>
      </c>
      <c r="O1988" s="7"/>
      <c r="P1988" s="7"/>
      <c r="Q1988" s="7"/>
      <c r="R1988" s="7"/>
      <c r="S1988" s="7"/>
      <c r="T1988" s="7"/>
      <c r="U1988" s="7"/>
      <c r="V1988" s="6"/>
      <c r="W1988" s="10"/>
      <c r="X1988" s="8"/>
      <c r="Y1988" s="9">
        <v>0</v>
      </c>
      <c r="Z1988" s="9">
        <v>0</v>
      </c>
      <c r="AA1988" s="9">
        <v>0</v>
      </c>
      <c r="AB1988" s="9">
        <v>0</v>
      </c>
      <c r="AC1988" s="9">
        <v>0</v>
      </c>
      <c r="AD1988" s="9">
        <v>0</v>
      </c>
      <c r="AE1988" s="9">
        <v>0</v>
      </c>
      <c r="AF1988" s="9">
        <v>0</v>
      </c>
      <c r="AG1988" s="9">
        <v>0</v>
      </c>
      <c r="AH1988" s="9">
        <v>0</v>
      </c>
      <c r="AI1988" s="9">
        <v>0</v>
      </c>
      <c r="AJ1988">
        <v>0</v>
      </c>
      <c r="AK1988">
        <v>0</v>
      </c>
      <c r="AU1988" t="s">
        <v>3738</v>
      </c>
      <c r="AW1988">
        <v>0</v>
      </c>
      <c r="BA1988">
        <v>0</v>
      </c>
      <c r="BC1988">
        <v>0</v>
      </c>
      <c r="BE1988">
        <v>0</v>
      </c>
      <c r="BG1988">
        <v>0</v>
      </c>
      <c r="BI1988">
        <v>0</v>
      </c>
      <c r="BK1988">
        <v>0</v>
      </c>
      <c r="BM1988">
        <v>0</v>
      </c>
      <c r="BO1988">
        <v>0</v>
      </c>
      <c r="BQ1988">
        <v>0</v>
      </c>
      <c r="BS1988">
        <v>0</v>
      </c>
      <c r="BT1988">
        <v>0</v>
      </c>
      <c r="BV1988">
        <v>0</v>
      </c>
      <c r="BX1988">
        <v>0</v>
      </c>
      <c r="BZ1988">
        <v>0</v>
      </c>
      <c r="CB1988">
        <v>0</v>
      </c>
      <c r="CD1988">
        <v>0</v>
      </c>
      <c r="CH1988">
        <v>0</v>
      </c>
      <c r="CL1988">
        <v>3147</v>
      </c>
      <c r="CO1988">
        <v>0</v>
      </c>
      <c r="CP1988">
        <v>0</v>
      </c>
    </row>
    <row r="1989" spans="1:94" x14ac:dyDescent="0.3">
      <c r="A1989" s="4">
        <v>44825</v>
      </c>
      <c r="B1989" s="2" t="s">
        <v>29</v>
      </c>
      <c r="C1989" s="11" t="s">
        <v>101</v>
      </c>
      <c r="D1989" s="11" t="s">
        <v>31</v>
      </c>
      <c r="E1989" s="3" t="s">
        <v>977</v>
      </c>
      <c r="F1989" s="1"/>
      <c r="G1989" s="7"/>
      <c r="H1989" s="7"/>
      <c r="I1989" s="7"/>
      <c r="J1989" s="7">
        <v>10</v>
      </c>
      <c r="K1989" s="7">
        <v>2</v>
      </c>
      <c r="L1989" s="7"/>
      <c r="M1989" s="5">
        <v>2</v>
      </c>
      <c r="N1989" s="7"/>
      <c r="O1989" s="7"/>
      <c r="P1989" s="7"/>
      <c r="Q1989" s="7"/>
      <c r="R1989" s="7"/>
      <c r="S1989" s="7"/>
      <c r="T1989" s="7"/>
      <c r="U1989" s="7"/>
      <c r="V1989" s="6"/>
      <c r="W1989" s="10"/>
      <c r="X1989" s="8"/>
      <c r="Y1989" s="9">
        <v>0</v>
      </c>
      <c r="Z1989" s="9">
        <v>0</v>
      </c>
      <c r="AA1989" s="9">
        <v>0</v>
      </c>
      <c r="AB1989" s="9">
        <v>0</v>
      </c>
      <c r="AC1989" s="9">
        <v>0</v>
      </c>
      <c r="AD1989" s="9">
        <v>0</v>
      </c>
      <c r="AE1989" s="9">
        <v>0</v>
      </c>
      <c r="AF1989" s="9">
        <v>0</v>
      </c>
      <c r="AG1989" s="9">
        <v>0</v>
      </c>
      <c r="AH1989" s="9">
        <v>0</v>
      </c>
      <c r="AI1989" s="9">
        <v>0</v>
      </c>
      <c r="AJ1989">
        <v>0</v>
      </c>
      <c r="AK1989">
        <v>0</v>
      </c>
      <c r="AU1989" t="s">
        <v>3739</v>
      </c>
      <c r="AW1989">
        <v>0</v>
      </c>
      <c r="BA1989">
        <v>0</v>
      </c>
      <c r="BC1989">
        <v>0</v>
      </c>
      <c r="BE1989">
        <v>0</v>
      </c>
      <c r="BG1989">
        <v>0</v>
      </c>
      <c r="BI1989">
        <v>0</v>
      </c>
      <c r="BK1989">
        <v>0</v>
      </c>
      <c r="BM1989">
        <v>0</v>
      </c>
      <c r="BO1989">
        <v>0</v>
      </c>
      <c r="BQ1989">
        <v>0</v>
      </c>
      <c r="BS1989">
        <v>0</v>
      </c>
      <c r="BT1989">
        <v>0</v>
      </c>
      <c r="BV1989">
        <v>0</v>
      </c>
      <c r="BX1989">
        <v>0</v>
      </c>
      <c r="BZ1989">
        <v>0</v>
      </c>
      <c r="CB1989">
        <v>0</v>
      </c>
      <c r="CD1989">
        <v>0</v>
      </c>
      <c r="CH1989">
        <v>0</v>
      </c>
      <c r="CL1989">
        <v>3148</v>
      </c>
      <c r="CO1989">
        <v>0</v>
      </c>
      <c r="CP1989">
        <v>0</v>
      </c>
    </row>
    <row r="1990" spans="1:94" x14ac:dyDescent="0.3">
      <c r="A1990" s="4">
        <v>44827</v>
      </c>
      <c r="B1990" s="2" t="s">
        <v>1160</v>
      </c>
      <c r="C1990" s="11" t="s">
        <v>620</v>
      </c>
      <c r="D1990" s="11" t="s">
        <v>11</v>
      </c>
      <c r="E1990" s="3" t="s">
        <v>1292</v>
      </c>
      <c r="F1990" s="1"/>
      <c r="G1990" s="7"/>
      <c r="H1990" s="7"/>
      <c r="I1990" s="7"/>
      <c r="J1990" s="7"/>
      <c r="K1990" s="7"/>
      <c r="L1990" s="7"/>
      <c r="M1990" s="5"/>
      <c r="N1990" s="7"/>
      <c r="O1990" s="7"/>
      <c r="P1990" s="7"/>
      <c r="Q1990" s="7"/>
      <c r="R1990" s="7"/>
      <c r="S1990" s="7"/>
      <c r="T1990" s="7">
        <v>1</v>
      </c>
      <c r="U1990" s="7"/>
      <c r="V1990" s="6"/>
      <c r="W1990" s="10"/>
      <c r="X1990" s="8"/>
      <c r="Y1990" s="9">
        <v>0</v>
      </c>
      <c r="Z1990" s="9">
        <v>0</v>
      </c>
      <c r="AA1990" s="9">
        <v>0</v>
      </c>
      <c r="AB1990" s="9">
        <v>0</v>
      </c>
      <c r="AC1990" s="9">
        <v>0</v>
      </c>
      <c r="AD1990" s="9">
        <v>0</v>
      </c>
      <c r="AE1990" s="9">
        <v>0</v>
      </c>
      <c r="AF1990" s="9">
        <v>0</v>
      </c>
      <c r="AG1990" s="9">
        <v>0</v>
      </c>
      <c r="AH1990" s="9">
        <v>0</v>
      </c>
      <c r="AI1990" s="9">
        <v>0</v>
      </c>
      <c r="AJ1990">
        <v>0</v>
      </c>
      <c r="AK1990">
        <v>0</v>
      </c>
      <c r="AU1990" t="s">
        <v>3740</v>
      </c>
      <c r="AW1990">
        <v>0</v>
      </c>
      <c r="BA1990">
        <v>0</v>
      </c>
      <c r="BC1990">
        <v>0</v>
      </c>
      <c r="BE1990">
        <v>0</v>
      </c>
      <c r="BG1990">
        <v>0</v>
      </c>
      <c r="BI1990">
        <v>0</v>
      </c>
      <c r="BK1990">
        <v>0</v>
      </c>
      <c r="BM1990">
        <v>0</v>
      </c>
      <c r="BO1990">
        <v>0</v>
      </c>
      <c r="BQ1990">
        <v>0</v>
      </c>
      <c r="BS1990">
        <v>0</v>
      </c>
      <c r="BT1990">
        <v>0</v>
      </c>
      <c r="BV1990">
        <v>0</v>
      </c>
      <c r="BX1990">
        <v>0</v>
      </c>
      <c r="BZ1990">
        <v>0</v>
      </c>
      <c r="CB1990">
        <v>0</v>
      </c>
      <c r="CD1990">
        <v>0</v>
      </c>
      <c r="CH1990">
        <v>0</v>
      </c>
      <c r="CL1990">
        <v>3149</v>
      </c>
      <c r="CO1990">
        <v>0</v>
      </c>
      <c r="CP1990">
        <v>0</v>
      </c>
    </row>
    <row r="1991" spans="1:94" x14ac:dyDescent="0.3">
      <c r="A1991" s="4">
        <v>44827</v>
      </c>
      <c r="B1991" s="2" t="s">
        <v>1160</v>
      </c>
      <c r="C1991" s="11" t="s">
        <v>431</v>
      </c>
      <c r="D1991" s="11" t="s">
        <v>31</v>
      </c>
      <c r="E1991" s="3" t="s">
        <v>1250</v>
      </c>
      <c r="F1991" s="1"/>
      <c r="G1991" s="7"/>
      <c r="H1991" s="7"/>
      <c r="I1991" s="7"/>
      <c r="J1991" s="7">
        <v>4</v>
      </c>
      <c r="K1991" s="7">
        <v>1</v>
      </c>
      <c r="L1991" s="7"/>
      <c r="M1991" s="5">
        <v>1</v>
      </c>
      <c r="N1991" s="7"/>
      <c r="O1991" s="7"/>
      <c r="P1991" s="7"/>
      <c r="Q1991" s="7"/>
      <c r="R1991" s="7"/>
      <c r="S1991" s="7"/>
      <c r="T1991" s="7"/>
      <c r="U1991" s="7"/>
      <c r="V1991" s="6"/>
      <c r="W1991" s="10"/>
      <c r="X1991" s="8"/>
      <c r="Y1991" s="9">
        <v>0</v>
      </c>
      <c r="Z1991" s="9">
        <v>0</v>
      </c>
      <c r="AA1991" s="9">
        <v>0</v>
      </c>
      <c r="AB1991" s="9">
        <v>0</v>
      </c>
      <c r="AC1991" s="9">
        <v>0</v>
      </c>
      <c r="AD1991" s="9">
        <v>0</v>
      </c>
      <c r="AE1991" s="9">
        <v>0</v>
      </c>
      <c r="AF1991" s="9">
        <v>0</v>
      </c>
      <c r="AG1991" s="9">
        <v>0</v>
      </c>
      <c r="AH1991" s="9">
        <v>0</v>
      </c>
      <c r="AI1991" s="9">
        <v>0</v>
      </c>
      <c r="AJ1991">
        <v>0</v>
      </c>
      <c r="AK1991">
        <v>0</v>
      </c>
      <c r="AU1991" t="s">
        <v>3741</v>
      </c>
      <c r="AW1991">
        <v>0</v>
      </c>
      <c r="BA1991">
        <v>0</v>
      </c>
      <c r="BC1991">
        <v>0</v>
      </c>
      <c r="BE1991">
        <v>0</v>
      </c>
      <c r="BG1991">
        <v>0</v>
      </c>
      <c r="BI1991">
        <v>0</v>
      </c>
      <c r="BK1991">
        <v>0</v>
      </c>
      <c r="BM1991">
        <v>0</v>
      </c>
      <c r="BO1991">
        <v>0</v>
      </c>
      <c r="BQ1991">
        <v>0</v>
      </c>
      <c r="BS1991">
        <v>0</v>
      </c>
      <c r="BT1991">
        <v>0</v>
      </c>
      <c r="BV1991">
        <v>0</v>
      </c>
      <c r="BX1991">
        <v>0</v>
      </c>
      <c r="BZ1991">
        <v>0</v>
      </c>
      <c r="CB1991">
        <v>0</v>
      </c>
      <c r="CD1991">
        <v>0</v>
      </c>
      <c r="CH1991">
        <v>0</v>
      </c>
      <c r="CL1991">
        <v>3150</v>
      </c>
      <c r="CO1991">
        <v>0</v>
      </c>
      <c r="CP1991">
        <v>0</v>
      </c>
    </row>
    <row r="1992" spans="1:94" x14ac:dyDescent="0.3">
      <c r="A1992" s="4">
        <v>44826</v>
      </c>
      <c r="B1992" s="2" t="s">
        <v>1160</v>
      </c>
      <c r="C1992" s="11" t="s">
        <v>455</v>
      </c>
      <c r="D1992" s="11" t="s">
        <v>1473</v>
      </c>
      <c r="E1992" s="3" t="s">
        <v>1443</v>
      </c>
      <c r="F1992" s="1"/>
      <c r="G1992" s="7"/>
      <c r="H1992" s="7"/>
      <c r="I1992" s="7"/>
      <c r="J1992" s="7"/>
      <c r="K1992" s="7"/>
      <c r="L1992" s="7"/>
      <c r="M1992" s="5"/>
      <c r="N1992" s="7">
        <v>1</v>
      </c>
      <c r="O1992" s="7">
        <v>1</v>
      </c>
      <c r="P1992" s="7"/>
      <c r="Q1992" s="7"/>
      <c r="R1992" s="7"/>
      <c r="S1992" s="7"/>
      <c r="T1992" s="7"/>
      <c r="U1992" s="7"/>
      <c r="V1992" s="6"/>
      <c r="W1992" s="10"/>
      <c r="X1992" s="8"/>
      <c r="Y1992" s="9">
        <v>0</v>
      </c>
      <c r="Z1992" s="9">
        <v>0</v>
      </c>
      <c r="AA1992" s="9">
        <v>0</v>
      </c>
      <c r="AB1992" s="9">
        <v>0</v>
      </c>
      <c r="AC1992" s="9">
        <v>0</v>
      </c>
      <c r="AD1992" s="9">
        <v>0</v>
      </c>
      <c r="AE1992" s="9">
        <v>0</v>
      </c>
      <c r="AF1992" s="9">
        <v>0</v>
      </c>
      <c r="AG1992" s="9">
        <v>0</v>
      </c>
      <c r="AH1992" s="9">
        <v>0</v>
      </c>
      <c r="AI1992" s="9">
        <v>0</v>
      </c>
      <c r="AJ1992">
        <v>0</v>
      </c>
      <c r="AK1992">
        <v>0</v>
      </c>
      <c r="AU1992" t="s">
        <v>3742</v>
      </c>
      <c r="AW1992">
        <v>0</v>
      </c>
      <c r="BA1992">
        <v>0</v>
      </c>
      <c r="BC1992">
        <v>0</v>
      </c>
      <c r="BE1992">
        <v>0</v>
      </c>
      <c r="BG1992">
        <v>0</v>
      </c>
      <c r="BI1992">
        <v>0</v>
      </c>
      <c r="BK1992">
        <v>0</v>
      </c>
      <c r="BM1992">
        <v>0</v>
      </c>
      <c r="BO1992">
        <v>0</v>
      </c>
      <c r="BQ1992">
        <v>0</v>
      </c>
      <c r="BS1992">
        <v>0</v>
      </c>
      <c r="BT1992">
        <v>0</v>
      </c>
      <c r="BV1992">
        <v>0</v>
      </c>
      <c r="BX1992">
        <v>0</v>
      </c>
      <c r="BZ1992">
        <v>0</v>
      </c>
      <c r="CB1992">
        <v>0</v>
      </c>
      <c r="CD1992">
        <v>0</v>
      </c>
      <c r="CH1992">
        <v>0</v>
      </c>
      <c r="CL1992">
        <v>3151</v>
      </c>
      <c r="CO1992">
        <v>0</v>
      </c>
      <c r="CP1992">
        <v>0</v>
      </c>
    </row>
    <row r="1993" spans="1:94" x14ac:dyDescent="0.3">
      <c r="A1993" s="4">
        <v>44825</v>
      </c>
      <c r="B1993" s="2" t="s">
        <v>8</v>
      </c>
      <c r="C1993" s="11" t="s">
        <v>587</v>
      </c>
      <c r="D1993" s="11" t="s">
        <v>11</v>
      </c>
      <c r="E1993" s="3" t="s">
        <v>1109</v>
      </c>
      <c r="F1993" s="1"/>
      <c r="G1993" s="7"/>
      <c r="H1993" s="7"/>
      <c r="I1993" s="7"/>
      <c r="J1993" s="7"/>
      <c r="K1993" s="7"/>
      <c r="L1993" s="7"/>
      <c r="M1993" s="5"/>
      <c r="N1993" s="7"/>
      <c r="O1993" s="7"/>
      <c r="P1993" s="7"/>
      <c r="Q1993" s="7"/>
      <c r="R1993" s="7"/>
      <c r="S1993" s="7"/>
      <c r="T1993" s="7"/>
      <c r="U1993" s="7"/>
      <c r="V1993" s="6"/>
      <c r="W1993" s="10"/>
      <c r="X1993" s="8"/>
      <c r="Y1993" s="9">
        <v>0</v>
      </c>
      <c r="Z1993" s="9">
        <v>0</v>
      </c>
      <c r="AA1993" s="9">
        <v>0</v>
      </c>
      <c r="AB1993" s="9">
        <v>0</v>
      </c>
      <c r="AC1993" s="9">
        <v>0</v>
      </c>
      <c r="AD1993" s="9">
        <v>0</v>
      </c>
      <c r="AE1993" s="9">
        <v>0</v>
      </c>
      <c r="AF1993" s="9">
        <v>0</v>
      </c>
      <c r="AG1993" s="9">
        <v>0</v>
      </c>
      <c r="AH1993" s="9">
        <v>0</v>
      </c>
      <c r="AI1993" s="9">
        <v>0</v>
      </c>
      <c r="AJ1993">
        <v>0</v>
      </c>
      <c r="AK1993">
        <v>0</v>
      </c>
      <c r="AU1993" t="s">
        <v>3743</v>
      </c>
      <c r="AW1993">
        <v>0</v>
      </c>
      <c r="BA1993">
        <v>0</v>
      </c>
      <c r="BC1993">
        <v>0</v>
      </c>
      <c r="BE1993">
        <v>0</v>
      </c>
      <c r="BG1993">
        <v>0</v>
      </c>
      <c r="BI1993">
        <v>0</v>
      </c>
      <c r="BK1993">
        <v>0</v>
      </c>
      <c r="BM1993">
        <v>0</v>
      </c>
      <c r="BO1993">
        <v>0</v>
      </c>
      <c r="BQ1993">
        <v>0</v>
      </c>
      <c r="BS1993">
        <v>0</v>
      </c>
      <c r="BT1993">
        <v>0</v>
      </c>
      <c r="BV1993">
        <v>0</v>
      </c>
      <c r="BX1993">
        <v>0</v>
      </c>
      <c r="BZ1993">
        <v>0</v>
      </c>
      <c r="CB1993">
        <v>0</v>
      </c>
      <c r="CD1993">
        <v>0</v>
      </c>
      <c r="CH1993">
        <v>0</v>
      </c>
      <c r="CL1993">
        <v>3152</v>
      </c>
      <c r="CO1993">
        <v>0</v>
      </c>
      <c r="CP1993">
        <v>0</v>
      </c>
    </row>
    <row r="1994" spans="1:94" x14ac:dyDescent="0.3">
      <c r="A1994" s="4">
        <v>44827</v>
      </c>
      <c r="B1994" s="2" t="s">
        <v>5</v>
      </c>
      <c r="C1994" s="11" t="s">
        <v>451</v>
      </c>
      <c r="D1994" s="11" t="s">
        <v>1690</v>
      </c>
      <c r="E1994" s="3" t="s">
        <v>866</v>
      </c>
      <c r="F1994" s="1"/>
      <c r="G1994" s="7">
        <v>1</v>
      </c>
      <c r="H1994" s="7">
        <v>3</v>
      </c>
      <c r="I1994" s="7"/>
      <c r="J1994" s="7">
        <v>4</v>
      </c>
      <c r="K1994" s="7"/>
      <c r="L1994" s="7"/>
      <c r="M1994" s="5"/>
      <c r="N1994" s="7">
        <v>1</v>
      </c>
      <c r="O1994" s="7"/>
      <c r="P1994" s="7"/>
      <c r="Q1994" s="7"/>
      <c r="R1994" s="7"/>
      <c r="S1994" s="7"/>
      <c r="T1994" s="7"/>
      <c r="U1994" s="7"/>
      <c r="V1994" s="6"/>
      <c r="W1994" s="10"/>
      <c r="X1994" s="8"/>
      <c r="Y1994" s="9">
        <v>0</v>
      </c>
      <c r="Z1994" s="9">
        <v>312000000</v>
      </c>
      <c r="AA1994" s="9">
        <v>0</v>
      </c>
      <c r="AB1994" s="9">
        <v>0</v>
      </c>
      <c r="AC1994" s="9">
        <v>0</v>
      </c>
      <c r="AD1994" s="9">
        <v>0</v>
      </c>
      <c r="AE1994" s="9">
        <v>0</v>
      </c>
      <c r="AF1994" s="9">
        <v>0</v>
      </c>
      <c r="AG1994" s="9">
        <v>0</v>
      </c>
      <c r="AH1994" s="9">
        <v>0</v>
      </c>
      <c r="AI1994" s="9">
        <v>0</v>
      </c>
      <c r="AJ1994">
        <v>312000000</v>
      </c>
      <c r="AK1994">
        <v>0</v>
      </c>
      <c r="AU1994" t="s">
        <v>3744</v>
      </c>
      <c r="AW1994">
        <v>0</v>
      </c>
      <c r="BA1994">
        <v>0</v>
      </c>
      <c r="BC1994">
        <v>0</v>
      </c>
      <c r="BE1994">
        <v>0</v>
      </c>
      <c r="BG1994">
        <v>0</v>
      </c>
      <c r="BI1994">
        <v>0</v>
      </c>
      <c r="BK1994">
        <v>0</v>
      </c>
      <c r="BM1994">
        <v>0</v>
      </c>
      <c r="BO1994">
        <v>0</v>
      </c>
      <c r="BP1994">
        <v>500</v>
      </c>
      <c r="BQ1994">
        <v>312000000</v>
      </c>
      <c r="BS1994">
        <v>0</v>
      </c>
      <c r="BT1994">
        <v>312000000</v>
      </c>
      <c r="BV1994">
        <v>0</v>
      </c>
      <c r="BX1994">
        <v>0</v>
      </c>
      <c r="BZ1994">
        <v>0</v>
      </c>
      <c r="CB1994">
        <v>0</v>
      </c>
      <c r="CD1994">
        <v>0</v>
      </c>
      <c r="CH1994">
        <v>0</v>
      </c>
      <c r="CL1994">
        <v>3153</v>
      </c>
      <c r="CO1994">
        <v>0</v>
      </c>
      <c r="CP1994">
        <v>312000000</v>
      </c>
    </row>
    <row r="1995" spans="1:94" x14ac:dyDescent="0.3">
      <c r="A1995" s="4">
        <v>44826</v>
      </c>
      <c r="B1995" s="2" t="s">
        <v>40</v>
      </c>
      <c r="C1995" s="11" t="s">
        <v>413</v>
      </c>
      <c r="D1995" s="11" t="s">
        <v>1699</v>
      </c>
      <c r="E1995" s="3" t="s">
        <v>1103</v>
      </c>
      <c r="F1995" s="1"/>
      <c r="G1995" s="7"/>
      <c r="H1995" s="7"/>
      <c r="I1995" s="7"/>
      <c r="J1995" s="7"/>
      <c r="K1995" s="7"/>
      <c r="L1995" s="7"/>
      <c r="M1995" s="5"/>
      <c r="N1995" s="7"/>
      <c r="O1995" s="7"/>
      <c r="P1995" s="7"/>
      <c r="Q1995" s="7"/>
      <c r="R1995" s="7"/>
      <c r="S1995" s="7"/>
      <c r="T1995" s="7"/>
      <c r="U1995" s="7"/>
      <c r="V1995" s="6"/>
      <c r="W1995" s="10"/>
      <c r="X1995" s="8"/>
      <c r="Y1995" s="9">
        <v>0</v>
      </c>
      <c r="Z1995" s="9">
        <v>0</v>
      </c>
      <c r="AA1995" s="9">
        <v>0</v>
      </c>
      <c r="AB1995" s="9">
        <v>0</v>
      </c>
      <c r="AC1995" s="9">
        <v>0</v>
      </c>
      <c r="AD1995" s="9">
        <v>0</v>
      </c>
      <c r="AE1995" s="9">
        <v>0</v>
      </c>
      <c r="AF1995" s="9">
        <v>0</v>
      </c>
      <c r="AG1995" s="9">
        <v>0</v>
      </c>
      <c r="AH1995" s="9">
        <v>0</v>
      </c>
      <c r="AI1995" s="9">
        <v>0</v>
      </c>
      <c r="AJ1995">
        <v>0</v>
      </c>
      <c r="AK1995">
        <v>0</v>
      </c>
      <c r="AU1995" t="s">
        <v>3745</v>
      </c>
      <c r="AW1995">
        <v>0</v>
      </c>
      <c r="BA1995">
        <v>0</v>
      </c>
      <c r="BC1995">
        <v>0</v>
      </c>
      <c r="BE1995">
        <v>0</v>
      </c>
      <c r="BG1995">
        <v>0</v>
      </c>
      <c r="BI1995">
        <v>0</v>
      </c>
      <c r="BK1995">
        <v>0</v>
      </c>
      <c r="BM1995">
        <v>0</v>
      </c>
      <c r="BO1995">
        <v>0</v>
      </c>
      <c r="BQ1995">
        <v>0</v>
      </c>
      <c r="BS1995">
        <v>0</v>
      </c>
      <c r="BT1995">
        <v>0</v>
      </c>
      <c r="BV1995">
        <v>0</v>
      </c>
      <c r="BX1995">
        <v>0</v>
      </c>
      <c r="BZ1995">
        <v>0</v>
      </c>
      <c r="CB1995">
        <v>0</v>
      </c>
      <c r="CD1995">
        <v>0</v>
      </c>
      <c r="CH1995">
        <v>0</v>
      </c>
      <c r="CL1995">
        <v>3154</v>
      </c>
      <c r="CO1995">
        <v>0</v>
      </c>
      <c r="CP1995">
        <v>0</v>
      </c>
    </row>
    <row r="1996" spans="1:94" x14ac:dyDescent="0.3">
      <c r="A1996" s="4">
        <v>44825</v>
      </c>
      <c r="B1996" s="2" t="s">
        <v>19</v>
      </c>
      <c r="C1996" s="11" t="s">
        <v>432</v>
      </c>
      <c r="D1996" s="11" t="s">
        <v>11</v>
      </c>
      <c r="E1996" s="3" t="s">
        <v>1276</v>
      </c>
      <c r="F1996" s="1"/>
      <c r="G1996" s="7"/>
      <c r="H1996" s="7"/>
      <c r="I1996" s="7"/>
      <c r="J1996" s="7">
        <v>64</v>
      </c>
      <c r="K1996" s="7">
        <v>16</v>
      </c>
      <c r="L1996" s="7"/>
      <c r="M1996" s="5">
        <v>16</v>
      </c>
      <c r="N1996" s="7"/>
      <c r="O1996" s="7"/>
      <c r="P1996" s="7"/>
      <c r="Q1996" s="7"/>
      <c r="R1996" s="7"/>
      <c r="S1996" s="7"/>
      <c r="T1996" s="7"/>
      <c r="U1996" s="7"/>
      <c r="V1996" s="6"/>
      <c r="W1996" s="10"/>
      <c r="X1996" s="8"/>
      <c r="Y1996" s="9">
        <v>0</v>
      </c>
      <c r="Z1996" s="9">
        <v>0</v>
      </c>
      <c r="AA1996" s="9">
        <v>0</v>
      </c>
      <c r="AB1996" s="9">
        <v>0</v>
      </c>
      <c r="AC1996" s="9">
        <v>0</v>
      </c>
      <c r="AD1996" s="9">
        <v>0</v>
      </c>
      <c r="AE1996" s="9">
        <v>0</v>
      </c>
      <c r="AF1996" s="9">
        <v>0</v>
      </c>
      <c r="AG1996" s="9">
        <v>0</v>
      </c>
      <c r="AH1996" s="9">
        <v>0</v>
      </c>
      <c r="AI1996" s="9">
        <v>0</v>
      </c>
      <c r="AJ1996">
        <v>0</v>
      </c>
      <c r="AK1996">
        <v>0</v>
      </c>
      <c r="AU1996" t="s">
        <v>3746</v>
      </c>
      <c r="AW1996">
        <v>0</v>
      </c>
      <c r="BA1996">
        <v>0</v>
      </c>
      <c r="BC1996">
        <v>0</v>
      </c>
      <c r="BE1996">
        <v>0</v>
      </c>
      <c r="BG1996">
        <v>0</v>
      </c>
      <c r="BI1996">
        <v>0</v>
      </c>
      <c r="BK1996">
        <v>0</v>
      </c>
      <c r="BM1996">
        <v>0</v>
      </c>
      <c r="BO1996">
        <v>0</v>
      </c>
      <c r="BQ1996">
        <v>0</v>
      </c>
      <c r="BS1996">
        <v>0</v>
      </c>
      <c r="BT1996">
        <v>0</v>
      </c>
      <c r="BV1996">
        <v>0</v>
      </c>
      <c r="BX1996">
        <v>0</v>
      </c>
      <c r="BZ1996">
        <v>0</v>
      </c>
      <c r="CB1996">
        <v>0</v>
      </c>
      <c r="CD1996">
        <v>0</v>
      </c>
      <c r="CH1996">
        <v>0</v>
      </c>
      <c r="CL1996">
        <v>3155</v>
      </c>
      <c r="CO1996">
        <v>0</v>
      </c>
      <c r="CP1996">
        <v>0</v>
      </c>
    </row>
    <row r="1997" spans="1:94" x14ac:dyDescent="0.3">
      <c r="A1997" s="4">
        <v>44827</v>
      </c>
      <c r="B1997" s="2" t="s">
        <v>19</v>
      </c>
      <c r="C1997" s="11" t="s">
        <v>260</v>
      </c>
      <c r="D1997" s="11" t="s">
        <v>11</v>
      </c>
      <c r="E1997" s="3" t="s">
        <v>1377</v>
      </c>
      <c r="F1997" s="1"/>
      <c r="G1997" s="7"/>
      <c r="H1997" s="7"/>
      <c r="I1997" s="7"/>
      <c r="J1997" s="7">
        <v>12</v>
      </c>
      <c r="K1997" s="7">
        <v>3</v>
      </c>
      <c r="L1997" s="7"/>
      <c r="M1997" s="5">
        <v>3</v>
      </c>
      <c r="N1997" s="7"/>
      <c r="O1997" s="7"/>
      <c r="P1997" s="7"/>
      <c r="Q1997" s="7"/>
      <c r="R1997" s="7"/>
      <c r="S1997" s="7"/>
      <c r="T1997" s="7"/>
      <c r="U1997" s="7"/>
      <c r="V1997" s="6"/>
      <c r="W1997" s="10"/>
      <c r="X1997" s="8"/>
      <c r="Y1997" s="9">
        <v>0</v>
      </c>
      <c r="Z1997" s="9">
        <v>0</v>
      </c>
      <c r="AA1997" s="9">
        <v>0</v>
      </c>
      <c r="AB1997" s="9">
        <v>0</v>
      </c>
      <c r="AC1997" s="9">
        <v>0</v>
      </c>
      <c r="AD1997" s="9">
        <v>0</v>
      </c>
      <c r="AE1997" s="9">
        <v>0</v>
      </c>
      <c r="AF1997" s="9">
        <v>0</v>
      </c>
      <c r="AG1997" s="9">
        <v>0</v>
      </c>
      <c r="AH1997" s="9">
        <v>0</v>
      </c>
      <c r="AI1997" s="9">
        <v>0</v>
      </c>
      <c r="AJ1997">
        <v>0</v>
      </c>
      <c r="AK1997">
        <v>0</v>
      </c>
      <c r="AU1997" t="s">
        <v>3747</v>
      </c>
      <c r="AW1997">
        <v>0</v>
      </c>
      <c r="BA1997">
        <v>0</v>
      </c>
      <c r="BC1997">
        <v>0</v>
      </c>
      <c r="BE1997">
        <v>0</v>
      </c>
      <c r="BG1997">
        <v>0</v>
      </c>
      <c r="BI1997">
        <v>0</v>
      </c>
      <c r="BK1997">
        <v>0</v>
      </c>
      <c r="BM1997">
        <v>0</v>
      </c>
      <c r="BO1997">
        <v>0</v>
      </c>
      <c r="BQ1997">
        <v>0</v>
      </c>
      <c r="BS1997">
        <v>0</v>
      </c>
      <c r="BT1997">
        <v>0</v>
      </c>
      <c r="BV1997">
        <v>0</v>
      </c>
      <c r="BX1997">
        <v>0</v>
      </c>
      <c r="BZ1997">
        <v>0</v>
      </c>
      <c r="CB1997">
        <v>0</v>
      </c>
      <c r="CD1997">
        <v>0</v>
      </c>
      <c r="CH1997">
        <v>0</v>
      </c>
      <c r="CL1997">
        <v>3156</v>
      </c>
      <c r="CO1997">
        <v>0</v>
      </c>
      <c r="CP1997">
        <v>0</v>
      </c>
    </row>
    <row r="1998" spans="1:94" x14ac:dyDescent="0.3">
      <c r="A1998" s="4">
        <v>44827</v>
      </c>
      <c r="B1998" s="2" t="s">
        <v>40</v>
      </c>
      <c r="C1998" s="11" t="s">
        <v>406</v>
      </c>
      <c r="D1998" s="11" t="s">
        <v>1699</v>
      </c>
      <c r="E1998" s="3" t="s">
        <v>1105</v>
      </c>
      <c r="F1998" s="1"/>
      <c r="G1998" s="7">
        <v>3</v>
      </c>
      <c r="H1998" s="7"/>
      <c r="I1998" s="7"/>
      <c r="J1998" s="7">
        <v>5</v>
      </c>
      <c r="K1998" s="7"/>
      <c r="L1998" s="7"/>
      <c r="M1998" s="5"/>
      <c r="N1998" s="7"/>
      <c r="O1998" s="7"/>
      <c r="P1998" s="7"/>
      <c r="Q1998" s="7"/>
      <c r="R1998" s="7"/>
      <c r="S1998" s="7"/>
      <c r="T1998" s="7"/>
      <c r="U1998" s="7"/>
      <c r="V1998" s="6"/>
      <c r="W1998" s="10"/>
      <c r="X1998" s="8"/>
      <c r="Y1998" s="9">
        <v>0</v>
      </c>
      <c r="Z1998" s="9">
        <v>0</v>
      </c>
      <c r="AA1998" s="9">
        <v>0</v>
      </c>
      <c r="AB1998" s="9">
        <v>0</v>
      </c>
      <c r="AC1998" s="9">
        <v>0</v>
      </c>
      <c r="AD1998" s="9">
        <v>0</v>
      </c>
      <c r="AE1998" s="9">
        <v>0</v>
      </c>
      <c r="AF1998" s="9">
        <v>0</v>
      </c>
      <c r="AG1998" s="9">
        <v>0</v>
      </c>
      <c r="AH1998" s="9">
        <v>0</v>
      </c>
      <c r="AI1998" s="9">
        <v>0</v>
      </c>
      <c r="AJ1998">
        <v>0</v>
      </c>
      <c r="AK1998">
        <v>0</v>
      </c>
      <c r="AU1998" t="s">
        <v>3748</v>
      </c>
      <c r="AW1998">
        <v>0</v>
      </c>
      <c r="BA1998">
        <v>0</v>
      </c>
      <c r="BC1998">
        <v>0</v>
      </c>
      <c r="BE1998">
        <v>0</v>
      </c>
      <c r="BG1998">
        <v>0</v>
      </c>
      <c r="BI1998">
        <v>0</v>
      </c>
      <c r="BK1998">
        <v>0</v>
      </c>
      <c r="BM1998">
        <v>0</v>
      </c>
      <c r="BO1998">
        <v>0</v>
      </c>
      <c r="BQ1998">
        <v>0</v>
      </c>
      <c r="BS1998">
        <v>0</v>
      </c>
      <c r="BT1998">
        <v>0</v>
      </c>
      <c r="BV1998">
        <v>0</v>
      </c>
      <c r="BX1998">
        <v>0</v>
      </c>
      <c r="BZ1998">
        <v>0</v>
      </c>
      <c r="CB1998">
        <v>0</v>
      </c>
      <c r="CD1998">
        <v>0</v>
      </c>
      <c r="CH1998">
        <v>0</v>
      </c>
      <c r="CL1998">
        <v>3157</v>
      </c>
      <c r="CO1998">
        <v>0</v>
      </c>
      <c r="CP1998">
        <v>0</v>
      </c>
    </row>
    <row r="1999" spans="1:94" x14ac:dyDescent="0.3">
      <c r="A1999" s="4">
        <v>44828</v>
      </c>
      <c r="B1999" s="2" t="s">
        <v>9</v>
      </c>
      <c r="C1999" s="11" t="s">
        <v>27</v>
      </c>
      <c r="D1999" s="11" t="s">
        <v>11</v>
      </c>
      <c r="E1999" s="3" t="s">
        <v>1191</v>
      </c>
      <c r="F1999" s="1"/>
      <c r="G1999" s="7"/>
      <c r="H1999" s="7"/>
      <c r="I1999" s="7"/>
      <c r="J1999" s="7">
        <v>5</v>
      </c>
      <c r="K1999" s="7">
        <v>1</v>
      </c>
      <c r="L1999" s="7">
        <v>1</v>
      </c>
      <c r="M1999" s="5"/>
      <c r="N1999" s="7"/>
      <c r="O1999" s="7"/>
      <c r="P1999" s="7"/>
      <c r="Q1999" s="7"/>
      <c r="R1999" s="7"/>
      <c r="S1999" s="7"/>
      <c r="T1999" s="7"/>
      <c r="U1999" s="7"/>
      <c r="V1999" s="6"/>
      <c r="W1999" s="10"/>
      <c r="X1999" s="8"/>
      <c r="Y1999" s="9">
        <v>0</v>
      </c>
      <c r="Z1999" s="9">
        <v>0</v>
      </c>
      <c r="AA1999" s="9">
        <v>0</v>
      </c>
      <c r="AB1999" s="9">
        <v>0</v>
      </c>
      <c r="AC1999" s="9">
        <v>0</v>
      </c>
      <c r="AD1999" s="9">
        <v>0</v>
      </c>
      <c r="AE1999" s="9">
        <v>0</v>
      </c>
      <c r="AF1999" s="9">
        <v>0</v>
      </c>
      <c r="AG1999" s="9">
        <v>0</v>
      </c>
      <c r="AH1999" s="9">
        <v>0</v>
      </c>
      <c r="AI1999" s="9">
        <v>0</v>
      </c>
      <c r="AJ1999">
        <v>0</v>
      </c>
      <c r="AK1999">
        <v>0</v>
      </c>
      <c r="AU1999" t="s">
        <v>3749</v>
      </c>
      <c r="AW1999">
        <v>0</v>
      </c>
      <c r="BA1999">
        <v>0</v>
      </c>
      <c r="BC1999">
        <v>0</v>
      </c>
      <c r="BE1999">
        <v>0</v>
      </c>
      <c r="BG1999">
        <v>0</v>
      </c>
      <c r="BI1999">
        <v>0</v>
      </c>
      <c r="BK1999">
        <v>0</v>
      </c>
      <c r="BM1999">
        <v>0</v>
      </c>
      <c r="BO1999">
        <v>0</v>
      </c>
      <c r="BQ1999">
        <v>0</v>
      </c>
      <c r="BS1999">
        <v>0</v>
      </c>
      <c r="BT1999">
        <v>0</v>
      </c>
      <c r="BV1999">
        <v>0</v>
      </c>
      <c r="BX1999">
        <v>0</v>
      </c>
      <c r="BZ1999">
        <v>0</v>
      </c>
      <c r="CB1999">
        <v>0</v>
      </c>
      <c r="CD1999">
        <v>0</v>
      </c>
      <c r="CH1999">
        <v>0</v>
      </c>
      <c r="CL1999">
        <v>3158</v>
      </c>
      <c r="CO1999">
        <v>0</v>
      </c>
      <c r="CP1999">
        <v>0</v>
      </c>
    </row>
    <row r="2000" spans="1:94" x14ac:dyDescent="0.3">
      <c r="A2000" s="4">
        <v>44828</v>
      </c>
      <c r="B2000" s="2" t="s">
        <v>32</v>
      </c>
      <c r="C2000" s="11" t="s">
        <v>70</v>
      </c>
      <c r="D2000" s="11" t="s">
        <v>1690</v>
      </c>
      <c r="E2000" s="3" t="s">
        <v>1242</v>
      </c>
      <c r="F2000" s="1"/>
      <c r="G2000" s="7"/>
      <c r="H2000" s="7"/>
      <c r="I2000" s="7"/>
      <c r="J2000" s="7">
        <v>5</v>
      </c>
      <c r="K2000" s="7">
        <v>1</v>
      </c>
      <c r="L2000" s="7"/>
      <c r="M2000" s="5">
        <v>1</v>
      </c>
      <c r="N2000" s="7">
        <v>1</v>
      </c>
      <c r="O2000" s="7"/>
      <c r="P2000" s="7"/>
      <c r="Q2000" s="7"/>
      <c r="R2000" s="7"/>
      <c r="S2000" s="7"/>
      <c r="T2000" s="7"/>
      <c r="U2000" s="7"/>
      <c r="V2000" s="6"/>
      <c r="W2000" s="10"/>
      <c r="X2000" s="8"/>
      <c r="Y2000" s="9">
        <v>0</v>
      </c>
      <c r="Z2000" s="9">
        <v>0</v>
      </c>
      <c r="AA2000" s="9">
        <v>0</v>
      </c>
      <c r="AB2000" s="9">
        <v>0</v>
      </c>
      <c r="AC2000" s="9">
        <v>0</v>
      </c>
      <c r="AD2000" s="9">
        <v>0</v>
      </c>
      <c r="AE2000" s="9">
        <v>0</v>
      </c>
      <c r="AF2000" s="9">
        <v>0</v>
      </c>
      <c r="AG2000" s="9">
        <v>0</v>
      </c>
      <c r="AH2000" s="9">
        <v>0</v>
      </c>
      <c r="AI2000" s="9">
        <v>0</v>
      </c>
      <c r="AJ2000">
        <v>0</v>
      </c>
      <c r="AK2000">
        <v>0</v>
      </c>
      <c r="AU2000" t="s">
        <v>3750</v>
      </c>
      <c r="AW2000">
        <v>0</v>
      </c>
      <c r="BA2000">
        <v>0</v>
      </c>
      <c r="BC2000">
        <v>0</v>
      </c>
      <c r="BE2000">
        <v>0</v>
      </c>
      <c r="BG2000">
        <v>0</v>
      </c>
      <c r="BI2000">
        <v>0</v>
      </c>
      <c r="BK2000">
        <v>0</v>
      </c>
      <c r="BM2000">
        <v>0</v>
      </c>
      <c r="BO2000">
        <v>0</v>
      </c>
      <c r="BQ2000">
        <v>0</v>
      </c>
      <c r="BS2000">
        <v>0</v>
      </c>
      <c r="BT2000">
        <v>0</v>
      </c>
      <c r="BV2000">
        <v>0</v>
      </c>
      <c r="BX2000">
        <v>0</v>
      </c>
      <c r="BZ2000">
        <v>0</v>
      </c>
      <c r="CB2000">
        <v>0</v>
      </c>
      <c r="CD2000">
        <v>0</v>
      </c>
      <c r="CH2000">
        <v>0</v>
      </c>
      <c r="CL2000">
        <v>3159</v>
      </c>
      <c r="CO2000">
        <v>0</v>
      </c>
      <c r="CP2000">
        <v>0</v>
      </c>
    </row>
    <row r="2001" spans="1:94" x14ac:dyDescent="0.3">
      <c r="A2001" s="4">
        <v>44828</v>
      </c>
      <c r="B2001" s="2" t="s">
        <v>794</v>
      </c>
      <c r="C2001" s="11" t="s">
        <v>65</v>
      </c>
      <c r="D2001" s="11" t="s">
        <v>1690</v>
      </c>
      <c r="E2001" s="3" t="s">
        <v>1086</v>
      </c>
      <c r="F2001" s="1"/>
      <c r="G2001" s="7"/>
      <c r="H2001" s="7"/>
      <c r="I2001" s="7"/>
      <c r="J2001" s="7"/>
      <c r="K2001" s="7"/>
      <c r="L2001" s="7"/>
      <c r="M2001" s="5"/>
      <c r="N2001" s="7">
        <v>1</v>
      </c>
      <c r="O2001" s="7"/>
      <c r="P2001" s="7"/>
      <c r="Q2001" s="7"/>
      <c r="R2001" s="7"/>
      <c r="S2001" s="7"/>
      <c r="T2001" s="7"/>
      <c r="U2001" s="7"/>
      <c r="V2001" s="6"/>
      <c r="W2001" s="10"/>
      <c r="X2001" s="8"/>
      <c r="Y2001" s="9">
        <v>0</v>
      </c>
      <c r="Z2001" s="9">
        <v>0</v>
      </c>
      <c r="AA2001" s="9">
        <v>0</v>
      </c>
      <c r="AB2001" s="9">
        <v>0</v>
      </c>
      <c r="AC2001" s="9">
        <v>0</v>
      </c>
      <c r="AD2001" s="9">
        <v>0</v>
      </c>
      <c r="AE2001" s="9">
        <v>0</v>
      </c>
      <c r="AF2001" s="9">
        <v>0</v>
      </c>
      <c r="AG2001" s="9">
        <v>0</v>
      </c>
      <c r="AH2001" s="9">
        <v>0</v>
      </c>
      <c r="AI2001" s="9">
        <v>0</v>
      </c>
      <c r="AJ2001">
        <v>0</v>
      </c>
      <c r="AK2001">
        <v>0</v>
      </c>
      <c r="AU2001" t="s">
        <v>3751</v>
      </c>
      <c r="AW2001">
        <v>0</v>
      </c>
      <c r="BA2001">
        <v>0</v>
      </c>
      <c r="BC2001">
        <v>0</v>
      </c>
      <c r="BE2001">
        <v>0</v>
      </c>
      <c r="BG2001">
        <v>0</v>
      </c>
      <c r="BI2001">
        <v>0</v>
      </c>
      <c r="BK2001">
        <v>0</v>
      </c>
      <c r="BM2001">
        <v>0</v>
      </c>
      <c r="BO2001">
        <v>0</v>
      </c>
      <c r="BQ2001">
        <v>0</v>
      </c>
      <c r="BS2001">
        <v>0</v>
      </c>
      <c r="BT2001">
        <v>0</v>
      </c>
      <c r="BV2001">
        <v>0</v>
      </c>
      <c r="BX2001">
        <v>0</v>
      </c>
      <c r="BZ2001">
        <v>0</v>
      </c>
      <c r="CB2001">
        <v>0</v>
      </c>
      <c r="CD2001">
        <v>0</v>
      </c>
      <c r="CH2001">
        <v>0</v>
      </c>
      <c r="CL2001">
        <v>3160</v>
      </c>
      <c r="CO2001">
        <v>0</v>
      </c>
      <c r="CP2001">
        <v>0</v>
      </c>
    </row>
    <row r="2002" spans="1:94" x14ac:dyDescent="0.3">
      <c r="A2002" s="4">
        <v>44827</v>
      </c>
      <c r="B2002" s="2" t="s">
        <v>92</v>
      </c>
      <c r="C2002" s="11" t="s">
        <v>92</v>
      </c>
      <c r="D2002" s="11" t="s">
        <v>1697</v>
      </c>
      <c r="E2002" s="3" t="s">
        <v>1300</v>
      </c>
      <c r="F2002" s="1"/>
      <c r="G2002" s="7">
        <v>1</v>
      </c>
      <c r="H2002" s="7"/>
      <c r="I2002" s="7"/>
      <c r="J2002" s="7"/>
      <c r="K2002" s="7"/>
      <c r="L2002" s="7"/>
      <c r="M2002" s="5"/>
      <c r="N2002" s="7"/>
      <c r="O2002" s="7"/>
      <c r="P2002" s="7"/>
      <c r="Q2002" s="7"/>
      <c r="R2002" s="7"/>
      <c r="S2002" s="7"/>
      <c r="T2002" s="7"/>
      <c r="U2002" s="7"/>
      <c r="V2002" s="6"/>
      <c r="W2002" s="10"/>
      <c r="X2002" s="8"/>
      <c r="Y2002" s="9">
        <v>0</v>
      </c>
      <c r="Z2002" s="9">
        <v>0</v>
      </c>
      <c r="AA2002" s="9">
        <v>0</v>
      </c>
      <c r="AB2002" s="9">
        <v>0</v>
      </c>
      <c r="AC2002" s="9">
        <v>0</v>
      </c>
      <c r="AD2002" s="9">
        <v>0</v>
      </c>
      <c r="AE2002" s="9">
        <v>0</v>
      </c>
      <c r="AF2002" s="9">
        <v>0</v>
      </c>
      <c r="AG2002" s="9">
        <v>0</v>
      </c>
      <c r="AH2002" s="9">
        <v>0</v>
      </c>
      <c r="AI2002" s="9">
        <v>0</v>
      </c>
      <c r="AJ2002">
        <v>0</v>
      </c>
      <c r="AK2002">
        <v>0</v>
      </c>
      <c r="AU2002" t="s">
        <v>3752</v>
      </c>
      <c r="AW2002">
        <v>0</v>
      </c>
      <c r="BA2002">
        <v>0</v>
      </c>
      <c r="BC2002">
        <v>0</v>
      </c>
      <c r="BE2002">
        <v>0</v>
      </c>
      <c r="BG2002">
        <v>0</v>
      </c>
      <c r="BI2002">
        <v>0</v>
      </c>
      <c r="BK2002">
        <v>0</v>
      </c>
      <c r="BM2002">
        <v>0</v>
      </c>
      <c r="BO2002">
        <v>0</v>
      </c>
      <c r="BQ2002">
        <v>0</v>
      </c>
      <c r="BS2002">
        <v>0</v>
      </c>
      <c r="BT2002">
        <v>0</v>
      </c>
      <c r="BV2002">
        <v>0</v>
      </c>
      <c r="BX2002">
        <v>0</v>
      </c>
      <c r="BZ2002">
        <v>0</v>
      </c>
      <c r="CB2002">
        <v>0</v>
      </c>
      <c r="CD2002">
        <v>0</v>
      </c>
      <c r="CH2002">
        <v>0</v>
      </c>
      <c r="CL2002">
        <v>3161</v>
      </c>
      <c r="CO2002">
        <v>0</v>
      </c>
      <c r="CP2002">
        <v>0</v>
      </c>
    </row>
    <row r="2003" spans="1:94" x14ac:dyDescent="0.3">
      <c r="A2003" s="4">
        <v>44828</v>
      </c>
      <c r="B2003" s="2" t="s">
        <v>40</v>
      </c>
      <c r="C2003" s="11" t="s">
        <v>42</v>
      </c>
      <c r="D2003" s="11" t="s">
        <v>1699</v>
      </c>
      <c r="E2003" s="3" t="s">
        <v>1009</v>
      </c>
      <c r="F2003" s="1"/>
      <c r="G2003" s="7"/>
      <c r="H2003" s="7"/>
      <c r="I2003" s="7"/>
      <c r="J2003" s="7"/>
      <c r="K2003" s="7"/>
      <c r="L2003" s="7"/>
      <c r="M2003" s="5"/>
      <c r="N2003" s="7"/>
      <c r="O2003" s="7"/>
      <c r="P2003" s="7"/>
      <c r="Q2003" s="7"/>
      <c r="R2003" s="7"/>
      <c r="S2003" s="7"/>
      <c r="T2003" s="7"/>
      <c r="U2003" s="7"/>
      <c r="V2003" s="6">
        <v>20</v>
      </c>
      <c r="W2003" s="10"/>
      <c r="X2003" s="8"/>
      <c r="Y2003" s="9">
        <v>0</v>
      </c>
      <c r="Z2003" s="9">
        <v>0</v>
      </c>
      <c r="AA2003" s="9">
        <v>0</v>
      </c>
      <c r="AB2003" s="9">
        <v>0</v>
      </c>
      <c r="AC2003" s="9">
        <v>0</v>
      </c>
      <c r="AD2003" s="9">
        <v>0</v>
      </c>
      <c r="AE2003" s="9">
        <v>0</v>
      </c>
      <c r="AF2003" s="9">
        <v>0</v>
      </c>
      <c r="AG2003" s="9">
        <v>0</v>
      </c>
      <c r="AH2003" s="9">
        <v>0</v>
      </c>
      <c r="AI2003" s="9">
        <v>0</v>
      </c>
      <c r="AJ2003">
        <v>0</v>
      </c>
      <c r="AK2003">
        <v>0</v>
      </c>
      <c r="AU2003" t="s">
        <v>3753</v>
      </c>
      <c r="AW2003">
        <v>0</v>
      </c>
      <c r="BA2003">
        <v>0</v>
      </c>
      <c r="BC2003">
        <v>0</v>
      </c>
      <c r="BE2003">
        <v>0</v>
      </c>
      <c r="BG2003">
        <v>0</v>
      </c>
      <c r="BI2003">
        <v>0</v>
      </c>
      <c r="BK2003">
        <v>0</v>
      </c>
      <c r="BM2003">
        <v>0</v>
      </c>
      <c r="BO2003">
        <v>0</v>
      </c>
      <c r="BQ2003">
        <v>0</v>
      </c>
      <c r="BS2003">
        <v>0</v>
      </c>
      <c r="BT2003">
        <v>0</v>
      </c>
      <c r="BV2003">
        <v>0</v>
      </c>
      <c r="BX2003">
        <v>0</v>
      </c>
      <c r="BZ2003">
        <v>0</v>
      </c>
      <c r="CB2003">
        <v>0</v>
      </c>
      <c r="CD2003">
        <v>0</v>
      </c>
      <c r="CH2003">
        <v>0</v>
      </c>
      <c r="CL2003">
        <v>3162</v>
      </c>
      <c r="CO2003">
        <v>0</v>
      </c>
      <c r="CP2003">
        <v>0</v>
      </c>
    </row>
    <row r="2004" spans="1:94" x14ac:dyDescent="0.3">
      <c r="A2004" s="4">
        <v>44812</v>
      </c>
      <c r="B2004" s="2" t="s">
        <v>29</v>
      </c>
      <c r="C2004" s="11" t="s">
        <v>740</v>
      </c>
      <c r="D2004" s="11" t="s">
        <v>1699</v>
      </c>
      <c r="E2004" s="3" t="s">
        <v>878</v>
      </c>
      <c r="F2004" s="1"/>
      <c r="G2004" s="7"/>
      <c r="H2004" s="7"/>
      <c r="I2004" s="7"/>
      <c r="J2004" s="7"/>
      <c r="K2004" s="7"/>
      <c r="L2004" s="7"/>
      <c r="M2004" s="5"/>
      <c r="N2004" s="7"/>
      <c r="O2004" s="7"/>
      <c r="P2004" s="7"/>
      <c r="Q2004" s="7"/>
      <c r="R2004" s="7"/>
      <c r="S2004" s="7"/>
      <c r="T2004" s="7"/>
      <c r="U2004" s="7"/>
      <c r="V2004" s="6">
        <v>20</v>
      </c>
      <c r="W2004" s="10"/>
      <c r="X2004" s="8"/>
      <c r="Y2004" s="9">
        <v>0</v>
      </c>
      <c r="Z2004" s="9">
        <v>0</v>
      </c>
      <c r="AA2004" s="9">
        <v>0</v>
      </c>
      <c r="AB2004" s="9">
        <v>0</v>
      </c>
      <c r="AC2004" s="9">
        <v>0</v>
      </c>
      <c r="AD2004" s="9">
        <v>0</v>
      </c>
      <c r="AE2004" s="9">
        <v>0</v>
      </c>
      <c r="AF2004" s="9">
        <v>0</v>
      </c>
      <c r="AG2004" s="9">
        <v>0</v>
      </c>
      <c r="AH2004" s="9">
        <v>0</v>
      </c>
      <c r="AI2004" s="9">
        <v>0</v>
      </c>
      <c r="AJ2004">
        <v>0</v>
      </c>
      <c r="AK2004">
        <v>0</v>
      </c>
      <c r="AU2004" t="s">
        <v>3754</v>
      </c>
      <c r="AW2004">
        <v>0</v>
      </c>
      <c r="BA2004">
        <v>0</v>
      </c>
      <c r="BC2004">
        <v>0</v>
      </c>
      <c r="BE2004">
        <v>0</v>
      </c>
      <c r="BG2004">
        <v>0</v>
      </c>
      <c r="BI2004">
        <v>0</v>
      </c>
      <c r="BK2004">
        <v>0</v>
      </c>
      <c r="BM2004">
        <v>0</v>
      </c>
      <c r="BO2004">
        <v>0</v>
      </c>
      <c r="BQ2004">
        <v>0</v>
      </c>
      <c r="BS2004">
        <v>0</v>
      </c>
      <c r="BT2004">
        <v>0</v>
      </c>
      <c r="BV2004">
        <v>0</v>
      </c>
      <c r="BX2004">
        <v>0</v>
      </c>
      <c r="BZ2004">
        <v>0</v>
      </c>
      <c r="CB2004">
        <v>0</v>
      </c>
      <c r="CD2004">
        <v>0</v>
      </c>
      <c r="CH2004">
        <v>0</v>
      </c>
      <c r="CL2004">
        <v>3163</v>
      </c>
      <c r="CO2004">
        <v>0</v>
      </c>
      <c r="CP2004">
        <v>0</v>
      </c>
    </row>
    <row r="2005" spans="1:94" x14ac:dyDescent="0.3">
      <c r="A2005" s="4">
        <v>44811</v>
      </c>
      <c r="B2005" s="2" t="s">
        <v>29</v>
      </c>
      <c r="C2005" s="11" t="s">
        <v>740</v>
      </c>
      <c r="D2005" s="11" t="s">
        <v>1699</v>
      </c>
      <c r="E2005" s="3" t="s">
        <v>878</v>
      </c>
      <c r="F2005" s="1"/>
      <c r="G2005" s="7"/>
      <c r="H2005" s="7"/>
      <c r="I2005" s="7"/>
      <c r="J2005" s="7"/>
      <c r="K2005" s="7"/>
      <c r="L2005" s="7"/>
      <c r="M2005" s="5"/>
      <c r="N2005" s="7"/>
      <c r="O2005" s="7"/>
      <c r="P2005" s="7"/>
      <c r="Q2005" s="7"/>
      <c r="R2005" s="7"/>
      <c r="S2005" s="7"/>
      <c r="T2005" s="7"/>
      <c r="U2005" s="7"/>
      <c r="V2005" s="6">
        <v>3</v>
      </c>
      <c r="W2005" s="10"/>
      <c r="X2005" s="8"/>
      <c r="Y2005" s="9">
        <v>0</v>
      </c>
      <c r="Z2005" s="9">
        <v>0</v>
      </c>
      <c r="AA2005" s="9">
        <v>0</v>
      </c>
      <c r="AB2005" s="9">
        <v>0</v>
      </c>
      <c r="AC2005" s="9">
        <v>0</v>
      </c>
      <c r="AD2005" s="9">
        <v>0</v>
      </c>
      <c r="AE2005" s="9">
        <v>0</v>
      </c>
      <c r="AF2005" s="9">
        <v>0</v>
      </c>
      <c r="AG2005" s="9">
        <v>0</v>
      </c>
      <c r="AH2005" s="9">
        <v>0</v>
      </c>
      <c r="AI2005" s="9">
        <v>0</v>
      </c>
      <c r="AJ2005">
        <v>0</v>
      </c>
      <c r="AK2005">
        <v>0</v>
      </c>
      <c r="AU2005" t="s">
        <v>3755</v>
      </c>
      <c r="AW2005">
        <v>0</v>
      </c>
      <c r="BA2005">
        <v>0</v>
      </c>
      <c r="BC2005">
        <v>0</v>
      </c>
      <c r="BE2005">
        <v>0</v>
      </c>
      <c r="BG2005">
        <v>0</v>
      </c>
      <c r="BI2005">
        <v>0</v>
      </c>
      <c r="BK2005">
        <v>0</v>
      </c>
      <c r="BM2005">
        <v>0</v>
      </c>
      <c r="BO2005">
        <v>0</v>
      </c>
      <c r="BQ2005">
        <v>0</v>
      </c>
      <c r="BS2005">
        <v>0</v>
      </c>
      <c r="BT2005">
        <v>0</v>
      </c>
      <c r="BV2005">
        <v>0</v>
      </c>
      <c r="BX2005">
        <v>0</v>
      </c>
      <c r="BZ2005">
        <v>0</v>
      </c>
      <c r="CB2005">
        <v>0</v>
      </c>
      <c r="CD2005">
        <v>0</v>
      </c>
      <c r="CH2005">
        <v>0</v>
      </c>
      <c r="CL2005">
        <v>3164</v>
      </c>
      <c r="CO2005">
        <v>0</v>
      </c>
      <c r="CP2005">
        <v>0</v>
      </c>
    </row>
    <row r="2006" spans="1:94" x14ac:dyDescent="0.3">
      <c r="A2006" s="4">
        <v>44812</v>
      </c>
      <c r="B2006" s="2" t="s">
        <v>29</v>
      </c>
      <c r="C2006" s="11" t="s">
        <v>622</v>
      </c>
      <c r="D2006" s="11" t="s">
        <v>1699</v>
      </c>
      <c r="E2006" s="3" t="s">
        <v>1124</v>
      </c>
      <c r="F2006" s="1"/>
      <c r="G2006" s="7"/>
      <c r="H2006" s="7"/>
      <c r="I2006" s="7"/>
      <c r="J2006" s="7"/>
      <c r="K2006" s="7"/>
      <c r="L2006" s="7"/>
      <c r="M2006" s="5"/>
      <c r="N2006" s="7"/>
      <c r="O2006" s="7"/>
      <c r="P2006" s="7"/>
      <c r="Q2006" s="7"/>
      <c r="R2006" s="7"/>
      <c r="S2006" s="7"/>
      <c r="T2006" s="7"/>
      <c r="U2006" s="7"/>
      <c r="V2006" s="6">
        <v>7</v>
      </c>
      <c r="W2006" s="10"/>
      <c r="X2006" s="8"/>
      <c r="Y2006" s="9">
        <v>0</v>
      </c>
      <c r="Z2006" s="9">
        <v>0</v>
      </c>
      <c r="AA2006" s="9">
        <v>0</v>
      </c>
      <c r="AB2006" s="9">
        <v>0</v>
      </c>
      <c r="AC2006" s="9">
        <v>0</v>
      </c>
      <c r="AD2006" s="9">
        <v>0</v>
      </c>
      <c r="AE2006" s="9">
        <v>0</v>
      </c>
      <c r="AF2006" s="9">
        <v>0</v>
      </c>
      <c r="AG2006" s="9">
        <v>0</v>
      </c>
      <c r="AH2006" s="9">
        <v>0</v>
      </c>
      <c r="AI2006" s="9">
        <v>0</v>
      </c>
      <c r="AJ2006">
        <v>0</v>
      </c>
      <c r="AK2006">
        <v>0</v>
      </c>
      <c r="AU2006" t="s">
        <v>3756</v>
      </c>
      <c r="AW2006">
        <v>0</v>
      </c>
      <c r="BA2006">
        <v>0</v>
      </c>
      <c r="BC2006">
        <v>0</v>
      </c>
      <c r="BE2006">
        <v>0</v>
      </c>
      <c r="BG2006">
        <v>0</v>
      </c>
      <c r="BI2006">
        <v>0</v>
      </c>
      <c r="BK2006">
        <v>0</v>
      </c>
      <c r="BM2006">
        <v>0</v>
      </c>
      <c r="BO2006">
        <v>0</v>
      </c>
      <c r="BQ2006">
        <v>0</v>
      </c>
      <c r="BS2006">
        <v>0</v>
      </c>
      <c r="BT2006">
        <v>0</v>
      </c>
      <c r="BV2006">
        <v>0</v>
      </c>
      <c r="BX2006">
        <v>0</v>
      </c>
      <c r="BZ2006">
        <v>0</v>
      </c>
      <c r="CB2006">
        <v>0</v>
      </c>
      <c r="CD2006">
        <v>0</v>
      </c>
      <c r="CH2006">
        <v>0</v>
      </c>
      <c r="CL2006">
        <v>3165</v>
      </c>
      <c r="CO2006">
        <v>0</v>
      </c>
      <c r="CP2006">
        <v>0</v>
      </c>
    </row>
    <row r="2007" spans="1:94" x14ac:dyDescent="0.3">
      <c r="A2007" s="4">
        <v>44811</v>
      </c>
      <c r="B2007" s="2" t="s">
        <v>29</v>
      </c>
      <c r="C2007" s="11" t="s">
        <v>622</v>
      </c>
      <c r="D2007" s="11" t="s">
        <v>1699</v>
      </c>
      <c r="E2007" s="3" t="s">
        <v>1124</v>
      </c>
      <c r="F2007" s="1"/>
      <c r="G2007" s="7"/>
      <c r="H2007" s="7"/>
      <c r="I2007" s="7"/>
      <c r="J2007" s="7"/>
      <c r="K2007" s="7"/>
      <c r="L2007" s="7"/>
      <c r="M2007" s="5"/>
      <c r="N2007" s="7"/>
      <c r="O2007" s="7"/>
      <c r="P2007" s="7"/>
      <c r="Q2007" s="7"/>
      <c r="R2007" s="7"/>
      <c r="S2007" s="7"/>
      <c r="T2007" s="7"/>
      <c r="U2007" s="7"/>
      <c r="V2007" s="6">
        <v>20</v>
      </c>
      <c r="W2007" s="10"/>
      <c r="X2007" s="8"/>
      <c r="Y2007" s="9">
        <v>0</v>
      </c>
      <c r="Z2007" s="9">
        <v>0</v>
      </c>
      <c r="AA2007" s="9">
        <v>0</v>
      </c>
      <c r="AB2007" s="9">
        <v>0</v>
      </c>
      <c r="AC2007" s="9">
        <v>0</v>
      </c>
      <c r="AD2007" s="9">
        <v>0</v>
      </c>
      <c r="AE2007" s="9">
        <v>0</v>
      </c>
      <c r="AF2007" s="9">
        <v>0</v>
      </c>
      <c r="AG2007" s="9">
        <v>0</v>
      </c>
      <c r="AH2007" s="9">
        <v>0</v>
      </c>
      <c r="AI2007" s="9">
        <v>0</v>
      </c>
      <c r="AJ2007">
        <v>0</v>
      </c>
      <c r="AK2007">
        <v>0</v>
      </c>
      <c r="AU2007" t="s">
        <v>3757</v>
      </c>
      <c r="AW2007">
        <v>0</v>
      </c>
      <c r="BA2007">
        <v>0</v>
      </c>
      <c r="BC2007">
        <v>0</v>
      </c>
      <c r="BE2007">
        <v>0</v>
      </c>
      <c r="BG2007">
        <v>0</v>
      </c>
      <c r="BI2007">
        <v>0</v>
      </c>
      <c r="BK2007">
        <v>0</v>
      </c>
      <c r="BM2007">
        <v>0</v>
      </c>
      <c r="BO2007">
        <v>0</v>
      </c>
      <c r="BQ2007">
        <v>0</v>
      </c>
      <c r="BS2007">
        <v>0</v>
      </c>
      <c r="BT2007">
        <v>0</v>
      </c>
      <c r="BV2007">
        <v>0</v>
      </c>
      <c r="BX2007">
        <v>0</v>
      </c>
      <c r="BZ2007">
        <v>0</v>
      </c>
      <c r="CB2007">
        <v>0</v>
      </c>
      <c r="CD2007">
        <v>0</v>
      </c>
      <c r="CH2007">
        <v>0</v>
      </c>
      <c r="CL2007">
        <v>3166</v>
      </c>
      <c r="CO2007">
        <v>0</v>
      </c>
      <c r="CP2007">
        <v>0</v>
      </c>
    </row>
    <row r="2008" spans="1:94" x14ac:dyDescent="0.3">
      <c r="A2008" s="4">
        <v>44827</v>
      </c>
      <c r="B2008" s="2" t="s">
        <v>47</v>
      </c>
      <c r="C2008" s="11" t="s">
        <v>1230</v>
      </c>
      <c r="D2008" s="11" t="s">
        <v>1697</v>
      </c>
      <c r="E2008" s="3" t="s">
        <v>1231</v>
      </c>
      <c r="F2008" s="1"/>
      <c r="G2008" s="7">
        <v>2</v>
      </c>
      <c r="H2008" s="7">
        <v>2</v>
      </c>
      <c r="I2008" s="7"/>
      <c r="J2008" s="7">
        <v>2</v>
      </c>
      <c r="K2008" s="7"/>
      <c r="L2008" s="7"/>
      <c r="M2008" s="5"/>
      <c r="N2008" s="7"/>
      <c r="O2008" s="7"/>
      <c r="P2008" s="7"/>
      <c r="Q2008" s="7"/>
      <c r="R2008" s="7"/>
      <c r="S2008" s="7"/>
      <c r="T2008" s="7"/>
      <c r="U2008" s="7"/>
      <c r="V2008" s="6"/>
      <c r="W2008" s="10"/>
      <c r="X2008" s="8"/>
      <c r="Y2008" s="9">
        <v>0</v>
      </c>
      <c r="Z2008" s="9">
        <v>0</v>
      </c>
      <c r="AA2008" s="9">
        <v>0</v>
      </c>
      <c r="AB2008" s="9">
        <v>0</v>
      </c>
      <c r="AC2008" s="9">
        <v>0</v>
      </c>
      <c r="AD2008" s="9">
        <v>0</v>
      </c>
      <c r="AE2008" s="9">
        <v>0</v>
      </c>
      <c r="AF2008" s="9">
        <v>0</v>
      </c>
      <c r="AG2008" s="9">
        <v>0</v>
      </c>
      <c r="AH2008" s="9">
        <v>0</v>
      </c>
      <c r="AI2008" s="9">
        <v>0</v>
      </c>
      <c r="AJ2008">
        <v>0</v>
      </c>
      <c r="AK2008">
        <v>0</v>
      </c>
      <c r="AU2008" t="s">
        <v>3758</v>
      </c>
      <c r="AW2008">
        <v>0</v>
      </c>
      <c r="BA2008">
        <v>0</v>
      </c>
      <c r="BC2008">
        <v>0</v>
      </c>
      <c r="BE2008">
        <v>0</v>
      </c>
      <c r="BG2008">
        <v>0</v>
      </c>
      <c r="BI2008">
        <v>0</v>
      </c>
      <c r="BK2008">
        <v>0</v>
      </c>
      <c r="BM2008">
        <v>0</v>
      </c>
      <c r="BO2008">
        <v>0</v>
      </c>
      <c r="BQ2008">
        <v>0</v>
      </c>
      <c r="BS2008">
        <v>0</v>
      </c>
      <c r="BT2008">
        <v>0</v>
      </c>
      <c r="BV2008">
        <v>0</v>
      </c>
      <c r="BX2008">
        <v>0</v>
      </c>
      <c r="BZ2008">
        <v>0</v>
      </c>
      <c r="CB2008">
        <v>0</v>
      </c>
      <c r="CD2008">
        <v>0</v>
      </c>
      <c r="CH2008">
        <v>0</v>
      </c>
      <c r="CL2008">
        <v>3167</v>
      </c>
      <c r="CO2008">
        <v>0</v>
      </c>
      <c r="CP2008">
        <v>0</v>
      </c>
    </row>
    <row r="2009" spans="1:94" x14ac:dyDescent="0.3">
      <c r="A2009" s="4">
        <v>44828</v>
      </c>
      <c r="B2009" s="2" t="s">
        <v>8</v>
      </c>
      <c r="C2009" s="11" t="s">
        <v>452</v>
      </c>
      <c r="D2009" s="11" t="s">
        <v>11</v>
      </c>
      <c r="E2009" s="3" t="s">
        <v>1252</v>
      </c>
      <c r="F2009" s="1"/>
      <c r="G2009" s="7"/>
      <c r="H2009" s="7"/>
      <c r="I2009" s="7"/>
      <c r="J2009" s="7">
        <v>8</v>
      </c>
      <c r="K2009" s="7">
        <v>2</v>
      </c>
      <c r="L2009" s="7"/>
      <c r="M2009" s="5">
        <v>2</v>
      </c>
      <c r="N2009" s="7"/>
      <c r="O2009" s="7"/>
      <c r="P2009" s="7"/>
      <c r="Q2009" s="7"/>
      <c r="R2009" s="7">
        <v>1</v>
      </c>
      <c r="S2009" s="7"/>
      <c r="T2009" s="7"/>
      <c r="U2009" s="7"/>
      <c r="V2009" s="6"/>
      <c r="W2009" s="10" t="s">
        <v>3759</v>
      </c>
      <c r="X2009" s="8"/>
      <c r="Y2009" s="9">
        <v>0</v>
      </c>
      <c r="Z2009" s="9">
        <v>0</v>
      </c>
      <c r="AA2009" s="9">
        <v>0</v>
      </c>
      <c r="AB2009" s="9">
        <v>0</v>
      </c>
      <c r="AC2009" s="9">
        <v>0</v>
      </c>
      <c r="AD2009" s="9">
        <v>0</v>
      </c>
      <c r="AE2009" s="9">
        <v>0</v>
      </c>
      <c r="AF2009" s="9">
        <v>0</v>
      </c>
      <c r="AG2009" s="9">
        <v>0</v>
      </c>
      <c r="AH2009" s="9">
        <v>0</v>
      </c>
      <c r="AI2009" s="9">
        <v>0</v>
      </c>
      <c r="AJ2009">
        <v>0</v>
      </c>
      <c r="AK2009">
        <v>0</v>
      </c>
      <c r="AU2009" t="s">
        <v>3760</v>
      </c>
      <c r="AW2009">
        <v>0</v>
      </c>
      <c r="BA2009">
        <v>0</v>
      </c>
      <c r="BC2009">
        <v>0</v>
      </c>
      <c r="BE2009">
        <v>0</v>
      </c>
      <c r="BG2009">
        <v>0</v>
      </c>
      <c r="BI2009">
        <v>0</v>
      </c>
      <c r="BK2009">
        <v>0</v>
      </c>
      <c r="BM2009">
        <v>0</v>
      </c>
      <c r="BO2009">
        <v>0</v>
      </c>
      <c r="BQ2009">
        <v>0</v>
      </c>
      <c r="BS2009">
        <v>0</v>
      </c>
      <c r="BT2009">
        <v>0</v>
      </c>
      <c r="BV2009">
        <v>0</v>
      </c>
      <c r="BX2009">
        <v>0</v>
      </c>
      <c r="BZ2009">
        <v>0</v>
      </c>
      <c r="CB2009">
        <v>0</v>
      </c>
      <c r="CD2009">
        <v>0</v>
      </c>
      <c r="CH2009">
        <v>0</v>
      </c>
      <c r="CL2009">
        <v>3168</v>
      </c>
      <c r="CO2009">
        <v>0</v>
      </c>
      <c r="CP2009">
        <v>0</v>
      </c>
    </row>
    <row r="2010" spans="1:94" x14ac:dyDescent="0.3">
      <c r="A2010" s="4">
        <v>44828</v>
      </c>
      <c r="B2010" s="2" t="s">
        <v>26</v>
      </c>
      <c r="C2010" s="11" t="s">
        <v>219</v>
      </c>
      <c r="D2010" s="11" t="s">
        <v>11</v>
      </c>
      <c r="E2010" s="3" t="s">
        <v>1486</v>
      </c>
      <c r="F2010" s="1"/>
      <c r="G2010" s="7"/>
      <c r="H2010" s="7"/>
      <c r="I2010" s="7"/>
      <c r="J2010" s="7">
        <v>38</v>
      </c>
      <c r="K2010" s="7">
        <v>10</v>
      </c>
      <c r="L2010" s="7"/>
      <c r="M2010" s="5">
        <v>10</v>
      </c>
      <c r="N2010" s="7"/>
      <c r="O2010" s="7"/>
      <c r="P2010" s="7"/>
      <c r="Q2010" s="7"/>
      <c r="R2010" s="7"/>
      <c r="S2010" s="7"/>
      <c r="T2010" s="7"/>
      <c r="U2010" s="7"/>
      <c r="V2010" s="6"/>
      <c r="W2010" s="10"/>
      <c r="X2010" s="8"/>
      <c r="Y2010" s="9">
        <v>0</v>
      </c>
      <c r="Z2010" s="9">
        <v>0</v>
      </c>
      <c r="AA2010" s="9">
        <v>0</v>
      </c>
      <c r="AB2010" s="9">
        <v>0</v>
      </c>
      <c r="AC2010" s="9">
        <v>0</v>
      </c>
      <c r="AD2010" s="9">
        <v>0</v>
      </c>
      <c r="AE2010" s="9">
        <v>0</v>
      </c>
      <c r="AF2010" s="9">
        <v>0</v>
      </c>
      <c r="AG2010" s="9">
        <v>0</v>
      </c>
      <c r="AH2010" s="9">
        <v>0</v>
      </c>
      <c r="AI2010" s="9">
        <v>0</v>
      </c>
      <c r="AJ2010">
        <v>0</v>
      </c>
      <c r="AK2010">
        <v>0</v>
      </c>
      <c r="AU2010" t="s">
        <v>3761</v>
      </c>
      <c r="AW2010">
        <v>0</v>
      </c>
      <c r="BA2010">
        <v>0</v>
      </c>
      <c r="BC2010">
        <v>0</v>
      </c>
      <c r="BE2010">
        <v>0</v>
      </c>
      <c r="BG2010">
        <v>0</v>
      </c>
      <c r="BI2010">
        <v>0</v>
      </c>
      <c r="BK2010">
        <v>0</v>
      </c>
      <c r="BM2010">
        <v>0</v>
      </c>
      <c r="BO2010">
        <v>0</v>
      </c>
      <c r="BQ2010">
        <v>0</v>
      </c>
      <c r="BS2010">
        <v>0</v>
      </c>
      <c r="BT2010">
        <v>0</v>
      </c>
      <c r="BV2010">
        <v>0</v>
      </c>
      <c r="BX2010">
        <v>0</v>
      </c>
      <c r="BZ2010">
        <v>0</v>
      </c>
      <c r="CB2010">
        <v>0</v>
      </c>
      <c r="CD2010">
        <v>0</v>
      </c>
      <c r="CH2010">
        <v>0</v>
      </c>
      <c r="CL2010">
        <v>3169</v>
      </c>
      <c r="CO2010">
        <v>0</v>
      </c>
      <c r="CP2010">
        <v>0</v>
      </c>
    </row>
    <row r="2011" spans="1:94" x14ac:dyDescent="0.3">
      <c r="A2011" s="4">
        <v>44827</v>
      </c>
      <c r="B2011" s="2" t="s">
        <v>26</v>
      </c>
      <c r="C2011" s="11" t="s">
        <v>607</v>
      </c>
      <c r="D2011" s="11" t="s">
        <v>1473</v>
      </c>
      <c r="E2011" s="3" t="s">
        <v>1144</v>
      </c>
      <c r="F2011" s="1"/>
      <c r="G2011" s="7">
        <v>1</v>
      </c>
      <c r="H2011" s="7">
        <v>2</v>
      </c>
      <c r="I2011" s="7"/>
      <c r="J2011" s="7">
        <v>3</v>
      </c>
      <c r="K2011" s="7"/>
      <c r="L2011" s="7"/>
      <c r="M2011" s="5"/>
      <c r="N2011" s="7"/>
      <c r="O2011" s="7"/>
      <c r="P2011" s="7"/>
      <c r="Q2011" s="7"/>
      <c r="R2011" s="7"/>
      <c r="S2011" s="7"/>
      <c r="T2011" s="7"/>
      <c r="U2011" s="7"/>
      <c r="V2011" s="6"/>
      <c r="W2011" s="10"/>
      <c r="X2011" s="8"/>
      <c r="Y2011" s="9">
        <v>0</v>
      </c>
      <c r="Z2011" s="9">
        <v>0</v>
      </c>
      <c r="AA2011" s="9">
        <v>0</v>
      </c>
      <c r="AB2011" s="9">
        <v>0</v>
      </c>
      <c r="AC2011" s="9">
        <v>0</v>
      </c>
      <c r="AD2011" s="9">
        <v>0</v>
      </c>
      <c r="AE2011" s="9">
        <v>0</v>
      </c>
      <c r="AF2011" s="9">
        <v>0</v>
      </c>
      <c r="AG2011" s="9">
        <v>0</v>
      </c>
      <c r="AH2011" s="9">
        <v>0</v>
      </c>
      <c r="AI2011" s="9">
        <v>0</v>
      </c>
      <c r="AJ2011">
        <v>0</v>
      </c>
      <c r="AK2011">
        <v>0</v>
      </c>
      <c r="AU2011" t="s">
        <v>3762</v>
      </c>
      <c r="AW2011">
        <v>0</v>
      </c>
      <c r="BA2011">
        <v>0</v>
      </c>
      <c r="BC2011">
        <v>0</v>
      </c>
      <c r="BE2011">
        <v>0</v>
      </c>
      <c r="BG2011">
        <v>0</v>
      </c>
      <c r="BI2011">
        <v>0</v>
      </c>
      <c r="BK2011">
        <v>0</v>
      </c>
      <c r="BM2011">
        <v>0</v>
      </c>
      <c r="BO2011">
        <v>0</v>
      </c>
      <c r="BQ2011">
        <v>0</v>
      </c>
      <c r="BS2011">
        <v>0</v>
      </c>
      <c r="BT2011">
        <v>0</v>
      </c>
      <c r="BV2011">
        <v>0</v>
      </c>
      <c r="BX2011">
        <v>0</v>
      </c>
      <c r="BZ2011">
        <v>0</v>
      </c>
      <c r="CB2011">
        <v>0</v>
      </c>
      <c r="CD2011">
        <v>0</v>
      </c>
      <c r="CH2011">
        <v>0</v>
      </c>
      <c r="CL2011">
        <v>3170</v>
      </c>
      <c r="CO2011">
        <v>0</v>
      </c>
      <c r="CP2011">
        <v>0</v>
      </c>
    </row>
    <row r="2012" spans="1:94" x14ac:dyDescent="0.3">
      <c r="A2012" s="4">
        <v>44829</v>
      </c>
      <c r="B2012" s="2" t="s">
        <v>53</v>
      </c>
      <c r="C2012" s="11" t="s">
        <v>67</v>
      </c>
      <c r="D2012" s="11" t="s">
        <v>404</v>
      </c>
      <c r="E2012" s="3" t="s">
        <v>929</v>
      </c>
      <c r="F2012" s="1"/>
      <c r="G2012" s="7"/>
      <c r="H2012" s="7"/>
      <c r="I2012" s="7"/>
      <c r="J2012" s="7">
        <v>4</v>
      </c>
      <c r="K2012" s="7">
        <v>1</v>
      </c>
      <c r="L2012" s="7">
        <v>1</v>
      </c>
      <c r="M2012" s="5"/>
      <c r="N2012" s="7"/>
      <c r="O2012" s="7"/>
      <c r="P2012" s="7"/>
      <c r="Q2012" s="7"/>
      <c r="R2012" s="7"/>
      <c r="S2012" s="7"/>
      <c r="T2012" s="7"/>
      <c r="U2012" s="7"/>
      <c r="V2012" s="6"/>
      <c r="W2012" s="10"/>
      <c r="X2012" s="8"/>
      <c r="Y2012" s="9">
        <v>0</v>
      </c>
      <c r="Z2012" s="9">
        <v>0</v>
      </c>
      <c r="AA2012" s="9">
        <v>0</v>
      </c>
      <c r="AB2012" s="9">
        <v>0</v>
      </c>
      <c r="AC2012" s="9">
        <v>0</v>
      </c>
      <c r="AD2012" s="9">
        <v>0</v>
      </c>
      <c r="AE2012" s="9">
        <v>0</v>
      </c>
      <c r="AF2012" s="9">
        <v>0</v>
      </c>
      <c r="AG2012" s="9">
        <v>0</v>
      </c>
      <c r="AH2012" s="9">
        <v>0</v>
      </c>
      <c r="AI2012" s="9">
        <v>0</v>
      </c>
      <c r="AJ2012">
        <v>0</v>
      </c>
      <c r="AK2012">
        <v>0</v>
      </c>
      <c r="AU2012" t="s">
        <v>3763</v>
      </c>
      <c r="AW2012">
        <v>0</v>
      </c>
      <c r="BA2012">
        <v>0</v>
      </c>
      <c r="BC2012">
        <v>0</v>
      </c>
      <c r="BE2012">
        <v>0</v>
      </c>
      <c r="BG2012">
        <v>0</v>
      </c>
      <c r="BI2012">
        <v>0</v>
      </c>
      <c r="BK2012">
        <v>0</v>
      </c>
      <c r="BM2012">
        <v>0</v>
      </c>
      <c r="BO2012">
        <v>0</v>
      </c>
      <c r="BQ2012">
        <v>0</v>
      </c>
      <c r="BS2012">
        <v>0</v>
      </c>
      <c r="BT2012">
        <v>0</v>
      </c>
      <c r="BV2012">
        <v>0</v>
      </c>
      <c r="BX2012">
        <v>0</v>
      </c>
      <c r="BZ2012">
        <v>0</v>
      </c>
      <c r="CB2012">
        <v>0</v>
      </c>
      <c r="CD2012">
        <v>0</v>
      </c>
      <c r="CH2012">
        <v>0</v>
      </c>
      <c r="CL2012">
        <v>3171</v>
      </c>
      <c r="CO2012">
        <v>0</v>
      </c>
      <c r="CP2012">
        <v>0</v>
      </c>
    </row>
    <row r="2013" spans="1:94" x14ac:dyDescent="0.3">
      <c r="A2013" s="4">
        <v>44829</v>
      </c>
      <c r="B2013" s="2" t="s">
        <v>26</v>
      </c>
      <c r="C2013" s="11" t="s">
        <v>754</v>
      </c>
      <c r="D2013" s="11" t="s">
        <v>1690</v>
      </c>
      <c r="E2013" s="3" t="s">
        <v>1131</v>
      </c>
      <c r="F2013" s="1"/>
      <c r="G2013" s="7"/>
      <c r="H2013" s="7"/>
      <c r="I2013" s="7"/>
      <c r="J2013" s="7"/>
      <c r="K2013" s="7"/>
      <c r="L2013" s="7"/>
      <c r="M2013" s="5"/>
      <c r="N2013" s="7">
        <v>1</v>
      </c>
      <c r="O2013" s="7"/>
      <c r="P2013" s="7"/>
      <c r="Q2013" s="7"/>
      <c r="R2013" s="7"/>
      <c r="S2013" s="7"/>
      <c r="T2013" s="7"/>
      <c r="U2013" s="7"/>
      <c r="V2013" s="6"/>
      <c r="W2013" s="10"/>
      <c r="X2013" s="8"/>
      <c r="Y2013" s="9">
        <v>0</v>
      </c>
      <c r="Z2013" s="9">
        <v>0</v>
      </c>
      <c r="AA2013" s="9">
        <v>0</v>
      </c>
      <c r="AB2013" s="9">
        <v>0</v>
      </c>
      <c r="AC2013" s="9">
        <v>0</v>
      </c>
      <c r="AD2013" s="9">
        <v>0</v>
      </c>
      <c r="AE2013" s="9">
        <v>0</v>
      </c>
      <c r="AF2013" s="9">
        <v>0</v>
      </c>
      <c r="AG2013" s="9">
        <v>0</v>
      </c>
      <c r="AH2013" s="9">
        <v>0</v>
      </c>
      <c r="AI2013" s="9">
        <v>0</v>
      </c>
      <c r="AJ2013">
        <v>0</v>
      </c>
      <c r="AK2013">
        <v>0</v>
      </c>
      <c r="AU2013" t="s">
        <v>3764</v>
      </c>
      <c r="AW2013">
        <v>0</v>
      </c>
      <c r="BA2013">
        <v>0</v>
      </c>
      <c r="BC2013">
        <v>0</v>
      </c>
      <c r="BE2013">
        <v>0</v>
      </c>
      <c r="BG2013">
        <v>0</v>
      </c>
      <c r="BI2013">
        <v>0</v>
      </c>
      <c r="BK2013">
        <v>0</v>
      </c>
      <c r="BM2013">
        <v>0</v>
      </c>
      <c r="BO2013">
        <v>0</v>
      </c>
      <c r="BQ2013">
        <v>0</v>
      </c>
      <c r="BS2013">
        <v>0</v>
      </c>
      <c r="BT2013">
        <v>0</v>
      </c>
      <c r="BV2013">
        <v>0</v>
      </c>
      <c r="BX2013">
        <v>0</v>
      </c>
      <c r="BZ2013">
        <v>0</v>
      </c>
      <c r="CB2013">
        <v>0</v>
      </c>
      <c r="CD2013">
        <v>0</v>
      </c>
      <c r="CH2013">
        <v>0</v>
      </c>
      <c r="CL2013">
        <v>3172</v>
      </c>
      <c r="CO2013">
        <v>0</v>
      </c>
      <c r="CP2013">
        <v>0</v>
      </c>
    </row>
    <row r="2014" spans="1:94" x14ac:dyDescent="0.3">
      <c r="A2014" s="4">
        <v>44829</v>
      </c>
      <c r="B2014" s="2" t="s">
        <v>26</v>
      </c>
      <c r="C2014" s="11" t="s">
        <v>345</v>
      </c>
      <c r="D2014" s="11" t="s">
        <v>1690</v>
      </c>
      <c r="E2014" s="3" t="s">
        <v>1599</v>
      </c>
      <c r="F2014" s="1"/>
      <c r="G2014" s="7"/>
      <c r="H2014" s="7"/>
      <c r="I2014" s="7"/>
      <c r="J2014" s="7"/>
      <c r="K2014" s="7"/>
      <c r="L2014" s="7"/>
      <c r="M2014" s="5"/>
      <c r="N2014" s="7">
        <v>1</v>
      </c>
      <c r="O2014" s="7"/>
      <c r="P2014" s="7"/>
      <c r="Q2014" s="7"/>
      <c r="R2014" s="7"/>
      <c r="S2014" s="7"/>
      <c r="T2014" s="7"/>
      <c r="U2014" s="7"/>
      <c r="V2014" s="6"/>
      <c r="W2014" s="10"/>
      <c r="X2014" s="8"/>
      <c r="Y2014" s="9">
        <v>0</v>
      </c>
      <c r="Z2014" s="9">
        <v>0</v>
      </c>
      <c r="AA2014" s="9">
        <v>0</v>
      </c>
      <c r="AB2014" s="9">
        <v>0</v>
      </c>
      <c r="AC2014" s="9">
        <v>0</v>
      </c>
      <c r="AD2014" s="9">
        <v>0</v>
      </c>
      <c r="AE2014" s="9">
        <v>0</v>
      </c>
      <c r="AF2014" s="9">
        <v>0</v>
      </c>
      <c r="AG2014" s="9">
        <v>0</v>
      </c>
      <c r="AH2014" s="9">
        <v>0</v>
      </c>
      <c r="AI2014" s="9">
        <v>0</v>
      </c>
      <c r="AJ2014">
        <v>0</v>
      </c>
      <c r="AK2014">
        <v>0</v>
      </c>
      <c r="AU2014" t="s">
        <v>3765</v>
      </c>
      <c r="AW2014">
        <v>0</v>
      </c>
      <c r="BA2014">
        <v>0</v>
      </c>
      <c r="BC2014">
        <v>0</v>
      </c>
      <c r="BE2014">
        <v>0</v>
      </c>
      <c r="BG2014">
        <v>0</v>
      </c>
      <c r="BI2014">
        <v>0</v>
      </c>
      <c r="BK2014">
        <v>0</v>
      </c>
      <c r="BM2014">
        <v>0</v>
      </c>
      <c r="BO2014">
        <v>0</v>
      </c>
      <c r="BQ2014">
        <v>0</v>
      </c>
      <c r="BS2014">
        <v>0</v>
      </c>
      <c r="BT2014">
        <v>0</v>
      </c>
      <c r="BV2014">
        <v>0</v>
      </c>
      <c r="BX2014">
        <v>0</v>
      </c>
      <c r="BZ2014">
        <v>0</v>
      </c>
      <c r="CB2014">
        <v>0</v>
      </c>
      <c r="CD2014">
        <v>0</v>
      </c>
      <c r="CH2014">
        <v>0</v>
      </c>
      <c r="CL2014">
        <v>3173</v>
      </c>
      <c r="CO2014">
        <v>0</v>
      </c>
      <c r="CP2014">
        <v>0</v>
      </c>
    </row>
    <row r="2015" spans="1:94" x14ac:dyDescent="0.3">
      <c r="A2015" s="4">
        <v>44828</v>
      </c>
      <c r="B2015" s="2" t="s">
        <v>9</v>
      </c>
      <c r="C2015" s="11" t="s">
        <v>733</v>
      </c>
      <c r="D2015" s="11" t="s">
        <v>7</v>
      </c>
      <c r="E2015" s="3" t="s">
        <v>1050</v>
      </c>
      <c r="F2015" s="1"/>
      <c r="G2015" s="7"/>
      <c r="H2015" s="7"/>
      <c r="I2015" s="7"/>
      <c r="J2015" s="7">
        <v>4</v>
      </c>
      <c r="K2015" s="7">
        <v>1</v>
      </c>
      <c r="L2015" s="7">
        <v>1</v>
      </c>
      <c r="M2015" s="5"/>
      <c r="N2015" s="7"/>
      <c r="O2015" s="7"/>
      <c r="P2015" s="7"/>
      <c r="Q2015" s="7"/>
      <c r="R2015" s="7"/>
      <c r="S2015" s="7"/>
      <c r="T2015" s="7"/>
      <c r="U2015" s="7"/>
      <c r="V2015" s="6"/>
      <c r="W2015" s="10"/>
      <c r="X2015" s="8"/>
      <c r="Y2015" s="9">
        <v>0</v>
      </c>
      <c r="Z2015" s="9">
        <v>0</v>
      </c>
      <c r="AA2015" s="9">
        <v>0</v>
      </c>
      <c r="AB2015" s="9">
        <v>0</v>
      </c>
      <c r="AC2015" s="9">
        <v>0</v>
      </c>
      <c r="AD2015" s="9">
        <v>0</v>
      </c>
      <c r="AE2015" s="9">
        <v>0</v>
      </c>
      <c r="AF2015" s="9">
        <v>0</v>
      </c>
      <c r="AG2015" s="9">
        <v>0</v>
      </c>
      <c r="AH2015" s="9">
        <v>0</v>
      </c>
      <c r="AI2015" s="9">
        <v>0</v>
      </c>
      <c r="AJ2015">
        <v>0</v>
      </c>
      <c r="AK2015">
        <v>0</v>
      </c>
      <c r="AU2015" t="s">
        <v>3766</v>
      </c>
      <c r="AW2015">
        <v>0</v>
      </c>
      <c r="BA2015">
        <v>0</v>
      </c>
      <c r="BC2015">
        <v>0</v>
      </c>
      <c r="BE2015">
        <v>0</v>
      </c>
      <c r="BG2015">
        <v>0</v>
      </c>
      <c r="BI2015">
        <v>0</v>
      </c>
      <c r="BK2015">
        <v>0</v>
      </c>
      <c r="BM2015">
        <v>0</v>
      </c>
      <c r="BO2015">
        <v>0</v>
      </c>
      <c r="BQ2015">
        <v>0</v>
      </c>
      <c r="BS2015">
        <v>0</v>
      </c>
      <c r="BT2015">
        <v>0</v>
      </c>
      <c r="BV2015">
        <v>0</v>
      </c>
      <c r="BX2015">
        <v>0</v>
      </c>
      <c r="BZ2015">
        <v>0</v>
      </c>
      <c r="CB2015">
        <v>0</v>
      </c>
      <c r="CD2015">
        <v>0</v>
      </c>
      <c r="CH2015">
        <v>0</v>
      </c>
      <c r="CL2015">
        <v>3174</v>
      </c>
      <c r="CO2015">
        <v>0</v>
      </c>
      <c r="CP2015">
        <v>0</v>
      </c>
    </row>
    <row r="2016" spans="1:94" x14ac:dyDescent="0.3">
      <c r="A2016" s="4">
        <v>44813</v>
      </c>
      <c r="B2016" s="2" t="s">
        <v>29</v>
      </c>
      <c r="C2016" s="11" t="s">
        <v>665</v>
      </c>
      <c r="D2016" s="11" t="s">
        <v>1699</v>
      </c>
      <c r="E2016" s="3" t="s">
        <v>978</v>
      </c>
      <c r="F2016" s="1"/>
      <c r="G2016" s="7"/>
      <c r="H2016" s="7"/>
      <c r="I2016" s="7"/>
      <c r="J2016" s="7"/>
      <c r="K2016" s="7"/>
      <c r="L2016" s="7"/>
      <c r="M2016" s="5"/>
      <c r="N2016" s="7"/>
      <c r="O2016" s="7"/>
      <c r="P2016" s="7"/>
      <c r="Q2016" s="7"/>
      <c r="R2016" s="7"/>
      <c r="S2016" s="7"/>
      <c r="T2016" s="7"/>
      <c r="U2016" s="7"/>
      <c r="V2016" s="6">
        <v>2</v>
      </c>
      <c r="W2016" s="10"/>
      <c r="X2016" s="8"/>
      <c r="Y2016" s="9">
        <v>0</v>
      </c>
      <c r="Z2016" s="9">
        <v>0</v>
      </c>
      <c r="AA2016" s="9">
        <v>0</v>
      </c>
      <c r="AB2016" s="9">
        <v>0</v>
      </c>
      <c r="AC2016" s="9">
        <v>0</v>
      </c>
      <c r="AD2016" s="9">
        <v>0</v>
      </c>
      <c r="AE2016" s="9">
        <v>0</v>
      </c>
      <c r="AF2016" s="9">
        <v>0</v>
      </c>
      <c r="AG2016" s="9">
        <v>0</v>
      </c>
      <c r="AH2016" s="9">
        <v>0</v>
      </c>
      <c r="AI2016" s="9">
        <v>0</v>
      </c>
      <c r="AJ2016">
        <v>0</v>
      </c>
      <c r="AK2016">
        <v>0</v>
      </c>
      <c r="AU2016" t="s">
        <v>3767</v>
      </c>
      <c r="AW2016">
        <v>0</v>
      </c>
      <c r="BA2016">
        <v>0</v>
      </c>
      <c r="BC2016">
        <v>0</v>
      </c>
      <c r="BE2016">
        <v>0</v>
      </c>
      <c r="BG2016">
        <v>0</v>
      </c>
      <c r="BI2016">
        <v>0</v>
      </c>
      <c r="BK2016">
        <v>0</v>
      </c>
      <c r="BM2016">
        <v>0</v>
      </c>
      <c r="BO2016">
        <v>0</v>
      </c>
      <c r="BQ2016">
        <v>0</v>
      </c>
      <c r="BS2016">
        <v>0</v>
      </c>
      <c r="BT2016">
        <v>0</v>
      </c>
      <c r="BV2016">
        <v>0</v>
      </c>
      <c r="BX2016">
        <v>0</v>
      </c>
      <c r="BZ2016">
        <v>0</v>
      </c>
      <c r="CB2016">
        <v>0</v>
      </c>
      <c r="CD2016">
        <v>0</v>
      </c>
      <c r="CH2016">
        <v>0</v>
      </c>
      <c r="CL2016">
        <v>3175</v>
      </c>
      <c r="CO2016">
        <v>0</v>
      </c>
      <c r="CP2016">
        <v>0</v>
      </c>
    </row>
    <row r="2017" spans="1:94" x14ac:dyDescent="0.3">
      <c r="A2017" s="4">
        <v>44805</v>
      </c>
      <c r="B2017" s="2" t="s">
        <v>29</v>
      </c>
      <c r="C2017" s="11" t="s">
        <v>633</v>
      </c>
      <c r="D2017" s="11" t="s">
        <v>1699</v>
      </c>
      <c r="E2017" s="3" t="s">
        <v>877</v>
      </c>
      <c r="F2017" s="1"/>
      <c r="G2017" s="7"/>
      <c r="H2017" s="7"/>
      <c r="I2017" s="7"/>
      <c r="J2017" s="7"/>
      <c r="K2017" s="7"/>
      <c r="L2017" s="7"/>
      <c r="M2017" s="5"/>
      <c r="N2017" s="7"/>
      <c r="O2017" s="7"/>
      <c r="P2017" s="7"/>
      <c r="Q2017" s="7"/>
      <c r="R2017" s="7"/>
      <c r="S2017" s="7"/>
      <c r="T2017" s="7"/>
      <c r="U2017" s="7"/>
      <c r="V2017" s="6">
        <v>1.5</v>
      </c>
      <c r="W2017" s="10"/>
      <c r="X2017" s="8"/>
      <c r="Y2017" s="9">
        <v>0</v>
      </c>
      <c r="Z2017" s="9">
        <v>0</v>
      </c>
      <c r="AA2017" s="9">
        <v>0</v>
      </c>
      <c r="AB2017" s="9">
        <v>0</v>
      </c>
      <c r="AC2017" s="9">
        <v>0</v>
      </c>
      <c r="AD2017" s="9">
        <v>0</v>
      </c>
      <c r="AE2017" s="9">
        <v>0</v>
      </c>
      <c r="AF2017" s="9">
        <v>0</v>
      </c>
      <c r="AG2017" s="9">
        <v>0</v>
      </c>
      <c r="AH2017" s="9">
        <v>0</v>
      </c>
      <c r="AI2017" s="9">
        <v>0</v>
      </c>
      <c r="AJ2017">
        <v>0</v>
      </c>
      <c r="AK2017">
        <v>0</v>
      </c>
      <c r="AU2017" t="s">
        <v>3768</v>
      </c>
      <c r="AW2017">
        <v>0</v>
      </c>
      <c r="BA2017">
        <v>0</v>
      </c>
      <c r="BC2017">
        <v>0</v>
      </c>
      <c r="BE2017">
        <v>0</v>
      </c>
      <c r="BG2017">
        <v>0</v>
      </c>
      <c r="BI2017">
        <v>0</v>
      </c>
      <c r="BK2017">
        <v>0</v>
      </c>
      <c r="BM2017">
        <v>0</v>
      </c>
      <c r="BO2017">
        <v>0</v>
      </c>
      <c r="BQ2017">
        <v>0</v>
      </c>
      <c r="BS2017">
        <v>0</v>
      </c>
      <c r="BT2017">
        <v>0</v>
      </c>
      <c r="BV2017">
        <v>0</v>
      </c>
      <c r="BX2017">
        <v>0</v>
      </c>
      <c r="BZ2017">
        <v>0</v>
      </c>
      <c r="CB2017">
        <v>0</v>
      </c>
      <c r="CD2017">
        <v>0</v>
      </c>
      <c r="CH2017">
        <v>0</v>
      </c>
      <c r="CL2017">
        <v>3176</v>
      </c>
      <c r="CO2017">
        <v>0</v>
      </c>
      <c r="CP2017">
        <v>0</v>
      </c>
    </row>
    <row r="2018" spans="1:94" x14ac:dyDescent="0.3">
      <c r="A2018" s="4">
        <v>44805</v>
      </c>
      <c r="B2018" s="2" t="s">
        <v>29</v>
      </c>
      <c r="C2018" s="11" t="s">
        <v>633</v>
      </c>
      <c r="D2018" s="11" t="s">
        <v>1699</v>
      </c>
      <c r="E2018" s="3" t="s">
        <v>877</v>
      </c>
      <c r="F2018" s="1"/>
      <c r="G2018" s="7"/>
      <c r="H2018" s="7"/>
      <c r="I2018" s="7"/>
      <c r="J2018" s="7"/>
      <c r="K2018" s="7"/>
      <c r="L2018" s="7"/>
      <c r="M2018" s="5"/>
      <c r="N2018" s="7"/>
      <c r="O2018" s="7"/>
      <c r="P2018" s="7"/>
      <c r="Q2018" s="7"/>
      <c r="R2018" s="7"/>
      <c r="S2018" s="7"/>
      <c r="T2018" s="7"/>
      <c r="U2018" s="7"/>
      <c r="V2018" s="6">
        <v>1</v>
      </c>
      <c r="W2018" s="10"/>
      <c r="X2018" s="8"/>
      <c r="Y2018" s="9">
        <v>0</v>
      </c>
      <c r="Z2018" s="9">
        <v>0</v>
      </c>
      <c r="AA2018" s="9">
        <v>0</v>
      </c>
      <c r="AB2018" s="9">
        <v>0</v>
      </c>
      <c r="AC2018" s="9">
        <v>0</v>
      </c>
      <c r="AD2018" s="9">
        <v>0</v>
      </c>
      <c r="AE2018" s="9">
        <v>0</v>
      </c>
      <c r="AF2018" s="9">
        <v>0</v>
      </c>
      <c r="AG2018" s="9">
        <v>0</v>
      </c>
      <c r="AH2018" s="9">
        <v>0</v>
      </c>
      <c r="AI2018" s="9">
        <v>0</v>
      </c>
      <c r="AJ2018">
        <v>0</v>
      </c>
      <c r="AK2018">
        <v>0</v>
      </c>
      <c r="AU2018" t="s">
        <v>3769</v>
      </c>
      <c r="AW2018">
        <v>0</v>
      </c>
      <c r="BA2018">
        <v>0</v>
      </c>
      <c r="BC2018">
        <v>0</v>
      </c>
      <c r="BE2018">
        <v>0</v>
      </c>
      <c r="BG2018">
        <v>0</v>
      </c>
      <c r="BI2018">
        <v>0</v>
      </c>
      <c r="BK2018">
        <v>0</v>
      </c>
      <c r="BM2018">
        <v>0</v>
      </c>
      <c r="BO2018">
        <v>0</v>
      </c>
      <c r="BQ2018">
        <v>0</v>
      </c>
      <c r="BS2018">
        <v>0</v>
      </c>
      <c r="BT2018">
        <v>0</v>
      </c>
      <c r="BV2018">
        <v>0</v>
      </c>
      <c r="BX2018">
        <v>0</v>
      </c>
      <c r="BZ2018">
        <v>0</v>
      </c>
      <c r="CB2018">
        <v>0</v>
      </c>
      <c r="CD2018">
        <v>0</v>
      </c>
      <c r="CH2018">
        <v>0</v>
      </c>
      <c r="CL2018">
        <v>3177</v>
      </c>
      <c r="CO2018">
        <v>0</v>
      </c>
      <c r="CP2018">
        <v>0</v>
      </c>
    </row>
    <row r="2019" spans="1:94" x14ac:dyDescent="0.3">
      <c r="A2019" s="4">
        <v>44813</v>
      </c>
      <c r="B2019" s="2" t="s">
        <v>29</v>
      </c>
      <c r="C2019" s="11" t="s">
        <v>646</v>
      </c>
      <c r="D2019" s="11" t="s">
        <v>1699</v>
      </c>
      <c r="E2019" s="3" t="s">
        <v>1025</v>
      </c>
      <c r="F2019" s="1"/>
      <c r="G2019" s="7"/>
      <c r="H2019" s="7"/>
      <c r="I2019" s="7"/>
      <c r="J2019" s="7"/>
      <c r="K2019" s="7"/>
      <c r="L2019" s="7"/>
      <c r="M2019" s="5"/>
      <c r="N2019" s="7"/>
      <c r="O2019" s="7"/>
      <c r="P2019" s="7"/>
      <c r="Q2019" s="7"/>
      <c r="R2019" s="7"/>
      <c r="S2019" s="7"/>
      <c r="T2019" s="7"/>
      <c r="U2019" s="7"/>
      <c r="V2019" s="6">
        <v>15</v>
      </c>
      <c r="W2019" s="10"/>
      <c r="X2019" s="8"/>
      <c r="Y2019" s="9">
        <v>0</v>
      </c>
      <c r="Z2019" s="9">
        <v>0</v>
      </c>
      <c r="AA2019" s="9">
        <v>0</v>
      </c>
      <c r="AB2019" s="9">
        <v>0</v>
      </c>
      <c r="AC2019" s="9">
        <v>0</v>
      </c>
      <c r="AD2019" s="9">
        <v>0</v>
      </c>
      <c r="AE2019" s="9">
        <v>0</v>
      </c>
      <c r="AF2019" s="9">
        <v>0</v>
      </c>
      <c r="AG2019" s="9">
        <v>0</v>
      </c>
      <c r="AH2019" s="9">
        <v>0</v>
      </c>
      <c r="AI2019" s="9">
        <v>0</v>
      </c>
      <c r="AJ2019">
        <v>0</v>
      </c>
      <c r="AK2019">
        <v>0</v>
      </c>
      <c r="AU2019" t="s">
        <v>3770</v>
      </c>
      <c r="AW2019">
        <v>0</v>
      </c>
      <c r="BA2019">
        <v>0</v>
      </c>
      <c r="BC2019">
        <v>0</v>
      </c>
      <c r="BE2019">
        <v>0</v>
      </c>
      <c r="BG2019">
        <v>0</v>
      </c>
      <c r="BI2019">
        <v>0</v>
      </c>
      <c r="BK2019">
        <v>0</v>
      </c>
      <c r="BM2019">
        <v>0</v>
      </c>
      <c r="BO2019">
        <v>0</v>
      </c>
      <c r="BQ2019">
        <v>0</v>
      </c>
      <c r="BS2019">
        <v>0</v>
      </c>
      <c r="BT2019">
        <v>0</v>
      </c>
      <c r="BV2019">
        <v>0</v>
      </c>
      <c r="BX2019">
        <v>0</v>
      </c>
      <c r="BZ2019">
        <v>0</v>
      </c>
      <c r="CB2019">
        <v>0</v>
      </c>
      <c r="CD2019">
        <v>0</v>
      </c>
      <c r="CH2019">
        <v>0</v>
      </c>
      <c r="CL2019">
        <v>3178</v>
      </c>
      <c r="CO2019">
        <v>0</v>
      </c>
      <c r="CP2019">
        <v>0</v>
      </c>
    </row>
    <row r="2020" spans="1:94" x14ac:dyDescent="0.3">
      <c r="A2020" s="4">
        <v>44812</v>
      </c>
      <c r="B2020" s="2" t="s">
        <v>29</v>
      </c>
      <c r="C2020" s="11" t="s">
        <v>646</v>
      </c>
      <c r="D2020" s="11" t="s">
        <v>1699</v>
      </c>
      <c r="E2020" s="3" t="s">
        <v>1025</v>
      </c>
      <c r="F2020" s="1"/>
      <c r="G2020" s="7"/>
      <c r="H2020" s="7"/>
      <c r="I2020" s="7"/>
      <c r="J2020" s="7"/>
      <c r="K2020" s="7"/>
      <c r="L2020" s="7"/>
      <c r="M2020" s="5"/>
      <c r="N2020" s="7"/>
      <c r="O2020" s="7"/>
      <c r="P2020" s="7"/>
      <c r="Q2020" s="7"/>
      <c r="R2020" s="7"/>
      <c r="S2020" s="7"/>
      <c r="T2020" s="7"/>
      <c r="U2020" s="7"/>
      <c r="V2020" s="6">
        <v>5</v>
      </c>
      <c r="W2020" s="10"/>
      <c r="X2020" s="8"/>
      <c r="Y2020" s="9">
        <v>0</v>
      </c>
      <c r="Z2020" s="9">
        <v>0</v>
      </c>
      <c r="AA2020" s="9">
        <v>0</v>
      </c>
      <c r="AB2020" s="9">
        <v>0</v>
      </c>
      <c r="AC2020" s="9">
        <v>0</v>
      </c>
      <c r="AD2020" s="9">
        <v>0</v>
      </c>
      <c r="AE2020" s="9">
        <v>0</v>
      </c>
      <c r="AF2020" s="9">
        <v>0</v>
      </c>
      <c r="AG2020" s="9">
        <v>0</v>
      </c>
      <c r="AH2020" s="9">
        <v>0</v>
      </c>
      <c r="AI2020" s="9">
        <v>0</v>
      </c>
      <c r="AJ2020">
        <v>0</v>
      </c>
      <c r="AK2020">
        <v>0</v>
      </c>
      <c r="AU2020" t="s">
        <v>3771</v>
      </c>
      <c r="AW2020">
        <v>0</v>
      </c>
      <c r="BA2020">
        <v>0</v>
      </c>
      <c r="BC2020">
        <v>0</v>
      </c>
      <c r="BE2020">
        <v>0</v>
      </c>
      <c r="BG2020">
        <v>0</v>
      </c>
      <c r="BI2020">
        <v>0</v>
      </c>
      <c r="BK2020">
        <v>0</v>
      </c>
      <c r="BM2020">
        <v>0</v>
      </c>
      <c r="BO2020">
        <v>0</v>
      </c>
      <c r="BQ2020">
        <v>0</v>
      </c>
      <c r="BS2020">
        <v>0</v>
      </c>
      <c r="BT2020">
        <v>0</v>
      </c>
      <c r="BV2020">
        <v>0</v>
      </c>
      <c r="BX2020">
        <v>0</v>
      </c>
      <c r="BZ2020">
        <v>0</v>
      </c>
      <c r="CB2020">
        <v>0</v>
      </c>
      <c r="CD2020">
        <v>0</v>
      </c>
      <c r="CH2020">
        <v>0</v>
      </c>
      <c r="CL2020">
        <v>3179</v>
      </c>
      <c r="CO2020">
        <v>0</v>
      </c>
      <c r="CP2020">
        <v>0</v>
      </c>
    </row>
    <row r="2021" spans="1:94" x14ac:dyDescent="0.3">
      <c r="A2021" s="4">
        <v>44806</v>
      </c>
      <c r="B2021" s="2" t="s">
        <v>29</v>
      </c>
      <c r="C2021" s="11" t="s">
        <v>639</v>
      </c>
      <c r="D2021" s="11" t="s">
        <v>1699</v>
      </c>
      <c r="E2021" s="3" t="s">
        <v>955</v>
      </c>
      <c r="F2021" s="1"/>
      <c r="G2021" s="7"/>
      <c r="H2021" s="7"/>
      <c r="I2021" s="7"/>
      <c r="J2021" s="7"/>
      <c r="K2021" s="7"/>
      <c r="L2021" s="7"/>
      <c r="M2021" s="5"/>
      <c r="N2021" s="7"/>
      <c r="O2021" s="7"/>
      <c r="P2021" s="7"/>
      <c r="Q2021" s="7"/>
      <c r="R2021" s="7"/>
      <c r="S2021" s="7"/>
      <c r="T2021" s="7"/>
      <c r="U2021" s="7"/>
      <c r="V2021" s="6">
        <v>14</v>
      </c>
      <c r="W2021" s="10"/>
      <c r="X2021" s="8"/>
      <c r="Y2021" s="9">
        <v>0</v>
      </c>
      <c r="Z2021" s="9">
        <v>0</v>
      </c>
      <c r="AA2021" s="9">
        <v>0</v>
      </c>
      <c r="AB2021" s="9">
        <v>0</v>
      </c>
      <c r="AC2021" s="9">
        <v>0</v>
      </c>
      <c r="AD2021" s="9">
        <v>0</v>
      </c>
      <c r="AE2021" s="9">
        <v>0</v>
      </c>
      <c r="AF2021" s="9">
        <v>0</v>
      </c>
      <c r="AG2021" s="9">
        <v>0</v>
      </c>
      <c r="AH2021" s="9">
        <v>0</v>
      </c>
      <c r="AI2021" s="9">
        <v>0</v>
      </c>
      <c r="AJ2021">
        <v>0</v>
      </c>
      <c r="AK2021">
        <v>0</v>
      </c>
      <c r="AU2021" t="s">
        <v>3772</v>
      </c>
      <c r="AW2021">
        <v>0</v>
      </c>
      <c r="BA2021">
        <v>0</v>
      </c>
      <c r="BC2021">
        <v>0</v>
      </c>
      <c r="BE2021">
        <v>0</v>
      </c>
      <c r="BG2021">
        <v>0</v>
      </c>
      <c r="BI2021">
        <v>0</v>
      </c>
      <c r="BK2021">
        <v>0</v>
      </c>
      <c r="BM2021">
        <v>0</v>
      </c>
      <c r="BO2021">
        <v>0</v>
      </c>
      <c r="BQ2021">
        <v>0</v>
      </c>
      <c r="BS2021">
        <v>0</v>
      </c>
      <c r="BT2021">
        <v>0</v>
      </c>
      <c r="BV2021">
        <v>0</v>
      </c>
      <c r="BX2021">
        <v>0</v>
      </c>
      <c r="BZ2021">
        <v>0</v>
      </c>
      <c r="CB2021">
        <v>0</v>
      </c>
      <c r="CD2021">
        <v>0</v>
      </c>
      <c r="CH2021">
        <v>0</v>
      </c>
      <c r="CL2021">
        <v>3180</v>
      </c>
      <c r="CO2021">
        <v>0</v>
      </c>
      <c r="CP2021">
        <v>0</v>
      </c>
    </row>
    <row r="2022" spans="1:94" x14ac:dyDescent="0.3">
      <c r="A2022" s="4">
        <v>44805</v>
      </c>
      <c r="B2022" s="2" t="s">
        <v>29</v>
      </c>
      <c r="C2022" s="11" t="s">
        <v>639</v>
      </c>
      <c r="D2022" s="11" t="s">
        <v>1699</v>
      </c>
      <c r="E2022" s="3" t="s">
        <v>955</v>
      </c>
      <c r="F2022" s="1"/>
      <c r="G2022" s="7"/>
      <c r="H2022" s="7"/>
      <c r="I2022" s="7"/>
      <c r="J2022" s="7"/>
      <c r="K2022" s="7"/>
      <c r="L2022" s="7"/>
      <c r="M2022" s="5"/>
      <c r="N2022" s="7"/>
      <c r="O2022" s="7"/>
      <c r="P2022" s="7"/>
      <c r="Q2022" s="7"/>
      <c r="R2022" s="7"/>
      <c r="S2022" s="7"/>
      <c r="T2022" s="7"/>
      <c r="U2022" s="7"/>
      <c r="V2022" s="6">
        <v>11.5</v>
      </c>
      <c r="W2022" s="10"/>
      <c r="X2022" s="8"/>
      <c r="Y2022" s="9">
        <v>0</v>
      </c>
      <c r="Z2022" s="9">
        <v>0</v>
      </c>
      <c r="AA2022" s="9">
        <v>0</v>
      </c>
      <c r="AB2022" s="9">
        <v>0</v>
      </c>
      <c r="AC2022" s="9">
        <v>0</v>
      </c>
      <c r="AD2022" s="9">
        <v>0</v>
      </c>
      <c r="AE2022" s="9">
        <v>0</v>
      </c>
      <c r="AF2022" s="9">
        <v>0</v>
      </c>
      <c r="AG2022" s="9">
        <v>0</v>
      </c>
      <c r="AH2022" s="9">
        <v>0</v>
      </c>
      <c r="AI2022" s="9">
        <v>0</v>
      </c>
      <c r="AJ2022">
        <v>0</v>
      </c>
      <c r="AK2022">
        <v>0</v>
      </c>
      <c r="AU2022" t="s">
        <v>3773</v>
      </c>
      <c r="AW2022">
        <v>0</v>
      </c>
      <c r="BA2022">
        <v>0</v>
      </c>
      <c r="BC2022">
        <v>0</v>
      </c>
      <c r="BE2022">
        <v>0</v>
      </c>
      <c r="BG2022">
        <v>0</v>
      </c>
      <c r="BI2022">
        <v>0</v>
      </c>
      <c r="BK2022">
        <v>0</v>
      </c>
      <c r="BM2022">
        <v>0</v>
      </c>
      <c r="BO2022">
        <v>0</v>
      </c>
      <c r="BQ2022">
        <v>0</v>
      </c>
      <c r="BS2022">
        <v>0</v>
      </c>
      <c r="BT2022">
        <v>0</v>
      </c>
      <c r="BV2022">
        <v>0</v>
      </c>
      <c r="BX2022">
        <v>0</v>
      </c>
      <c r="BZ2022">
        <v>0</v>
      </c>
      <c r="CB2022">
        <v>0</v>
      </c>
      <c r="CD2022">
        <v>0</v>
      </c>
      <c r="CH2022">
        <v>0</v>
      </c>
      <c r="CL2022">
        <v>3181</v>
      </c>
      <c r="CO2022">
        <v>0</v>
      </c>
      <c r="CP2022">
        <v>0</v>
      </c>
    </row>
    <row r="2023" spans="1:94" x14ac:dyDescent="0.3">
      <c r="A2023" s="4">
        <v>44812</v>
      </c>
      <c r="B2023" s="2" t="s">
        <v>29</v>
      </c>
      <c r="C2023" s="11" t="s">
        <v>652</v>
      </c>
      <c r="D2023" s="11" t="s">
        <v>1699</v>
      </c>
      <c r="E2023" s="3" t="s">
        <v>1499</v>
      </c>
      <c r="F2023" s="1"/>
      <c r="G2023" s="7"/>
      <c r="H2023" s="7"/>
      <c r="I2023" s="7"/>
      <c r="J2023" s="7"/>
      <c r="K2023" s="7"/>
      <c r="L2023" s="7"/>
      <c r="M2023" s="5"/>
      <c r="N2023" s="7"/>
      <c r="O2023" s="7"/>
      <c r="P2023" s="7"/>
      <c r="Q2023" s="7"/>
      <c r="R2023" s="7"/>
      <c r="S2023" s="7"/>
      <c r="T2023" s="7"/>
      <c r="U2023" s="7"/>
      <c r="V2023" s="6">
        <v>3.5</v>
      </c>
      <c r="W2023" s="10"/>
      <c r="X2023" s="8"/>
      <c r="Y2023" s="9">
        <v>0</v>
      </c>
      <c r="Z2023" s="9">
        <v>0</v>
      </c>
      <c r="AA2023" s="9">
        <v>0</v>
      </c>
      <c r="AB2023" s="9">
        <v>0</v>
      </c>
      <c r="AC2023" s="9">
        <v>0</v>
      </c>
      <c r="AD2023" s="9">
        <v>0</v>
      </c>
      <c r="AE2023" s="9">
        <v>0</v>
      </c>
      <c r="AF2023" s="9">
        <v>0</v>
      </c>
      <c r="AG2023" s="9">
        <v>0</v>
      </c>
      <c r="AH2023" s="9">
        <v>0</v>
      </c>
      <c r="AI2023" s="9">
        <v>0</v>
      </c>
      <c r="AJ2023">
        <v>0</v>
      </c>
      <c r="AK2023">
        <v>0</v>
      </c>
      <c r="AU2023" t="s">
        <v>3774</v>
      </c>
      <c r="AW2023">
        <v>0</v>
      </c>
      <c r="BA2023">
        <v>0</v>
      </c>
      <c r="BC2023">
        <v>0</v>
      </c>
      <c r="BE2023">
        <v>0</v>
      </c>
      <c r="BG2023">
        <v>0</v>
      </c>
      <c r="BI2023">
        <v>0</v>
      </c>
      <c r="BK2023">
        <v>0</v>
      </c>
      <c r="BM2023">
        <v>0</v>
      </c>
      <c r="BO2023">
        <v>0</v>
      </c>
      <c r="BQ2023">
        <v>0</v>
      </c>
      <c r="BS2023">
        <v>0</v>
      </c>
      <c r="BT2023">
        <v>0</v>
      </c>
      <c r="BV2023">
        <v>0</v>
      </c>
      <c r="BX2023">
        <v>0</v>
      </c>
      <c r="BZ2023">
        <v>0</v>
      </c>
      <c r="CB2023">
        <v>0</v>
      </c>
      <c r="CD2023">
        <v>0</v>
      </c>
      <c r="CH2023">
        <v>0</v>
      </c>
      <c r="CL2023">
        <v>3182</v>
      </c>
      <c r="CO2023">
        <v>0</v>
      </c>
      <c r="CP2023">
        <v>0</v>
      </c>
    </row>
    <row r="2024" spans="1:94" x14ac:dyDescent="0.3">
      <c r="A2024" s="4">
        <v>44812</v>
      </c>
      <c r="B2024" s="2" t="s">
        <v>29</v>
      </c>
      <c r="C2024" s="11" t="s">
        <v>743</v>
      </c>
      <c r="D2024" s="11" t="s">
        <v>1699</v>
      </c>
      <c r="E2024" s="3" t="s">
        <v>906</v>
      </c>
      <c r="F2024" s="1"/>
      <c r="G2024" s="7"/>
      <c r="H2024" s="7"/>
      <c r="I2024" s="7"/>
      <c r="J2024" s="7"/>
      <c r="K2024" s="7"/>
      <c r="L2024" s="7"/>
      <c r="M2024" s="5"/>
      <c r="N2024" s="7"/>
      <c r="O2024" s="7"/>
      <c r="P2024" s="7"/>
      <c r="Q2024" s="7"/>
      <c r="R2024" s="7"/>
      <c r="S2024" s="7"/>
      <c r="T2024" s="7"/>
      <c r="U2024" s="7"/>
      <c r="V2024" s="6">
        <v>3</v>
      </c>
      <c r="W2024" s="10"/>
      <c r="X2024" s="8"/>
      <c r="Y2024" s="9">
        <v>0</v>
      </c>
      <c r="Z2024" s="9">
        <v>0</v>
      </c>
      <c r="AA2024" s="9">
        <v>0</v>
      </c>
      <c r="AB2024" s="9">
        <v>0</v>
      </c>
      <c r="AC2024" s="9">
        <v>0</v>
      </c>
      <c r="AD2024" s="9">
        <v>0</v>
      </c>
      <c r="AE2024" s="9">
        <v>0</v>
      </c>
      <c r="AF2024" s="9">
        <v>0</v>
      </c>
      <c r="AG2024" s="9">
        <v>0</v>
      </c>
      <c r="AH2024" s="9">
        <v>0</v>
      </c>
      <c r="AI2024" s="9">
        <v>0</v>
      </c>
      <c r="AJ2024">
        <v>0</v>
      </c>
      <c r="AK2024">
        <v>0</v>
      </c>
      <c r="AU2024" t="s">
        <v>3775</v>
      </c>
      <c r="AW2024">
        <v>0</v>
      </c>
      <c r="BA2024">
        <v>0</v>
      </c>
      <c r="BC2024">
        <v>0</v>
      </c>
      <c r="BE2024">
        <v>0</v>
      </c>
      <c r="BG2024">
        <v>0</v>
      </c>
      <c r="BI2024">
        <v>0</v>
      </c>
      <c r="BK2024">
        <v>0</v>
      </c>
      <c r="BM2024">
        <v>0</v>
      </c>
      <c r="BO2024">
        <v>0</v>
      </c>
      <c r="BQ2024">
        <v>0</v>
      </c>
      <c r="BS2024">
        <v>0</v>
      </c>
      <c r="BT2024">
        <v>0</v>
      </c>
      <c r="BV2024">
        <v>0</v>
      </c>
      <c r="BX2024">
        <v>0</v>
      </c>
      <c r="BZ2024">
        <v>0</v>
      </c>
      <c r="CB2024">
        <v>0</v>
      </c>
      <c r="CD2024">
        <v>0</v>
      </c>
      <c r="CH2024">
        <v>0</v>
      </c>
      <c r="CL2024">
        <v>3183</v>
      </c>
      <c r="CO2024">
        <v>0</v>
      </c>
      <c r="CP2024">
        <v>0</v>
      </c>
    </row>
    <row r="2025" spans="1:94" x14ac:dyDescent="0.3">
      <c r="A2025" s="4">
        <v>44805</v>
      </c>
      <c r="B2025" s="2" t="s">
        <v>29</v>
      </c>
      <c r="C2025" s="11" t="s">
        <v>143</v>
      </c>
      <c r="D2025" s="11" t="s">
        <v>1699</v>
      </c>
      <c r="E2025" s="3" t="s">
        <v>871</v>
      </c>
      <c r="F2025" s="1"/>
      <c r="G2025" s="7"/>
      <c r="H2025" s="7"/>
      <c r="I2025" s="7"/>
      <c r="J2025" s="7"/>
      <c r="K2025" s="7"/>
      <c r="L2025" s="7"/>
      <c r="M2025" s="5"/>
      <c r="N2025" s="7"/>
      <c r="O2025" s="7"/>
      <c r="P2025" s="7"/>
      <c r="Q2025" s="7"/>
      <c r="R2025" s="7"/>
      <c r="S2025" s="7"/>
      <c r="T2025" s="7"/>
      <c r="U2025" s="7"/>
      <c r="V2025" s="6">
        <v>15</v>
      </c>
      <c r="W2025" s="10"/>
      <c r="X2025" s="8"/>
      <c r="Y2025" s="9">
        <v>0</v>
      </c>
      <c r="Z2025" s="9">
        <v>0</v>
      </c>
      <c r="AA2025" s="9">
        <v>0</v>
      </c>
      <c r="AB2025" s="9">
        <v>0</v>
      </c>
      <c r="AC2025" s="9">
        <v>0</v>
      </c>
      <c r="AD2025" s="9">
        <v>0</v>
      </c>
      <c r="AE2025" s="9">
        <v>0</v>
      </c>
      <c r="AF2025" s="9">
        <v>0</v>
      </c>
      <c r="AG2025" s="9">
        <v>0</v>
      </c>
      <c r="AH2025" s="9">
        <v>0</v>
      </c>
      <c r="AI2025" s="9">
        <v>0</v>
      </c>
      <c r="AJ2025">
        <v>0</v>
      </c>
      <c r="AK2025">
        <v>0</v>
      </c>
      <c r="AU2025" t="s">
        <v>3776</v>
      </c>
      <c r="AW2025">
        <v>0</v>
      </c>
      <c r="BA2025">
        <v>0</v>
      </c>
      <c r="BC2025">
        <v>0</v>
      </c>
      <c r="BE2025">
        <v>0</v>
      </c>
      <c r="BG2025">
        <v>0</v>
      </c>
      <c r="BI2025">
        <v>0</v>
      </c>
      <c r="BK2025">
        <v>0</v>
      </c>
      <c r="BM2025">
        <v>0</v>
      </c>
      <c r="BO2025">
        <v>0</v>
      </c>
      <c r="BQ2025">
        <v>0</v>
      </c>
      <c r="BS2025">
        <v>0</v>
      </c>
      <c r="BT2025">
        <v>0</v>
      </c>
      <c r="BV2025">
        <v>0</v>
      </c>
      <c r="BX2025">
        <v>0</v>
      </c>
      <c r="BZ2025">
        <v>0</v>
      </c>
      <c r="CB2025">
        <v>0</v>
      </c>
      <c r="CD2025">
        <v>0</v>
      </c>
      <c r="CH2025">
        <v>0</v>
      </c>
      <c r="CL2025">
        <v>3184</v>
      </c>
      <c r="CO2025">
        <v>0</v>
      </c>
      <c r="CP2025">
        <v>0</v>
      </c>
    </row>
    <row r="2026" spans="1:94" x14ac:dyDescent="0.3">
      <c r="A2026" s="4">
        <v>44828</v>
      </c>
      <c r="B2026" s="2" t="s">
        <v>794</v>
      </c>
      <c r="C2026" s="11" t="s">
        <v>76</v>
      </c>
      <c r="D2026" s="11" t="s">
        <v>1699</v>
      </c>
      <c r="E2026" s="3" t="s">
        <v>1228</v>
      </c>
      <c r="F2026" s="1"/>
      <c r="G2026" s="7"/>
      <c r="H2026" s="7"/>
      <c r="I2026" s="7"/>
      <c r="J2026" s="7"/>
      <c r="K2026" s="7"/>
      <c r="L2026" s="7"/>
      <c r="M2026" s="5"/>
      <c r="N2026" s="7"/>
      <c r="O2026" s="7"/>
      <c r="P2026" s="7"/>
      <c r="Q2026" s="7"/>
      <c r="R2026" s="7"/>
      <c r="S2026" s="7"/>
      <c r="T2026" s="7"/>
      <c r="U2026" s="7"/>
      <c r="V2026" s="6">
        <v>3</v>
      </c>
      <c r="W2026" s="10"/>
      <c r="X2026" s="8"/>
      <c r="Y2026" s="9">
        <v>0</v>
      </c>
      <c r="Z2026" s="9">
        <v>0</v>
      </c>
      <c r="AA2026" s="9">
        <v>0</v>
      </c>
      <c r="AB2026" s="9">
        <v>0</v>
      </c>
      <c r="AC2026" s="9">
        <v>0</v>
      </c>
      <c r="AD2026" s="9">
        <v>0</v>
      </c>
      <c r="AE2026" s="9">
        <v>0</v>
      </c>
      <c r="AF2026" s="9">
        <v>0</v>
      </c>
      <c r="AG2026" s="9">
        <v>0</v>
      </c>
      <c r="AH2026" s="9">
        <v>0</v>
      </c>
      <c r="AI2026" s="9">
        <v>0</v>
      </c>
      <c r="AJ2026">
        <v>0</v>
      </c>
      <c r="AK2026">
        <v>0</v>
      </c>
      <c r="AU2026" t="s">
        <v>3777</v>
      </c>
      <c r="AW2026">
        <v>0</v>
      </c>
      <c r="BA2026">
        <v>0</v>
      </c>
      <c r="BC2026">
        <v>0</v>
      </c>
      <c r="BE2026">
        <v>0</v>
      </c>
      <c r="BG2026">
        <v>0</v>
      </c>
      <c r="BI2026">
        <v>0</v>
      </c>
      <c r="BK2026">
        <v>0</v>
      </c>
      <c r="BM2026">
        <v>0</v>
      </c>
      <c r="BO2026">
        <v>0</v>
      </c>
      <c r="BQ2026">
        <v>0</v>
      </c>
      <c r="BS2026">
        <v>0</v>
      </c>
      <c r="BT2026">
        <v>0</v>
      </c>
      <c r="BV2026">
        <v>0</v>
      </c>
      <c r="BX2026">
        <v>0</v>
      </c>
      <c r="BZ2026">
        <v>0</v>
      </c>
      <c r="CB2026">
        <v>0</v>
      </c>
      <c r="CD2026">
        <v>0</v>
      </c>
      <c r="CH2026">
        <v>0</v>
      </c>
      <c r="CL2026">
        <v>3185</v>
      </c>
      <c r="CO2026">
        <v>0</v>
      </c>
      <c r="CP2026">
        <v>0</v>
      </c>
    </row>
    <row r="2027" spans="1:94" x14ac:dyDescent="0.3">
      <c r="A2027" s="4">
        <v>44828</v>
      </c>
      <c r="B2027" s="2" t="s">
        <v>39</v>
      </c>
      <c r="C2027" s="11" t="s">
        <v>816</v>
      </c>
      <c r="D2027" s="11" t="s">
        <v>1690</v>
      </c>
      <c r="E2027" s="3" t="s">
        <v>1614</v>
      </c>
      <c r="F2027" s="1"/>
      <c r="G2027" s="7"/>
      <c r="H2027" s="7"/>
      <c r="I2027" s="7"/>
      <c r="J2027" s="7"/>
      <c r="K2027" s="7"/>
      <c r="L2027" s="7"/>
      <c r="M2027" s="5"/>
      <c r="N2027" s="7">
        <v>1</v>
      </c>
      <c r="O2027" s="7"/>
      <c r="P2027" s="7"/>
      <c r="Q2027" s="7"/>
      <c r="R2027" s="7"/>
      <c r="S2027" s="7"/>
      <c r="T2027" s="7"/>
      <c r="U2027" s="7"/>
      <c r="V2027" s="6"/>
      <c r="W2027" s="10"/>
      <c r="X2027" s="8"/>
      <c r="Y2027" s="9">
        <v>0</v>
      </c>
      <c r="Z2027" s="9">
        <v>0</v>
      </c>
      <c r="AA2027" s="9">
        <v>0</v>
      </c>
      <c r="AB2027" s="9">
        <v>0</v>
      </c>
      <c r="AC2027" s="9">
        <v>0</v>
      </c>
      <c r="AD2027" s="9">
        <v>0</v>
      </c>
      <c r="AE2027" s="9">
        <v>0</v>
      </c>
      <c r="AF2027" s="9">
        <v>0</v>
      </c>
      <c r="AG2027" s="9">
        <v>0</v>
      </c>
      <c r="AH2027" s="9">
        <v>0</v>
      </c>
      <c r="AI2027" s="9">
        <v>0</v>
      </c>
      <c r="AJ2027">
        <v>0</v>
      </c>
      <c r="AK2027">
        <v>0</v>
      </c>
      <c r="AU2027" t="s">
        <v>3778</v>
      </c>
      <c r="AW2027">
        <v>0</v>
      </c>
      <c r="BA2027">
        <v>0</v>
      </c>
      <c r="BC2027">
        <v>0</v>
      </c>
      <c r="BE2027">
        <v>0</v>
      </c>
      <c r="BG2027">
        <v>0</v>
      </c>
      <c r="BI2027">
        <v>0</v>
      </c>
      <c r="BK2027">
        <v>0</v>
      </c>
      <c r="BM2027">
        <v>0</v>
      </c>
      <c r="BO2027">
        <v>0</v>
      </c>
      <c r="BQ2027">
        <v>0</v>
      </c>
      <c r="BS2027">
        <v>0</v>
      </c>
      <c r="BT2027">
        <v>0</v>
      </c>
      <c r="BV2027">
        <v>0</v>
      </c>
      <c r="BX2027">
        <v>0</v>
      </c>
      <c r="BZ2027">
        <v>0</v>
      </c>
      <c r="CB2027">
        <v>0</v>
      </c>
      <c r="CD2027">
        <v>0</v>
      </c>
      <c r="CH2027">
        <v>0</v>
      </c>
      <c r="CL2027">
        <v>3186</v>
      </c>
      <c r="CO2027">
        <v>0</v>
      </c>
      <c r="CP2027">
        <v>0</v>
      </c>
    </row>
    <row r="2028" spans="1:94" x14ac:dyDescent="0.3">
      <c r="A2028" s="4">
        <v>44829</v>
      </c>
      <c r="B2028" s="2" t="s">
        <v>32</v>
      </c>
      <c r="C2028" s="11" t="s">
        <v>561</v>
      </c>
      <c r="D2028" s="11" t="s">
        <v>512</v>
      </c>
      <c r="E2028" s="3" t="s">
        <v>1078</v>
      </c>
      <c r="F2028" s="1"/>
      <c r="G2028" s="7"/>
      <c r="H2028" s="7"/>
      <c r="I2028" s="7"/>
      <c r="J2028" s="7"/>
      <c r="K2028" s="7"/>
      <c r="L2028" s="7"/>
      <c r="M2028" s="5"/>
      <c r="N2028" s="7"/>
      <c r="O2028" s="7"/>
      <c r="P2028" s="7"/>
      <c r="Q2028" s="7"/>
      <c r="R2028" s="7"/>
      <c r="S2028" s="7"/>
      <c r="T2028" s="7"/>
      <c r="U2028" s="7"/>
      <c r="V2028" s="6"/>
      <c r="W2028" s="10"/>
      <c r="X2028" s="8"/>
      <c r="Y2028" s="9">
        <v>0</v>
      </c>
      <c r="Z2028" s="9">
        <v>0</v>
      </c>
      <c r="AA2028" s="9">
        <v>0</v>
      </c>
      <c r="AB2028" s="9">
        <v>0</v>
      </c>
      <c r="AC2028" s="9">
        <v>0</v>
      </c>
      <c r="AD2028" s="9">
        <v>0</v>
      </c>
      <c r="AE2028" s="9">
        <v>0</v>
      </c>
      <c r="AF2028" s="9">
        <v>0</v>
      </c>
      <c r="AG2028" s="9">
        <v>0</v>
      </c>
      <c r="AH2028" s="9">
        <v>0</v>
      </c>
      <c r="AI2028" s="9">
        <v>0</v>
      </c>
      <c r="AJ2028">
        <v>0</v>
      </c>
      <c r="AK2028">
        <v>0</v>
      </c>
      <c r="AU2028" t="s">
        <v>3779</v>
      </c>
      <c r="AW2028">
        <v>0</v>
      </c>
      <c r="BA2028">
        <v>0</v>
      </c>
      <c r="BC2028">
        <v>0</v>
      </c>
      <c r="BE2028">
        <v>0</v>
      </c>
      <c r="BG2028">
        <v>0</v>
      </c>
      <c r="BI2028">
        <v>0</v>
      </c>
      <c r="BK2028">
        <v>0</v>
      </c>
      <c r="BM2028">
        <v>0</v>
      </c>
      <c r="BO2028">
        <v>0</v>
      </c>
      <c r="BQ2028">
        <v>0</v>
      </c>
      <c r="BS2028">
        <v>0</v>
      </c>
      <c r="BT2028">
        <v>0</v>
      </c>
      <c r="BV2028">
        <v>0</v>
      </c>
      <c r="BX2028">
        <v>0</v>
      </c>
      <c r="BZ2028">
        <v>0</v>
      </c>
      <c r="CB2028">
        <v>0</v>
      </c>
      <c r="CD2028">
        <v>0</v>
      </c>
      <c r="CH2028">
        <v>0</v>
      </c>
      <c r="CL2028">
        <v>3187</v>
      </c>
      <c r="CO2028">
        <v>0</v>
      </c>
      <c r="CP2028">
        <v>0</v>
      </c>
    </row>
    <row r="2029" spans="1:94" x14ac:dyDescent="0.3">
      <c r="A2029" s="4">
        <v>44829</v>
      </c>
      <c r="B2029" s="2" t="s">
        <v>32</v>
      </c>
      <c r="C2029" s="11" t="s">
        <v>628</v>
      </c>
      <c r="D2029" s="11" t="s">
        <v>1473</v>
      </c>
      <c r="E2029" s="3" t="s">
        <v>1054</v>
      </c>
      <c r="F2029" s="1"/>
      <c r="G2029" s="7"/>
      <c r="H2029" s="7"/>
      <c r="I2029" s="7"/>
      <c r="J2029" s="7"/>
      <c r="K2029" s="7"/>
      <c r="L2029" s="7"/>
      <c r="M2029" s="5"/>
      <c r="N2029" s="7">
        <v>1</v>
      </c>
      <c r="O2029" s="7"/>
      <c r="P2029" s="7"/>
      <c r="Q2029" s="7"/>
      <c r="R2029" s="7"/>
      <c r="S2029" s="7"/>
      <c r="T2029" s="7"/>
      <c r="U2029" s="7"/>
      <c r="V2029" s="6"/>
      <c r="W2029" s="10"/>
      <c r="X2029" s="8"/>
      <c r="Y2029" s="9">
        <v>0</v>
      </c>
      <c r="Z2029" s="9">
        <v>0</v>
      </c>
      <c r="AA2029" s="9">
        <v>0</v>
      </c>
      <c r="AB2029" s="9">
        <v>0</v>
      </c>
      <c r="AC2029" s="9">
        <v>0</v>
      </c>
      <c r="AD2029" s="9">
        <v>0</v>
      </c>
      <c r="AE2029" s="9">
        <v>0</v>
      </c>
      <c r="AF2029" s="9">
        <v>0</v>
      </c>
      <c r="AG2029" s="9">
        <v>0</v>
      </c>
      <c r="AH2029" s="9">
        <v>0</v>
      </c>
      <c r="AI2029" s="9">
        <v>0</v>
      </c>
      <c r="AJ2029">
        <v>0</v>
      </c>
      <c r="AK2029">
        <v>0</v>
      </c>
      <c r="AU2029" t="s">
        <v>3780</v>
      </c>
      <c r="AW2029">
        <v>0</v>
      </c>
      <c r="BA2029">
        <v>0</v>
      </c>
      <c r="BC2029">
        <v>0</v>
      </c>
      <c r="BE2029">
        <v>0</v>
      </c>
      <c r="BG2029">
        <v>0</v>
      </c>
      <c r="BI2029">
        <v>0</v>
      </c>
      <c r="BK2029">
        <v>0</v>
      </c>
      <c r="BM2029">
        <v>0</v>
      </c>
      <c r="BO2029">
        <v>0</v>
      </c>
      <c r="BQ2029">
        <v>0</v>
      </c>
      <c r="BS2029">
        <v>0</v>
      </c>
      <c r="BT2029">
        <v>0</v>
      </c>
      <c r="BV2029">
        <v>0</v>
      </c>
      <c r="BX2029">
        <v>0</v>
      </c>
      <c r="BZ2029">
        <v>0</v>
      </c>
      <c r="CB2029">
        <v>0</v>
      </c>
      <c r="CD2029">
        <v>0</v>
      </c>
      <c r="CH2029">
        <v>0</v>
      </c>
      <c r="CL2029">
        <v>3188</v>
      </c>
      <c r="CO2029">
        <v>0</v>
      </c>
      <c r="CP2029">
        <v>0</v>
      </c>
    </row>
    <row r="2030" spans="1:94" x14ac:dyDescent="0.3">
      <c r="A2030" s="4">
        <v>44803</v>
      </c>
      <c r="B2030" s="2" t="s">
        <v>29</v>
      </c>
      <c r="C2030" s="11" t="s">
        <v>421</v>
      </c>
      <c r="D2030" s="11" t="s">
        <v>1699</v>
      </c>
      <c r="E2030" s="3" t="s">
        <v>894</v>
      </c>
      <c r="F2030" s="1"/>
      <c r="G2030" s="7"/>
      <c r="H2030" s="7"/>
      <c r="I2030" s="7"/>
      <c r="J2030" s="7"/>
      <c r="K2030" s="7"/>
      <c r="L2030" s="7"/>
      <c r="M2030" s="5"/>
      <c r="N2030" s="7"/>
      <c r="O2030" s="7"/>
      <c r="P2030" s="7"/>
      <c r="Q2030" s="7"/>
      <c r="R2030" s="7"/>
      <c r="S2030" s="7"/>
      <c r="T2030" s="7"/>
      <c r="U2030" s="7"/>
      <c r="V2030" s="6">
        <v>1</v>
      </c>
      <c r="W2030" s="10"/>
      <c r="X2030" s="8"/>
      <c r="Y2030" s="9">
        <v>0</v>
      </c>
      <c r="Z2030" s="9">
        <v>0</v>
      </c>
      <c r="AA2030" s="9">
        <v>0</v>
      </c>
      <c r="AB2030" s="9">
        <v>0</v>
      </c>
      <c r="AC2030" s="9">
        <v>0</v>
      </c>
      <c r="AD2030" s="9">
        <v>0</v>
      </c>
      <c r="AE2030" s="9">
        <v>0</v>
      </c>
      <c r="AF2030" s="9">
        <v>0</v>
      </c>
      <c r="AG2030" s="9">
        <v>0</v>
      </c>
      <c r="AH2030" s="9">
        <v>0</v>
      </c>
      <c r="AI2030" s="9">
        <v>0</v>
      </c>
      <c r="AJ2030">
        <v>0</v>
      </c>
      <c r="AK2030">
        <v>0</v>
      </c>
      <c r="AU2030" t="s">
        <v>3781</v>
      </c>
      <c r="AW2030">
        <v>0</v>
      </c>
      <c r="BA2030">
        <v>0</v>
      </c>
      <c r="BC2030">
        <v>0</v>
      </c>
      <c r="BE2030">
        <v>0</v>
      </c>
      <c r="BG2030">
        <v>0</v>
      </c>
      <c r="BI2030">
        <v>0</v>
      </c>
      <c r="BK2030">
        <v>0</v>
      </c>
      <c r="BM2030">
        <v>0</v>
      </c>
      <c r="BO2030">
        <v>0</v>
      </c>
      <c r="BQ2030">
        <v>0</v>
      </c>
      <c r="BS2030">
        <v>0</v>
      </c>
      <c r="BT2030">
        <v>0</v>
      </c>
      <c r="BV2030">
        <v>0</v>
      </c>
      <c r="BX2030">
        <v>0</v>
      </c>
      <c r="BZ2030">
        <v>0</v>
      </c>
      <c r="CB2030">
        <v>0</v>
      </c>
      <c r="CD2030">
        <v>0</v>
      </c>
      <c r="CH2030">
        <v>0</v>
      </c>
      <c r="CL2030">
        <v>3189</v>
      </c>
      <c r="CO2030">
        <v>0</v>
      </c>
      <c r="CP2030">
        <v>0</v>
      </c>
    </row>
    <row r="2031" spans="1:94" x14ac:dyDescent="0.3">
      <c r="A2031" s="4">
        <v>44771</v>
      </c>
      <c r="B2031" s="2" t="s">
        <v>1160</v>
      </c>
      <c r="C2031" s="11" t="s">
        <v>431</v>
      </c>
      <c r="D2031" s="11" t="s">
        <v>1699</v>
      </c>
      <c r="E2031" s="3" t="s">
        <v>1250</v>
      </c>
      <c r="F2031" s="1"/>
      <c r="G2031" s="7"/>
      <c r="H2031" s="7"/>
      <c r="I2031" s="7"/>
      <c r="J2031" s="7"/>
      <c r="K2031" s="7"/>
      <c r="L2031" s="7"/>
      <c r="M2031" s="5"/>
      <c r="N2031" s="7"/>
      <c r="O2031" s="7"/>
      <c r="P2031" s="7"/>
      <c r="Q2031" s="7"/>
      <c r="R2031" s="7"/>
      <c r="S2031" s="7"/>
      <c r="T2031" s="7"/>
      <c r="U2031" s="7"/>
      <c r="V2031" s="6">
        <v>2</v>
      </c>
      <c r="W2031" s="10"/>
      <c r="X2031" s="8"/>
      <c r="Y2031" s="9">
        <v>0</v>
      </c>
      <c r="Z2031" s="9">
        <v>0</v>
      </c>
      <c r="AA2031" s="9">
        <v>0</v>
      </c>
      <c r="AB2031" s="9">
        <v>0</v>
      </c>
      <c r="AC2031" s="9">
        <v>0</v>
      </c>
      <c r="AD2031" s="9">
        <v>0</v>
      </c>
      <c r="AE2031" s="9">
        <v>0</v>
      </c>
      <c r="AF2031" s="9">
        <v>0</v>
      </c>
      <c r="AG2031" s="9">
        <v>0</v>
      </c>
      <c r="AH2031" s="9">
        <v>0</v>
      </c>
      <c r="AI2031" s="9">
        <v>0</v>
      </c>
      <c r="AJ2031">
        <v>0</v>
      </c>
      <c r="AK2031">
        <v>0</v>
      </c>
      <c r="AU2031" t="s">
        <v>3782</v>
      </c>
      <c r="AW2031">
        <v>0</v>
      </c>
      <c r="BA2031">
        <v>0</v>
      </c>
      <c r="BC2031">
        <v>0</v>
      </c>
      <c r="BE2031">
        <v>0</v>
      </c>
      <c r="BG2031">
        <v>0</v>
      </c>
      <c r="BI2031">
        <v>0</v>
      </c>
      <c r="BK2031">
        <v>0</v>
      </c>
      <c r="BM2031">
        <v>0</v>
      </c>
      <c r="BO2031">
        <v>0</v>
      </c>
      <c r="BQ2031">
        <v>0</v>
      </c>
      <c r="BS2031">
        <v>0</v>
      </c>
      <c r="BT2031">
        <v>0</v>
      </c>
      <c r="BV2031">
        <v>0</v>
      </c>
      <c r="BX2031">
        <v>0</v>
      </c>
      <c r="BZ2031">
        <v>0</v>
      </c>
      <c r="CB2031">
        <v>0</v>
      </c>
      <c r="CD2031">
        <v>0</v>
      </c>
      <c r="CH2031">
        <v>0</v>
      </c>
      <c r="CL2031">
        <v>3190</v>
      </c>
      <c r="CO2031">
        <v>0</v>
      </c>
      <c r="CP2031">
        <v>0</v>
      </c>
    </row>
    <row r="2032" spans="1:94" x14ac:dyDescent="0.3">
      <c r="A2032" s="4">
        <v>44827</v>
      </c>
      <c r="B2032" s="2" t="s">
        <v>92</v>
      </c>
      <c r="C2032" s="11" t="s">
        <v>93</v>
      </c>
      <c r="D2032" s="11" t="s">
        <v>11</v>
      </c>
      <c r="E2032" s="3" t="s">
        <v>1429</v>
      </c>
      <c r="F2032" s="1"/>
      <c r="G2032" s="7"/>
      <c r="H2032" s="7"/>
      <c r="I2032" s="7"/>
      <c r="J2032" s="7"/>
      <c r="K2032" s="7"/>
      <c r="L2032" s="7"/>
      <c r="M2032" s="5"/>
      <c r="N2032" s="7"/>
      <c r="O2032" s="7"/>
      <c r="P2032" s="7"/>
      <c r="Q2032" s="7"/>
      <c r="R2032" s="7"/>
      <c r="S2032" s="7"/>
      <c r="T2032" s="7"/>
      <c r="U2032" s="7"/>
      <c r="V2032" s="6"/>
      <c r="W2032" s="10"/>
      <c r="X2032" s="8"/>
      <c r="Y2032" s="9">
        <v>0</v>
      </c>
      <c r="Z2032" s="9">
        <v>151800000</v>
      </c>
      <c r="AA2032" s="9">
        <v>514800000</v>
      </c>
      <c r="AB2032" s="9">
        <v>0</v>
      </c>
      <c r="AC2032" s="9">
        <v>0</v>
      </c>
      <c r="AD2032" s="9">
        <v>0</v>
      </c>
      <c r="AE2032" s="9">
        <v>0</v>
      </c>
      <c r="AF2032" s="9">
        <v>0</v>
      </c>
      <c r="AG2032" s="9">
        <v>0</v>
      </c>
      <c r="AH2032" s="9">
        <v>0</v>
      </c>
      <c r="AI2032" s="9">
        <v>0</v>
      </c>
      <c r="AJ2032">
        <v>666600000</v>
      </c>
      <c r="AK2032">
        <v>0</v>
      </c>
      <c r="AL2032" t="s">
        <v>2944</v>
      </c>
      <c r="AM2032">
        <v>44579</v>
      </c>
      <c r="AN2032">
        <v>44943</v>
      </c>
      <c r="AU2032" t="s">
        <v>3783</v>
      </c>
      <c r="AV2032">
        <v>4400</v>
      </c>
      <c r="AW2032">
        <v>514800000</v>
      </c>
      <c r="BA2032">
        <v>0</v>
      </c>
      <c r="BB2032">
        <v>3000</v>
      </c>
      <c r="BC2032">
        <v>151800000</v>
      </c>
      <c r="BE2032">
        <v>0</v>
      </c>
      <c r="BG2032">
        <v>0</v>
      </c>
      <c r="BI2032">
        <v>0</v>
      </c>
      <c r="BK2032">
        <v>0</v>
      </c>
      <c r="BM2032">
        <v>0</v>
      </c>
      <c r="BO2032">
        <v>0</v>
      </c>
      <c r="BQ2032">
        <v>0</v>
      </c>
      <c r="BS2032">
        <v>0</v>
      </c>
      <c r="BT2032">
        <v>151800000</v>
      </c>
      <c r="BV2032">
        <v>0</v>
      </c>
      <c r="BX2032">
        <v>0</v>
      </c>
      <c r="BZ2032">
        <v>0</v>
      </c>
      <c r="CB2032">
        <v>0</v>
      </c>
      <c r="CD2032">
        <v>0</v>
      </c>
      <c r="CH2032">
        <v>0</v>
      </c>
      <c r="CL2032">
        <v>3191</v>
      </c>
      <c r="CO2032">
        <v>0</v>
      </c>
      <c r="CP2032">
        <v>666600000</v>
      </c>
    </row>
    <row r="2033" spans="1:94" x14ac:dyDescent="0.3">
      <c r="A2033" s="4">
        <v>44827</v>
      </c>
      <c r="B2033" s="2" t="s">
        <v>9</v>
      </c>
      <c r="C2033" s="11" t="s">
        <v>27</v>
      </c>
      <c r="D2033" s="11" t="s">
        <v>2655</v>
      </c>
      <c r="E2033" s="3" t="s">
        <v>1191</v>
      </c>
      <c r="F2033" s="1"/>
      <c r="G2033" s="7">
        <v>1</v>
      </c>
      <c r="H2033" s="7"/>
      <c r="I2033" s="7"/>
      <c r="J2033" s="7"/>
      <c r="K2033" s="7"/>
      <c r="L2033" s="7"/>
      <c r="M2033" s="5"/>
      <c r="N2033" s="7"/>
      <c r="O2033" s="7"/>
      <c r="P2033" s="7"/>
      <c r="Q2033" s="7"/>
      <c r="R2033" s="7"/>
      <c r="S2033" s="7"/>
      <c r="T2033" s="7"/>
      <c r="U2033" s="7"/>
      <c r="V2033" s="6"/>
      <c r="W2033" s="10"/>
      <c r="X2033" s="8"/>
      <c r="Y2033" s="9">
        <v>0</v>
      </c>
      <c r="Z2033" s="9">
        <v>0</v>
      </c>
      <c r="AA2033" s="9">
        <v>0</v>
      </c>
      <c r="AB2033" s="9">
        <v>0</v>
      </c>
      <c r="AC2033" s="9">
        <v>0</v>
      </c>
      <c r="AD2033" s="9">
        <v>0</v>
      </c>
      <c r="AE2033" s="9">
        <v>0</v>
      </c>
      <c r="AF2033" s="9">
        <v>0</v>
      </c>
      <c r="AG2033" s="9">
        <v>0</v>
      </c>
      <c r="AH2033" s="9">
        <v>0</v>
      </c>
      <c r="AI2033" s="9">
        <v>0</v>
      </c>
      <c r="AJ2033">
        <v>0</v>
      </c>
      <c r="AK2033">
        <v>0</v>
      </c>
      <c r="AU2033" t="s">
        <v>3784</v>
      </c>
      <c r="AW2033">
        <v>0</v>
      </c>
      <c r="BA2033">
        <v>0</v>
      </c>
      <c r="BC2033">
        <v>0</v>
      </c>
      <c r="BE2033">
        <v>0</v>
      </c>
      <c r="BG2033">
        <v>0</v>
      </c>
      <c r="BI2033">
        <v>0</v>
      </c>
      <c r="BK2033">
        <v>0</v>
      </c>
      <c r="BM2033">
        <v>0</v>
      </c>
      <c r="BO2033">
        <v>0</v>
      </c>
      <c r="BQ2033">
        <v>0</v>
      </c>
      <c r="BS2033">
        <v>0</v>
      </c>
      <c r="BT2033">
        <v>0</v>
      </c>
      <c r="BV2033">
        <v>0</v>
      </c>
      <c r="BX2033">
        <v>0</v>
      </c>
      <c r="BZ2033">
        <v>0</v>
      </c>
      <c r="CB2033">
        <v>0</v>
      </c>
      <c r="CD2033">
        <v>0</v>
      </c>
      <c r="CH2033">
        <v>0</v>
      </c>
      <c r="CL2033">
        <v>3192</v>
      </c>
      <c r="CO2033">
        <v>0</v>
      </c>
      <c r="CP2033">
        <v>0</v>
      </c>
    </row>
    <row r="2034" spans="1:94" x14ac:dyDescent="0.3">
      <c r="A2034" s="4">
        <v>44830</v>
      </c>
      <c r="B2034" s="2" t="s">
        <v>40</v>
      </c>
      <c r="C2034" s="11" t="s">
        <v>42</v>
      </c>
      <c r="D2034" s="11" t="s">
        <v>1699</v>
      </c>
      <c r="E2034" s="3" t="s">
        <v>1009</v>
      </c>
      <c r="F2034" s="1"/>
      <c r="G2034" s="7"/>
      <c r="H2034" s="7"/>
      <c r="I2034" s="7"/>
      <c r="J2034" s="7"/>
      <c r="K2034" s="7"/>
      <c r="L2034" s="7"/>
      <c r="M2034" s="5"/>
      <c r="N2034" s="7"/>
      <c r="O2034" s="7"/>
      <c r="P2034" s="7"/>
      <c r="Q2034" s="7"/>
      <c r="R2034" s="7"/>
      <c r="S2034" s="7"/>
      <c r="T2034" s="7"/>
      <c r="U2034" s="7"/>
      <c r="V2034" s="6">
        <v>1</v>
      </c>
      <c r="W2034" s="10"/>
      <c r="X2034" s="8"/>
      <c r="Y2034" s="9">
        <v>0</v>
      </c>
      <c r="Z2034" s="9">
        <v>0</v>
      </c>
      <c r="AA2034" s="9">
        <v>0</v>
      </c>
      <c r="AB2034" s="9">
        <v>0</v>
      </c>
      <c r="AC2034" s="9">
        <v>0</v>
      </c>
      <c r="AD2034" s="9">
        <v>0</v>
      </c>
      <c r="AE2034" s="9">
        <v>0</v>
      </c>
      <c r="AF2034" s="9">
        <v>0</v>
      </c>
      <c r="AG2034" s="9">
        <v>0</v>
      </c>
      <c r="AH2034" s="9">
        <v>0</v>
      </c>
      <c r="AI2034" s="9">
        <v>0</v>
      </c>
      <c r="AJ2034">
        <v>0</v>
      </c>
      <c r="AK2034">
        <v>0</v>
      </c>
      <c r="AU2034" t="s">
        <v>3785</v>
      </c>
      <c r="AW2034">
        <v>0</v>
      </c>
      <c r="BA2034">
        <v>0</v>
      </c>
      <c r="BC2034">
        <v>0</v>
      </c>
      <c r="BE2034">
        <v>0</v>
      </c>
      <c r="BG2034">
        <v>0</v>
      </c>
      <c r="BI2034">
        <v>0</v>
      </c>
      <c r="BK2034">
        <v>0</v>
      </c>
      <c r="BM2034">
        <v>0</v>
      </c>
      <c r="BO2034">
        <v>0</v>
      </c>
      <c r="BQ2034">
        <v>0</v>
      </c>
      <c r="BS2034">
        <v>0</v>
      </c>
      <c r="BT2034">
        <v>0</v>
      </c>
      <c r="BV2034">
        <v>0</v>
      </c>
      <c r="BX2034">
        <v>0</v>
      </c>
      <c r="BZ2034">
        <v>0</v>
      </c>
      <c r="CB2034">
        <v>0</v>
      </c>
      <c r="CD2034">
        <v>0</v>
      </c>
      <c r="CH2034">
        <v>0</v>
      </c>
      <c r="CL2034">
        <v>3193</v>
      </c>
      <c r="CO2034">
        <v>0</v>
      </c>
      <c r="CP2034">
        <v>0</v>
      </c>
    </row>
    <row r="2035" spans="1:94" x14ac:dyDescent="0.3">
      <c r="A2035" s="4">
        <v>44828</v>
      </c>
      <c r="B2035" s="2" t="s">
        <v>19</v>
      </c>
      <c r="C2035" s="11" t="s">
        <v>231</v>
      </c>
      <c r="D2035" s="11" t="s">
        <v>11</v>
      </c>
      <c r="E2035" s="3" t="s">
        <v>1277</v>
      </c>
      <c r="F2035" s="1"/>
      <c r="G2035" s="7"/>
      <c r="H2035" s="7"/>
      <c r="I2035" s="7"/>
      <c r="J2035" s="7">
        <v>12</v>
      </c>
      <c r="K2035" s="7">
        <v>3</v>
      </c>
      <c r="L2035" s="7"/>
      <c r="M2035" s="5">
        <v>3</v>
      </c>
      <c r="N2035" s="7"/>
      <c r="O2035" s="7"/>
      <c r="P2035" s="7"/>
      <c r="Q2035" s="7"/>
      <c r="R2035" s="7"/>
      <c r="S2035" s="7"/>
      <c r="T2035" s="7"/>
      <c r="U2035" s="7"/>
      <c r="V2035" s="6"/>
      <c r="W2035" s="10"/>
      <c r="X2035" s="8"/>
      <c r="Y2035" s="9">
        <v>0</v>
      </c>
      <c r="Z2035" s="9">
        <v>0</v>
      </c>
      <c r="AA2035" s="9">
        <v>0</v>
      </c>
      <c r="AB2035" s="9">
        <v>0</v>
      </c>
      <c r="AC2035" s="9">
        <v>0</v>
      </c>
      <c r="AD2035" s="9">
        <v>0</v>
      </c>
      <c r="AE2035" s="9">
        <v>0</v>
      </c>
      <c r="AF2035" s="9">
        <v>0</v>
      </c>
      <c r="AG2035" s="9">
        <v>0</v>
      </c>
      <c r="AH2035" s="9">
        <v>0</v>
      </c>
      <c r="AI2035" s="9">
        <v>0</v>
      </c>
      <c r="AJ2035">
        <v>0</v>
      </c>
      <c r="AK2035">
        <v>0</v>
      </c>
      <c r="AU2035" t="s">
        <v>3786</v>
      </c>
      <c r="AW2035">
        <v>0</v>
      </c>
      <c r="BA2035">
        <v>0</v>
      </c>
      <c r="BC2035">
        <v>0</v>
      </c>
      <c r="BE2035">
        <v>0</v>
      </c>
      <c r="BG2035">
        <v>0</v>
      </c>
      <c r="BI2035">
        <v>0</v>
      </c>
      <c r="BK2035">
        <v>0</v>
      </c>
      <c r="BM2035">
        <v>0</v>
      </c>
      <c r="BO2035">
        <v>0</v>
      </c>
      <c r="BQ2035">
        <v>0</v>
      </c>
      <c r="BS2035">
        <v>0</v>
      </c>
      <c r="BT2035">
        <v>0</v>
      </c>
      <c r="BV2035">
        <v>0</v>
      </c>
      <c r="BX2035">
        <v>0</v>
      </c>
      <c r="BZ2035">
        <v>0</v>
      </c>
      <c r="CB2035">
        <v>0</v>
      </c>
      <c r="CD2035">
        <v>0</v>
      </c>
      <c r="CH2035">
        <v>0</v>
      </c>
      <c r="CL2035">
        <v>3194</v>
      </c>
      <c r="CO2035">
        <v>0</v>
      </c>
      <c r="CP2035">
        <v>0</v>
      </c>
    </row>
    <row r="2036" spans="1:94" x14ac:dyDescent="0.3">
      <c r="A2036" s="4">
        <v>44869</v>
      </c>
      <c r="B2036" s="2" t="s">
        <v>39</v>
      </c>
      <c r="C2036" s="11" t="s">
        <v>503</v>
      </c>
      <c r="D2036" s="11" t="s">
        <v>11</v>
      </c>
      <c r="E2036" s="3" t="s">
        <v>1012</v>
      </c>
      <c r="F2036" s="1"/>
      <c r="G2036" s="7"/>
      <c r="H2036" s="7"/>
      <c r="I2036" s="7"/>
      <c r="J2036" s="7">
        <v>3881</v>
      </c>
      <c r="K2036" s="7">
        <v>1322</v>
      </c>
      <c r="L2036" s="7">
        <v>52</v>
      </c>
      <c r="M2036" s="5">
        <v>28</v>
      </c>
      <c r="N2036" s="7">
        <v>1</v>
      </c>
      <c r="O2036" s="7">
        <v>1</v>
      </c>
      <c r="P2036" s="7"/>
      <c r="Q2036" s="7"/>
      <c r="R2036" s="7"/>
      <c r="S2036" s="7"/>
      <c r="T2036" s="7"/>
      <c r="U2036" s="7"/>
      <c r="V2036" s="6">
        <v>141</v>
      </c>
      <c r="W2036" s="10"/>
      <c r="X2036" s="8"/>
      <c r="Y2036" s="9">
        <v>0</v>
      </c>
      <c r="Z2036" s="9">
        <v>81779000</v>
      </c>
      <c r="AA2036" s="9">
        <v>230911400</v>
      </c>
      <c r="AB2036" s="9">
        <v>0</v>
      </c>
      <c r="AC2036" s="9">
        <v>34000000</v>
      </c>
      <c r="AD2036" s="9">
        <v>0</v>
      </c>
      <c r="AE2036" s="9">
        <v>0</v>
      </c>
      <c r="AF2036" s="9">
        <v>0</v>
      </c>
      <c r="AG2036" s="9">
        <v>0</v>
      </c>
      <c r="AH2036" s="9">
        <v>0</v>
      </c>
      <c r="AI2036" s="9">
        <v>0</v>
      </c>
      <c r="AJ2036">
        <v>346690400</v>
      </c>
      <c r="AK2036">
        <v>0</v>
      </c>
      <c r="AU2036" t="s">
        <v>3787</v>
      </c>
      <c r="AV2036">
        <v>1543</v>
      </c>
      <c r="AW2036">
        <v>230911400</v>
      </c>
      <c r="BA2036">
        <v>0</v>
      </c>
      <c r="BB2036">
        <v>1543</v>
      </c>
      <c r="BC2036">
        <v>81779000</v>
      </c>
      <c r="BE2036">
        <v>0</v>
      </c>
      <c r="BG2036">
        <v>0</v>
      </c>
      <c r="BI2036">
        <v>0</v>
      </c>
      <c r="BK2036">
        <v>0</v>
      </c>
      <c r="BM2036">
        <v>0</v>
      </c>
      <c r="BO2036">
        <v>0</v>
      </c>
      <c r="BQ2036">
        <v>0</v>
      </c>
      <c r="BS2036">
        <v>0</v>
      </c>
      <c r="BT2036">
        <v>81779000</v>
      </c>
      <c r="BV2036">
        <v>0</v>
      </c>
      <c r="BW2036">
        <v>20000</v>
      </c>
      <c r="BX2036">
        <v>34000000</v>
      </c>
      <c r="BZ2036">
        <v>0</v>
      </c>
      <c r="CB2036">
        <v>0</v>
      </c>
      <c r="CD2036">
        <v>0</v>
      </c>
      <c r="CH2036">
        <v>0</v>
      </c>
      <c r="CL2036">
        <v>3195</v>
      </c>
      <c r="CO2036">
        <v>0</v>
      </c>
      <c r="CP2036">
        <v>346690400</v>
      </c>
    </row>
    <row r="2037" spans="1:94" x14ac:dyDescent="0.3">
      <c r="A2037" s="4">
        <v>44830</v>
      </c>
      <c r="B2037" s="2" t="s">
        <v>57</v>
      </c>
      <c r="C2037" s="11" t="s">
        <v>425</v>
      </c>
      <c r="D2037" s="11" t="s">
        <v>1699</v>
      </c>
      <c r="E2037" s="3" t="s">
        <v>833</v>
      </c>
      <c r="F2037" s="1"/>
      <c r="G2037" s="7"/>
      <c r="H2037" s="7"/>
      <c r="I2037" s="7"/>
      <c r="J2037" s="7">
        <v>7</v>
      </c>
      <c r="K2037" s="7">
        <v>5</v>
      </c>
      <c r="L2037" s="7"/>
      <c r="M2037" s="5">
        <v>5</v>
      </c>
      <c r="N2037" s="7">
        <v>1</v>
      </c>
      <c r="O2037" s="7"/>
      <c r="P2037" s="7"/>
      <c r="Q2037" s="7"/>
      <c r="R2037" s="7"/>
      <c r="S2037" s="7"/>
      <c r="T2037" s="7"/>
      <c r="U2037" s="7"/>
      <c r="V2037" s="6"/>
      <c r="W2037" s="10"/>
      <c r="X2037" s="8"/>
      <c r="Y2037" s="9">
        <v>0</v>
      </c>
      <c r="Z2037" s="9">
        <v>0</v>
      </c>
      <c r="AA2037" s="9">
        <v>0</v>
      </c>
      <c r="AB2037" s="9">
        <v>0</v>
      </c>
      <c r="AC2037" s="9">
        <v>0</v>
      </c>
      <c r="AD2037" s="9">
        <v>0</v>
      </c>
      <c r="AE2037" s="9">
        <v>0</v>
      </c>
      <c r="AF2037" s="9">
        <v>0</v>
      </c>
      <c r="AG2037" s="9">
        <v>0</v>
      </c>
      <c r="AH2037" s="9">
        <v>0</v>
      </c>
      <c r="AI2037" s="9">
        <v>0</v>
      </c>
      <c r="AJ2037">
        <v>0</v>
      </c>
      <c r="AK2037">
        <v>0</v>
      </c>
      <c r="AU2037" t="s">
        <v>3788</v>
      </c>
      <c r="AW2037">
        <v>0</v>
      </c>
      <c r="BA2037">
        <v>0</v>
      </c>
      <c r="BC2037">
        <v>0</v>
      </c>
      <c r="BE2037">
        <v>0</v>
      </c>
      <c r="BG2037">
        <v>0</v>
      </c>
      <c r="BI2037">
        <v>0</v>
      </c>
      <c r="BK2037">
        <v>0</v>
      </c>
      <c r="BM2037">
        <v>0</v>
      </c>
      <c r="BO2037">
        <v>0</v>
      </c>
      <c r="BQ2037">
        <v>0</v>
      </c>
      <c r="BS2037">
        <v>0</v>
      </c>
      <c r="BT2037">
        <v>0</v>
      </c>
      <c r="BV2037">
        <v>0</v>
      </c>
      <c r="BX2037">
        <v>0</v>
      </c>
      <c r="BZ2037">
        <v>0</v>
      </c>
      <c r="CB2037">
        <v>0</v>
      </c>
      <c r="CD2037">
        <v>0</v>
      </c>
      <c r="CH2037">
        <v>0</v>
      </c>
      <c r="CL2037">
        <v>3196</v>
      </c>
      <c r="CO2037">
        <v>0</v>
      </c>
      <c r="CP2037">
        <v>0</v>
      </c>
    </row>
    <row r="2038" spans="1:94" x14ac:dyDescent="0.3">
      <c r="A2038" s="4">
        <v>44828</v>
      </c>
      <c r="B2038" s="2" t="s">
        <v>26</v>
      </c>
      <c r="C2038" s="11" t="s">
        <v>747</v>
      </c>
      <c r="D2038" s="11" t="s">
        <v>11</v>
      </c>
      <c r="E2038" s="3" t="s">
        <v>1606</v>
      </c>
      <c r="F2038" s="1"/>
      <c r="G2038" s="7"/>
      <c r="H2038" s="7"/>
      <c r="I2038" s="7"/>
      <c r="J2038" s="7"/>
      <c r="K2038" s="7"/>
      <c r="L2038" s="7"/>
      <c r="M2038" s="5"/>
      <c r="N2038" s="7">
        <v>1</v>
      </c>
      <c r="O2038" s="7"/>
      <c r="P2038" s="7"/>
      <c r="Q2038" s="7"/>
      <c r="R2038" s="7"/>
      <c r="S2038" s="7"/>
      <c r="T2038" s="7"/>
      <c r="U2038" s="7"/>
      <c r="V2038" s="6"/>
      <c r="W2038" s="10"/>
      <c r="X2038" s="8"/>
      <c r="Y2038" s="9">
        <v>0</v>
      </c>
      <c r="Z2038" s="9">
        <v>0</v>
      </c>
      <c r="AA2038" s="9">
        <v>0</v>
      </c>
      <c r="AB2038" s="9">
        <v>0</v>
      </c>
      <c r="AC2038" s="9">
        <v>0</v>
      </c>
      <c r="AD2038" s="9">
        <v>0</v>
      </c>
      <c r="AE2038" s="9">
        <v>0</v>
      </c>
      <c r="AF2038" s="9">
        <v>0</v>
      </c>
      <c r="AG2038" s="9">
        <v>0</v>
      </c>
      <c r="AH2038" s="9">
        <v>0</v>
      </c>
      <c r="AI2038" s="9">
        <v>0</v>
      </c>
      <c r="AJ2038">
        <v>0</v>
      </c>
      <c r="AK2038">
        <v>0</v>
      </c>
      <c r="AU2038" t="s">
        <v>3789</v>
      </c>
      <c r="AW2038">
        <v>0</v>
      </c>
      <c r="BA2038">
        <v>0</v>
      </c>
      <c r="BC2038">
        <v>0</v>
      </c>
      <c r="BE2038">
        <v>0</v>
      </c>
      <c r="BG2038">
        <v>0</v>
      </c>
      <c r="BI2038">
        <v>0</v>
      </c>
      <c r="BK2038">
        <v>0</v>
      </c>
      <c r="BM2038">
        <v>0</v>
      </c>
      <c r="BO2038">
        <v>0</v>
      </c>
      <c r="BQ2038">
        <v>0</v>
      </c>
      <c r="BS2038">
        <v>0</v>
      </c>
      <c r="BT2038">
        <v>0</v>
      </c>
      <c r="BV2038">
        <v>0</v>
      </c>
      <c r="BX2038">
        <v>0</v>
      </c>
      <c r="BZ2038">
        <v>0</v>
      </c>
      <c r="CB2038">
        <v>0</v>
      </c>
      <c r="CD2038">
        <v>0</v>
      </c>
      <c r="CH2038">
        <v>0</v>
      </c>
      <c r="CL2038">
        <v>3197</v>
      </c>
      <c r="CO2038">
        <v>0</v>
      </c>
      <c r="CP2038">
        <v>0</v>
      </c>
    </row>
    <row r="2039" spans="1:94" x14ac:dyDescent="0.3">
      <c r="A2039" s="4">
        <v>44829</v>
      </c>
      <c r="B2039" s="2" t="s">
        <v>26</v>
      </c>
      <c r="C2039" s="11" t="s">
        <v>408</v>
      </c>
      <c r="D2039" s="11" t="s">
        <v>1690</v>
      </c>
      <c r="E2039" s="3" t="s">
        <v>1571</v>
      </c>
      <c r="F2039" s="1"/>
      <c r="G2039" s="7"/>
      <c r="H2039" s="7"/>
      <c r="I2039" s="7"/>
      <c r="J2039" s="7"/>
      <c r="K2039" s="7">
        <v>50</v>
      </c>
      <c r="L2039" s="7"/>
      <c r="M2039" s="5">
        <v>50</v>
      </c>
      <c r="N2039" s="7"/>
      <c r="O2039" s="7"/>
      <c r="P2039" s="7"/>
      <c r="Q2039" s="7"/>
      <c r="R2039" s="7"/>
      <c r="S2039" s="7"/>
      <c r="T2039" s="7"/>
      <c r="U2039" s="7"/>
      <c r="V2039" s="6"/>
      <c r="W2039" s="10"/>
      <c r="X2039" s="8"/>
      <c r="Y2039" s="9">
        <v>0</v>
      </c>
      <c r="Z2039" s="9">
        <v>0</v>
      </c>
      <c r="AA2039" s="9">
        <v>0</v>
      </c>
      <c r="AB2039" s="9">
        <v>0</v>
      </c>
      <c r="AC2039" s="9">
        <v>0</v>
      </c>
      <c r="AD2039" s="9">
        <v>0</v>
      </c>
      <c r="AE2039" s="9">
        <v>0</v>
      </c>
      <c r="AF2039" s="9">
        <v>0</v>
      </c>
      <c r="AG2039" s="9">
        <v>0</v>
      </c>
      <c r="AH2039" s="9">
        <v>0</v>
      </c>
      <c r="AI2039" s="9">
        <v>0</v>
      </c>
      <c r="AJ2039">
        <v>0</v>
      </c>
      <c r="AK2039">
        <v>0</v>
      </c>
      <c r="AU2039" t="s">
        <v>3790</v>
      </c>
      <c r="AW2039">
        <v>0</v>
      </c>
      <c r="BA2039">
        <v>0</v>
      </c>
      <c r="BC2039">
        <v>0</v>
      </c>
      <c r="BE2039">
        <v>0</v>
      </c>
      <c r="BG2039">
        <v>0</v>
      </c>
      <c r="BI2039">
        <v>0</v>
      </c>
      <c r="BK2039">
        <v>0</v>
      </c>
      <c r="BM2039">
        <v>0</v>
      </c>
      <c r="BO2039">
        <v>0</v>
      </c>
      <c r="BQ2039">
        <v>0</v>
      </c>
      <c r="BS2039">
        <v>0</v>
      </c>
      <c r="BT2039">
        <v>0</v>
      </c>
      <c r="BV2039">
        <v>0</v>
      </c>
      <c r="BX2039">
        <v>0</v>
      </c>
      <c r="BZ2039">
        <v>0</v>
      </c>
      <c r="CB2039">
        <v>0</v>
      </c>
      <c r="CD2039">
        <v>0</v>
      </c>
      <c r="CH2039">
        <v>0</v>
      </c>
      <c r="CL2039">
        <v>3198</v>
      </c>
      <c r="CO2039">
        <v>0</v>
      </c>
      <c r="CP2039">
        <v>0</v>
      </c>
    </row>
    <row r="2040" spans="1:94" x14ac:dyDescent="0.3">
      <c r="A2040" s="4">
        <v>44830</v>
      </c>
      <c r="B2040" s="2" t="s">
        <v>8</v>
      </c>
      <c r="C2040" s="11" t="s">
        <v>587</v>
      </c>
      <c r="D2040" s="11" t="s">
        <v>31</v>
      </c>
      <c r="E2040" s="3" t="s">
        <v>1109</v>
      </c>
      <c r="F2040" s="1"/>
      <c r="G2040" s="7">
        <v>2</v>
      </c>
      <c r="H2040" s="7"/>
      <c r="I2040" s="7"/>
      <c r="J2040" s="7">
        <v>2</v>
      </c>
      <c r="K2040" s="7"/>
      <c r="L2040" s="7"/>
      <c r="M2040" s="5"/>
      <c r="N2040" s="7"/>
      <c r="O2040" s="7"/>
      <c r="P2040" s="7"/>
      <c r="Q2040" s="7"/>
      <c r="R2040" s="7"/>
      <c r="S2040" s="7"/>
      <c r="T2040" s="7"/>
      <c r="U2040" s="7"/>
      <c r="V2040" s="6"/>
      <c r="W2040" s="10"/>
      <c r="X2040" s="8"/>
      <c r="Y2040" s="9">
        <v>0</v>
      </c>
      <c r="Z2040" s="9">
        <v>0</v>
      </c>
      <c r="AA2040" s="9">
        <v>0</v>
      </c>
      <c r="AB2040" s="9">
        <v>0</v>
      </c>
      <c r="AC2040" s="9">
        <v>0</v>
      </c>
      <c r="AD2040" s="9">
        <v>0</v>
      </c>
      <c r="AE2040" s="9">
        <v>0</v>
      </c>
      <c r="AF2040" s="9">
        <v>0</v>
      </c>
      <c r="AG2040" s="9">
        <v>0</v>
      </c>
      <c r="AH2040" s="9">
        <v>0</v>
      </c>
      <c r="AI2040" s="9">
        <v>0</v>
      </c>
      <c r="AJ2040">
        <v>0</v>
      </c>
      <c r="AK2040">
        <v>0</v>
      </c>
      <c r="AU2040" t="s">
        <v>3791</v>
      </c>
      <c r="AW2040">
        <v>0</v>
      </c>
      <c r="BA2040">
        <v>0</v>
      </c>
      <c r="BC2040">
        <v>0</v>
      </c>
      <c r="BE2040">
        <v>0</v>
      </c>
      <c r="BG2040">
        <v>0</v>
      </c>
      <c r="BI2040">
        <v>0</v>
      </c>
      <c r="BK2040">
        <v>0</v>
      </c>
      <c r="BM2040">
        <v>0</v>
      </c>
      <c r="BO2040">
        <v>0</v>
      </c>
      <c r="BQ2040">
        <v>0</v>
      </c>
      <c r="BS2040">
        <v>0</v>
      </c>
      <c r="BT2040">
        <v>0</v>
      </c>
      <c r="BV2040">
        <v>0</v>
      </c>
      <c r="BX2040">
        <v>0</v>
      </c>
      <c r="BZ2040">
        <v>0</v>
      </c>
      <c r="CB2040">
        <v>0</v>
      </c>
      <c r="CD2040">
        <v>0</v>
      </c>
      <c r="CH2040">
        <v>0</v>
      </c>
      <c r="CL2040">
        <v>3199</v>
      </c>
      <c r="CO2040">
        <v>0</v>
      </c>
      <c r="CP2040">
        <v>0</v>
      </c>
    </row>
    <row r="2041" spans="1:94" x14ac:dyDescent="0.3">
      <c r="A2041" s="4">
        <v>44828</v>
      </c>
      <c r="B2041" s="2" t="s">
        <v>499</v>
      </c>
      <c r="C2041" s="11" t="s">
        <v>500</v>
      </c>
      <c r="D2041" s="11" t="s">
        <v>1690</v>
      </c>
      <c r="E2041" s="3" t="s">
        <v>1553</v>
      </c>
      <c r="F2041" s="1"/>
      <c r="G2041" s="7"/>
      <c r="H2041" s="7"/>
      <c r="I2041" s="7"/>
      <c r="J2041" s="7"/>
      <c r="K2041" s="7"/>
      <c r="L2041" s="7"/>
      <c r="M2041" s="5"/>
      <c r="N2041" s="7"/>
      <c r="O2041" s="7"/>
      <c r="P2041" s="7"/>
      <c r="Q2041" s="7"/>
      <c r="R2041" s="7"/>
      <c r="S2041" s="7"/>
      <c r="T2041" s="7"/>
      <c r="U2041" s="7"/>
      <c r="V2041" s="6"/>
      <c r="W2041" s="10"/>
      <c r="X2041" s="8"/>
      <c r="Y2041" s="9">
        <v>0</v>
      </c>
      <c r="Z2041" s="9">
        <v>0</v>
      </c>
      <c r="AA2041" s="9">
        <v>0</v>
      </c>
      <c r="AB2041" s="9">
        <v>0</v>
      </c>
      <c r="AC2041" s="9">
        <v>0</v>
      </c>
      <c r="AD2041" s="9">
        <v>0</v>
      </c>
      <c r="AE2041" s="9">
        <v>0</v>
      </c>
      <c r="AF2041" s="9">
        <v>0</v>
      </c>
      <c r="AG2041" s="9">
        <v>0</v>
      </c>
      <c r="AH2041" s="9">
        <v>0</v>
      </c>
      <c r="AI2041" s="9">
        <v>0</v>
      </c>
      <c r="AJ2041">
        <v>0</v>
      </c>
      <c r="AK2041">
        <v>0</v>
      </c>
      <c r="AU2041" t="s">
        <v>3792</v>
      </c>
      <c r="AW2041">
        <v>0</v>
      </c>
      <c r="BA2041">
        <v>0</v>
      </c>
      <c r="BC2041">
        <v>0</v>
      </c>
      <c r="BE2041">
        <v>0</v>
      </c>
      <c r="BG2041">
        <v>0</v>
      </c>
      <c r="BI2041">
        <v>0</v>
      </c>
      <c r="BK2041">
        <v>0</v>
      </c>
      <c r="BM2041">
        <v>0</v>
      </c>
      <c r="BO2041">
        <v>0</v>
      </c>
      <c r="BQ2041">
        <v>0</v>
      </c>
      <c r="BS2041">
        <v>0</v>
      </c>
      <c r="BT2041">
        <v>0</v>
      </c>
      <c r="BV2041">
        <v>0</v>
      </c>
      <c r="BX2041">
        <v>0</v>
      </c>
      <c r="BZ2041">
        <v>0</v>
      </c>
      <c r="CB2041">
        <v>0</v>
      </c>
      <c r="CD2041">
        <v>0</v>
      </c>
      <c r="CH2041">
        <v>0</v>
      </c>
      <c r="CL2041">
        <v>3200</v>
      </c>
      <c r="CO2041">
        <v>0</v>
      </c>
      <c r="CP2041">
        <v>0</v>
      </c>
    </row>
    <row r="2042" spans="1:94" x14ac:dyDescent="0.3">
      <c r="A2042" s="4">
        <v>44828</v>
      </c>
      <c r="B2042" s="2" t="s">
        <v>57</v>
      </c>
      <c r="C2042" s="11" t="s">
        <v>216</v>
      </c>
      <c r="D2042" s="11" t="s">
        <v>1690</v>
      </c>
      <c r="E2042" s="3" t="s">
        <v>1121</v>
      </c>
      <c r="F2042" s="1"/>
      <c r="G2042" s="7"/>
      <c r="H2042" s="7"/>
      <c r="I2042" s="7"/>
      <c r="J2042" s="7"/>
      <c r="K2042" s="7"/>
      <c r="L2042" s="7"/>
      <c r="M2042" s="5"/>
      <c r="N2042" s="7">
        <v>2</v>
      </c>
      <c r="O2042" s="7"/>
      <c r="P2042" s="7"/>
      <c r="Q2042" s="7"/>
      <c r="R2042" s="7"/>
      <c r="S2042" s="7"/>
      <c r="T2042" s="7"/>
      <c r="U2042" s="7"/>
      <c r="V2042" s="6"/>
      <c r="W2042" s="10"/>
      <c r="X2042" s="8"/>
      <c r="Y2042" s="9">
        <v>0</v>
      </c>
      <c r="Z2042" s="9">
        <v>0</v>
      </c>
      <c r="AA2042" s="9">
        <v>0</v>
      </c>
      <c r="AB2042" s="9">
        <v>0</v>
      </c>
      <c r="AC2042" s="9">
        <v>0</v>
      </c>
      <c r="AD2042" s="9">
        <v>0</v>
      </c>
      <c r="AE2042" s="9">
        <v>0</v>
      </c>
      <c r="AF2042" s="9">
        <v>0</v>
      </c>
      <c r="AG2042" s="9">
        <v>0</v>
      </c>
      <c r="AH2042" s="9">
        <v>0</v>
      </c>
      <c r="AI2042" s="9">
        <v>0</v>
      </c>
      <c r="AJ2042">
        <v>0</v>
      </c>
      <c r="AK2042">
        <v>0</v>
      </c>
      <c r="AU2042" t="s">
        <v>3793</v>
      </c>
      <c r="AW2042">
        <v>0</v>
      </c>
      <c r="BA2042">
        <v>0</v>
      </c>
      <c r="BC2042">
        <v>0</v>
      </c>
      <c r="BE2042">
        <v>0</v>
      </c>
      <c r="BG2042">
        <v>0</v>
      </c>
      <c r="BI2042">
        <v>0</v>
      </c>
      <c r="BK2042">
        <v>0</v>
      </c>
      <c r="BM2042">
        <v>0</v>
      </c>
      <c r="BO2042">
        <v>0</v>
      </c>
      <c r="BQ2042">
        <v>0</v>
      </c>
      <c r="BS2042">
        <v>0</v>
      </c>
      <c r="BT2042">
        <v>0</v>
      </c>
      <c r="BV2042">
        <v>0</v>
      </c>
      <c r="BX2042">
        <v>0</v>
      </c>
      <c r="BZ2042">
        <v>0</v>
      </c>
      <c r="CB2042">
        <v>0</v>
      </c>
      <c r="CD2042">
        <v>0</v>
      </c>
      <c r="CH2042">
        <v>0</v>
      </c>
      <c r="CL2042">
        <v>3201</v>
      </c>
      <c r="CO2042">
        <v>0</v>
      </c>
      <c r="CP2042">
        <v>0</v>
      </c>
    </row>
    <row r="2043" spans="1:94" x14ac:dyDescent="0.3">
      <c r="A2043" s="4">
        <v>44831</v>
      </c>
      <c r="B2043" s="2" t="s">
        <v>12</v>
      </c>
      <c r="C2043" s="11" t="s">
        <v>51</v>
      </c>
      <c r="D2043" s="11" t="s">
        <v>1690</v>
      </c>
      <c r="E2043" s="3" t="s">
        <v>1143</v>
      </c>
      <c r="F2043" s="1"/>
      <c r="G2043" s="7"/>
      <c r="H2043" s="7"/>
      <c r="I2043" s="7"/>
      <c r="J2043" s="7"/>
      <c r="K2043" s="7"/>
      <c r="L2043" s="7"/>
      <c r="M2043" s="5"/>
      <c r="N2043" s="7">
        <v>1</v>
      </c>
      <c r="O2043" s="7"/>
      <c r="P2043" s="7"/>
      <c r="Q2043" s="7"/>
      <c r="R2043" s="7"/>
      <c r="S2043" s="7"/>
      <c r="T2043" s="7"/>
      <c r="U2043" s="7"/>
      <c r="V2043" s="6"/>
      <c r="W2043" s="10"/>
      <c r="X2043" s="8"/>
      <c r="Y2043" s="9">
        <v>0</v>
      </c>
      <c r="Z2043" s="9">
        <v>0</v>
      </c>
      <c r="AA2043" s="9">
        <v>0</v>
      </c>
      <c r="AB2043" s="9">
        <v>0</v>
      </c>
      <c r="AC2043" s="9">
        <v>0</v>
      </c>
      <c r="AD2043" s="9">
        <v>0</v>
      </c>
      <c r="AE2043" s="9">
        <v>0</v>
      </c>
      <c r="AF2043" s="9">
        <v>0</v>
      </c>
      <c r="AG2043" s="9">
        <v>0</v>
      </c>
      <c r="AH2043" s="9">
        <v>0</v>
      </c>
      <c r="AI2043" s="9">
        <v>0</v>
      </c>
      <c r="AJ2043">
        <v>0</v>
      </c>
      <c r="AK2043">
        <v>0</v>
      </c>
      <c r="AU2043" t="s">
        <v>3794</v>
      </c>
      <c r="AW2043">
        <v>0</v>
      </c>
      <c r="BA2043">
        <v>0</v>
      </c>
      <c r="BC2043">
        <v>0</v>
      </c>
      <c r="BE2043">
        <v>0</v>
      </c>
      <c r="BG2043">
        <v>0</v>
      </c>
      <c r="BI2043">
        <v>0</v>
      </c>
      <c r="BK2043">
        <v>0</v>
      </c>
      <c r="BM2043">
        <v>0</v>
      </c>
      <c r="BO2043">
        <v>0</v>
      </c>
      <c r="BQ2043">
        <v>0</v>
      </c>
      <c r="BS2043">
        <v>0</v>
      </c>
      <c r="BT2043">
        <v>0</v>
      </c>
      <c r="BV2043">
        <v>0</v>
      </c>
      <c r="BX2043">
        <v>0</v>
      </c>
      <c r="BZ2043">
        <v>0</v>
      </c>
      <c r="CB2043">
        <v>0</v>
      </c>
      <c r="CD2043">
        <v>0</v>
      </c>
      <c r="CH2043">
        <v>0</v>
      </c>
      <c r="CL2043">
        <v>3202</v>
      </c>
      <c r="CO2043">
        <v>0</v>
      </c>
      <c r="CP2043">
        <v>0</v>
      </c>
    </row>
    <row r="2044" spans="1:94" x14ac:dyDescent="0.3">
      <c r="A2044" s="4">
        <v>44831</v>
      </c>
      <c r="B2044" s="2" t="s">
        <v>57</v>
      </c>
      <c r="C2044" s="11" t="s">
        <v>361</v>
      </c>
      <c r="D2044" s="11" t="s">
        <v>31</v>
      </c>
      <c r="E2044" s="3" t="s">
        <v>1171</v>
      </c>
      <c r="F2044" s="1"/>
      <c r="G2044" s="7"/>
      <c r="H2044" s="7"/>
      <c r="I2044" s="7"/>
      <c r="J2044" s="7">
        <v>4</v>
      </c>
      <c r="K2044" s="7">
        <v>1</v>
      </c>
      <c r="L2044" s="7"/>
      <c r="M2044" s="5">
        <v>1</v>
      </c>
      <c r="N2044" s="7"/>
      <c r="O2044" s="7"/>
      <c r="P2044" s="7"/>
      <c r="Q2044" s="7"/>
      <c r="R2044" s="7"/>
      <c r="S2044" s="7"/>
      <c r="T2044" s="7"/>
      <c r="U2044" s="7"/>
      <c r="V2044" s="6"/>
      <c r="W2044" s="10"/>
      <c r="X2044" s="8"/>
      <c r="Y2044" s="9">
        <v>0</v>
      </c>
      <c r="Z2044" s="9">
        <v>0</v>
      </c>
      <c r="AA2044" s="9">
        <v>0</v>
      </c>
      <c r="AB2044" s="9">
        <v>0</v>
      </c>
      <c r="AC2044" s="9">
        <v>0</v>
      </c>
      <c r="AD2044" s="9">
        <v>0</v>
      </c>
      <c r="AE2044" s="9">
        <v>0</v>
      </c>
      <c r="AF2044" s="9">
        <v>0</v>
      </c>
      <c r="AG2044" s="9">
        <v>0</v>
      </c>
      <c r="AH2044" s="9">
        <v>0</v>
      </c>
      <c r="AI2044" s="9">
        <v>0</v>
      </c>
      <c r="AJ2044">
        <v>0</v>
      </c>
      <c r="AK2044">
        <v>0</v>
      </c>
      <c r="AU2044" t="s">
        <v>3795</v>
      </c>
      <c r="AW2044">
        <v>0</v>
      </c>
      <c r="BA2044">
        <v>0</v>
      </c>
      <c r="BC2044">
        <v>0</v>
      </c>
      <c r="BE2044">
        <v>0</v>
      </c>
      <c r="BG2044">
        <v>0</v>
      </c>
      <c r="BI2044">
        <v>0</v>
      </c>
      <c r="BK2044">
        <v>0</v>
      </c>
      <c r="BM2044">
        <v>0</v>
      </c>
      <c r="BO2044">
        <v>0</v>
      </c>
      <c r="BQ2044">
        <v>0</v>
      </c>
      <c r="BS2044">
        <v>0</v>
      </c>
      <c r="BT2044">
        <v>0</v>
      </c>
      <c r="BV2044">
        <v>0</v>
      </c>
      <c r="BX2044">
        <v>0</v>
      </c>
      <c r="BZ2044">
        <v>0</v>
      </c>
      <c r="CB2044">
        <v>0</v>
      </c>
      <c r="CD2044">
        <v>0</v>
      </c>
      <c r="CH2044">
        <v>0</v>
      </c>
      <c r="CL2044">
        <v>3203</v>
      </c>
      <c r="CO2044">
        <v>0</v>
      </c>
      <c r="CP2044">
        <v>0</v>
      </c>
    </row>
    <row r="2045" spans="1:94" x14ac:dyDescent="0.3">
      <c r="A2045" s="4">
        <v>44831</v>
      </c>
      <c r="B2045" s="2" t="s">
        <v>57</v>
      </c>
      <c r="C2045" s="11" t="s">
        <v>787</v>
      </c>
      <c r="D2045" s="11" t="s">
        <v>1699</v>
      </c>
      <c r="E2045" s="3" t="s">
        <v>1336</v>
      </c>
      <c r="F2045" s="1"/>
      <c r="G2045" s="7"/>
      <c r="H2045" s="7"/>
      <c r="I2045" s="7"/>
      <c r="J2045" s="7"/>
      <c r="K2045" s="7"/>
      <c r="L2045" s="7"/>
      <c r="M2045" s="5"/>
      <c r="N2045" s="7"/>
      <c r="O2045" s="7"/>
      <c r="P2045" s="7"/>
      <c r="Q2045" s="7"/>
      <c r="R2045" s="7"/>
      <c r="S2045" s="7"/>
      <c r="T2045" s="7"/>
      <c r="U2045" s="7"/>
      <c r="V2045" s="6">
        <v>5</v>
      </c>
      <c r="W2045" s="10"/>
      <c r="X2045" s="8"/>
      <c r="Y2045" s="9">
        <v>0</v>
      </c>
      <c r="Z2045" s="9">
        <v>0</v>
      </c>
      <c r="AA2045" s="9">
        <v>0</v>
      </c>
      <c r="AB2045" s="9">
        <v>0</v>
      </c>
      <c r="AC2045" s="9">
        <v>0</v>
      </c>
      <c r="AD2045" s="9">
        <v>0</v>
      </c>
      <c r="AE2045" s="9">
        <v>0</v>
      </c>
      <c r="AF2045" s="9">
        <v>0</v>
      </c>
      <c r="AG2045" s="9">
        <v>0</v>
      </c>
      <c r="AH2045" s="9">
        <v>0</v>
      </c>
      <c r="AI2045" s="9">
        <v>0</v>
      </c>
      <c r="AJ2045">
        <v>0</v>
      </c>
      <c r="AK2045">
        <v>0</v>
      </c>
      <c r="AU2045" t="s">
        <v>3796</v>
      </c>
      <c r="AW2045">
        <v>0</v>
      </c>
      <c r="BA2045">
        <v>0</v>
      </c>
      <c r="BC2045">
        <v>0</v>
      </c>
      <c r="BE2045">
        <v>0</v>
      </c>
      <c r="BG2045">
        <v>0</v>
      </c>
      <c r="BI2045">
        <v>0</v>
      </c>
      <c r="BK2045">
        <v>0</v>
      </c>
      <c r="BM2045">
        <v>0</v>
      </c>
      <c r="BO2045">
        <v>0</v>
      </c>
      <c r="BQ2045">
        <v>0</v>
      </c>
      <c r="BS2045">
        <v>0</v>
      </c>
      <c r="BT2045">
        <v>0</v>
      </c>
      <c r="BV2045">
        <v>0</v>
      </c>
      <c r="BX2045">
        <v>0</v>
      </c>
      <c r="BZ2045">
        <v>0</v>
      </c>
      <c r="CB2045">
        <v>0</v>
      </c>
      <c r="CD2045">
        <v>0</v>
      </c>
      <c r="CH2045">
        <v>0</v>
      </c>
      <c r="CL2045">
        <v>3204</v>
      </c>
      <c r="CO2045">
        <v>0</v>
      </c>
      <c r="CP2045">
        <v>0</v>
      </c>
    </row>
    <row r="2046" spans="1:94" x14ac:dyDescent="0.3">
      <c r="A2046" s="4">
        <v>44830</v>
      </c>
      <c r="B2046" s="2" t="s">
        <v>26</v>
      </c>
      <c r="C2046" s="11" t="s">
        <v>707</v>
      </c>
      <c r="D2046" s="11" t="s">
        <v>31</v>
      </c>
      <c r="E2046" s="3" t="s">
        <v>1176</v>
      </c>
      <c r="F2046" s="1"/>
      <c r="G2046" s="7">
        <v>1</v>
      </c>
      <c r="H2046" s="7">
        <v>3</v>
      </c>
      <c r="I2046" s="7"/>
      <c r="J2046" s="7">
        <v>686</v>
      </c>
      <c r="K2046" s="7">
        <v>259</v>
      </c>
      <c r="L2046" s="7">
        <v>3</v>
      </c>
      <c r="M2046" s="5">
        <v>243</v>
      </c>
      <c r="N2046" s="7">
        <v>1</v>
      </c>
      <c r="O2046" s="7"/>
      <c r="P2046" s="7"/>
      <c r="Q2046" s="7">
        <v>1</v>
      </c>
      <c r="R2046" s="7">
        <v>1</v>
      </c>
      <c r="S2046" s="7"/>
      <c r="T2046" s="7">
        <v>1</v>
      </c>
      <c r="U2046" s="7">
        <v>3</v>
      </c>
      <c r="V2046" s="6"/>
      <c r="W2046" s="10" t="s">
        <v>3797</v>
      </c>
      <c r="X2046" s="8"/>
      <c r="Y2046" s="9">
        <v>0</v>
      </c>
      <c r="Z2046" s="9">
        <v>0</v>
      </c>
      <c r="AA2046" s="9">
        <v>0</v>
      </c>
      <c r="AB2046" s="9">
        <v>0</v>
      </c>
      <c r="AC2046" s="9">
        <v>0</v>
      </c>
      <c r="AD2046" s="9">
        <v>0</v>
      </c>
      <c r="AE2046" s="9">
        <v>0</v>
      </c>
      <c r="AF2046" s="9">
        <v>0</v>
      </c>
      <c r="AG2046" s="9">
        <v>0</v>
      </c>
      <c r="AH2046" s="9">
        <v>0</v>
      </c>
      <c r="AI2046" s="9">
        <v>0</v>
      </c>
      <c r="AJ2046">
        <v>0</v>
      </c>
      <c r="AK2046">
        <v>0</v>
      </c>
      <c r="AU2046" t="s">
        <v>3798</v>
      </c>
      <c r="AW2046">
        <v>0</v>
      </c>
      <c r="BA2046">
        <v>0</v>
      </c>
      <c r="BC2046">
        <v>0</v>
      </c>
      <c r="BE2046">
        <v>0</v>
      </c>
      <c r="BG2046">
        <v>0</v>
      </c>
      <c r="BI2046">
        <v>0</v>
      </c>
      <c r="BK2046">
        <v>0</v>
      </c>
      <c r="BM2046">
        <v>0</v>
      </c>
      <c r="BO2046">
        <v>0</v>
      </c>
      <c r="BQ2046">
        <v>0</v>
      </c>
      <c r="BS2046">
        <v>0</v>
      </c>
      <c r="BT2046">
        <v>0</v>
      </c>
      <c r="BV2046">
        <v>0</v>
      </c>
      <c r="BX2046">
        <v>0</v>
      </c>
      <c r="BZ2046">
        <v>0</v>
      </c>
      <c r="CB2046">
        <v>0</v>
      </c>
      <c r="CD2046">
        <v>0</v>
      </c>
      <c r="CH2046">
        <v>0</v>
      </c>
      <c r="CL2046">
        <v>3205</v>
      </c>
      <c r="CO2046">
        <v>0</v>
      </c>
      <c r="CP2046">
        <v>0</v>
      </c>
    </row>
    <row r="2047" spans="1:94" x14ac:dyDescent="0.3">
      <c r="A2047" s="4">
        <v>44761</v>
      </c>
      <c r="B2047" s="2" t="s">
        <v>39</v>
      </c>
      <c r="C2047" s="11" t="s">
        <v>503</v>
      </c>
      <c r="D2047" s="11" t="s">
        <v>11</v>
      </c>
      <c r="E2047" s="3" t="s">
        <v>1012</v>
      </c>
      <c r="F2047" s="1"/>
      <c r="G2047" s="7"/>
      <c r="H2047" s="7"/>
      <c r="I2047" s="7"/>
      <c r="J2047" s="7"/>
      <c r="K2047" s="7"/>
      <c r="L2047" s="7">
        <v>1</v>
      </c>
      <c r="M2047" s="5">
        <v>5</v>
      </c>
      <c r="N2047" s="7">
        <v>1</v>
      </c>
      <c r="O2047" s="7">
        <v>1</v>
      </c>
      <c r="P2047" s="7"/>
      <c r="Q2047" s="7"/>
      <c r="R2047" s="7"/>
      <c r="S2047" s="7"/>
      <c r="T2047" s="7"/>
      <c r="U2047" s="7"/>
      <c r="V2047" s="6"/>
      <c r="W2047" s="10"/>
      <c r="X2047" s="8"/>
      <c r="Y2047" s="9">
        <v>0</v>
      </c>
      <c r="Z2047" s="9">
        <v>0</v>
      </c>
      <c r="AA2047" s="9">
        <v>0</v>
      </c>
      <c r="AB2047" s="9">
        <v>0</v>
      </c>
      <c r="AC2047" s="9">
        <v>0</v>
      </c>
      <c r="AD2047" s="9">
        <v>0</v>
      </c>
      <c r="AE2047" s="9">
        <v>0</v>
      </c>
      <c r="AF2047" s="9">
        <v>0</v>
      </c>
      <c r="AG2047" s="9">
        <v>0</v>
      </c>
      <c r="AH2047" s="9">
        <v>0</v>
      </c>
      <c r="AI2047" s="9">
        <v>0</v>
      </c>
      <c r="AJ2047">
        <v>0</v>
      </c>
      <c r="AK2047">
        <v>0</v>
      </c>
      <c r="AU2047" t="s">
        <v>3799</v>
      </c>
      <c r="AW2047">
        <v>0</v>
      </c>
      <c r="BA2047">
        <v>0</v>
      </c>
      <c r="BC2047">
        <v>0</v>
      </c>
      <c r="BE2047">
        <v>0</v>
      </c>
      <c r="BG2047">
        <v>0</v>
      </c>
      <c r="BI2047">
        <v>0</v>
      </c>
      <c r="BK2047">
        <v>0</v>
      </c>
      <c r="BM2047">
        <v>0</v>
      </c>
      <c r="BO2047">
        <v>0</v>
      </c>
      <c r="BQ2047">
        <v>0</v>
      </c>
      <c r="BS2047">
        <v>0</v>
      </c>
      <c r="BT2047">
        <v>0</v>
      </c>
      <c r="BV2047">
        <v>0</v>
      </c>
      <c r="BX2047">
        <v>0</v>
      </c>
      <c r="BZ2047">
        <v>0</v>
      </c>
      <c r="CB2047">
        <v>0</v>
      </c>
      <c r="CD2047">
        <v>0</v>
      </c>
      <c r="CH2047">
        <v>0</v>
      </c>
      <c r="CL2047">
        <v>3206</v>
      </c>
      <c r="CO2047">
        <v>0</v>
      </c>
      <c r="CP2047">
        <v>0</v>
      </c>
    </row>
    <row r="2048" spans="1:94" x14ac:dyDescent="0.3">
      <c r="A2048" s="4">
        <v>44825</v>
      </c>
      <c r="B2048" s="2" t="s">
        <v>39</v>
      </c>
      <c r="C2048" s="11" t="s">
        <v>206</v>
      </c>
      <c r="D2048" s="11" t="s">
        <v>11</v>
      </c>
      <c r="E2048" s="3" t="s">
        <v>1435</v>
      </c>
      <c r="F2048" s="1"/>
      <c r="G2048" s="7"/>
      <c r="H2048" s="7"/>
      <c r="I2048" s="7"/>
      <c r="J2048" s="7">
        <v>1889</v>
      </c>
      <c r="K2048" s="7">
        <v>370</v>
      </c>
      <c r="L2048" s="7">
        <v>50</v>
      </c>
      <c r="M2048" s="5">
        <v>320</v>
      </c>
      <c r="N2048" s="7"/>
      <c r="O2048" s="7"/>
      <c r="P2048" s="7"/>
      <c r="Q2048" s="7"/>
      <c r="R2048" s="7"/>
      <c r="S2048" s="7"/>
      <c r="T2048" s="7"/>
      <c r="U2048" s="7"/>
      <c r="V2048" s="6">
        <v>520</v>
      </c>
      <c r="W2048" s="10"/>
      <c r="X2048" s="8"/>
      <c r="Y2048" s="9">
        <v>0</v>
      </c>
      <c r="Z2048" s="9">
        <v>0</v>
      </c>
      <c r="AA2048" s="9">
        <v>0</v>
      </c>
      <c r="AB2048" s="9">
        <v>0</v>
      </c>
      <c r="AC2048" s="9">
        <v>0</v>
      </c>
      <c r="AD2048" s="9">
        <v>0</v>
      </c>
      <c r="AE2048" s="9">
        <v>0</v>
      </c>
      <c r="AF2048" s="9">
        <v>0</v>
      </c>
      <c r="AG2048" s="9">
        <v>0</v>
      </c>
      <c r="AH2048" s="9">
        <v>0</v>
      </c>
      <c r="AI2048" s="9">
        <v>0</v>
      </c>
      <c r="AJ2048">
        <v>0</v>
      </c>
      <c r="AK2048">
        <v>0</v>
      </c>
      <c r="AU2048" t="s">
        <v>3800</v>
      </c>
      <c r="AW2048">
        <v>0</v>
      </c>
      <c r="BA2048">
        <v>0</v>
      </c>
      <c r="BC2048">
        <v>0</v>
      </c>
      <c r="BE2048">
        <v>0</v>
      </c>
      <c r="BG2048">
        <v>0</v>
      </c>
      <c r="BI2048">
        <v>0</v>
      </c>
      <c r="BK2048">
        <v>0</v>
      </c>
      <c r="BM2048">
        <v>0</v>
      </c>
      <c r="BO2048">
        <v>0</v>
      </c>
      <c r="BQ2048">
        <v>0</v>
      </c>
      <c r="BS2048">
        <v>0</v>
      </c>
      <c r="BT2048">
        <v>0</v>
      </c>
      <c r="BV2048">
        <v>0</v>
      </c>
      <c r="BX2048">
        <v>0</v>
      </c>
      <c r="BZ2048">
        <v>0</v>
      </c>
      <c r="CB2048">
        <v>0</v>
      </c>
      <c r="CD2048">
        <v>0</v>
      </c>
      <c r="CH2048">
        <v>0</v>
      </c>
      <c r="CL2048">
        <v>3207</v>
      </c>
      <c r="CO2048">
        <v>0</v>
      </c>
      <c r="CP2048">
        <v>0</v>
      </c>
    </row>
    <row r="2049" spans="1:94" x14ac:dyDescent="0.3">
      <c r="A2049" s="4">
        <v>44831</v>
      </c>
      <c r="B2049" s="2" t="s">
        <v>39</v>
      </c>
      <c r="C2049" s="11" t="s">
        <v>530</v>
      </c>
      <c r="D2049" s="11" t="s">
        <v>584</v>
      </c>
      <c r="E2049" s="3" t="s">
        <v>1016</v>
      </c>
      <c r="F2049" s="1"/>
      <c r="G2049" s="7"/>
      <c r="H2049" s="7"/>
      <c r="I2049" s="7"/>
      <c r="J2049" s="7"/>
      <c r="K2049" s="7">
        <v>2630</v>
      </c>
      <c r="L2049" s="7"/>
      <c r="M2049" s="5"/>
      <c r="N2049" s="7"/>
      <c r="O2049" s="7"/>
      <c r="P2049" s="7"/>
      <c r="Q2049" s="7"/>
      <c r="R2049" s="7"/>
      <c r="S2049" s="7"/>
      <c r="T2049" s="7"/>
      <c r="U2049" s="7"/>
      <c r="V2049" s="6"/>
      <c r="W2049" s="10"/>
      <c r="X2049" s="8"/>
      <c r="Y2049" s="9">
        <v>0</v>
      </c>
      <c r="Z2049" s="9">
        <v>0</v>
      </c>
      <c r="AA2049" s="9">
        <v>0</v>
      </c>
      <c r="AB2049" s="9">
        <v>0</v>
      </c>
      <c r="AC2049" s="9">
        <v>0</v>
      </c>
      <c r="AD2049" s="9">
        <v>0</v>
      </c>
      <c r="AE2049" s="9">
        <v>0</v>
      </c>
      <c r="AF2049" s="9">
        <v>0</v>
      </c>
      <c r="AG2049" s="9">
        <v>0</v>
      </c>
      <c r="AH2049" s="9">
        <v>0</v>
      </c>
      <c r="AI2049" s="9">
        <v>0</v>
      </c>
      <c r="AJ2049">
        <v>0</v>
      </c>
      <c r="AK2049">
        <v>0</v>
      </c>
      <c r="AU2049" t="s">
        <v>3801</v>
      </c>
      <c r="AW2049">
        <v>0</v>
      </c>
      <c r="BA2049">
        <v>0</v>
      </c>
      <c r="BC2049">
        <v>0</v>
      </c>
      <c r="BE2049">
        <v>0</v>
      </c>
      <c r="BG2049">
        <v>0</v>
      </c>
      <c r="BI2049">
        <v>0</v>
      </c>
      <c r="BK2049">
        <v>0</v>
      </c>
      <c r="BM2049">
        <v>0</v>
      </c>
      <c r="BO2049">
        <v>0</v>
      </c>
      <c r="BQ2049">
        <v>0</v>
      </c>
      <c r="BS2049">
        <v>0</v>
      </c>
      <c r="BT2049">
        <v>0</v>
      </c>
      <c r="BV2049">
        <v>0</v>
      </c>
      <c r="BX2049">
        <v>0</v>
      </c>
      <c r="BZ2049">
        <v>0</v>
      </c>
      <c r="CB2049">
        <v>0</v>
      </c>
      <c r="CD2049">
        <v>0</v>
      </c>
      <c r="CH2049">
        <v>0</v>
      </c>
      <c r="CL2049">
        <v>3208</v>
      </c>
      <c r="CO2049">
        <v>0</v>
      </c>
      <c r="CP2049">
        <v>0</v>
      </c>
    </row>
    <row r="2050" spans="1:94" x14ac:dyDescent="0.3">
      <c r="A2050" s="4">
        <v>44832</v>
      </c>
      <c r="B2050" s="2" t="s">
        <v>53</v>
      </c>
      <c r="C2050" s="11" t="s">
        <v>112</v>
      </c>
      <c r="D2050" s="11" t="s">
        <v>31</v>
      </c>
      <c r="E2050" s="3" t="s">
        <v>824</v>
      </c>
      <c r="F2050" s="1"/>
      <c r="G2050" s="7"/>
      <c r="H2050" s="7"/>
      <c r="I2050" s="7"/>
      <c r="J2050" s="7">
        <v>136</v>
      </c>
      <c r="K2050" s="7">
        <v>16</v>
      </c>
      <c r="L2050" s="7"/>
      <c r="M2050" s="5">
        <v>16</v>
      </c>
      <c r="N2050" s="7"/>
      <c r="O2050" s="7"/>
      <c r="P2050" s="7"/>
      <c r="Q2050" s="7"/>
      <c r="R2050" s="7"/>
      <c r="S2050" s="7"/>
      <c r="T2050" s="7"/>
      <c r="U2050" s="7"/>
      <c r="V2050" s="6"/>
      <c r="W2050" s="10"/>
      <c r="X2050" s="8"/>
      <c r="Y2050" s="9">
        <v>0</v>
      </c>
      <c r="Z2050" s="9">
        <v>0</v>
      </c>
      <c r="AA2050" s="9">
        <v>0</v>
      </c>
      <c r="AB2050" s="9">
        <v>0</v>
      </c>
      <c r="AC2050" s="9">
        <v>0</v>
      </c>
      <c r="AD2050" s="9">
        <v>0</v>
      </c>
      <c r="AE2050" s="9">
        <v>0</v>
      </c>
      <c r="AF2050" s="9">
        <v>0</v>
      </c>
      <c r="AG2050" s="9">
        <v>0</v>
      </c>
      <c r="AH2050" s="9">
        <v>0</v>
      </c>
      <c r="AI2050" s="9">
        <v>0</v>
      </c>
      <c r="AJ2050">
        <v>0</v>
      </c>
      <c r="AK2050">
        <v>0</v>
      </c>
      <c r="AU2050" t="s">
        <v>3802</v>
      </c>
      <c r="AW2050">
        <v>0</v>
      </c>
      <c r="BA2050">
        <v>0</v>
      </c>
      <c r="BC2050">
        <v>0</v>
      </c>
      <c r="BE2050">
        <v>0</v>
      </c>
      <c r="BG2050">
        <v>0</v>
      </c>
      <c r="BI2050">
        <v>0</v>
      </c>
      <c r="BK2050">
        <v>0</v>
      </c>
      <c r="BM2050">
        <v>0</v>
      </c>
      <c r="BO2050">
        <v>0</v>
      </c>
      <c r="BQ2050">
        <v>0</v>
      </c>
      <c r="BS2050">
        <v>0</v>
      </c>
      <c r="BT2050">
        <v>0</v>
      </c>
      <c r="BV2050">
        <v>0</v>
      </c>
      <c r="BX2050">
        <v>0</v>
      </c>
      <c r="BZ2050">
        <v>0</v>
      </c>
      <c r="CB2050">
        <v>0</v>
      </c>
      <c r="CD2050">
        <v>0</v>
      </c>
      <c r="CH2050">
        <v>0</v>
      </c>
      <c r="CL2050">
        <v>3209</v>
      </c>
      <c r="CO2050">
        <v>0</v>
      </c>
      <c r="CP2050">
        <v>0</v>
      </c>
    </row>
    <row r="2051" spans="1:94" x14ac:dyDescent="0.3">
      <c r="A2051" s="4">
        <v>44832</v>
      </c>
      <c r="B2051" s="2" t="s">
        <v>53</v>
      </c>
      <c r="C2051" s="11" t="s">
        <v>54</v>
      </c>
      <c r="D2051" s="11" t="s">
        <v>31</v>
      </c>
      <c r="E2051" s="3" t="s">
        <v>1030</v>
      </c>
      <c r="F2051" s="1"/>
      <c r="G2051" s="7"/>
      <c r="H2051" s="7"/>
      <c r="I2051" s="7"/>
      <c r="J2051" s="7">
        <v>60</v>
      </c>
      <c r="K2051" s="7">
        <v>15</v>
      </c>
      <c r="L2051" s="7"/>
      <c r="M2051" s="5">
        <v>15</v>
      </c>
      <c r="N2051" s="7"/>
      <c r="O2051" s="7"/>
      <c r="P2051" s="7"/>
      <c r="Q2051" s="7"/>
      <c r="R2051" s="7"/>
      <c r="S2051" s="7"/>
      <c r="T2051" s="7"/>
      <c r="U2051" s="7"/>
      <c r="V2051" s="6"/>
      <c r="W2051" s="10"/>
      <c r="X2051" s="8"/>
      <c r="Y2051" s="9">
        <v>0</v>
      </c>
      <c r="Z2051" s="9">
        <v>0</v>
      </c>
      <c r="AA2051" s="9">
        <v>0</v>
      </c>
      <c r="AB2051" s="9">
        <v>0</v>
      </c>
      <c r="AC2051" s="9">
        <v>0</v>
      </c>
      <c r="AD2051" s="9">
        <v>0</v>
      </c>
      <c r="AE2051" s="9">
        <v>0</v>
      </c>
      <c r="AF2051" s="9">
        <v>0</v>
      </c>
      <c r="AG2051" s="9">
        <v>0</v>
      </c>
      <c r="AH2051" s="9">
        <v>0</v>
      </c>
      <c r="AI2051" s="9">
        <v>0</v>
      </c>
      <c r="AJ2051">
        <v>0</v>
      </c>
      <c r="AK2051">
        <v>0</v>
      </c>
      <c r="AU2051" t="s">
        <v>3803</v>
      </c>
      <c r="AW2051">
        <v>0</v>
      </c>
      <c r="BA2051">
        <v>0</v>
      </c>
      <c r="BC2051">
        <v>0</v>
      </c>
      <c r="BE2051">
        <v>0</v>
      </c>
      <c r="BG2051">
        <v>0</v>
      </c>
      <c r="BI2051">
        <v>0</v>
      </c>
      <c r="BK2051">
        <v>0</v>
      </c>
      <c r="BM2051">
        <v>0</v>
      </c>
      <c r="BO2051">
        <v>0</v>
      </c>
      <c r="BQ2051">
        <v>0</v>
      </c>
      <c r="BS2051">
        <v>0</v>
      </c>
      <c r="BT2051">
        <v>0</v>
      </c>
      <c r="BV2051">
        <v>0</v>
      </c>
      <c r="BX2051">
        <v>0</v>
      </c>
      <c r="BZ2051">
        <v>0</v>
      </c>
      <c r="CB2051">
        <v>0</v>
      </c>
      <c r="CD2051">
        <v>0</v>
      </c>
      <c r="CH2051">
        <v>0</v>
      </c>
      <c r="CL2051">
        <v>3210</v>
      </c>
      <c r="CO2051">
        <v>0</v>
      </c>
      <c r="CP2051">
        <v>0</v>
      </c>
    </row>
    <row r="2052" spans="1:94" x14ac:dyDescent="0.3">
      <c r="A2052" s="4">
        <v>44832</v>
      </c>
      <c r="B2052" s="2" t="s">
        <v>115</v>
      </c>
      <c r="C2052" s="11" t="s">
        <v>588</v>
      </c>
      <c r="D2052" s="11" t="s">
        <v>11</v>
      </c>
      <c r="E2052" s="3" t="s">
        <v>1266</v>
      </c>
      <c r="F2052" s="1"/>
      <c r="G2052" s="7"/>
      <c r="H2052" s="7"/>
      <c r="I2052" s="7"/>
      <c r="J2052" s="7">
        <v>12</v>
      </c>
      <c r="K2052" s="7">
        <v>3</v>
      </c>
      <c r="L2052" s="7"/>
      <c r="M2052" s="5">
        <v>3</v>
      </c>
      <c r="N2052" s="7"/>
      <c r="O2052" s="7"/>
      <c r="P2052" s="7"/>
      <c r="Q2052" s="7"/>
      <c r="R2052" s="7"/>
      <c r="S2052" s="7"/>
      <c r="T2052" s="7"/>
      <c r="U2052" s="7"/>
      <c r="V2052" s="6"/>
      <c r="W2052" s="10"/>
      <c r="X2052" s="8"/>
      <c r="Y2052" s="9">
        <v>0</v>
      </c>
      <c r="Z2052" s="9">
        <v>0</v>
      </c>
      <c r="AA2052" s="9">
        <v>0</v>
      </c>
      <c r="AB2052" s="9">
        <v>0</v>
      </c>
      <c r="AC2052" s="9">
        <v>0</v>
      </c>
      <c r="AD2052" s="9">
        <v>0</v>
      </c>
      <c r="AE2052" s="9">
        <v>0</v>
      </c>
      <c r="AF2052" s="9">
        <v>0</v>
      </c>
      <c r="AG2052" s="9">
        <v>0</v>
      </c>
      <c r="AH2052" s="9">
        <v>0</v>
      </c>
      <c r="AI2052" s="9">
        <v>0</v>
      </c>
      <c r="AJ2052">
        <v>0</v>
      </c>
      <c r="AK2052">
        <v>0</v>
      </c>
      <c r="AU2052" t="s">
        <v>3804</v>
      </c>
      <c r="AW2052">
        <v>0</v>
      </c>
      <c r="BA2052">
        <v>0</v>
      </c>
      <c r="BC2052">
        <v>0</v>
      </c>
      <c r="BE2052">
        <v>0</v>
      </c>
      <c r="BG2052">
        <v>0</v>
      </c>
      <c r="BI2052">
        <v>0</v>
      </c>
      <c r="BK2052">
        <v>0</v>
      </c>
      <c r="BM2052">
        <v>0</v>
      </c>
      <c r="BO2052">
        <v>0</v>
      </c>
      <c r="BQ2052">
        <v>0</v>
      </c>
      <c r="BS2052">
        <v>0</v>
      </c>
      <c r="BT2052">
        <v>0</v>
      </c>
      <c r="BV2052">
        <v>0</v>
      </c>
      <c r="BX2052">
        <v>0</v>
      </c>
      <c r="BZ2052">
        <v>0</v>
      </c>
      <c r="CB2052">
        <v>0</v>
      </c>
      <c r="CD2052">
        <v>0</v>
      </c>
      <c r="CH2052">
        <v>0</v>
      </c>
      <c r="CL2052">
        <v>3211</v>
      </c>
      <c r="CO2052">
        <v>0</v>
      </c>
      <c r="CP2052">
        <v>0</v>
      </c>
    </row>
    <row r="2053" spans="1:94" x14ac:dyDescent="0.3">
      <c r="A2053" s="4">
        <v>44828</v>
      </c>
      <c r="B2053" s="2" t="s">
        <v>9</v>
      </c>
      <c r="C2053" s="11" t="s">
        <v>28</v>
      </c>
      <c r="D2053" s="11" t="s">
        <v>31</v>
      </c>
      <c r="E2053" s="3" t="s">
        <v>1334</v>
      </c>
      <c r="F2053" s="1"/>
      <c r="G2053" s="7"/>
      <c r="H2053" s="7"/>
      <c r="I2053" s="7"/>
      <c r="J2053" s="7">
        <v>160</v>
      </c>
      <c r="K2053" s="7">
        <v>34</v>
      </c>
      <c r="L2053" s="7">
        <v>4</v>
      </c>
      <c r="M2053" s="5">
        <v>30</v>
      </c>
      <c r="N2053" s="7"/>
      <c r="O2053" s="7"/>
      <c r="P2053" s="7"/>
      <c r="Q2053" s="7"/>
      <c r="R2053" s="7"/>
      <c r="S2053" s="7"/>
      <c r="T2053" s="7"/>
      <c r="U2053" s="7"/>
      <c r="V2053" s="6"/>
      <c r="W2053" s="10"/>
      <c r="X2053" s="8"/>
      <c r="Y2053" s="9">
        <v>0</v>
      </c>
      <c r="Z2053" s="9">
        <v>0</v>
      </c>
      <c r="AA2053" s="9">
        <v>0</v>
      </c>
      <c r="AB2053" s="9">
        <v>0</v>
      </c>
      <c r="AC2053" s="9">
        <v>0</v>
      </c>
      <c r="AD2053" s="9">
        <v>0</v>
      </c>
      <c r="AE2053" s="9">
        <v>0</v>
      </c>
      <c r="AF2053" s="9">
        <v>0</v>
      </c>
      <c r="AG2053" s="9">
        <v>0</v>
      </c>
      <c r="AH2053" s="9">
        <v>0</v>
      </c>
      <c r="AI2053" s="9">
        <v>0</v>
      </c>
      <c r="AJ2053">
        <v>0</v>
      </c>
      <c r="AK2053">
        <v>0</v>
      </c>
      <c r="AU2053" t="s">
        <v>3805</v>
      </c>
      <c r="AW2053">
        <v>0</v>
      </c>
      <c r="BA2053">
        <v>0</v>
      </c>
      <c r="BC2053">
        <v>0</v>
      </c>
      <c r="BE2053">
        <v>0</v>
      </c>
      <c r="BG2053">
        <v>0</v>
      </c>
      <c r="BI2053">
        <v>0</v>
      </c>
      <c r="BK2053">
        <v>0</v>
      </c>
      <c r="BM2053">
        <v>0</v>
      </c>
      <c r="BO2053">
        <v>0</v>
      </c>
      <c r="BQ2053">
        <v>0</v>
      </c>
      <c r="BS2053">
        <v>0</v>
      </c>
      <c r="BT2053">
        <v>0</v>
      </c>
      <c r="BV2053">
        <v>0</v>
      </c>
      <c r="BX2053">
        <v>0</v>
      </c>
      <c r="BZ2053">
        <v>0</v>
      </c>
      <c r="CB2053">
        <v>0</v>
      </c>
      <c r="CD2053">
        <v>0</v>
      </c>
      <c r="CH2053">
        <v>0</v>
      </c>
      <c r="CL2053">
        <v>3212</v>
      </c>
      <c r="CO2053">
        <v>0</v>
      </c>
      <c r="CP2053">
        <v>0</v>
      </c>
    </row>
    <row r="2054" spans="1:94" x14ac:dyDescent="0.3">
      <c r="A2054" s="4">
        <v>44831</v>
      </c>
      <c r="B2054" s="2" t="s">
        <v>9</v>
      </c>
      <c r="C2054" s="11" t="s">
        <v>563</v>
      </c>
      <c r="D2054" s="11" t="s">
        <v>7</v>
      </c>
      <c r="E2054" s="3" t="s">
        <v>1032</v>
      </c>
      <c r="F2054" s="1"/>
      <c r="G2054" s="7"/>
      <c r="H2054" s="7"/>
      <c r="I2054" s="7"/>
      <c r="J2054" s="7">
        <v>8</v>
      </c>
      <c r="K2054" s="7">
        <v>2</v>
      </c>
      <c r="L2054" s="7"/>
      <c r="M2054" s="5">
        <v>2</v>
      </c>
      <c r="N2054" s="7"/>
      <c r="O2054" s="7"/>
      <c r="P2054" s="7"/>
      <c r="Q2054" s="7"/>
      <c r="R2054" s="7"/>
      <c r="S2054" s="7"/>
      <c r="T2054" s="7"/>
      <c r="U2054" s="7"/>
      <c r="V2054" s="6"/>
      <c r="W2054" s="10"/>
      <c r="X2054" s="8"/>
      <c r="Y2054" s="9">
        <v>0</v>
      </c>
      <c r="Z2054" s="9">
        <v>0</v>
      </c>
      <c r="AA2054" s="9">
        <v>0</v>
      </c>
      <c r="AB2054" s="9">
        <v>0</v>
      </c>
      <c r="AC2054" s="9">
        <v>0</v>
      </c>
      <c r="AD2054" s="9">
        <v>0</v>
      </c>
      <c r="AE2054" s="9">
        <v>0</v>
      </c>
      <c r="AF2054" s="9">
        <v>0</v>
      </c>
      <c r="AG2054" s="9">
        <v>0</v>
      </c>
      <c r="AH2054" s="9">
        <v>0</v>
      </c>
      <c r="AI2054" s="9">
        <v>0</v>
      </c>
      <c r="AJ2054">
        <v>0</v>
      </c>
      <c r="AK2054">
        <v>0</v>
      </c>
      <c r="AU2054" t="s">
        <v>3806</v>
      </c>
      <c r="AW2054">
        <v>0</v>
      </c>
      <c r="BA2054">
        <v>0</v>
      </c>
      <c r="BC2054">
        <v>0</v>
      </c>
      <c r="BE2054">
        <v>0</v>
      </c>
      <c r="BG2054">
        <v>0</v>
      </c>
      <c r="BI2054">
        <v>0</v>
      </c>
      <c r="BK2054">
        <v>0</v>
      </c>
      <c r="BM2054">
        <v>0</v>
      </c>
      <c r="BO2054">
        <v>0</v>
      </c>
      <c r="BQ2054">
        <v>0</v>
      </c>
      <c r="BS2054">
        <v>0</v>
      </c>
      <c r="BT2054">
        <v>0</v>
      </c>
      <c r="BV2054">
        <v>0</v>
      </c>
      <c r="BX2054">
        <v>0</v>
      </c>
      <c r="BZ2054">
        <v>0</v>
      </c>
      <c r="CB2054">
        <v>0</v>
      </c>
      <c r="CD2054">
        <v>0</v>
      </c>
      <c r="CH2054">
        <v>0</v>
      </c>
      <c r="CL2054">
        <v>3213</v>
      </c>
      <c r="CO2054">
        <v>0</v>
      </c>
      <c r="CP2054">
        <v>0</v>
      </c>
    </row>
    <row r="2055" spans="1:94" x14ac:dyDescent="0.3">
      <c r="A2055" s="4">
        <v>44831</v>
      </c>
      <c r="B2055" s="2" t="s">
        <v>57</v>
      </c>
      <c r="C2055" s="11" t="s">
        <v>343</v>
      </c>
      <c r="D2055" s="11" t="s">
        <v>1699</v>
      </c>
      <c r="E2055" s="3" t="s">
        <v>1341</v>
      </c>
      <c r="F2055" s="1"/>
      <c r="G2055" s="7"/>
      <c r="H2055" s="7"/>
      <c r="I2055" s="7"/>
      <c r="J2055" s="7"/>
      <c r="K2055" s="7"/>
      <c r="L2055" s="7"/>
      <c r="M2055" s="5"/>
      <c r="N2055" s="7"/>
      <c r="O2055" s="7"/>
      <c r="P2055" s="7"/>
      <c r="Q2055" s="7"/>
      <c r="R2055" s="7"/>
      <c r="S2055" s="7"/>
      <c r="T2055" s="7"/>
      <c r="U2055" s="7"/>
      <c r="V2055" s="6">
        <v>1.2</v>
      </c>
      <c r="W2055" s="10"/>
      <c r="X2055" s="8"/>
      <c r="Y2055" s="9">
        <v>0</v>
      </c>
      <c r="Z2055" s="9">
        <v>0</v>
      </c>
      <c r="AA2055" s="9">
        <v>0</v>
      </c>
      <c r="AB2055" s="9">
        <v>0</v>
      </c>
      <c r="AC2055" s="9">
        <v>0</v>
      </c>
      <c r="AD2055" s="9">
        <v>0</v>
      </c>
      <c r="AE2055" s="9">
        <v>0</v>
      </c>
      <c r="AF2055" s="9">
        <v>0</v>
      </c>
      <c r="AG2055" s="9">
        <v>0</v>
      </c>
      <c r="AH2055" s="9">
        <v>0</v>
      </c>
      <c r="AI2055" s="9">
        <v>0</v>
      </c>
      <c r="AJ2055">
        <v>0</v>
      </c>
      <c r="AK2055">
        <v>0</v>
      </c>
      <c r="AU2055" t="s">
        <v>3807</v>
      </c>
      <c r="AW2055">
        <v>0</v>
      </c>
      <c r="BA2055">
        <v>0</v>
      </c>
      <c r="BC2055">
        <v>0</v>
      </c>
      <c r="BE2055">
        <v>0</v>
      </c>
      <c r="BG2055">
        <v>0</v>
      </c>
      <c r="BI2055">
        <v>0</v>
      </c>
      <c r="BK2055">
        <v>0</v>
      </c>
      <c r="BM2055">
        <v>0</v>
      </c>
      <c r="BO2055">
        <v>0</v>
      </c>
      <c r="BQ2055">
        <v>0</v>
      </c>
      <c r="BS2055">
        <v>0</v>
      </c>
      <c r="BT2055">
        <v>0</v>
      </c>
      <c r="BV2055">
        <v>0</v>
      </c>
      <c r="BX2055">
        <v>0</v>
      </c>
      <c r="BZ2055">
        <v>0</v>
      </c>
      <c r="CB2055">
        <v>0</v>
      </c>
      <c r="CD2055">
        <v>0</v>
      </c>
      <c r="CH2055">
        <v>0</v>
      </c>
      <c r="CL2055">
        <v>3214</v>
      </c>
      <c r="CO2055">
        <v>0</v>
      </c>
      <c r="CP2055">
        <v>0</v>
      </c>
    </row>
    <row r="2056" spans="1:94" x14ac:dyDescent="0.3">
      <c r="A2056" s="4">
        <v>44832</v>
      </c>
      <c r="B2056" s="2" t="s">
        <v>12</v>
      </c>
      <c r="C2056" s="11" t="s">
        <v>14</v>
      </c>
      <c r="D2056" s="11" t="s">
        <v>1473</v>
      </c>
      <c r="E2056" s="3" t="s">
        <v>940</v>
      </c>
      <c r="F2056" s="1"/>
      <c r="G2056" s="7"/>
      <c r="H2056" s="7"/>
      <c r="I2056" s="7"/>
      <c r="J2056" s="7"/>
      <c r="K2056" s="7"/>
      <c r="L2056" s="7"/>
      <c r="M2056" s="5"/>
      <c r="N2056" s="7">
        <v>1</v>
      </c>
      <c r="O2056" s="7"/>
      <c r="P2056" s="7"/>
      <c r="Q2056" s="7"/>
      <c r="R2056" s="7"/>
      <c r="S2056" s="7"/>
      <c r="T2056" s="7"/>
      <c r="U2056" s="7"/>
      <c r="V2056" s="6"/>
      <c r="W2056" s="10"/>
      <c r="X2056" s="8"/>
      <c r="Y2056" s="9">
        <v>0</v>
      </c>
      <c r="Z2056" s="9">
        <v>0</v>
      </c>
      <c r="AA2056" s="9">
        <v>0</v>
      </c>
      <c r="AB2056" s="9">
        <v>0</v>
      </c>
      <c r="AC2056" s="9">
        <v>0</v>
      </c>
      <c r="AD2056" s="9">
        <v>0</v>
      </c>
      <c r="AE2056" s="9">
        <v>0</v>
      </c>
      <c r="AF2056" s="9">
        <v>0</v>
      </c>
      <c r="AG2056" s="9">
        <v>0</v>
      </c>
      <c r="AH2056" s="9">
        <v>0</v>
      </c>
      <c r="AI2056" s="9">
        <v>0</v>
      </c>
      <c r="AJ2056">
        <v>0</v>
      </c>
      <c r="AK2056">
        <v>0</v>
      </c>
      <c r="AU2056" t="s">
        <v>3808</v>
      </c>
      <c r="AW2056">
        <v>0</v>
      </c>
      <c r="BA2056">
        <v>0</v>
      </c>
      <c r="BC2056">
        <v>0</v>
      </c>
      <c r="BE2056">
        <v>0</v>
      </c>
      <c r="BG2056">
        <v>0</v>
      </c>
      <c r="BI2056">
        <v>0</v>
      </c>
      <c r="BK2056">
        <v>0</v>
      </c>
      <c r="BM2056">
        <v>0</v>
      </c>
      <c r="BO2056">
        <v>0</v>
      </c>
      <c r="BQ2056">
        <v>0</v>
      </c>
      <c r="BS2056">
        <v>0</v>
      </c>
      <c r="BT2056">
        <v>0</v>
      </c>
      <c r="BV2056">
        <v>0</v>
      </c>
      <c r="BX2056">
        <v>0</v>
      </c>
      <c r="BZ2056">
        <v>0</v>
      </c>
      <c r="CB2056">
        <v>0</v>
      </c>
      <c r="CD2056">
        <v>0</v>
      </c>
      <c r="CH2056">
        <v>0</v>
      </c>
      <c r="CL2056">
        <v>3215</v>
      </c>
      <c r="CO2056">
        <v>0</v>
      </c>
      <c r="CP2056">
        <v>0</v>
      </c>
    </row>
    <row r="2057" spans="1:94" x14ac:dyDescent="0.3">
      <c r="A2057" s="4">
        <v>44832</v>
      </c>
      <c r="B2057" s="2" t="s">
        <v>12</v>
      </c>
      <c r="C2057" s="11" t="s">
        <v>555</v>
      </c>
      <c r="D2057" s="11" t="s">
        <v>11</v>
      </c>
      <c r="E2057" s="3" t="s">
        <v>1593</v>
      </c>
      <c r="F2057" s="1"/>
      <c r="G2057" s="7"/>
      <c r="H2057" s="7"/>
      <c r="I2057" s="7"/>
      <c r="J2057" s="7"/>
      <c r="K2057" s="7"/>
      <c r="L2057" s="7"/>
      <c r="M2057" s="5"/>
      <c r="N2057" s="7"/>
      <c r="O2057" s="7"/>
      <c r="P2057" s="7"/>
      <c r="Q2057" s="7"/>
      <c r="R2057" s="7"/>
      <c r="S2057" s="7"/>
      <c r="T2057" s="7">
        <v>1</v>
      </c>
      <c r="U2057" s="7"/>
      <c r="V2057" s="6"/>
      <c r="W2057" s="10"/>
      <c r="X2057" s="8"/>
      <c r="Y2057" s="9">
        <v>0</v>
      </c>
      <c r="Z2057" s="9">
        <v>0</v>
      </c>
      <c r="AA2057" s="9">
        <v>0</v>
      </c>
      <c r="AB2057" s="9">
        <v>0</v>
      </c>
      <c r="AC2057" s="9">
        <v>0</v>
      </c>
      <c r="AD2057" s="9">
        <v>0</v>
      </c>
      <c r="AE2057" s="9">
        <v>0</v>
      </c>
      <c r="AF2057" s="9">
        <v>0</v>
      </c>
      <c r="AG2057" s="9">
        <v>0</v>
      </c>
      <c r="AH2057" s="9">
        <v>0</v>
      </c>
      <c r="AI2057" s="9">
        <v>0</v>
      </c>
      <c r="AJ2057">
        <v>0</v>
      </c>
      <c r="AK2057">
        <v>0</v>
      </c>
      <c r="AU2057" t="s">
        <v>3809</v>
      </c>
      <c r="AW2057">
        <v>0</v>
      </c>
      <c r="BA2057">
        <v>0</v>
      </c>
      <c r="BC2057">
        <v>0</v>
      </c>
      <c r="BE2057">
        <v>0</v>
      </c>
      <c r="BG2057">
        <v>0</v>
      </c>
      <c r="BI2057">
        <v>0</v>
      </c>
      <c r="BK2057">
        <v>0</v>
      </c>
      <c r="BM2057">
        <v>0</v>
      </c>
      <c r="BO2057">
        <v>0</v>
      </c>
      <c r="BQ2057">
        <v>0</v>
      </c>
      <c r="BS2057">
        <v>0</v>
      </c>
      <c r="BT2057">
        <v>0</v>
      </c>
      <c r="BV2057">
        <v>0</v>
      </c>
      <c r="BX2057">
        <v>0</v>
      </c>
      <c r="BZ2057">
        <v>0</v>
      </c>
      <c r="CB2057">
        <v>0</v>
      </c>
      <c r="CD2057">
        <v>0</v>
      </c>
      <c r="CH2057">
        <v>0</v>
      </c>
      <c r="CL2057">
        <v>3216</v>
      </c>
      <c r="CO2057">
        <v>0</v>
      </c>
      <c r="CP2057">
        <v>0</v>
      </c>
    </row>
    <row r="2058" spans="1:94" x14ac:dyDescent="0.3">
      <c r="A2058" s="4">
        <v>44831</v>
      </c>
      <c r="B2058" s="2" t="s">
        <v>12</v>
      </c>
      <c r="C2058" s="11" t="s">
        <v>555</v>
      </c>
      <c r="D2058" s="11" t="s">
        <v>1690</v>
      </c>
      <c r="E2058" s="3" t="s">
        <v>1593</v>
      </c>
      <c r="F2058" s="1"/>
      <c r="G2058" s="7"/>
      <c r="H2058" s="7"/>
      <c r="I2058" s="7"/>
      <c r="J2058" s="7"/>
      <c r="K2058" s="7"/>
      <c r="L2058" s="7"/>
      <c r="M2058" s="5"/>
      <c r="N2058" s="7">
        <v>1</v>
      </c>
      <c r="O2058" s="7"/>
      <c r="P2058" s="7"/>
      <c r="Q2058" s="7"/>
      <c r="R2058" s="7"/>
      <c r="S2058" s="7"/>
      <c r="T2058" s="7"/>
      <c r="U2058" s="7"/>
      <c r="V2058" s="6"/>
      <c r="W2058" s="10"/>
      <c r="X2058" s="8"/>
      <c r="Y2058" s="9">
        <v>0</v>
      </c>
      <c r="Z2058" s="9">
        <v>0</v>
      </c>
      <c r="AA2058" s="9">
        <v>0</v>
      </c>
      <c r="AB2058" s="9">
        <v>0</v>
      </c>
      <c r="AC2058" s="9">
        <v>0</v>
      </c>
      <c r="AD2058" s="9">
        <v>0</v>
      </c>
      <c r="AE2058" s="9">
        <v>0</v>
      </c>
      <c r="AF2058" s="9">
        <v>0</v>
      </c>
      <c r="AG2058" s="9">
        <v>0</v>
      </c>
      <c r="AH2058" s="9">
        <v>0</v>
      </c>
      <c r="AI2058" s="9">
        <v>0</v>
      </c>
      <c r="AJ2058">
        <v>0</v>
      </c>
      <c r="AK2058">
        <v>0</v>
      </c>
      <c r="AU2058" t="s">
        <v>3810</v>
      </c>
      <c r="AW2058">
        <v>0</v>
      </c>
      <c r="BA2058">
        <v>0</v>
      </c>
      <c r="BC2058">
        <v>0</v>
      </c>
      <c r="BE2058">
        <v>0</v>
      </c>
      <c r="BG2058">
        <v>0</v>
      </c>
      <c r="BI2058">
        <v>0</v>
      </c>
      <c r="BK2058">
        <v>0</v>
      </c>
      <c r="BM2058">
        <v>0</v>
      </c>
      <c r="BO2058">
        <v>0</v>
      </c>
      <c r="BQ2058">
        <v>0</v>
      </c>
      <c r="BS2058">
        <v>0</v>
      </c>
      <c r="BT2058">
        <v>0</v>
      </c>
      <c r="BV2058">
        <v>0</v>
      </c>
      <c r="BX2058">
        <v>0</v>
      </c>
      <c r="BZ2058">
        <v>0</v>
      </c>
      <c r="CB2058">
        <v>0</v>
      </c>
      <c r="CD2058">
        <v>0</v>
      </c>
      <c r="CH2058">
        <v>0</v>
      </c>
      <c r="CL2058">
        <v>3217</v>
      </c>
      <c r="CO2058">
        <v>0</v>
      </c>
      <c r="CP2058">
        <v>0</v>
      </c>
    </row>
    <row r="2059" spans="1:94" x14ac:dyDescent="0.3">
      <c r="A2059" s="4">
        <v>44832</v>
      </c>
      <c r="B2059" s="2" t="s">
        <v>32</v>
      </c>
      <c r="C2059" s="11" t="s">
        <v>402</v>
      </c>
      <c r="D2059" s="11" t="s">
        <v>1473</v>
      </c>
      <c r="E2059" s="3" t="s">
        <v>1534</v>
      </c>
      <c r="F2059" s="1"/>
      <c r="G2059" s="7"/>
      <c r="H2059" s="7"/>
      <c r="I2059" s="7"/>
      <c r="J2059" s="7"/>
      <c r="K2059" s="7"/>
      <c r="L2059" s="7"/>
      <c r="M2059" s="5"/>
      <c r="N2059" s="7"/>
      <c r="O2059" s="7"/>
      <c r="P2059" s="7">
        <v>3</v>
      </c>
      <c r="Q2059" s="7"/>
      <c r="R2059" s="7"/>
      <c r="S2059" s="7"/>
      <c r="T2059" s="7">
        <v>1</v>
      </c>
      <c r="U2059" s="7"/>
      <c r="V2059" s="6"/>
      <c r="W2059" s="10"/>
      <c r="X2059" s="8"/>
      <c r="Y2059" s="9">
        <v>0</v>
      </c>
      <c r="Z2059" s="9">
        <v>0</v>
      </c>
      <c r="AA2059" s="9">
        <v>0</v>
      </c>
      <c r="AB2059" s="9">
        <v>0</v>
      </c>
      <c r="AC2059" s="9">
        <v>0</v>
      </c>
      <c r="AD2059" s="9">
        <v>0</v>
      </c>
      <c r="AE2059" s="9">
        <v>0</v>
      </c>
      <c r="AF2059" s="9">
        <v>0</v>
      </c>
      <c r="AG2059" s="9">
        <v>0</v>
      </c>
      <c r="AH2059" s="9">
        <v>0</v>
      </c>
      <c r="AI2059" s="9">
        <v>0</v>
      </c>
      <c r="AJ2059">
        <v>0</v>
      </c>
      <c r="AK2059">
        <v>0</v>
      </c>
      <c r="AU2059" t="s">
        <v>3811</v>
      </c>
      <c r="AW2059">
        <v>0</v>
      </c>
      <c r="BA2059">
        <v>0</v>
      </c>
      <c r="BC2059">
        <v>0</v>
      </c>
      <c r="BE2059">
        <v>0</v>
      </c>
      <c r="BG2059">
        <v>0</v>
      </c>
      <c r="BI2059">
        <v>0</v>
      </c>
      <c r="BK2059">
        <v>0</v>
      </c>
      <c r="BM2059">
        <v>0</v>
      </c>
      <c r="BO2059">
        <v>0</v>
      </c>
      <c r="BQ2059">
        <v>0</v>
      </c>
      <c r="BS2059">
        <v>0</v>
      </c>
      <c r="BT2059">
        <v>0</v>
      </c>
      <c r="BV2059">
        <v>0</v>
      </c>
      <c r="BX2059">
        <v>0</v>
      </c>
      <c r="BZ2059">
        <v>0</v>
      </c>
      <c r="CB2059">
        <v>0</v>
      </c>
      <c r="CD2059">
        <v>0</v>
      </c>
      <c r="CH2059">
        <v>0</v>
      </c>
      <c r="CL2059">
        <v>3218</v>
      </c>
      <c r="CO2059">
        <v>0</v>
      </c>
      <c r="CP2059">
        <v>0</v>
      </c>
    </row>
    <row r="2060" spans="1:94" x14ac:dyDescent="0.3">
      <c r="A2060" s="4">
        <v>44832</v>
      </c>
      <c r="B2060" s="2" t="s">
        <v>12</v>
      </c>
      <c r="C2060" s="11" t="s">
        <v>648</v>
      </c>
      <c r="D2060" s="11" t="s">
        <v>1627</v>
      </c>
      <c r="E2060" s="3" t="s">
        <v>1178</v>
      </c>
      <c r="F2060" s="1"/>
      <c r="G2060" s="7"/>
      <c r="H2060" s="7"/>
      <c r="I2060" s="7"/>
      <c r="J2060" s="7"/>
      <c r="K2060" s="7"/>
      <c r="L2060" s="7"/>
      <c r="M2060" s="5"/>
      <c r="N2060" s="7"/>
      <c r="O2060" s="7"/>
      <c r="P2060" s="7"/>
      <c r="Q2060" s="7"/>
      <c r="R2060" s="7"/>
      <c r="S2060" s="7"/>
      <c r="T2060" s="7">
        <v>1</v>
      </c>
      <c r="U2060" s="7"/>
      <c r="V2060" s="6"/>
      <c r="W2060" s="10"/>
      <c r="X2060" s="8"/>
      <c r="Y2060" s="9">
        <v>0</v>
      </c>
      <c r="Z2060" s="9">
        <v>0</v>
      </c>
      <c r="AA2060" s="9">
        <v>0</v>
      </c>
      <c r="AB2060" s="9">
        <v>0</v>
      </c>
      <c r="AC2060" s="9">
        <v>0</v>
      </c>
      <c r="AD2060" s="9">
        <v>0</v>
      </c>
      <c r="AE2060" s="9">
        <v>0</v>
      </c>
      <c r="AF2060" s="9">
        <v>0</v>
      </c>
      <c r="AG2060" s="9">
        <v>0</v>
      </c>
      <c r="AH2060" s="9">
        <v>0</v>
      </c>
      <c r="AI2060" s="9">
        <v>0</v>
      </c>
      <c r="AJ2060">
        <v>0</v>
      </c>
      <c r="AK2060">
        <v>0</v>
      </c>
      <c r="AU2060" t="s">
        <v>3812</v>
      </c>
      <c r="AW2060">
        <v>0</v>
      </c>
      <c r="BA2060">
        <v>0</v>
      </c>
      <c r="BC2060">
        <v>0</v>
      </c>
      <c r="BE2060">
        <v>0</v>
      </c>
      <c r="BG2060">
        <v>0</v>
      </c>
      <c r="BI2060">
        <v>0</v>
      </c>
      <c r="BK2060">
        <v>0</v>
      </c>
      <c r="BM2060">
        <v>0</v>
      </c>
      <c r="BO2060">
        <v>0</v>
      </c>
      <c r="BQ2060">
        <v>0</v>
      </c>
      <c r="BS2060">
        <v>0</v>
      </c>
      <c r="BT2060">
        <v>0</v>
      </c>
      <c r="BV2060">
        <v>0</v>
      </c>
      <c r="BX2060">
        <v>0</v>
      </c>
      <c r="BZ2060">
        <v>0</v>
      </c>
      <c r="CB2060">
        <v>0</v>
      </c>
      <c r="CD2060">
        <v>0</v>
      </c>
      <c r="CH2060">
        <v>0</v>
      </c>
      <c r="CL2060">
        <v>3219</v>
      </c>
      <c r="CO2060">
        <v>0</v>
      </c>
      <c r="CP2060">
        <v>0</v>
      </c>
    </row>
    <row r="2061" spans="1:94" x14ac:dyDescent="0.3">
      <c r="A2061" s="4">
        <v>44833</v>
      </c>
      <c r="B2061" s="2" t="s">
        <v>115</v>
      </c>
      <c r="C2061" s="11" t="s">
        <v>731</v>
      </c>
      <c r="D2061" s="11" t="s">
        <v>11</v>
      </c>
      <c r="E2061" s="3" t="s">
        <v>1264</v>
      </c>
      <c r="F2061" s="1"/>
      <c r="G2061" s="7"/>
      <c r="H2061" s="7"/>
      <c r="I2061" s="7"/>
      <c r="J2061" s="7"/>
      <c r="K2061" s="7">
        <v>132</v>
      </c>
      <c r="L2061" s="7"/>
      <c r="M2061" s="5"/>
      <c r="N2061" s="7"/>
      <c r="O2061" s="7"/>
      <c r="P2061" s="7"/>
      <c r="Q2061" s="7"/>
      <c r="R2061" s="7"/>
      <c r="S2061" s="7"/>
      <c r="T2061" s="7">
        <v>1</v>
      </c>
      <c r="U2061" s="7"/>
      <c r="V2061" s="6"/>
      <c r="W2061" s="10"/>
      <c r="X2061" s="8"/>
      <c r="Y2061" s="9">
        <v>0</v>
      </c>
      <c r="Z2061" s="9">
        <v>0</v>
      </c>
      <c r="AA2061" s="9">
        <v>0</v>
      </c>
      <c r="AB2061" s="9">
        <v>0</v>
      </c>
      <c r="AC2061" s="9">
        <v>0</v>
      </c>
      <c r="AD2061" s="9">
        <v>0</v>
      </c>
      <c r="AE2061" s="9">
        <v>0</v>
      </c>
      <c r="AF2061" s="9">
        <v>0</v>
      </c>
      <c r="AG2061" s="9">
        <v>0</v>
      </c>
      <c r="AH2061" s="9">
        <v>0</v>
      </c>
      <c r="AI2061" s="9">
        <v>0</v>
      </c>
      <c r="AJ2061">
        <v>0</v>
      </c>
      <c r="AK2061">
        <v>0</v>
      </c>
      <c r="AU2061" t="s">
        <v>3813</v>
      </c>
      <c r="AW2061">
        <v>0</v>
      </c>
      <c r="BA2061">
        <v>0</v>
      </c>
      <c r="BC2061">
        <v>0</v>
      </c>
      <c r="BE2061">
        <v>0</v>
      </c>
      <c r="BG2061">
        <v>0</v>
      </c>
      <c r="BI2061">
        <v>0</v>
      </c>
      <c r="BK2061">
        <v>0</v>
      </c>
      <c r="BM2061">
        <v>0</v>
      </c>
      <c r="BO2061">
        <v>0</v>
      </c>
      <c r="BQ2061">
        <v>0</v>
      </c>
      <c r="BS2061">
        <v>0</v>
      </c>
      <c r="BT2061">
        <v>0</v>
      </c>
      <c r="BV2061">
        <v>0</v>
      </c>
      <c r="BX2061">
        <v>0</v>
      </c>
      <c r="BZ2061">
        <v>0</v>
      </c>
      <c r="CB2061">
        <v>0</v>
      </c>
      <c r="CD2061">
        <v>0</v>
      </c>
      <c r="CH2061">
        <v>0</v>
      </c>
      <c r="CL2061">
        <v>3220</v>
      </c>
      <c r="CO2061">
        <v>0</v>
      </c>
      <c r="CP2061">
        <v>0</v>
      </c>
    </row>
    <row r="2062" spans="1:94" x14ac:dyDescent="0.3">
      <c r="A2062" s="4">
        <v>44814</v>
      </c>
      <c r="B2062" s="2" t="s">
        <v>39</v>
      </c>
      <c r="C2062" s="11" t="s">
        <v>705</v>
      </c>
      <c r="D2062" s="11" t="s">
        <v>31</v>
      </c>
      <c r="E2062" s="3" t="s">
        <v>1256</v>
      </c>
      <c r="F2062" s="1"/>
      <c r="G2062" s="7"/>
      <c r="H2062" s="7"/>
      <c r="I2062" s="7"/>
      <c r="J2062" s="7">
        <v>239</v>
      </c>
      <c r="K2062" s="7">
        <v>79</v>
      </c>
      <c r="L2062" s="7"/>
      <c r="M2062" s="5">
        <v>79</v>
      </c>
      <c r="N2062" s="7"/>
      <c r="O2062" s="7"/>
      <c r="P2062" s="7"/>
      <c r="Q2062" s="7"/>
      <c r="R2062" s="7"/>
      <c r="S2062" s="7"/>
      <c r="T2062" s="7"/>
      <c r="U2062" s="7"/>
      <c r="V2062" s="6"/>
      <c r="W2062" s="10"/>
      <c r="X2062" s="8"/>
      <c r="Y2062" s="9">
        <v>0</v>
      </c>
      <c r="Z2062" s="9">
        <v>0</v>
      </c>
      <c r="AA2062" s="9">
        <v>0</v>
      </c>
      <c r="AB2062" s="9">
        <v>0</v>
      </c>
      <c r="AC2062" s="9">
        <v>0</v>
      </c>
      <c r="AD2062" s="9">
        <v>0</v>
      </c>
      <c r="AE2062" s="9">
        <v>0</v>
      </c>
      <c r="AF2062" s="9">
        <v>0</v>
      </c>
      <c r="AG2062" s="9">
        <v>0</v>
      </c>
      <c r="AH2062" s="9">
        <v>0</v>
      </c>
      <c r="AI2062" s="9">
        <v>0</v>
      </c>
      <c r="AJ2062">
        <v>0</v>
      </c>
      <c r="AK2062">
        <v>0</v>
      </c>
      <c r="AU2062" t="s">
        <v>3814</v>
      </c>
      <c r="AW2062">
        <v>0</v>
      </c>
      <c r="BA2062">
        <v>0</v>
      </c>
      <c r="BC2062">
        <v>0</v>
      </c>
      <c r="BE2062">
        <v>0</v>
      </c>
      <c r="BG2062">
        <v>0</v>
      </c>
      <c r="BI2062">
        <v>0</v>
      </c>
      <c r="BK2062">
        <v>0</v>
      </c>
      <c r="BM2062">
        <v>0</v>
      </c>
      <c r="BO2062">
        <v>0</v>
      </c>
      <c r="BQ2062">
        <v>0</v>
      </c>
      <c r="BS2062">
        <v>0</v>
      </c>
      <c r="BT2062">
        <v>0</v>
      </c>
      <c r="BV2062">
        <v>0</v>
      </c>
      <c r="BX2062">
        <v>0</v>
      </c>
      <c r="BZ2062">
        <v>0</v>
      </c>
      <c r="CB2062">
        <v>0</v>
      </c>
      <c r="CD2062">
        <v>0</v>
      </c>
      <c r="CH2062">
        <v>0</v>
      </c>
      <c r="CL2062">
        <v>3221</v>
      </c>
      <c r="CO2062">
        <v>0</v>
      </c>
      <c r="CP2062">
        <v>0</v>
      </c>
    </row>
    <row r="2063" spans="1:94" x14ac:dyDescent="0.3">
      <c r="A2063" s="4">
        <v>44832</v>
      </c>
      <c r="B2063" s="2" t="s">
        <v>26</v>
      </c>
      <c r="C2063" s="11" t="s">
        <v>793</v>
      </c>
      <c r="D2063" s="11" t="s">
        <v>31</v>
      </c>
      <c r="E2063" s="3" t="s">
        <v>1510</v>
      </c>
      <c r="F2063" s="1"/>
      <c r="G2063" s="7"/>
      <c r="H2063" s="7"/>
      <c r="I2063" s="7"/>
      <c r="J2063" s="7">
        <v>15</v>
      </c>
      <c r="K2063" s="7">
        <v>6</v>
      </c>
      <c r="L2063" s="7"/>
      <c r="M2063" s="5">
        <v>6</v>
      </c>
      <c r="N2063" s="7"/>
      <c r="O2063" s="7"/>
      <c r="P2063" s="7"/>
      <c r="Q2063" s="7"/>
      <c r="R2063" s="7"/>
      <c r="S2063" s="7"/>
      <c r="T2063" s="7"/>
      <c r="U2063" s="7">
        <v>3</v>
      </c>
      <c r="V2063" s="6"/>
      <c r="W2063" s="10"/>
      <c r="X2063" s="8"/>
      <c r="Y2063" s="9">
        <v>0</v>
      </c>
      <c r="Z2063" s="9">
        <v>0</v>
      </c>
      <c r="AA2063" s="9">
        <v>0</v>
      </c>
      <c r="AB2063" s="9">
        <v>0</v>
      </c>
      <c r="AC2063" s="9">
        <v>0</v>
      </c>
      <c r="AD2063" s="9">
        <v>0</v>
      </c>
      <c r="AE2063" s="9">
        <v>0</v>
      </c>
      <c r="AF2063" s="9">
        <v>0</v>
      </c>
      <c r="AG2063" s="9">
        <v>0</v>
      </c>
      <c r="AH2063" s="9">
        <v>0</v>
      </c>
      <c r="AI2063" s="9">
        <v>0</v>
      </c>
      <c r="AJ2063">
        <v>0</v>
      </c>
      <c r="AK2063">
        <v>0</v>
      </c>
      <c r="AU2063" t="s">
        <v>3815</v>
      </c>
      <c r="AW2063">
        <v>0</v>
      </c>
      <c r="BA2063">
        <v>0</v>
      </c>
      <c r="BC2063">
        <v>0</v>
      </c>
      <c r="BE2063">
        <v>0</v>
      </c>
      <c r="BG2063">
        <v>0</v>
      </c>
      <c r="BI2063">
        <v>0</v>
      </c>
      <c r="BK2063">
        <v>0</v>
      </c>
      <c r="BM2063">
        <v>0</v>
      </c>
      <c r="BO2063">
        <v>0</v>
      </c>
      <c r="BQ2063">
        <v>0</v>
      </c>
      <c r="BS2063">
        <v>0</v>
      </c>
      <c r="BT2063">
        <v>0</v>
      </c>
      <c r="BV2063">
        <v>0</v>
      </c>
      <c r="BX2063">
        <v>0</v>
      </c>
      <c r="BZ2063">
        <v>0</v>
      </c>
      <c r="CB2063">
        <v>0</v>
      </c>
      <c r="CD2063">
        <v>0</v>
      </c>
      <c r="CH2063">
        <v>0</v>
      </c>
      <c r="CL2063">
        <v>3222</v>
      </c>
      <c r="CO2063">
        <v>0</v>
      </c>
      <c r="CP2063">
        <v>0</v>
      </c>
    </row>
    <row r="2064" spans="1:94" x14ac:dyDescent="0.3">
      <c r="A2064" s="4">
        <v>44829</v>
      </c>
      <c r="B2064" s="2" t="s">
        <v>26</v>
      </c>
      <c r="C2064" s="11" t="s">
        <v>806</v>
      </c>
      <c r="D2064" s="11" t="s">
        <v>1627</v>
      </c>
      <c r="E2064" s="3" t="s">
        <v>1594</v>
      </c>
      <c r="F2064" s="1"/>
      <c r="G2064" s="7"/>
      <c r="H2064" s="7"/>
      <c r="I2064" s="7"/>
      <c r="J2064" s="7">
        <v>4</v>
      </c>
      <c r="K2064" s="7">
        <v>1</v>
      </c>
      <c r="L2064" s="7"/>
      <c r="M2064" s="5">
        <v>1</v>
      </c>
      <c r="N2064" s="7">
        <v>1</v>
      </c>
      <c r="O2064" s="7"/>
      <c r="P2064" s="7"/>
      <c r="Q2064" s="7">
        <v>1</v>
      </c>
      <c r="R2064" s="7"/>
      <c r="S2064" s="7"/>
      <c r="T2064" s="7">
        <v>1</v>
      </c>
      <c r="U2064" s="7">
        <v>1</v>
      </c>
      <c r="V2064" s="6"/>
      <c r="W2064" s="10" t="s">
        <v>3816</v>
      </c>
      <c r="X2064" s="8"/>
      <c r="Y2064" s="9">
        <v>0</v>
      </c>
      <c r="Z2064" s="9">
        <v>0</v>
      </c>
      <c r="AA2064" s="9">
        <v>0</v>
      </c>
      <c r="AB2064" s="9">
        <v>0</v>
      </c>
      <c r="AC2064" s="9">
        <v>0</v>
      </c>
      <c r="AD2064" s="9">
        <v>0</v>
      </c>
      <c r="AE2064" s="9">
        <v>0</v>
      </c>
      <c r="AF2064" s="9">
        <v>0</v>
      </c>
      <c r="AG2064" s="9">
        <v>0</v>
      </c>
      <c r="AH2064" s="9">
        <v>0</v>
      </c>
      <c r="AI2064" s="9">
        <v>0</v>
      </c>
      <c r="AJ2064">
        <v>0</v>
      </c>
      <c r="AK2064">
        <v>0</v>
      </c>
      <c r="AU2064" t="s">
        <v>3817</v>
      </c>
      <c r="AW2064">
        <v>0</v>
      </c>
      <c r="BA2064">
        <v>0</v>
      </c>
      <c r="BC2064">
        <v>0</v>
      </c>
      <c r="BE2064">
        <v>0</v>
      </c>
      <c r="BG2064">
        <v>0</v>
      </c>
      <c r="BI2064">
        <v>0</v>
      </c>
      <c r="BK2064">
        <v>0</v>
      </c>
      <c r="BM2064">
        <v>0</v>
      </c>
      <c r="BO2064">
        <v>0</v>
      </c>
      <c r="BQ2064">
        <v>0</v>
      </c>
      <c r="BS2064">
        <v>0</v>
      </c>
      <c r="BT2064">
        <v>0</v>
      </c>
      <c r="BV2064">
        <v>0</v>
      </c>
      <c r="BX2064">
        <v>0</v>
      </c>
      <c r="BZ2064">
        <v>0</v>
      </c>
      <c r="CB2064">
        <v>0</v>
      </c>
      <c r="CD2064">
        <v>0</v>
      </c>
      <c r="CH2064">
        <v>0</v>
      </c>
      <c r="CL2064">
        <v>3223</v>
      </c>
      <c r="CO2064">
        <v>0</v>
      </c>
      <c r="CP2064">
        <v>0</v>
      </c>
    </row>
    <row r="2065" spans="1:94" x14ac:dyDescent="0.3">
      <c r="A2065" s="4">
        <v>44828</v>
      </c>
      <c r="B2065" s="2" t="s">
        <v>26</v>
      </c>
      <c r="C2065" s="11" t="s">
        <v>607</v>
      </c>
      <c r="D2065" s="11" t="s">
        <v>11</v>
      </c>
      <c r="E2065" s="3" t="s">
        <v>1144</v>
      </c>
      <c r="F2065" s="1"/>
      <c r="G2065" s="7"/>
      <c r="H2065" s="7"/>
      <c r="I2065" s="7"/>
      <c r="J2065" s="7">
        <v>40</v>
      </c>
      <c r="K2065" s="7">
        <v>8</v>
      </c>
      <c r="L2065" s="7"/>
      <c r="M2065" s="5">
        <v>8</v>
      </c>
      <c r="N2065" s="7"/>
      <c r="O2065" s="7">
        <v>1</v>
      </c>
      <c r="P2065" s="7"/>
      <c r="Q2065" s="7"/>
      <c r="R2065" s="7"/>
      <c r="S2065" s="7"/>
      <c r="T2065" s="7"/>
      <c r="U2065" s="7"/>
      <c r="V2065" s="6"/>
      <c r="W2065" s="10" t="s">
        <v>3818</v>
      </c>
      <c r="X2065" s="8"/>
      <c r="Y2065" s="9">
        <v>0</v>
      </c>
      <c r="Z2065" s="9">
        <v>0</v>
      </c>
      <c r="AA2065" s="9">
        <v>0</v>
      </c>
      <c r="AB2065" s="9">
        <v>0</v>
      </c>
      <c r="AC2065" s="9">
        <v>0</v>
      </c>
      <c r="AD2065" s="9">
        <v>0</v>
      </c>
      <c r="AE2065" s="9">
        <v>0</v>
      </c>
      <c r="AF2065" s="9">
        <v>0</v>
      </c>
      <c r="AG2065" s="9">
        <v>0</v>
      </c>
      <c r="AH2065" s="9">
        <v>0</v>
      </c>
      <c r="AI2065" s="9">
        <v>0</v>
      </c>
      <c r="AJ2065">
        <v>0</v>
      </c>
      <c r="AK2065">
        <v>0</v>
      </c>
      <c r="AU2065" t="s">
        <v>3819</v>
      </c>
      <c r="AW2065">
        <v>0</v>
      </c>
      <c r="BA2065">
        <v>0</v>
      </c>
      <c r="BC2065">
        <v>0</v>
      </c>
      <c r="BE2065">
        <v>0</v>
      </c>
      <c r="BG2065">
        <v>0</v>
      </c>
      <c r="BI2065">
        <v>0</v>
      </c>
      <c r="BK2065">
        <v>0</v>
      </c>
      <c r="BM2065">
        <v>0</v>
      </c>
      <c r="BO2065">
        <v>0</v>
      </c>
      <c r="BQ2065">
        <v>0</v>
      </c>
      <c r="BS2065">
        <v>0</v>
      </c>
      <c r="BT2065">
        <v>0</v>
      </c>
      <c r="BV2065">
        <v>0</v>
      </c>
      <c r="BX2065">
        <v>0</v>
      </c>
      <c r="BZ2065">
        <v>0</v>
      </c>
      <c r="CB2065">
        <v>0</v>
      </c>
      <c r="CD2065">
        <v>0</v>
      </c>
      <c r="CH2065">
        <v>0</v>
      </c>
      <c r="CL2065">
        <v>3224</v>
      </c>
      <c r="CO2065">
        <v>0</v>
      </c>
      <c r="CP2065">
        <v>0</v>
      </c>
    </row>
    <row r="2066" spans="1:94" x14ac:dyDescent="0.3">
      <c r="A2066" s="4">
        <v>44833</v>
      </c>
      <c r="B2066" s="2" t="s">
        <v>26</v>
      </c>
      <c r="C2066" s="11" t="s">
        <v>219</v>
      </c>
      <c r="D2066" s="11" t="s">
        <v>11</v>
      </c>
      <c r="E2066" s="3" t="s">
        <v>1486</v>
      </c>
      <c r="F2066" s="1"/>
      <c r="G2066" s="7"/>
      <c r="H2066" s="7"/>
      <c r="I2066" s="7"/>
      <c r="J2066" s="7">
        <v>14</v>
      </c>
      <c r="K2066" s="7">
        <v>3</v>
      </c>
      <c r="L2066" s="7"/>
      <c r="M2066" s="5">
        <v>3</v>
      </c>
      <c r="N2066" s="7">
        <v>1</v>
      </c>
      <c r="O2066" s="7"/>
      <c r="P2066" s="7"/>
      <c r="Q2066" s="7"/>
      <c r="R2066" s="7"/>
      <c r="S2066" s="7"/>
      <c r="T2066" s="7"/>
      <c r="U2066" s="7"/>
      <c r="V2066" s="6"/>
      <c r="W2066" s="10"/>
      <c r="X2066" s="8"/>
      <c r="Y2066" s="9">
        <v>0</v>
      </c>
      <c r="Z2066" s="9">
        <v>0</v>
      </c>
      <c r="AA2066" s="9">
        <v>0</v>
      </c>
      <c r="AB2066" s="9">
        <v>0</v>
      </c>
      <c r="AC2066" s="9">
        <v>0</v>
      </c>
      <c r="AD2066" s="9">
        <v>0</v>
      </c>
      <c r="AE2066" s="9">
        <v>0</v>
      </c>
      <c r="AF2066" s="9">
        <v>0</v>
      </c>
      <c r="AG2066" s="9">
        <v>0</v>
      </c>
      <c r="AH2066" s="9">
        <v>0</v>
      </c>
      <c r="AI2066" s="9">
        <v>0</v>
      </c>
      <c r="AJ2066">
        <v>0</v>
      </c>
      <c r="AK2066">
        <v>0</v>
      </c>
      <c r="AU2066" t="s">
        <v>3820</v>
      </c>
      <c r="AW2066">
        <v>0</v>
      </c>
      <c r="BA2066">
        <v>0</v>
      </c>
      <c r="BC2066">
        <v>0</v>
      </c>
      <c r="BE2066">
        <v>0</v>
      </c>
      <c r="BG2066">
        <v>0</v>
      </c>
      <c r="BI2066">
        <v>0</v>
      </c>
      <c r="BK2066">
        <v>0</v>
      </c>
      <c r="BM2066">
        <v>0</v>
      </c>
      <c r="BO2066">
        <v>0</v>
      </c>
      <c r="BQ2066">
        <v>0</v>
      </c>
      <c r="BS2066">
        <v>0</v>
      </c>
      <c r="BT2066">
        <v>0</v>
      </c>
      <c r="BV2066">
        <v>0</v>
      </c>
      <c r="BX2066">
        <v>0</v>
      </c>
      <c r="BZ2066">
        <v>0</v>
      </c>
      <c r="CB2066">
        <v>0</v>
      </c>
      <c r="CD2066">
        <v>0</v>
      </c>
      <c r="CH2066">
        <v>0</v>
      </c>
      <c r="CL2066">
        <v>3225</v>
      </c>
      <c r="CO2066">
        <v>0</v>
      </c>
      <c r="CP2066">
        <v>0</v>
      </c>
    </row>
    <row r="2067" spans="1:94" x14ac:dyDescent="0.3">
      <c r="A2067" s="4">
        <v>44833</v>
      </c>
      <c r="B2067" s="2" t="s">
        <v>12</v>
      </c>
      <c r="C2067" s="11" t="s">
        <v>51</v>
      </c>
      <c r="D2067" s="11" t="s">
        <v>1690</v>
      </c>
      <c r="E2067" s="3" t="s">
        <v>1143</v>
      </c>
      <c r="F2067" s="1"/>
      <c r="G2067" s="7"/>
      <c r="H2067" s="7"/>
      <c r="I2067" s="7"/>
      <c r="J2067" s="7"/>
      <c r="K2067" s="7"/>
      <c r="L2067" s="7"/>
      <c r="M2067" s="5"/>
      <c r="N2067" s="7"/>
      <c r="O2067" s="7"/>
      <c r="P2067" s="7"/>
      <c r="Q2067" s="7"/>
      <c r="R2067" s="7"/>
      <c r="S2067" s="7"/>
      <c r="T2067" s="7"/>
      <c r="U2067" s="7"/>
      <c r="V2067" s="6">
        <v>200</v>
      </c>
      <c r="W2067" s="10" t="s">
        <v>3821</v>
      </c>
      <c r="X2067" s="8"/>
      <c r="Y2067" s="9">
        <v>0</v>
      </c>
      <c r="Z2067" s="9">
        <v>0</v>
      </c>
      <c r="AA2067" s="9">
        <v>0</v>
      </c>
      <c r="AB2067" s="9">
        <v>0</v>
      </c>
      <c r="AC2067" s="9">
        <v>0</v>
      </c>
      <c r="AD2067" s="9">
        <v>0</v>
      </c>
      <c r="AE2067" s="9">
        <v>0</v>
      </c>
      <c r="AF2067" s="9">
        <v>0</v>
      </c>
      <c r="AG2067" s="9">
        <v>0</v>
      </c>
      <c r="AH2067" s="9">
        <v>0</v>
      </c>
      <c r="AI2067" s="9">
        <v>0</v>
      </c>
      <c r="AJ2067">
        <v>0</v>
      </c>
      <c r="AK2067">
        <v>0</v>
      </c>
      <c r="AU2067" t="s">
        <v>3822</v>
      </c>
      <c r="AW2067">
        <v>0</v>
      </c>
      <c r="BA2067">
        <v>0</v>
      </c>
      <c r="BC2067">
        <v>0</v>
      </c>
      <c r="BE2067">
        <v>0</v>
      </c>
      <c r="BG2067">
        <v>0</v>
      </c>
      <c r="BI2067">
        <v>0</v>
      </c>
      <c r="BK2067">
        <v>0</v>
      </c>
      <c r="BM2067">
        <v>0</v>
      </c>
      <c r="BO2067">
        <v>0</v>
      </c>
      <c r="BQ2067">
        <v>0</v>
      </c>
      <c r="BS2067">
        <v>0</v>
      </c>
      <c r="BT2067">
        <v>0</v>
      </c>
      <c r="BV2067">
        <v>0</v>
      </c>
      <c r="BX2067">
        <v>0</v>
      </c>
      <c r="BZ2067">
        <v>0</v>
      </c>
      <c r="CB2067">
        <v>0</v>
      </c>
      <c r="CD2067">
        <v>0</v>
      </c>
      <c r="CH2067">
        <v>0</v>
      </c>
      <c r="CL2067">
        <v>3226</v>
      </c>
      <c r="CO2067">
        <v>0</v>
      </c>
      <c r="CP2067">
        <v>0</v>
      </c>
    </row>
    <row r="2068" spans="1:94" x14ac:dyDescent="0.3">
      <c r="A2068" s="4">
        <v>44833</v>
      </c>
      <c r="B2068" s="2" t="s">
        <v>12</v>
      </c>
      <c r="C2068" s="11" t="s">
        <v>647</v>
      </c>
      <c r="D2068" s="11" t="s">
        <v>1627</v>
      </c>
      <c r="E2068" s="3" t="s">
        <v>1162</v>
      </c>
      <c r="F2068" s="1"/>
      <c r="G2068" s="7"/>
      <c r="H2068" s="7"/>
      <c r="I2068" s="7"/>
      <c r="J2068" s="7">
        <v>225</v>
      </c>
      <c r="K2068" s="7">
        <v>76</v>
      </c>
      <c r="L2068" s="7"/>
      <c r="M2068" s="5">
        <v>76</v>
      </c>
      <c r="N2068" s="7"/>
      <c r="O2068" s="7"/>
      <c r="P2068" s="7"/>
      <c r="Q2068" s="7"/>
      <c r="R2068" s="7"/>
      <c r="S2068" s="7"/>
      <c r="T2068" s="7"/>
      <c r="U2068" s="7"/>
      <c r="V2068" s="6"/>
      <c r="W2068" s="10"/>
      <c r="X2068" s="8"/>
      <c r="Y2068" s="9">
        <v>0</v>
      </c>
      <c r="Z2068" s="9">
        <v>0</v>
      </c>
      <c r="AA2068" s="9">
        <v>0</v>
      </c>
      <c r="AB2068" s="9">
        <v>0</v>
      </c>
      <c r="AC2068" s="9">
        <v>0</v>
      </c>
      <c r="AD2068" s="9">
        <v>0</v>
      </c>
      <c r="AE2068" s="9">
        <v>0</v>
      </c>
      <c r="AF2068" s="9">
        <v>0</v>
      </c>
      <c r="AG2068" s="9">
        <v>0</v>
      </c>
      <c r="AH2068" s="9">
        <v>0</v>
      </c>
      <c r="AI2068" s="9">
        <v>0</v>
      </c>
      <c r="AJ2068">
        <v>0</v>
      </c>
      <c r="AK2068">
        <v>0</v>
      </c>
      <c r="AU2068" t="s">
        <v>3823</v>
      </c>
      <c r="AW2068">
        <v>0</v>
      </c>
      <c r="BA2068">
        <v>0</v>
      </c>
      <c r="BC2068">
        <v>0</v>
      </c>
      <c r="BE2068">
        <v>0</v>
      </c>
      <c r="BG2068">
        <v>0</v>
      </c>
      <c r="BI2068">
        <v>0</v>
      </c>
      <c r="BK2068">
        <v>0</v>
      </c>
      <c r="BM2068">
        <v>0</v>
      </c>
      <c r="BO2068">
        <v>0</v>
      </c>
      <c r="BQ2068">
        <v>0</v>
      </c>
      <c r="BS2068">
        <v>0</v>
      </c>
      <c r="BT2068">
        <v>0</v>
      </c>
      <c r="BV2068">
        <v>0</v>
      </c>
      <c r="BX2068">
        <v>0</v>
      </c>
      <c r="BZ2068">
        <v>0</v>
      </c>
      <c r="CB2068">
        <v>0</v>
      </c>
      <c r="CD2068">
        <v>0</v>
      </c>
      <c r="CH2068">
        <v>0</v>
      </c>
      <c r="CL2068">
        <v>3227</v>
      </c>
      <c r="CO2068">
        <v>0</v>
      </c>
      <c r="CP2068">
        <v>0</v>
      </c>
    </row>
    <row r="2069" spans="1:94" x14ac:dyDescent="0.3">
      <c r="A2069" s="4">
        <v>44832</v>
      </c>
      <c r="B2069" s="2" t="s">
        <v>12</v>
      </c>
      <c r="C2069" s="11" t="s">
        <v>463</v>
      </c>
      <c r="D2069" s="11" t="s">
        <v>11</v>
      </c>
      <c r="E2069" s="3" t="s">
        <v>1117</v>
      </c>
      <c r="F2069" s="1"/>
      <c r="G2069" s="7"/>
      <c r="H2069" s="7"/>
      <c r="I2069" s="7"/>
      <c r="J2069" s="7">
        <v>48</v>
      </c>
      <c r="K2069" s="7">
        <v>12</v>
      </c>
      <c r="L2069" s="7"/>
      <c r="M2069" s="5">
        <v>12</v>
      </c>
      <c r="N2069" s="7"/>
      <c r="O2069" s="7"/>
      <c r="P2069" s="7"/>
      <c r="Q2069" s="7"/>
      <c r="R2069" s="7"/>
      <c r="S2069" s="7"/>
      <c r="T2069" s="7"/>
      <c r="U2069" s="7"/>
      <c r="V2069" s="6"/>
      <c r="W2069" s="10"/>
      <c r="X2069" s="8"/>
      <c r="Y2069" s="9">
        <v>0</v>
      </c>
      <c r="Z2069" s="9">
        <v>0</v>
      </c>
      <c r="AA2069" s="9">
        <v>0</v>
      </c>
      <c r="AB2069" s="9">
        <v>0</v>
      </c>
      <c r="AC2069" s="9">
        <v>0</v>
      </c>
      <c r="AD2069" s="9">
        <v>0</v>
      </c>
      <c r="AE2069" s="9">
        <v>0</v>
      </c>
      <c r="AF2069" s="9">
        <v>0</v>
      </c>
      <c r="AG2069" s="9">
        <v>0</v>
      </c>
      <c r="AH2069" s="9">
        <v>0</v>
      </c>
      <c r="AI2069" s="9">
        <v>0</v>
      </c>
      <c r="AJ2069">
        <v>0</v>
      </c>
      <c r="AK2069">
        <v>0</v>
      </c>
      <c r="AU2069" t="s">
        <v>3824</v>
      </c>
      <c r="AW2069">
        <v>0</v>
      </c>
      <c r="BA2069">
        <v>0</v>
      </c>
      <c r="BC2069">
        <v>0</v>
      </c>
      <c r="BE2069">
        <v>0</v>
      </c>
      <c r="BG2069">
        <v>0</v>
      </c>
      <c r="BI2069">
        <v>0</v>
      </c>
      <c r="BK2069">
        <v>0</v>
      </c>
      <c r="BM2069">
        <v>0</v>
      </c>
      <c r="BO2069">
        <v>0</v>
      </c>
      <c r="BQ2069">
        <v>0</v>
      </c>
      <c r="BS2069">
        <v>0</v>
      </c>
      <c r="BT2069">
        <v>0</v>
      </c>
      <c r="BV2069">
        <v>0</v>
      </c>
      <c r="BX2069">
        <v>0</v>
      </c>
      <c r="BZ2069">
        <v>0</v>
      </c>
      <c r="CB2069">
        <v>0</v>
      </c>
      <c r="CD2069">
        <v>0</v>
      </c>
      <c r="CH2069">
        <v>0</v>
      </c>
      <c r="CL2069">
        <v>3228</v>
      </c>
      <c r="CO2069">
        <v>0</v>
      </c>
      <c r="CP2069">
        <v>0</v>
      </c>
    </row>
    <row r="2070" spans="1:94" x14ac:dyDescent="0.3">
      <c r="A2070" s="4">
        <v>44833</v>
      </c>
      <c r="B2070" s="2" t="s">
        <v>26</v>
      </c>
      <c r="C2070" s="11" t="s">
        <v>136</v>
      </c>
      <c r="D2070" s="11" t="s">
        <v>11</v>
      </c>
      <c r="E2070" s="3" t="s">
        <v>884</v>
      </c>
      <c r="F2070" s="1"/>
      <c r="G2070" s="7"/>
      <c r="H2070" s="7"/>
      <c r="I2070" s="7"/>
      <c r="J2070" s="7"/>
      <c r="K2070" s="7"/>
      <c r="L2070" s="7"/>
      <c r="M2070" s="5"/>
      <c r="N2070" s="7"/>
      <c r="O2070" s="7"/>
      <c r="P2070" s="7"/>
      <c r="Q2070" s="7"/>
      <c r="R2070" s="7"/>
      <c r="S2070" s="7"/>
      <c r="T2070" s="7">
        <v>1</v>
      </c>
      <c r="U2070" s="7"/>
      <c r="V2070" s="6"/>
      <c r="W2070" s="10"/>
      <c r="X2070" s="8"/>
      <c r="Y2070" s="9">
        <v>0</v>
      </c>
      <c r="Z2070" s="9">
        <v>0</v>
      </c>
      <c r="AA2070" s="9">
        <v>0</v>
      </c>
      <c r="AB2070" s="9">
        <v>0</v>
      </c>
      <c r="AC2070" s="9">
        <v>0</v>
      </c>
      <c r="AD2070" s="9">
        <v>0</v>
      </c>
      <c r="AE2070" s="9">
        <v>0</v>
      </c>
      <c r="AF2070" s="9">
        <v>0</v>
      </c>
      <c r="AG2070" s="9">
        <v>0</v>
      </c>
      <c r="AH2070" s="9">
        <v>0</v>
      </c>
      <c r="AI2070" s="9">
        <v>0</v>
      </c>
      <c r="AJ2070">
        <v>0</v>
      </c>
      <c r="AK2070">
        <v>0</v>
      </c>
      <c r="AU2070" t="s">
        <v>3825</v>
      </c>
      <c r="AW2070">
        <v>0</v>
      </c>
      <c r="BA2070">
        <v>0</v>
      </c>
      <c r="BC2070">
        <v>0</v>
      </c>
      <c r="BE2070">
        <v>0</v>
      </c>
      <c r="BG2070">
        <v>0</v>
      </c>
      <c r="BI2070">
        <v>0</v>
      </c>
      <c r="BK2070">
        <v>0</v>
      </c>
      <c r="BM2070">
        <v>0</v>
      </c>
      <c r="BO2070">
        <v>0</v>
      </c>
      <c r="BQ2070">
        <v>0</v>
      </c>
      <c r="BS2070">
        <v>0</v>
      </c>
      <c r="BT2070">
        <v>0</v>
      </c>
      <c r="BV2070">
        <v>0</v>
      </c>
      <c r="BX2070">
        <v>0</v>
      </c>
      <c r="BZ2070">
        <v>0</v>
      </c>
      <c r="CB2070">
        <v>0</v>
      </c>
      <c r="CD2070">
        <v>0</v>
      </c>
      <c r="CH2070">
        <v>0</v>
      </c>
      <c r="CL2070">
        <v>3229</v>
      </c>
      <c r="CO2070">
        <v>0</v>
      </c>
      <c r="CP2070">
        <v>0</v>
      </c>
    </row>
    <row r="2071" spans="1:94" x14ac:dyDescent="0.3">
      <c r="A2071" s="4">
        <v>44833</v>
      </c>
      <c r="B2071" s="2" t="s">
        <v>9</v>
      </c>
      <c r="C2071" s="11" t="s">
        <v>112</v>
      </c>
      <c r="D2071" s="11" t="s">
        <v>7</v>
      </c>
      <c r="E2071" s="3" t="s">
        <v>1399</v>
      </c>
      <c r="F2071" s="1"/>
      <c r="G2071" s="7"/>
      <c r="H2071" s="7"/>
      <c r="I2071" s="7"/>
      <c r="J2071" s="7">
        <v>4</v>
      </c>
      <c r="K2071" s="7">
        <v>1</v>
      </c>
      <c r="L2071" s="7"/>
      <c r="M2071" s="5">
        <v>1</v>
      </c>
      <c r="N2071" s="7"/>
      <c r="O2071" s="7"/>
      <c r="P2071" s="7"/>
      <c r="Q2071" s="7"/>
      <c r="R2071" s="7"/>
      <c r="S2071" s="7"/>
      <c r="T2071" s="7"/>
      <c r="U2071" s="7"/>
      <c r="V2071" s="6"/>
      <c r="W2071" s="10"/>
      <c r="X2071" s="8"/>
      <c r="Y2071" s="9">
        <v>0</v>
      </c>
      <c r="Z2071" s="9">
        <v>0</v>
      </c>
      <c r="AA2071" s="9">
        <v>0</v>
      </c>
      <c r="AB2071" s="9">
        <v>0</v>
      </c>
      <c r="AC2071" s="9">
        <v>0</v>
      </c>
      <c r="AD2071" s="9">
        <v>0</v>
      </c>
      <c r="AE2071" s="9">
        <v>0</v>
      </c>
      <c r="AF2071" s="9">
        <v>0</v>
      </c>
      <c r="AG2071" s="9">
        <v>0</v>
      </c>
      <c r="AH2071" s="9">
        <v>0</v>
      </c>
      <c r="AI2071" s="9">
        <v>0</v>
      </c>
      <c r="AJ2071">
        <v>0</v>
      </c>
      <c r="AK2071">
        <v>0</v>
      </c>
      <c r="AU2071" t="s">
        <v>3826</v>
      </c>
      <c r="AW2071">
        <v>0</v>
      </c>
      <c r="BA2071">
        <v>0</v>
      </c>
      <c r="BC2071">
        <v>0</v>
      </c>
      <c r="BE2071">
        <v>0</v>
      </c>
      <c r="BG2071">
        <v>0</v>
      </c>
      <c r="BI2071">
        <v>0</v>
      </c>
      <c r="BK2071">
        <v>0</v>
      </c>
      <c r="BM2071">
        <v>0</v>
      </c>
      <c r="BO2071">
        <v>0</v>
      </c>
      <c r="BQ2071">
        <v>0</v>
      </c>
      <c r="BS2071">
        <v>0</v>
      </c>
      <c r="BT2071">
        <v>0</v>
      </c>
      <c r="BV2071">
        <v>0</v>
      </c>
      <c r="BX2071">
        <v>0</v>
      </c>
      <c r="BZ2071">
        <v>0</v>
      </c>
      <c r="CB2071">
        <v>0</v>
      </c>
      <c r="CD2071">
        <v>0</v>
      </c>
      <c r="CH2071">
        <v>0</v>
      </c>
      <c r="CL2071">
        <v>3230</v>
      </c>
      <c r="CO2071">
        <v>0</v>
      </c>
      <c r="CP2071">
        <v>0</v>
      </c>
    </row>
    <row r="2072" spans="1:94" x14ac:dyDescent="0.3">
      <c r="A2072" s="4">
        <v>44833</v>
      </c>
      <c r="B2072" s="2" t="s">
        <v>32</v>
      </c>
      <c r="C2072" s="11" t="s">
        <v>468</v>
      </c>
      <c r="D2072" s="11" t="s">
        <v>1473</v>
      </c>
      <c r="E2072" s="3" t="s">
        <v>1241</v>
      </c>
      <c r="F2072" s="1"/>
      <c r="G2072" s="7"/>
      <c r="H2072" s="7"/>
      <c r="I2072" s="7"/>
      <c r="J2072" s="7"/>
      <c r="K2072" s="7"/>
      <c r="L2072" s="7"/>
      <c r="M2072" s="5"/>
      <c r="N2072" s="7"/>
      <c r="O2072" s="7"/>
      <c r="P2072" s="7"/>
      <c r="Q2072" s="7"/>
      <c r="R2072" s="7"/>
      <c r="S2072" s="7"/>
      <c r="T2072" s="7"/>
      <c r="U2072" s="7"/>
      <c r="V2072" s="6"/>
      <c r="W2072" s="10" t="s">
        <v>3827</v>
      </c>
      <c r="X2072" s="8"/>
      <c r="Y2072" s="9">
        <v>0</v>
      </c>
      <c r="Z2072" s="9">
        <v>0</v>
      </c>
      <c r="AA2072" s="9">
        <v>0</v>
      </c>
      <c r="AB2072" s="9">
        <v>0</v>
      </c>
      <c r="AC2072" s="9">
        <v>0</v>
      </c>
      <c r="AD2072" s="9">
        <v>0</v>
      </c>
      <c r="AE2072" s="9">
        <v>0</v>
      </c>
      <c r="AF2072" s="9">
        <v>0</v>
      </c>
      <c r="AG2072" s="9">
        <v>0</v>
      </c>
      <c r="AH2072" s="9">
        <v>0</v>
      </c>
      <c r="AI2072" s="9">
        <v>0</v>
      </c>
      <c r="AJ2072">
        <v>0</v>
      </c>
      <c r="AK2072">
        <v>0</v>
      </c>
      <c r="AU2072" t="s">
        <v>3828</v>
      </c>
      <c r="AW2072">
        <v>0</v>
      </c>
      <c r="BA2072">
        <v>0</v>
      </c>
      <c r="BC2072">
        <v>0</v>
      </c>
      <c r="BE2072">
        <v>0</v>
      </c>
      <c r="BG2072">
        <v>0</v>
      </c>
      <c r="BI2072">
        <v>0</v>
      </c>
      <c r="BK2072">
        <v>0</v>
      </c>
      <c r="BM2072">
        <v>0</v>
      </c>
      <c r="BO2072">
        <v>0</v>
      </c>
      <c r="BQ2072">
        <v>0</v>
      </c>
      <c r="BS2072">
        <v>0</v>
      </c>
      <c r="BT2072">
        <v>0</v>
      </c>
      <c r="BV2072">
        <v>0</v>
      </c>
      <c r="BX2072">
        <v>0</v>
      </c>
      <c r="BZ2072">
        <v>0</v>
      </c>
      <c r="CB2072">
        <v>0</v>
      </c>
      <c r="CD2072">
        <v>0</v>
      </c>
      <c r="CH2072">
        <v>0</v>
      </c>
      <c r="CL2072">
        <v>3231</v>
      </c>
      <c r="CO2072">
        <v>0</v>
      </c>
      <c r="CP2072">
        <v>0</v>
      </c>
    </row>
    <row r="2073" spans="1:94" x14ac:dyDescent="0.3">
      <c r="A2073" s="4">
        <v>44833</v>
      </c>
      <c r="B2073" s="2" t="s">
        <v>9</v>
      </c>
      <c r="C2073" s="11" t="s">
        <v>114</v>
      </c>
      <c r="D2073" s="11" t="s">
        <v>512</v>
      </c>
      <c r="E2073" s="3" t="s">
        <v>1332</v>
      </c>
      <c r="F2073" s="1"/>
      <c r="G2073" s="7"/>
      <c r="H2073" s="7"/>
      <c r="I2073" s="7"/>
      <c r="J2073" s="7">
        <v>5</v>
      </c>
      <c r="K2073" s="7">
        <v>1</v>
      </c>
      <c r="L2073" s="7"/>
      <c r="M2073" s="5">
        <v>1</v>
      </c>
      <c r="N2073" s="7"/>
      <c r="O2073" s="7"/>
      <c r="P2073" s="7"/>
      <c r="Q2073" s="7"/>
      <c r="R2073" s="7"/>
      <c r="S2073" s="7"/>
      <c r="T2073" s="7"/>
      <c r="U2073" s="7"/>
      <c r="V2073" s="6"/>
      <c r="W2073" s="10" t="s">
        <v>3829</v>
      </c>
      <c r="X2073" s="8"/>
      <c r="Y2073" s="9">
        <v>0</v>
      </c>
      <c r="Z2073" s="9">
        <v>0</v>
      </c>
      <c r="AA2073" s="9">
        <v>0</v>
      </c>
      <c r="AB2073" s="9">
        <v>0</v>
      </c>
      <c r="AC2073" s="9">
        <v>0</v>
      </c>
      <c r="AD2073" s="9">
        <v>0</v>
      </c>
      <c r="AE2073" s="9">
        <v>0</v>
      </c>
      <c r="AF2073" s="9">
        <v>0</v>
      </c>
      <c r="AG2073" s="9">
        <v>0</v>
      </c>
      <c r="AH2073" s="9">
        <v>0</v>
      </c>
      <c r="AI2073" s="9">
        <v>0</v>
      </c>
      <c r="AJ2073">
        <v>0</v>
      </c>
      <c r="AK2073">
        <v>0</v>
      </c>
      <c r="AU2073" t="s">
        <v>3830</v>
      </c>
      <c r="AW2073">
        <v>0</v>
      </c>
      <c r="BA2073">
        <v>0</v>
      </c>
      <c r="BC2073">
        <v>0</v>
      </c>
      <c r="BE2073">
        <v>0</v>
      </c>
      <c r="BG2073">
        <v>0</v>
      </c>
      <c r="BI2073">
        <v>0</v>
      </c>
      <c r="BK2073">
        <v>0</v>
      </c>
      <c r="BM2073">
        <v>0</v>
      </c>
      <c r="BO2073">
        <v>0</v>
      </c>
      <c r="BQ2073">
        <v>0</v>
      </c>
      <c r="BS2073">
        <v>0</v>
      </c>
      <c r="BT2073">
        <v>0</v>
      </c>
      <c r="BV2073">
        <v>0</v>
      </c>
      <c r="BX2073">
        <v>0</v>
      </c>
      <c r="BZ2073">
        <v>0</v>
      </c>
      <c r="CB2073">
        <v>0</v>
      </c>
      <c r="CD2073">
        <v>0</v>
      </c>
      <c r="CH2073">
        <v>0</v>
      </c>
      <c r="CL2073">
        <v>3232</v>
      </c>
      <c r="CO2073">
        <v>0</v>
      </c>
      <c r="CP2073">
        <v>0</v>
      </c>
    </row>
    <row r="2074" spans="1:94" x14ac:dyDescent="0.3">
      <c r="A2074" s="4">
        <v>44828</v>
      </c>
      <c r="B2074" s="2" t="s">
        <v>26</v>
      </c>
      <c r="C2074" s="11" t="s">
        <v>133</v>
      </c>
      <c r="D2074" s="11" t="s">
        <v>31</v>
      </c>
      <c r="E2074" s="3" t="s">
        <v>1280</v>
      </c>
      <c r="F2074" s="1"/>
      <c r="G2074" s="7"/>
      <c r="H2074" s="7"/>
      <c r="I2074" s="7"/>
      <c r="J2074" s="7">
        <v>20</v>
      </c>
      <c r="K2074" s="7">
        <v>4</v>
      </c>
      <c r="L2074" s="7"/>
      <c r="M2074" s="5">
        <v>2</v>
      </c>
      <c r="N2074" s="7"/>
      <c r="O2074" s="7"/>
      <c r="P2074" s="7"/>
      <c r="Q2074" s="7"/>
      <c r="R2074" s="7"/>
      <c r="S2074" s="7"/>
      <c r="T2074" s="7"/>
      <c r="U2074" s="7"/>
      <c r="V2074" s="6"/>
      <c r="W2074" s="10"/>
      <c r="X2074" s="8"/>
      <c r="Y2074" s="9">
        <v>0</v>
      </c>
      <c r="Z2074" s="9">
        <v>0</v>
      </c>
      <c r="AA2074" s="9">
        <v>0</v>
      </c>
      <c r="AB2074" s="9">
        <v>0</v>
      </c>
      <c r="AC2074" s="9">
        <v>0</v>
      </c>
      <c r="AD2074" s="9">
        <v>0</v>
      </c>
      <c r="AE2074" s="9">
        <v>0</v>
      </c>
      <c r="AF2074" s="9">
        <v>0</v>
      </c>
      <c r="AG2074" s="9">
        <v>0</v>
      </c>
      <c r="AH2074" s="9">
        <v>0</v>
      </c>
      <c r="AI2074" s="9">
        <v>0</v>
      </c>
      <c r="AJ2074">
        <v>0</v>
      </c>
      <c r="AK2074">
        <v>0</v>
      </c>
      <c r="AU2074" t="s">
        <v>3831</v>
      </c>
      <c r="AW2074">
        <v>0</v>
      </c>
      <c r="BA2074">
        <v>0</v>
      </c>
      <c r="BC2074">
        <v>0</v>
      </c>
      <c r="BE2074">
        <v>0</v>
      </c>
      <c r="BG2074">
        <v>0</v>
      </c>
      <c r="BI2074">
        <v>0</v>
      </c>
      <c r="BK2074">
        <v>0</v>
      </c>
      <c r="BM2074">
        <v>0</v>
      </c>
      <c r="BO2074">
        <v>0</v>
      </c>
      <c r="BQ2074">
        <v>0</v>
      </c>
      <c r="BS2074">
        <v>0</v>
      </c>
      <c r="BT2074">
        <v>0</v>
      </c>
      <c r="BV2074">
        <v>0</v>
      </c>
      <c r="BX2074">
        <v>0</v>
      </c>
      <c r="BZ2074">
        <v>0</v>
      </c>
      <c r="CB2074">
        <v>0</v>
      </c>
      <c r="CD2074">
        <v>0</v>
      </c>
      <c r="CH2074">
        <v>0</v>
      </c>
      <c r="CL2074">
        <v>3233</v>
      </c>
      <c r="CO2074">
        <v>0</v>
      </c>
      <c r="CP2074">
        <v>0</v>
      </c>
    </row>
    <row r="2075" spans="1:94" x14ac:dyDescent="0.3">
      <c r="A2075" s="4">
        <v>44831</v>
      </c>
      <c r="B2075" s="2" t="s">
        <v>57</v>
      </c>
      <c r="C2075" s="11" t="s">
        <v>359</v>
      </c>
      <c r="D2075" s="11" t="s">
        <v>1699</v>
      </c>
      <c r="E2075" s="3" t="s">
        <v>1066</v>
      </c>
      <c r="F2075" s="1"/>
      <c r="G2075" s="7"/>
      <c r="H2075" s="7"/>
      <c r="I2075" s="7"/>
      <c r="J2075" s="7"/>
      <c r="K2075" s="7"/>
      <c r="L2075" s="7"/>
      <c r="M2075" s="5"/>
      <c r="N2075" s="7"/>
      <c r="O2075" s="7"/>
      <c r="P2075" s="7"/>
      <c r="Q2075" s="7"/>
      <c r="R2075" s="7"/>
      <c r="S2075" s="7"/>
      <c r="T2075" s="7"/>
      <c r="U2075" s="7"/>
      <c r="V2075" s="6">
        <v>1.2</v>
      </c>
      <c r="W2075" s="10"/>
      <c r="X2075" s="8"/>
      <c r="Y2075" s="9">
        <v>0</v>
      </c>
      <c r="Z2075" s="9">
        <v>0</v>
      </c>
      <c r="AA2075" s="9">
        <v>0</v>
      </c>
      <c r="AB2075" s="9">
        <v>0</v>
      </c>
      <c r="AC2075" s="9">
        <v>0</v>
      </c>
      <c r="AD2075" s="9">
        <v>0</v>
      </c>
      <c r="AE2075" s="9">
        <v>0</v>
      </c>
      <c r="AF2075" s="9">
        <v>0</v>
      </c>
      <c r="AG2075" s="9">
        <v>0</v>
      </c>
      <c r="AH2075" s="9">
        <v>0</v>
      </c>
      <c r="AI2075" s="9">
        <v>0</v>
      </c>
      <c r="AJ2075">
        <v>0</v>
      </c>
      <c r="AK2075">
        <v>0</v>
      </c>
      <c r="AU2075" t="s">
        <v>3832</v>
      </c>
      <c r="AW2075">
        <v>0</v>
      </c>
      <c r="BA2075">
        <v>0</v>
      </c>
      <c r="BC2075">
        <v>0</v>
      </c>
      <c r="BE2075">
        <v>0</v>
      </c>
      <c r="BG2075">
        <v>0</v>
      </c>
      <c r="BI2075">
        <v>0</v>
      </c>
      <c r="BK2075">
        <v>0</v>
      </c>
      <c r="BM2075">
        <v>0</v>
      </c>
      <c r="BO2075">
        <v>0</v>
      </c>
      <c r="BQ2075">
        <v>0</v>
      </c>
      <c r="BS2075">
        <v>0</v>
      </c>
      <c r="BT2075">
        <v>0</v>
      </c>
      <c r="BV2075">
        <v>0</v>
      </c>
      <c r="BX2075">
        <v>0</v>
      </c>
      <c r="BZ2075">
        <v>0</v>
      </c>
      <c r="CB2075">
        <v>0</v>
      </c>
      <c r="CD2075">
        <v>0</v>
      </c>
      <c r="CH2075">
        <v>0</v>
      </c>
      <c r="CL2075">
        <v>3234</v>
      </c>
      <c r="CO2075">
        <v>0</v>
      </c>
      <c r="CP2075">
        <v>0</v>
      </c>
    </row>
    <row r="2076" spans="1:94" x14ac:dyDescent="0.3">
      <c r="A2076" s="4">
        <v>44804</v>
      </c>
      <c r="B2076" s="2" t="s">
        <v>29</v>
      </c>
      <c r="C2076" s="11" t="s">
        <v>421</v>
      </c>
      <c r="D2076" s="11" t="s">
        <v>1699</v>
      </c>
      <c r="E2076" s="3" t="s">
        <v>894</v>
      </c>
      <c r="F2076" s="1"/>
      <c r="G2076" s="7"/>
      <c r="H2076" s="7"/>
      <c r="I2076" s="7"/>
      <c r="J2076" s="7"/>
      <c r="K2076" s="7"/>
      <c r="L2076" s="7"/>
      <c r="M2076" s="5"/>
      <c r="N2076" s="7"/>
      <c r="O2076" s="7"/>
      <c r="P2076" s="7"/>
      <c r="Q2076" s="7"/>
      <c r="R2076" s="7"/>
      <c r="S2076" s="7"/>
      <c r="T2076" s="7"/>
      <c r="U2076" s="7"/>
      <c r="V2076" s="6">
        <v>2.7</v>
      </c>
      <c r="W2076" s="10"/>
      <c r="X2076" s="8"/>
      <c r="Y2076" s="9">
        <v>0</v>
      </c>
      <c r="Z2076" s="9">
        <v>0</v>
      </c>
      <c r="AA2076" s="9">
        <v>0</v>
      </c>
      <c r="AB2076" s="9">
        <v>0</v>
      </c>
      <c r="AC2076" s="9">
        <v>0</v>
      </c>
      <c r="AD2076" s="9">
        <v>0</v>
      </c>
      <c r="AE2076" s="9">
        <v>0</v>
      </c>
      <c r="AF2076" s="9">
        <v>0</v>
      </c>
      <c r="AG2076" s="9">
        <v>0</v>
      </c>
      <c r="AH2076" s="9">
        <v>0</v>
      </c>
      <c r="AI2076" s="9">
        <v>0</v>
      </c>
      <c r="AJ2076">
        <v>0</v>
      </c>
      <c r="AK2076">
        <v>0</v>
      </c>
      <c r="AU2076" t="s">
        <v>3833</v>
      </c>
      <c r="AW2076">
        <v>0</v>
      </c>
      <c r="BA2076">
        <v>0</v>
      </c>
      <c r="BC2076">
        <v>0</v>
      </c>
      <c r="BE2076">
        <v>0</v>
      </c>
      <c r="BG2076">
        <v>0</v>
      </c>
      <c r="BI2076">
        <v>0</v>
      </c>
      <c r="BK2076">
        <v>0</v>
      </c>
      <c r="BM2076">
        <v>0</v>
      </c>
      <c r="BO2076">
        <v>0</v>
      </c>
      <c r="BQ2076">
        <v>0</v>
      </c>
      <c r="BS2076">
        <v>0</v>
      </c>
      <c r="BT2076">
        <v>0</v>
      </c>
      <c r="BV2076">
        <v>0</v>
      </c>
      <c r="BX2076">
        <v>0</v>
      </c>
      <c r="BZ2076">
        <v>0</v>
      </c>
      <c r="CB2076">
        <v>0</v>
      </c>
      <c r="CD2076">
        <v>0</v>
      </c>
      <c r="CH2076">
        <v>0</v>
      </c>
      <c r="CL2076">
        <v>3235</v>
      </c>
      <c r="CO2076">
        <v>0</v>
      </c>
      <c r="CP2076">
        <v>0</v>
      </c>
    </row>
    <row r="2077" spans="1:94" x14ac:dyDescent="0.3">
      <c r="A2077" s="4">
        <v>44804</v>
      </c>
      <c r="B2077" s="2" t="s">
        <v>29</v>
      </c>
      <c r="C2077" s="11" t="s">
        <v>740</v>
      </c>
      <c r="D2077" s="11" t="s">
        <v>1699</v>
      </c>
      <c r="E2077" s="3" t="s">
        <v>878</v>
      </c>
      <c r="F2077" s="1"/>
      <c r="G2077" s="7"/>
      <c r="H2077" s="7"/>
      <c r="I2077" s="7"/>
      <c r="J2077" s="7"/>
      <c r="K2077" s="7"/>
      <c r="L2077" s="7"/>
      <c r="M2077" s="5"/>
      <c r="N2077" s="7"/>
      <c r="O2077" s="7"/>
      <c r="P2077" s="7"/>
      <c r="Q2077" s="7"/>
      <c r="R2077" s="7"/>
      <c r="S2077" s="7"/>
      <c r="T2077" s="7"/>
      <c r="U2077" s="7"/>
      <c r="V2077" s="6">
        <v>3</v>
      </c>
      <c r="W2077" s="10"/>
      <c r="X2077" s="8"/>
      <c r="Y2077" s="9">
        <v>0</v>
      </c>
      <c r="Z2077" s="9">
        <v>0</v>
      </c>
      <c r="AA2077" s="9">
        <v>0</v>
      </c>
      <c r="AB2077" s="9">
        <v>0</v>
      </c>
      <c r="AC2077" s="9">
        <v>0</v>
      </c>
      <c r="AD2077" s="9">
        <v>0</v>
      </c>
      <c r="AE2077" s="9">
        <v>0</v>
      </c>
      <c r="AF2077" s="9">
        <v>0</v>
      </c>
      <c r="AG2077" s="9">
        <v>0</v>
      </c>
      <c r="AH2077" s="9">
        <v>0</v>
      </c>
      <c r="AI2077" s="9">
        <v>0</v>
      </c>
      <c r="AJ2077">
        <v>0</v>
      </c>
      <c r="AK2077">
        <v>0</v>
      </c>
      <c r="AU2077" t="s">
        <v>3834</v>
      </c>
      <c r="AW2077">
        <v>0</v>
      </c>
      <c r="BA2077">
        <v>0</v>
      </c>
      <c r="BC2077">
        <v>0</v>
      </c>
      <c r="BE2077">
        <v>0</v>
      </c>
      <c r="BG2077">
        <v>0</v>
      </c>
      <c r="BI2077">
        <v>0</v>
      </c>
      <c r="BK2077">
        <v>0</v>
      </c>
      <c r="BM2077">
        <v>0</v>
      </c>
      <c r="BO2077">
        <v>0</v>
      </c>
      <c r="BQ2077">
        <v>0</v>
      </c>
      <c r="BS2077">
        <v>0</v>
      </c>
      <c r="BT2077">
        <v>0</v>
      </c>
      <c r="BV2077">
        <v>0</v>
      </c>
      <c r="BX2077">
        <v>0</v>
      </c>
      <c r="BZ2077">
        <v>0</v>
      </c>
      <c r="CB2077">
        <v>0</v>
      </c>
      <c r="CD2077">
        <v>0</v>
      </c>
      <c r="CH2077">
        <v>0</v>
      </c>
      <c r="CL2077">
        <v>3236</v>
      </c>
      <c r="CO2077">
        <v>0</v>
      </c>
      <c r="CP2077">
        <v>0</v>
      </c>
    </row>
    <row r="2078" spans="1:94" x14ac:dyDescent="0.3">
      <c r="A2078" s="4">
        <v>44802</v>
      </c>
      <c r="B2078" s="2" t="s">
        <v>29</v>
      </c>
      <c r="C2078" s="11" t="s">
        <v>645</v>
      </c>
      <c r="D2078" s="11" t="s">
        <v>1699</v>
      </c>
      <c r="E2078" s="3" t="s">
        <v>872</v>
      </c>
      <c r="F2078" s="1"/>
      <c r="G2078" s="7"/>
      <c r="H2078" s="7"/>
      <c r="I2078" s="7"/>
      <c r="J2078" s="7"/>
      <c r="K2078" s="7"/>
      <c r="L2078" s="7"/>
      <c r="M2078" s="5"/>
      <c r="N2078" s="7"/>
      <c r="O2078" s="7"/>
      <c r="P2078" s="7"/>
      <c r="Q2078" s="7"/>
      <c r="R2078" s="7"/>
      <c r="S2078" s="7"/>
      <c r="T2078" s="7"/>
      <c r="U2078" s="7"/>
      <c r="V2078" s="6">
        <v>4</v>
      </c>
      <c r="W2078" s="10"/>
      <c r="X2078" s="8"/>
      <c r="Y2078" s="9">
        <v>0</v>
      </c>
      <c r="Z2078" s="9">
        <v>0</v>
      </c>
      <c r="AA2078" s="9">
        <v>0</v>
      </c>
      <c r="AB2078" s="9">
        <v>0</v>
      </c>
      <c r="AC2078" s="9">
        <v>0</v>
      </c>
      <c r="AD2078" s="9">
        <v>0</v>
      </c>
      <c r="AE2078" s="9">
        <v>0</v>
      </c>
      <c r="AF2078" s="9">
        <v>0</v>
      </c>
      <c r="AG2078" s="9">
        <v>0</v>
      </c>
      <c r="AH2078" s="9">
        <v>0</v>
      </c>
      <c r="AI2078" s="9">
        <v>0</v>
      </c>
      <c r="AJ2078">
        <v>0</v>
      </c>
      <c r="AK2078">
        <v>0</v>
      </c>
      <c r="AU2078" t="s">
        <v>3835</v>
      </c>
      <c r="AW2078">
        <v>0</v>
      </c>
      <c r="BA2078">
        <v>0</v>
      </c>
      <c r="BC2078">
        <v>0</v>
      </c>
      <c r="BE2078">
        <v>0</v>
      </c>
      <c r="BG2078">
        <v>0</v>
      </c>
      <c r="BI2078">
        <v>0</v>
      </c>
      <c r="BK2078">
        <v>0</v>
      </c>
      <c r="BM2078">
        <v>0</v>
      </c>
      <c r="BO2078">
        <v>0</v>
      </c>
      <c r="BQ2078">
        <v>0</v>
      </c>
      <c r="BS2078">
        <v>0</v>
      </c>
      <c r="BT2078">
        <v>0</v>
      </c>
      <c r="BV2078">
        <v>0</v>
      </c>
      <c r="BX2078">
        <v>0</v>
      </c>
      <c r="BZ2078">
        <v>0</v>
      </c>
      <c r="CB2078">
        <v>0</v>
      </c>
      <c r="CD2078">
        <v>0</v>
      </c>
      <c r="CH2078">
        <v>0</v>
      </c>
      <c r="CL2078">
        <v>3237</v>
      </c>
      <c r="CO2078">
        <v>0</v>
      </c>
      <c r="CP2078">
        <v>0</v>
      </c>
    </row>
    <row r="2079" spans="1:94" x14ac:dyDescent="0.3">
      <c r="A2079" s="4">
        <v>44801</v>
      </c>
      <c r="B2079" s="2" t="s">
        <v>29</v>
      </c>
      <c r="C2079" s="11" t="s">
        <v>639</v>
      </c>
      <c r="D2079" s="11" t="s">
        <v>1699</v>
      </c>
      <c r="E2079" s="3" t="s">
        <v>955</v>
      </c>
      <c r="F2079" s="1"/>
      <c r="G2079" s="7"/>
      <c r="H2079" s="7"/>
      <c r="I2079" s="7"/>
      <c r="J2079" s="7"/>
      <c r="K2079" s="7"/>
      <c r="L2079" s="7"/>
      <c r="M2079" s="5"/>
      <c r="N2079" s="7"/>
      <c r="O2079" s="7"/>
      <c r="P2079" s="7"/>
      <c r="Q2079" s="7"/>
      <c r="R2079" s="7"/>
      <c r="S2079" s="7"/>
      <c r="T2079" s="7"/>
      <c r="U2079" s="7"/>
      <c r="V2079" s="6">
        <v>6</v>
      </c>
      <c r="W2079" s="10"/>
      <c r="X2079" s="8"/>
      <c r="Y2079" s="9">
        <v>0</v>
      </c>
      <c r="Z2079" s="9">
        <v>0</v>
      </c>
      <c r="AA2079" s="9">
        <v>0</v>
      </c>
      <c r="AB2079" s="9">
        <v>0</v>
      </c>
      <c r="AC2079" s="9">
        <v>0</v>
      </c>
      <c r="AD2079" s="9">
        <v>0</v>
      </c>
      <c r="AE2079" s="9">
        <v>0</v>
      </c>
      <c r="AF2079" s="9">
        <v>0</v>
      </c>
      <c r="AG2079" s="9">
        <v>0</v>
      </c>
      <c r="AH2079" s="9">
        <v>0</v>
      </c>
      <c r="AI2079" s="9">
        <v>0</v>
      </c>
      <c r="AJ2079">
        <v>0</v>
      </c>
      <c r="AK2079">
        <v>0</v>
      </c>
      <c r="AU2079" t="s">
        <v>3836</v>
      </c>
      <c r="AW2079">
        <v>0</v>
      </c>
      <c r="BA2079">
        <v>0</v>
      </c>
      <c r="BC2079">
        <v>0</v>
      </c>
      <c r="BE2079">
        <v>0</v>
      </c>
      <c r="BG2079">
        <v>0</v>
      </c>
      <c r="BI2079">
        <v>0</v>
      </c>
      <c r="BK2079">
        <v>0</v>
      </c>
      <c r="BM2079">
        <v>0</v>
      </c>
      <c r="BO2079">
        <v>0</v>
      </c>
      <c r="BQ2079">
        <v>0</v>
      </c>
      <c r="BS2079">
        <v>0</v>
      </c>
      <c r="BT2079">
        <v>0</v>
      </c>
      <c r="BV2079">
        <v>0</v>
      </c>
      <c r="BX2079">
        <v>0</v>
      </c>
      <c r="BZ2079">
        <v>0</v>
      </c>
      <c r="CB2079">
        <v>0</v>
      </c>
      <c r="CD2079">
        <v>0</v>
      </c>
      <c r="CH2079">
        <v>0</v>
      </c>
      <c r="CL2079">
        <v>3238</v>
      </c>
      <c r="CO2079">
        <v>0</v>
      </c>
      <c r="CP2079">
        <v>0</v>
      </c>
    </row>
    <row r="2080" spans="1:94" x14ac:dyDescent="0.3">
      <c r="A2080" s="4">
        <v>44800</v>
      </c>
      <c r="B2080" s="2" t="s">
        <v>29</v>
      </c>
      <c r="C2080" s="11" t="s">
        <v>743</v>
      </c>
      <c r="D2080" s="11" t="s">
        <v>1699</v>
      </c>
      <c r="E2080" s="3" t="s">
        <v>906</v>
      </c>
      <c r="F2080" s="1"/>
      <c r="G2080" s="7"/>
      <c r="H2080" s="7"/>
      <c r="I2080" s="7"/>
      <c r="J2080" s="7"/>
      <c r="K2080" s="7"/>
      <c r="L2080" s="7"/>
      <c r="M2080" s="5"/>
      <c r="N2080" s="7"/>
      <c r="O2080" s="7"/>
      <c r="P2080" s="7"/>
      <c r="Q2080" s="7"/>
      <c r="R2080" s="7"/>
      <c r="S2080" s="7"/>
      <c r="T2080" s="7"/>
      <c r="U2080" s="7"/>
      <c r="V2080" s="6">
        <v>6</v>
      </c>
      <c r="W2080" s="10"/>
      <c r="X2080" s="8"/>
      <c r="Y2080" s="9">
        <v>0</v>
      </c>
      <c r="Z2080" s="9">
        <v>0</v>
      </c>
      <c r="AA2080" s="9">
        <v>0</v>
      </c>
      <c r="AB2080" s="9">
        <v>0</v>
      </c>
      <c r="AC2080" s="9">
        <v>0</v>
      </c>
      <c r="AD2080" s="9">
        <v>0</v>
      </c>
      <c r="AE2080" s="9">
        <v>0</v>
      </c>
      <c r="AF2080" s="9">
        <v>0</v>
      </c>
      <c r="AG2080" s="9">
        <v>0</v>
      </c>
      <c r="AH2080" s="9">
        <v>0</v>
      </c>
      <c r="AI2080" s="9">
        <v>0</v>
      </c>
      <c r="AJ2080">
        <v>0</v>
      </c>
      <c r="AK2080">
        <v>0</v>
      </c>
      <c r="AU2080" t="s">
        <v>3837</v>
      </c>
      <c r="AW2080">
        <v>0</v>
      </c>
      <c r="BA2080">
        <v>0</v>
      </c>
      <c r="BC2080">
        <v>0</v>
      </c>
      <c r="BE2080">
        <v>0</v>
      </c>
      <c r="BG2080">
        <v>0</v>
      </c>
      <c r="BI2080">
        <v>0</v>
      </c>
      <c r="BK2080">
        <v>0</v>
      </c>
      <c r="BM2080">
        <v>0</v>
      </c>
      <c r="BO2080">
        <v>0</v>
      </c>
      <c r="BQ2080">
        <v>0</v>
      </c>
      <c r="BS2080">
        <v>0</v>
      </c>
      <c r="BT2080">
        <v>0</v>
      </c>
      <c r="BV2080">
        <v>0</v>
      </c>
      <c r="BX2080">
        <v>0</v>
      </c>
      <c r="BZ2080">
        <v>0</v>
      </c>
      <c r="CB2080">
        <v>0</v>
      </c>
      <c r="CD2080">
        <v>0</v>
      </c>
      <c r="CH2080">
        <v>0</v>
      </c>
      <c r="CL2080">
        <v>3239</v>
      </c>
      <c r="CO2080">
        <v>0</v>
      </c>
      <c r="CP2080">
        <v>0</v>
      </c>
    </row>
    <row r="2081" spans="1:94" x14ac:dyDescent="0.3">
      <c r="A2081" s="4">
        <v>44799</v>
      </c>
      <c r="B2081" s="2" t="s">
        <v>29</v>
      </c>
      <c r="C2081" s="11" t="s">
        <v>178</v>
      </c>
      <c r="D2081" s="11" t="s">
        <v>1699</v>
      </c>
      <c r="E2081" s="3" t="s">
        <v>875</v>
      </c>
      <c r="F2081" s="1"/>
      <c r="G2081" s="7"/>
      <c r="H2081" s="7"/>
      <c r="I2081" s="7"/>
      <c r="J2081" s="7"/>
      <c r="K2081" s="7"/>
      <c r="L2081" s="7"/>
      <c r="M2081" s="5"/>
      <c r="N2081" s="7"/>
      <c r="O2081" s="7"/>
      <c r="P2081" s="7"/>
      <c r="Q2081" s="7"/>
      <c r="R2081" s="7"/>
      <c r="S2081" s="7"/>
      <c r="T2081" s="7"/>
      <c r="U2081" s="7"/>
      <c r="V2081" s="6">
        <v>1.5</v>
      </c>
      <c r="W2081" s="10"/>
      <c r="X2081" s="8"/>
      <c r="Y2081" s="9">
        <v>0</v>
      </c>
      <c r="Z2081" s="9">
        <v>0</v>
      </c>
      <c r="AA2081" s="9">
        <v>0</v>
      </c>
      <c r="AB2081" s="9">
        <v>0</v>
      </c>
      <c r="AC2081" s="9">
        <v>0</v>
      </c>
      <c r="AD2081" s="9">
        <v>0</v>
      </c>
      <c r="AE2081" s="9">
        <v>0</v>
      </c>
      <c r="AF2081" s="9">
        <v>0</v>
      </c>
      <c r="AG2081" s="9">
        <v>0</v>
      </c>
      <c r="AH2081" s="9">
        <v>0</v>
      </c>
      <c r="AI2081" s="9">
        <v>0</v>
      </c>
      <c r="AJ2081">
        <v>0</v>
      </c>
      <c r="AK2081">
        <v>0</v>
      </c>
      <c r="AU2081" t="s">
        <v>3838</v>
      </c>
      <c r="AW2081">
        <v>0</v>
      </c>
      <c r="BA2081">
        <v>0</v>
      </c>
      <c r="BC2081">
        <v>0</v>
      </c>
      <c r="BE2081">
        <v>0</v>
      </c>
      <c r="BG2081">
        <v>0</v>
      </c>
      <c r="BI2081">
        <v>0</v>
      </c>
      <c r="BK2081">
        <v>0</v>
      </c>
      <c r="BM2081">
        <v>0</v>
      </c>
      <c r="BO2081">
        <v>0</v>
      </c>
      <c r="BQ2081">
        <v>0</v>
      </c>
      <c r="BS2081">
        <v>0</v>
      </c>
      <c r="BT2081">
        <v>0</v>
      </c>
      <c r="BV2081">
        <v>0</v>
      </c>
      <c r="BX2081">
        <v>0</v>
      </c>
      <c r="BZ2081">
        <v>0</v>
      </c>
      <c r="CB2081">
        <v>0</v>
      </c>
      <c r="CD2081">
        <v>0</v>
      </c>
      <c r="CH2081">
        <v>0</v>
      </c>
      <c r="CL2081">
        <v>3240</v>
      </c>
      <c r="CO2081">
        <v>0</v>
      </c>
      <c r="CP2081">
        <v>0</v>
      </c>
    </row>
    <row r="2082" spans="1:94" x14ac:dyDescent="0.3">
      <c r="A2082" s="4">
        <v>44799</v>
      </c>
      <c r="B2082" s="2" t="s">
        <v>29</v>
      </c>
      <c r="C2082" s="11" t="s">
        <v>96</v>
      </c>
      <c r="D2082" s="11" t="s">
        <v>1699</v>
      </c>
      <c r="E2082" s="3" t="s">
        <v>873</v>
      </c>
      <c r="F2082" s="1"/>
      <c r="G2082" s="7"/>
      <c r="H2082" s="7"/>
      <c r="I2082" s="7"/>
      <c r="J2082" s="7"/>
      <c r="K2082" s="7"/>
      <c r="L2082" s="7"/>
      <c r="M2082" s="5"/>
      <c r="N2082" s="7"/>
      <c r="O2082" s="7"/>
      <c r="P2082" s="7"/>
      <c r="Q2082" s="7"/>
      <c r="R2082" s="7"/>
      <c r="S2082" s="7"/>
      <c r="T2082" s="7"/>
      <c r="U2082" s="7"/>
      <c r="V2082" s="6">
        <v>2</v>
      </c>
      <c r="W2082" s="10"/>
      <c r="X2082" s="8"/>
      <c r="Y2082" s="9">
        <v>0</v>
      </c>
      <c r="Z2082" s="9">
        <v>0</v>
      </c>
      <c r="AA2082" s="9">
        <v>0</v>
      </c>
      <c r="AB2082" s="9">
        <v>0</v>
      </c>
      <c r="AC2082" s="9">
        <v>0</v>
      </c>
      <c r="AD2082" s="9">
        <v>0</v>
      </c>
      <c r="AE2082" s="9">
        <v>0</v>
      </c>
      <c r="AF2082" s="9">
        <v>0</v>
      </c>
      <c r="AG2082" s="9">
        <v>0</v>
      </c>
      <c r="AH2082" s="9">
        <v>0</v>
      </c>
      <c r="AI2082" s="9">
        <v>0</v>
      </c>
      <c r="AJ2082">
        <v>0</v>
      </c>
      <c r="AK2082">
        <v>0</v>
      </c>
      <c r="AU2082" t="s">
        <v>3839</v>
      </c>
      <c r="AW2082">
        <v>0</v>
      </c>
      <c r="BA2082">
        <v>0</v>
      </c>
      <c r="BC2082">
        <v>0</v>
      </c>
      <c r="BE2082">
        <v>0</v>
      </c>
      <c r="BG2082">
        <v>0</v>
      </c>
      <c r="BI2082">
        <v>0</v>
      </c>
      <c r="BK2082">
        <v>0</v>
      </c>
      <c r="BM2082">
        <v>0</v>
      </c>
      <c r="BO2082">
        <v>0</v>
      </c>
      <c r="BQ2082">
        <v>0</v>
      </c>
      <c r="BS2082">
        <v>0</v>
      </c>
      <c r="BT2082">
        <v>0</v>
      </c>
      <c r="BV2082">
        <v>0</v>
      </c>
      <c r="BX2082">
        <v>0</v>
      </c>
      <c r="BZ2082">
        <v>0</v>
      </c>
      <c r="CB2082">
        <v>0</v>
      </c>
      <c r="CD2082">
        <v>0</v>
      </c>
      <c r="CH2082">
        <v>0</v>
      </c>
      <c r="CL2082">
        <v>3241</v>
      </c>
      <c r="CO2082">
        <v>0</v>
      </c>
      <c r="CP2082">
        <v>0</v>
      </c>
    </row>
    <row r="2083" spans="1:94" x14ac:dyDescent="0.3">
      <c r="A2083" s="4">
        <v>44798</v>
      </c>
      <c r="B2083" s="2" t="s">
        <v>29</v>
      </c>
      <c r="C2083" s="11" t="s">
        <v>740</v>
      </c>
      <c r="D2083" s="11" t="s">
        <v>1699</v>
      </c>
      <c r="E2083" s="3" t="s">
        <v>878</v>
      </c>
      <c r="F2083" s="1"/>
      <c r="G2083" s="7"/>
      <c r="H2083" s="7"/>
      <c r="I2083" s="7"/>
      <c r="J2083" s="7"/>
      <c r="K2083" s="7"/>
      <c r="L2083" s="7"/>
      <c r="M2083" s="5"/>
      <c r="N2083" s="7"/>
      <c r="O2083" s="7"/>
      <c r="P2083" s="7"/>
      <c r="Q2083" s="7"/>
      <c r="R2083" s="7"/>
      <c r="S2083" s="7"/>
      <c r="T2083" s="7"/>
      <c r="U2083" s="7"/>
      <c r="V2083" s="6">
        <v>5</v>
      </c>
      <c r="W2083" s="10"/>
      <c r="X2083" s="8"/>
      <c r="Y2083" s="9">
        <v>0</v>
      </c>
      <c r="Z2083" s="9">
        <v>0</v>
      </c>
      <c r="AA2083" s="9">
        <v>0</v>
      </c>
      <c r="AB2083" s="9">
        <v>0</v>
      </c>
      <c r="AC2083" s="9">
        <v>0</v>
      </c>
      <c r="AD2083" s="9">
        <v>0</v>
      </c>
      <c r="AE2083" s="9">
        <v>0</v>
      </c>
      <c r="AF2083" s="9">
        <v>0</v>
      </c>
      <c r="AG2083" s="9">
        <v>0</v>
      </c>
      <c r="AH2083" s="9">
        <v>0</v>
      </c>
      <c r="AI2083" s="9">
        <v>0</v>
      </c>
      <c r="AJ2083">
        <v>0</v>
      </c>
      <c r="AK2083">
        <v>0</v>
      </c>
      <c r="AU2083" t="s">
        <v>3840</v>
      </c>
      <c r="AW2083">
        <v>0</v>
      </c>
      <c r="BA2083">
        <v>0</v>
      </c>
      <c r="BC2083">
        <v>0</v>
      </c>
      <c r="BE2083">
        <v>0</v>
      </c>
      <c r="BG2083">
        <v>0</v>
      </c>
      <c r="BI2083">
        <v>0</v>
      </c>
      <c r="BK2083">
        <v>0</v>
      </c>
      <c r="BM2083">
        <v>0</v>
      </c>
      <c r="BO2083">
        <v>0</v>
      </c>
      <c r="BQ2083">
        <v>0</v>
      </c>
      <c r="BS2083">
        <v>0</v>
      </c>
      <c r="BT2083">
        <v>0</v>
      </c>
      <c r="BV2083">
        <v>0</v>
      </c>
      <c r="BX2083">
        <v>0</v>
      </c>
      <c r="BZ2083">
        <v>0</v>
      </c>
      <c r="CB2083">
        <v>0</v>
      </c>
      <c r="CD2083">
        <v>0</v>
      </c>
      <c r="CH2083">
        <v>0</v>
      </c>
      <c r="CL2083">
        <v>3242</v>
      </c>
      <c r="CO2083">
        <v>0</v>
      </c>
      <c r="CP2083">
        <v>0</v>
      </c>
    </row>
    <row r="2084" spans="1:94" x14ac:dyDescent="0.3">
      <c r="A2084" s="4">
        <v>44797</v>
      </c>
      <c r="B2084" s="2" t="s">
        <v>29</v>
      </c>
      <c r="C2084" s="11" t="s">
        <v>433</v>
      </c>
      <c r="D2084" s="11" t="s">
        <v>1699</v>
      </c>
      <c r="E2084" s="3" t="s">
        <v>917</v>
      </c>
      <c r="F2084" s="1"/>
      <c r="G2084" s="7"/>
      <c r="H2084" s="7"/>
      <c r="I2084" s="7"/>
      <c r="J2084" s="7"/>
      <c r="K2084" s="7"/>
      <c r="L2084" s="7"/>
      <c r="M2084" s="5"/>
      <c r="N2084" s="7"/>
      <c r="O2084" s="7"/>
      <c r="P2084" s="7"/>
      <c r="Q2084" s="7"/>
      <c r="R2084" s="7"/>
      <c r="S2084" s="7"/>
      <c r="T2084" s="7"/>
      <c r="U2084" s="7"/>
      <c r="V2084" s="6">
        <v>5</v>
      </c>
      <c r="W2084" s="10"/>
      <c r="X2084" s="8"/>
      <c r="Y2084" s="9">
        <v>0</v>
      </c>
      <c r="Z2084" s="9">
        <v>0</v>
      </c>
      <c r="AA2084" s="9">
        <v>0</v>
      </c>
      <c r="AB2084" s="9">
        <v>0</v>
      </c>
      <c r="AC2084" s="9">
        <v>0</v>
      </c>
      <c r="AD2084" s="9">
        <v>0</v>
      </c>
      <c r="AE2084" s="9">
        <v>0</v>
      </c>
      <c r="AF2084" s="9">
        <v>0</v>
      </c>
      <c r="AG2084" s="9">
        <v>0</v>
      </c>
      <c r="AH2084" s="9">
        <v>0</v>
      </c>
      <c r="AI2084" s="9">
        <v>0</v>
      </c>
      <c r="AJ2084">
        <v>0</v>
      </c>
      <c r="AK2084">
        <v>0</v>
      </c>
      <c r="AU2084" t="s">
        <v>3841</v>
      </c>
      <c r="AW2084">
        <v>0</v>
      </c>
      <c r="BA2084">
        <v>0</v>
      </c>
      <c r="BC2084">
        <v>0</v>
      </c>
      <c r="BE2084">
        <v>0</v>
      </c>
      <c r="BG2084">
        <v>0</v>
      </c>
      <c r="BI2084">
        <v>0</v>
      </c>
      <c r="BK2084">
        <v>0</v>
      </c>
      <c r="BM2084">
        <v>0</v>
      </c>
      <c r="BO2084">
        <v>0</v>
      </c>
      <c r="BQ2084">
        <v>0</v>
      </c>
      <c r="BS2084">
        <v>0</v>
      </c>
      <c r="BT2084">
        <v>0</v>
      </c>
      <c r="BV2084">
        <v>0</v>
      </c>
      <c r="BX2084">
        <v>0</v>
      </c>
      <c r="BZ2084">
        <v>0</v>
      </c>
      <c r="CB2084">
        <v>0</v>
      </c>
      <c r="CD2084">
        <v>0</v>
      </c>
      <c r="CH2084">
        <v>0</v>
      </c>
      <c r="CL2084">
        <v>3243</v>
      </c>
      <c r="CO2084">
        <v>0</v>
      </c>
      <c r="CP2084">
        <v>0</v>
      </c>
    </row>
    <row r="2085" spans="1:94" x14ac:dyDescent="0.3">
      <c r="A2085" s="4">
        <v>44834</v>
      </c>
      <c r="B2085" s="2" t="s">
        <v>26</v>
      </c>
      <c r="C2085" s="11" t="s">
        <v>255</v>
      </c>
      <c r="D2085" s="11" t="s">
        <v>11</v>
      </c>
      <c r="E2085" s="3" t="s">
        <v>1391</v>
      </c>
      <c r="F2085" s="1"/>
      <c r="G2085" s="7"/>
      <c r="H2085" s="7"/>
      <c r="I2085" s="7"/>
      <c r="J2085" s="7"/>
      <c r="K2085" s="7"/>
      <c r="L2085" s="7"/>
      <c r="M2085" s="5"/>
      <c r="N2085" s="7"/>
      <c r="O2085" s="7">
        <v>1</v>
      </c>
      <c r="P2085" s="7"/>
      <c r="Q2085" s="7"/>
      <c r="R2085" s="7"/>
      <c r="S2085" s="7"/>
      <c r="T2085" s="7"/>
      <c r="U2085" s="7"/>
      <c r="V2085" s="6"/>
      <c r="W2085" s="10"/>
      <c r="X2085" s="8"/>
      <c r="Y2085" s="9">
        <v>0</v>
      </c>
      <c r="Z2085" s="9">
        <v>0</v>
      </c>
      <c r="AA2085" s="9">
        <v>0</v>
      </c>
      <c r="AB2085" s="9">
        <v>0</v>
      </c>
      <c r="AC2085" s="9">
        <v>0</v>
      </c>
      <c r="AD2085" s="9">
        <v>0</v>
      </c>
      <c r="AE2085" s="9">
        <v>0</v>
      </c>
      <c r="AF2085" s="9">
        <v>0</v>
      </c>
      <c r="AG2085" s="9">
        <v>0</v>
      </c>
      <c r="AH2085" s="9">
        <v>0</v>
      </c>
      <c r="AI2085" s="9">
        <v>0</v>
      </c>
      <c r="AJ2085">
        <v>0</v>
      </c>
      <c r="AK2085">
        <v>0</v>
      </c>
      <c r="AU2085" t="s">
        <v>3842</v>
      </c>
      <c r="AW2085">
        <v>0</v>
      </c>
      <c r="BA2085">
        <v>0</v>
      </c>
      <c r="BC2085">
        <v>0</v>
      </c>
      <c r="BE2085">
        <v>0</v>
      </c>
      <c r="BG2085">
        <v>0</v>
      </c>
      <c r="BI2085">
        <v>0</v>
      </c>
      <c r="BK2085">
        <v>0</v>
      </c>
      <c r="BM2085">
        <v>0</v>
      </c>
      <c r="BO2085">
        <v>0</v>
      </c>
      <c r="BQ2085">
        <v>0</v>
      </c>
      <c r="BS2085">
        <v>0</v>
      </c>
      <c r="BT2085">
        <v>0</v>
      </c>
      <c r="BV2085">
        <v>0</v>
      </c>
      <c r="BX2085">
        <v>0</v>
      </c>
      <c r="BZ2085">
        <v>0</v>
      </c>
      <c r="CB2085">
        <v>0</v>
      </c>
      <c r="CD2085">
        <v>0</v>
      </c>
      <c r="CH2085">
        <v>0</v>
      </c>
      <c r="CL2085">
        <v>3244</v>
      </c>
      <c r="CO2085">
        <v>0</v>
      </c>
      <c r="CP2085">
        <v>0</v>
      </c>
    </row>
    <row r="2086" spans="1:94" x14ac:dyDescent="0.3">
      <c r="A2086" s="4">
        <v>44834</v>
      </c>
      <c r="B2086" s="2" t="s">
        <v>26</v>
      </c>
      <c r="C2086" s="11" t="s">
        <v>440</v>
      </c>
      <c r="D2086" s="11" t="s">
        <v>11</v>
      </c>
      <c r="E2086" s="3" t="s">
        <v>1440</v>
      </c>
      <c r="F2086" s="1"/>
      <c r="G2086" s="7"/>
      <c r="H2086" s="7"/>
      <c r="I2086" s="7"/>
      <c r="J2086" s="7">
        <v>139</v>
      </c>
      <c r="K2086" s="7">
        <v>1</v>
      </c>
      <c r="L2086" s="7">
        <v>1</v>
      </c>
      <c r="M2086" s="5"/>
      <c r="N2086" s="7"/>
      <c r="O2086" s="7"/>
      <c r="P2086" s="7"/>
      <c r="Q2086" s="7"/>
      <c r="R2086" s="7"/>
      <c r="S2086" s="7"/>
      <c r="T2086" s="7"/>
      <c r="U2086" s="7"/>
      <c r="V2086" s="6">
        <v>5</v>
      </c>
      <c r="W2086" s="10"/>
      <c r="X2086" s="8"/>
      <c r="Y2086" s="9">
        <v>0</v>
      </c>
      <c r="Z2086" s="9">
        <v>0</v>
      </c>
      <c r="AA2086" s="9">
        <v>0</v>
      </c>
      <c r="AB2086" s="9">
        <v>0</v>
      </c>
      <c r="AC2086" s="9">
        <v>0</v>
      </c>
      <c r="AD2086" s="9">
        <v>0</v>
      </c>
      <c r="AE2086" s="9">
        <v>0</v>
      </c>
      <c r="AF2086" s="9">
        <v>0</v>
      </c>
      <c r="AG2086" s="9">
        <v>0</v>
      </c>
      <c r="AH2086" s="9">
        <v>0</v>
      </c>
      <c r="AI2086" s="9">
        <v>0</v>
      </c>
      <c r="AJ2086">
        <v>0</v>
      </c>
      <c r="AK2086">
        <v>0</v>
      </c>
      <c r="AU2086" t="s">
        <v>3843</v>
      </c>
      <c r="AW2086">
        <v>0</v>
      </c>
      <c r="BA2086">
        <v>0</v>
      </c>
      <c r="BC2086">
        <v>0</v>
      </c>
      <c r="BE2086">
        <v>0</v>
      </c>
      <c r="BG2086">
        <v>0</v>
      </c>
      <c r="BI2086">
        <v>0</v>
      </c>
      <c r="BK2086">
        <v>0</v>
      </c>
      <c r="BM2086">
        <v>0</v>
      </c>
      <c r="BO2086">
        <v>0</v>
      </c>
      <c r="BQ2086">
        <v>0</v>
      </c>
      <c r="BS2086">
        <v>0</v>
      </c>
      <c r="BT2086">
        <v>0</v>
      </c>
      <c r="BV2086">
        <v>0</v>
      </c>
      <c r="BX2086">
        <v>0</v>
      </c>
      <c r="BZ2086">
        <v>0</v>
      </c>
      <c r="CB2086">
        <v>0</v>
      </c>
      <c r="CD2086">
        <v>0</v>
      </c>
      <c r="CH2086">
        <v>0</v>
      </c>
      <c r="CL2086">
        <v>3245</v>
      </c>
      <c r="CO2086">
        <v>0</v>
      </c>
      <c r="CP2086">
        <v>0</v>
      </c>
    </row>
    <row r="2087" spans="1:94" x14ac:dyDescent="0.3">
      <c r="A2087" s="4">
        <v>44834</v>
      </c>
      <c r="B2087" s="2" t="s">
        <v>26</v>
      </c>
      <c r="C2087" s="11" t="s">
        <v>781</v>
      </c>
      <c r="D2087" s="11" t="s">
        <v>11</v>
      </c>
      <c r="E2087" s="3" t="s">
        <v>1584</v>
      </c>
      <c r="F2087" s="1"/>
      <c r="G2087" s="7"/>
      <c r="H2087" s="7"/>
      <c r="I2087" s="7"/>
      <c r="J2087" s="7">
        <v>35</v>
      </c>
      <c r="K2087" s="7">
        <v>8</v>
      </c>
      <c r="L2087" s="7"/>
      <c r="M2087" s="5">
        <v>8</v>
      </c>
      <c r="N2087" s="7">
        <v>3</v>
      </c>
      <c r="O2087" s="7"/>
      <c r="P2087" s="7"/>
      <c r="Q2087" s="7">
        <v>3</v>
      </c>
      <c r="R2087" s="7"/>
      <c r="S2087" s="7"/>
      <c r="T2087" s="7"/>
      <c r="U2087" s="7"/>
      <c r="V2087" s="6"/>
      <c r="W2087" s="10"/>
      <c r="X2087" s="8"/>
      <c r="Y2087" s="9">
        <v>0</v>
      </c>
      <c r="Z2087" s="9">
        <v>0</v>
      </c>
      <c r="AA2087" s="9">
        <v>0</v>
      </c>
      <c r="AB2087" s="9">
        <v>0</v>
      </c>
      <c r="AC2087" s="9">
        <v>0</v>
      </c>
      <c r="AD2087" s="9">
        <v>0</v>
      </c>
      <c r="AE2087" s="9">
        <v>0</v>
      </c>
      <c r="AF2087" s="9">
        <v>0</v>
      </c>
      <c r="AG2087" s="9">
        <v>0</v>
      </c>
      <c r="AH2087" s="9">
        <v>0</v>
      </c>
      <c r="AI2087" s="9">
        <v>0</v>
      </c>
      <c r="AJ2087">
        <v>0</v>
      </c>
      <c r="AK2087">
        <v>0</v>
      </c>
      <c r="AU2087" t="s">
        <v>3844</v>
      </c>
      <c r="AW2087">
        <v>0</v>
      </c>
      <c r="BA2087">
        <v>0</v>
      </c>
      <c r="BC2087">
        <v>0</v>
      </c>
      <c r="BE2087">
        <v>0</v>
      </c>
      <c r="BG2087">
        <v>0</v>
      </c>
      <c r="BI2087">
        <v>0</v>
      </c>
      <c r="BK2087">
        <v>0</v>
      </c>
      <c r="BM2087">
        <v>0</v>
      </c>
      <c r="BO2087">
        <v>0</v>
      </c>
      <c r="BQ2087">
        <v>0</v>
      </c>
      <c r="BS2087">
        <v>0</v>
      </c>
      <c r="BT2087">
        <v>0</v>
      </c>
      <c r="BV2087">
        <v>0</v>
      </c>
      <c r="BX2087">
        <v>0</v>
      </c>
      <c r="BZ2087">
        <v>0</v>
      </c>
      <c r="CB2087">
        <v>0</v>
      </c>
      <c r="CD2087">
        <v>0</v>
      </c>
      <c r="CH2087">
        <v>0</v>
      </c>
      <c r="CL2087">
        <v>3246</v>
      </c>
      <c r="CO2087">
        <v>0</v>
      </c>
      <c r="CP2087">
        <v>0</v>
      </c>
    </row>
    <row r="2088" spans="1:94" x14ac:dyDescent="0.3">
      <c r="A2088" s="4">
        <v>44834</v>
      </c>
      <c r="B2088" s="2" t="s">
        <v>26</v>
      </c>
      <c r="C2088" s="11" t="s">
        <v>408</v>
      </c>
      <c r="D2088" s="11" t="s">
        <v>1690</v>
      </c>
      <c r="E2088" s="3" t="s">
        <v>1571</v>
      </c>
      <c r="F2088" s="1"/>
      <c r="G2088" s="7"/>
      <c r="H2088" s="7"/>
      <c r="I2088" s="7"/>
      <c r="J2088" s="7"/>
      <c r="K2088" s="7"/>
      <c r="L2088" s="7"/>
      <c r="M2088" s="5"/>
      <c r="N2088" s="7">
        <v>1</v>
      </c>
      <c r="O2088" s="7"/>
      <c r="P2088" s="7"/>
      <c r="Q2088" s="7"/>
      <c r="R2088" s="7"/>
      <c r="S2088" s="7"/>
      <c r="T2088" s="7"/>
      <c r="U2088" s="7"/>
      <c r="V2088" s="6"/>
      <c r="W2088" s="10"/>
      <c r="X2088" s="8"/>
      <c r="Y2088" s="9">
        <v>0</v>
      </c>
      <c r="Z2088" s="9">
        <v>0</v>
      </c>
      <c r="AA2088" s="9">
        <v>0</v>
      </c>
      <c r="AB2088" s="9">
        <v>0</v>
      </c>
      <c r="AC2088" s="9">
        <v>0</v>
      </c>
      <c r="AD2088" s="9">
        <v>0</v>
      </c>
      <c r="AE2088" s="9">
        <v>0</v>
      </c>
      <c r="AF2088" s="9">
        <v>0</v>
      </c>
      <c r="AG2088" s="9">
        <v>0</v>
      </c>
      <c r="AH2088" s="9">
        <v>0</v>
      </c>
      <c r="AI2088" s="9">
        <v>0</v>
      </c>
      <c r="AJ2088">
        <v>0</v>
      </c>
      <c r="AK2088">
        <v>0</v>
      </c>
      <c r="AU2088" t="s">
        <v>3845</v>
      </c>
      <c r="AW2088">
        <v>0</v>
      </c>
      <c r="BA2088">
        <v>0</v>
      </c>
      <c r="BC2088">
        <v>0</v>
      </c>
      <c r="BE2088">
        <v>0</v>
      </c>
      <c r="BG2088">
        <v>0</v>
      </c>
      <c r="BI2088">
        <v>0</v>
      </c>
      <c r="BK2088">
        <v>0</v>
      </c>
      <c r="BM2088">
        <v>0</v>
      </c>
      <c r="BO2088">
        <v>0</v>
      </c>
      <c r="BQ2088">
        <v>0</v>
      </c>
      <c r="BS2088">
        <v>0</v>
      </c>
      <c r="BT2088">
        <v>0</v>
      </c>
      <c r="BV2088">
        <v>0</v>
      </c>
      <c r="BX2088">
        <v>0</v>
      </c>
      <c r="BZ2088">
        <v>0</v>
      </c>
      <c r="CB2088">
        <v>0</v>
      </c>
      <c r="CD2088">
        <v>0</v>
      </c>
      <c r="CH2088">
        <v>0</v>
      </c>
      <c r="CL2088">
        <v>3247</v>
      </c>
      <c r="CO2088">
        <v>0</v>
      </c>
      <c r="CP2088">
        <v>0</v>
      </c>
    </row>
    <row r="2089" spans="1:94" x14ac:dyDescent="0.3">
      <c r="A2089" s="4">
        <v>44835</v>
      </c>
      <c r="B2089" s="2" t="s">
        <v>115</v>
      </c>
      <c r="C2089" s="11" t="s">
        <v>588</v>
      </c>
      <c r="D2089" s="11" t="s">
        <v>1690</v>
      </c>
      <c r="E2089" s="3" t="s">
        <v>1266</v>
      </c>
      <c r="F2089" s="1"/>
      <c r="G2089" s="7"/>
      <c r="H2089" s="7"/>
      <c r="I2089" s="7"/>
      <c r="J2089" s="7">
        <v>8</v>
      </c>
      <c r="K2089" s="7">
        <v>2</v>
      </c>
      <c r="L2089" s="7">
        <v>1</v>
      </c>
      <c r="M2089" s="5">
        <v>1</v>
      </c>
      <c r="N2089" s="7"/>
      <c r="O2089" s="7"/>
      <c r="P2089" s="7"/>
      <c r="Q2089" s="7"/>
      <c r="R2089" s="7"/>
      <c r="S2089" s="7"/>
      <c r="T2089" s="7"/>
      <c r="U2089" s="7"/>
      <c r="V2089" s="6"/>
      <c r="W2089" s="10"/>
      <c r="X2089" s="8"/>
      <c r="Y2089" s="9">
        <v>0</v>
      </c>
      <c r="Z2089" s="9">
        <v>0</v>
      </c>
      <c r="AA2089" s="9">
        <v>0</v>
      </c>
      <c r="AB2089" s="9">
        <v>0</v>
      </c>
      <c r="AC2089" s="9">
        <v>0</v>
      </c>
      <c r="AD2089" s="9">
        <v>0</v>
      </c>
      <c r="AE2089" s="9">
        <v>0</v>
      </c>
      <c r="AF2089" s="9">
        <v>0</v>
      </c>
      <c r="AG2089" s="9">
        <v>0</v>
      </c>
      <c r="AH2089" s="9">
        <v>0</v>
      </c>
      <c r="AI2089" s="9">
        <v>0</v>
      </c>
      <c r="AJ2089">
        <v>0</v>
      </c>
      <c r="AK2089">
        <v>0</v>
      </c>
      <c r="AU2089" t="s">
        <v>3846</v>
      </c>
      <c r="AW2089">
        <v>0</v>
      </c>
      <c r="BA2089">
        <v>0</v>
      </c>
      <c r="BC2089">
        <v>0</v>
      </c>
      <c r="BE2089">
        <v>0</v>
      </c>
      <c r="BG2089">
        <v>0</v>
      </c>
      <c r="BI2089">
        <v>0</v>
      </c>
      <c r="BK2089">
        <v>0</v>
      </c>
      <c r="BM2089">
        <v>0</v>
      </c>
      <c r="BO2089">
        <v>0</v>
      </c>
      <c r="BQ2089">
        <v>0</v>
      </c>
      <c r="BS2089">
        <v>0</v>
      </c>
      <c r="BT2089">
        <v>0</v>
      </c>
      <c r="BV2089">
        <v>0</v>
      </c>
      <c r="BX2089">
        <v>0</v>
      </c>
      <c r="BZ2089">
        <v>0</v>
      </c>
      <c r="CB2089">
        <v>0</v>
      </c>
      <c r="CD2089">
        <v>0</v>
      </c>
      <c r="CH2089">
        <v>0</v>
      </c>
      <c r="CL2089">
        <v>3248</v>
      </c>
      <c r="CO2089">
        <v>0</v>
      </c>
      <c r="CP2089">
        <v>0</v>
      </c>
    </row>
    <row r="2090" spans="1:94" x14ac:dyDescent="0.3">
      <c r="A2090" s="4">
        <v>44835</v>
      </c>
      <c r="B2090" s="2" t="s">
        <v>1160</v>
      </c>
      <c r="C2090" s="11" t="s">
        <v>673</v>
      </c>
      <c r="D2090" s="11" t="s">
        <v>11</v>
      </c>
      <c r="E2090" s="3" t="s">
        <v>1519</v>
      </c>
      <c r="F2090" s="1"/>
      <c r="G2090" s="7"/>
      <c r="H2090" s="7"/>
      <c r="I2090" s="7"/>
      <c r="J2090" s="7">
        <v>345</v>
      </c>
      <c r="K2090" s="7">
        <v>115</v>
      </c>
      <c r="L2090" s="7">
        <v>5</v>
      </c>
      <c r="M2090" s="5">
        <v>35</v>
      </c>
      <c r="N2090" s="7"/>
      <c r="O2090" s="7"/>
      <c r="P2090" s="7"/>
      <c r="Q2090" s="7"/>
      <c r="R2090" s="7"/>
      <c r="S2090" s="7"/>
      <c r="T2090" s="7"/>
      <c r="U2090" s="7"/>
      <c r="V2090" s="6">
        <v>15</v>
      </c>
      <c r="W2090" s="10"/>
      <c r="X2090" s="8"/>
      <c r="Y2090" s="9">
        <v>0</v>
      </c>
      <c r="Z2090" s="9">
        <v>0</v>
      </c>
      <c r="AA2090" s="9">
        <v>0</v>
      </c>
      <c r="AB2090" s="9">
        <v>0</v>
      </c>
      <c r="AC2090" s="9">
        <v>0</v>
      </c>
      <c r="AD2090" s="9">
        <v>0</v>
      </c>
      <c r="AE2090" s="9">
        <v>0</v>
      </c>
      <c r="AF2090" s="9">
        <v>0</v>
      </c>
      <c r="AG2090" s="9">
        <v>0</v>
      </c>
      <c r="AH2090" s="9">
        <v>0</v>
      </c>
      <c r="AI2090" s="9">
        <v>0</v>
      </c>
      <c r="AJ2090">
        <v>0</v>
      </c>
      <c r="AK2090">
        <v>0</v>
      </c>
      <c r="AU2090" t="s">
        <v>3847</v>
      </c>
      <c r="AW2090">
        <v>0</v>
      </c>
      <c r="BA2090">
        <v>0</v>
      </c>
      <c r="BC2090">
        <v>0</v>
      </c>
      <c r="BE2090">
        <v>0</v>
      </c>
      <c r="BG2090">
        <v>0</v>
      </c>
      <c r="BI2090">
        <v>0</v>
      </c>
      <c r="BK2090">
        <v>0</v>
      </c>
      <c r="BM2090">
        <v>0</v>
      </c>
      <c r="BO2090">
        <v>0</v>
      </c>
      <c r="BQ2090">
        <v>0</v>
      </c>
      <c r="BS2090">
        <v>0</v>
      </c>
      <c r="BT2090">
        <v>0</v>
      </c>
      <c r="BV2090">
        <v>0</v>
      </c>
      <c r="BX2090">
        <v>0</v>
      </c>
      <c r="BZ2090">
        <v>0</v>
      </c>
      <c r="CB2090">
        <v>0</v>
      </c>
      <c r="CD2090">
        <v>0</v>
      </c>
      <c r="CH2090">
        <v>0</v>
      </c>
      <c r="CL2090">
        <v>3249</v>
      </c>
      <c r="CO2090">
        <v>0</v>
      </c>
      <c r="CP2090">
        <v>0</v>
      </c>
    </row>
    <row r="2091" spans="1:94" x14ac:dyDescent="0.3">
      <c r="A2091" s="4">
        <v>44835</v>
      </c>
      <c r="B2091" s="2" t="s">
        <v>8</v>
      </c>
      <c r="C2091" s="11" t="s">
        <v>46</v>
      </c>
      <c r="D2091" s="11" t="s">
        <v>11</v>
      </c>
      <c r="E2091" s="3" t="s">
        <v>1045</v>
      </c>
      <c r="F2091" s="1"/>
      <c r="G2091" s="7"/>
      <c r="H2091" s="7"/>
      <c r="I2091" s="7"/>
      <c r="J2091" s="7">
        <v>76</v>
      </c>
      <c r="K2091" s="7">
        <v>19</v>
      </c>
      <c r="L2091" s="7"/>
      <c r="M2091" s="5">
        <v>19</v>
      </c>
      <c r="N2091" s="7"/>
      <c r="O2091" s="7"/>
      <c r="P2091" s="7"/>
      <c r="Q2091" s="7"/>
      <c r="R2091" s="7"/>
      <c r="S2091" s="7"/>
      <c r="T2091" s="7"/>
      <c r="U2091" s="7"/>
      <c r="V2091" s="6"/>
      <c r="W2091" s="10"/>
      <c r="X2091" s="8"/>
      <c r="Y2091" s="9">
        <v>0</v>
      </c>
      <c r="Z2091" s="9">
        <v>0</v>
      </c>
      <c r="AA2091" s="9">
        <v>0</v>
      </c>
      <c r="AB2091" s="9">
        <v>0</v>
      </c>
      <c r="AC2091" s="9">
        <v>0</v>
      </c>
      <c r="AD2091" s="9">
        <v>0</v>
      </c>
      <c r="AE2091" s="9">
        <v>0</v>
      </c>
      <c r="AF2091" s="9">
        <v>0</v>
      </c>
      <c r="AG2091" s="9">
        <v>0</v>
      </c>
      <c r="AH2091" s="9">
        <v>0</v>
      </c>
      <c r="AI2091" s="9">
        <v>0</v>
      </c>
      <c r="AJ2091">
        <v>0</v>
      </c>
      <c r="AK2091">
        <v>0</v>
      </c>
      <c r="AU2091" t="s">
        <v>3848</v>
      </c>
      <c r="AW2091">
        <v>0</v>
      </c>
      <c r="BA2091">
        <v>0</v>
      </c>
      <c r="BC2091">
        <v>0</v>
      </c>
      <c r="BE2091">
        <v>0</v>
      </c>
      <c r="BG2091">
        <v>0</v>
      </c>
      <c r="BI2091">
        <v>0</v>
      </c>
      <c r="BK2091">
        <v>0</v>
      </c>
      <c r="BM2091">
        <v>0</v>
      </c>
      <c r="BO2091">
        <v>0</v>
      </c>
      <c r="BQ2091">
        <v>0</v>
      </c>
      <c r="BS2091">
        <v>0</v>
      </c>
      <c r="BT2091">
        <v>0</v>
      </c>
      <c r="BV2091">
        <v>0</v>
      </c>
      <c r="BX2091">
        <v>0</v>
      </c>
      <c r="BZ2091">
        <v>0</v>
      </c>
      <c r="CB2091">
        <v>0</v>
      </c>
      <c r="CD2091">
        <v>0</v>
      </c>
      <c r="CH2091">
        <v>0</v>
      </c>
      <c r="CL2091">
        <v>3250</v>
      </c>
      <c r="CO2091">
        <v>0</v>
      </c>
      <c r="CP2091">
        <v>0</v>
      </c>
    </row>
    <row r="2092" spans="1:94" x14ac:dyDescent="0.3">
      <c r="A2092" s="4">
        <v>44834</v>
      </c>
      <c r="B2092" s="2" t="s">
        <v>57</v>
      </c>
      <c r="C2092" s="11" t="s">
        <v>702</v>
      </c>
      <c r="D2092" s="11" t="s">
        <v>11</v>
      </c>
      <c r="E2092" s="3" t="s">
        <v>1352</v>
      </c>
      <c r="F2092" s="1"/>
      <c r="G2092" s="7"/>
      <c r="H2092" s="7"/>
      <c r="I2092" s="7"/>
      <c r="J2092" s="7">
        <v>16</v>
      </c>
      <c r="K2092" s="7">
        <v>4</v>
      </c>
      <c r="L2092" s="7"/>
      <c r="M2092" s="5">
        <v>4</v>
      </c>
      <c r="N2092" s="7"/>
      <c r="O2092" s="7"/>
      <c r="P2092" s="7"/>
      <c r="Q2092" s="7"/>
      <c r="R2092" s="7"/>
      <c r="S2092" s="7"/>
      <c r="T2092" s="7"/>
      <c r="U2092" s="7"/>
      <c r="V2092" s="6"/>
      <c r="W2092" s="10"/>
      <c r="X2092" s="8"/>
      <c r="Y2092" s="9">
        <v>0</v>
      </c>
      <c r="Z2092" s="9">
        <v>0</v>
      </c>
      <c r="AA2092" s="9">
        <v>0</v>
      </c>
      <c r="AB2092" s="9">
        <v>0</v>
      </c>
      <c r="AC2092" s="9">
        <v>0</v>
      </c>
      <c r="AD2092" s="9">
        <v>0</v>
      </c>
      <c r="AE2092" s="9">
        <v>0</v>
      </c>
      <c r="AF2092" s="9">
        <v>0</v>
      </c>
      <c r="AG2092" s="9">
        <v>0</v>
      </c>
      <c r="AH2092" s="9">
        <v>0</v>
      </c>
      <c r="AI2092" s="9">
        <v>0</v>
      </c>
      <c r="AJ2092">
        <v>0</v>
      </c>
      <c r="AK2092">
        <v>0</v>
      </c>
      <c r="AU2092" t="s">
        <v>3849</v>
      </c>
      <c r="AW2092">
        <v>0</v>
      </c>
      <c r="BA2092">
        <v>0</v>
      </c>
      <c r="BC2092">
        <v>0</v>
      </c>
      <c r="BE2092">
        <v>0</v>
      </c>
      <c r="BG2092">
        <v>0</v>
      </c>
      <c r="BI2092">
        <v>0</v>
      </c>
      <c r="BK2092">
        <v>0</v>
      </c>
      <c r="BM2092">
        <v>0</v>
      </c>
      <c r="BO2092">
        <v>0</v>
      </c>
      <c r="BQ2092">
        <v>0</v>
      </c>
      <c r="BS2092">
        <v>0</v>
      </c>
      <c r="BT2092">
        <v>0</v>
      </c>
      <c r="BV2092">
        <v>0</v>
      </c>
      <c r="BX2092">
        <v>0</v>
      </c>
      <c r="BZ2092">
        <v>0</v>
      </c>
      <c r="CB2092">
        <v>0</v>
      </c>
      <c r="CD2092">
        <v>0</v>
      </c>
      <c r="CH2092">
        <v>0</v>
      </c>
      <c r="CL2092">
        <v>3251</v>
      </c>
      <c r="CO2092">
        <v>0</v>
      </c>
      <c r="CP2092">
        <v>0</v>
      </c>
    </row>
    <row r="2093" spans="1:94" x14ac:dyDescent="0.3">
      <c r="A2093" s="4">
        <v>44834</v>
      </c>
      <c r="B2093" s="2" t="s">
        <v>57</v>
      </c>
      <c r="C2093" s="11" t="s">
        <v>702</v>
      </c>
      <c r="D2093" s="11" t="s">
        <v>1473</v>
      </c>
      <c r="E2093" s="3" t="s">
        <v>1352</v>
      </c>
      <c r="F2093" s="1"/>
      <c r="G2093" s="7"/>
      <c r="H2093" s="7"/>
      <c r="I2093" s="7"/>
      <c r="J2093" s="7">
        <v>14</v>
      </c>
      <c r="K2093" s="7">
        <v>3</v>
      </c>
      <c r="L2093" s="7">
        <v>1</v>
      </c>
      <c r="M2093" s="5">
        <v>2</v>
      </c>
      <c r="N2093" s="7"/>
      <c r="O2093" s="7">
        <v>2</v>
      </c>
      <c r="P2093" s="7"/>
      <c r="Q2093" s="7"/>
      <c r="R2093" s="7"/>
      <c r="S2093" s="7"/>
      <c r="T2093" s="7"/>
      <c r="U2093" s="7"/>
      <c r="V2093" s="6"/>
      <c r="W2093" s="10"/>
      <c r="X2093" s="8"/>
      <c r="Y2093" s="9">
        <v>0</v>
      </c>
      <c r="Z2093" s="9">
        <v>0</v>
      </c>
      <c r="AA2093" s="9">
        <v>0</v>
      </c>
      <c r="AB2093" s="9">
        <v>0</v>
      </c>
      <c r="AC2093" s="9">
        <v>0</v>
      </c>
      <c r="AD2093" s="9">
        <v>0</v>
      </c>
      <c r="AE2093" s="9">
        <v>0</v>
      </c>
      <c r="AF2093" s="9">
        <v>0</v>
      </c>
      <c r="AG2093" s="9">
        <v>0</v>
      </c>
      <c r="AH2093" s="9">
        <v>0</v>
      </c>
      <c r="AI2093" s="9">
        <v>0</v>
      </c>
      <c r="AJ2093">
        <v>0</v>
      </c>
      <c r="AK2093">
        <v>0</v>
      </c>
      <c r="AU2093" t="s">
        <v>3850</v>
      </c>
      <c r="AW2093">
        <v>0</v>
      </c>
      <c r="BA2093">
        <v>0</v>
      </c>
      <c r="BC2093">
        <v>0</v>
      </c>
      <c r="BE2093">
        <v>0</v>
      </c>
      <c r="BG2093">
        <v>0</v>
      </c>
      <c r="BI2093">
        <v>0</v>
      </c>
      <c r="BK2093">
        <v>0</v>
      </c>
      <c r="BM2093">
        <v>0</v>
      </c>
      <c r="BO2093">
        <v>0</v>
      </c>
      <c r="BQ2093">
        <v>0</v>
      </c>
      <c r="BS2093">
        <v>0</v>
      </c>
      <c r="BT2093">
        <v>0</v>
      </c>
      <c r="BV2093">
        <v>0</v>
      </c>
      <c r="BX2093">
        <v>0</v>
      </c>
      <c r="BZ2093">
        <v>0</v>
      </c>
      <c r="CB2093">
        <v>0</v>
      </c>
      <c r="CD2093">
        <v>0</v>
      </c>
      <c r="CH2093">
        <v>0</v>
      </c>
      <c r="CL2093">
        <v>3252</v>
      </c>
      <c r="CO2093">
        <v>0</v>
      </c>
      <c r="CP2093">
        <v>0</v>
      </c>
    </row>
    <row r="2094" spans="1:94" x14ac:dyDescent="0.3">
      <c r="A2094" s="4">
        <v>44835</v>
      </c>
      <c r="B2094" s="2" t="s">
        <v>57</v>
      </c>
      <c r="C2094" s="11" t="s">
        <v>256</v>
      </c>
      <c r="D2094" s="11" t="s">
        <v>31</v>
      </c>
      <c r="E2094" s="3" t="s">
        <v>1034</v>
      </c>
      <c r="F2094" s="1"/>
      <c r="G2094" s="7"/>
      <c r="H2094" s="7"/>
      <c r="I2094" s="7"/>
      <c r="J2094" s="7">
        <v>40</v>
      </c>
      <c r="K2094" s="7">
        <v>16</v>
      </c>
      <c r="L2094" s="7"/>
      <c r="M2094" s="5">
        <v>15</v>
      </c>
      <c r="N2094" s="7"/>
      <c r="O2094" s="7"/>
      <c r="P2094" s="7"/>
      <c r="Q2094" s="7"/>
      <c r="R2094" s="7"/>
      <c r="S2094" s="7"/>
      <c r="T2094" s="7"/>
      <c r="U2094" s="7"/>
      <c r="V2094" s="6"/>
      <c r="W2094" s="10"/>
      <c r="X2094" s="8"/>
      <c r="Y2094" s="9">
        <v>0</v>
      </c>
      <c r="Z2094" s="9">
        <v>0</v>
      </c>
      <c r="AA2094" s="9">
        <v>0</v>
      </c>
      <c r="AB2094" s="9">
        <v>0</v>
      </c>
      <c r="AC2094" s="9">
        <v>0</v>
      </c>
      <c r="AD2094" s="9">
        <v>0</v>
      </c>
      <c r="AE2094" s="9">
        <v>0</v>
      </c>
      <c r="AF2094" s="9">
        <v>0</v>
      </c>
      <c r="AG2094" s="9">
        <v>0</v>
      </c>
      <c r="AH2094" s="9">
        <v>0</v>
      </c>
      <c r="AI2094" s="9">
        <v>0</v>
      </c>
      <c r="AJ2094">
        <v>0</v>
      </c>
      <c r="AK2094">
        <v>0</v>
      </c>
      <c r="AU2094" t="s">
        <v>3851</v>
      </c>
      <c r="AW2094">
        <v>0</v>
      </c>
      <c r="BA2094">
        <v>0</v>
      </c>
      <c r="BC2094">
        <v>0</v>
      </c>
      <c r="BE2094">
        <v>0</v>
      </c>
      <c r="BG2094">
        <v>0</v>
      </c>
      <c r="BI2094">
        <v>0</v>
      </c>
      <c r="BK2094">
        <v>0</v>
      </c>
      <c r="BM2094">
        <v>0</v>
      </c>
      <c r="BO2094">
        <v>0</v>
      </c>
      <c r="BQ2094">
        <v>0</v>
      </c>
      <c r="BS2094">
        <v>0</v>
      </c>
      <c r="BT2094">
        <v>0</v>
      </c>
      <c r="BV2094">
        <v>0</v>
      </c>
      <c r="BX2094">
        <v>0</v>
      </c>
      <c r="BZ2094">
        <v>0</v>
      </c>
      <c r="CB2094">
        <v>0</v>
      </c>
      <c r="CD2094">
        <v>0</v>
      </c>
      <c r="CH2094">
        <v>0</v>
      </c>
      <c r="CL2094">
        <v>3253</v>
      </c>
      <c r="CO2094">
        <v>0</v>
      </c>
      <c r="CP2094">
        <v>0</v>
      </c>
    </row>
    <row r="2095" spans="1:94" x14ac:dyDescent="0.3">
      <c r="A2095" s="4">
        <v>44835</v>
      </c>
      <c r="B2095" s="2" t="s">
        <v>57</v>
      </c>
      <c r="C2095" s="11" t="s">
        <v>256</v>
      </c>
      <c r="D2095" s="11" t="s">
        <v>1690</v>
      </c>
      <c r="E2095" s="3" t="s">
        <v>1034</v>
      </c>
      <c r="F2095" s="1"/>
      <c r="G2095" s="7"/>
      <c r="H2095" s="7"/>
      <c r="I2095" s="7"/>
      <c r="J2095" s="7">
        <v>31</v>
      </c>
      <c r="K2095" s="7">
        <v>9</v>
      </c>
      <c r="L2095" s="7"/>
      <c r="M2095" s="5">
        <v>9</v>
      </c>
      <c r="N2095" s="7"/>
      <c r="O2095" s="7"/>
      <c r="P2095" s="7"/>
      <c r="Q2095" s="7"/>
      <c r="R2095" s="7"/>
      <c r="S2095" s="7"/>
      <c r="T2095" s="7"/>
      <c r="U2095" s="7"/>
      <c r="V2095" s="6"/>
      <c r="W2095" s="10"/>
      <c r="X2095" s="8"/>
      <c r="Y2095" s="9">
        <v>0</v>
      </c>
      <c r="Z2095" s="9">
        <v>0</v>
      </c>
      <c r="AA2095" s="9">
        <v>0</v>
      </c>
      <c r="AB2095" s="9">
        <v>0</v>
      </c>
      <c r="AC2095" s="9">
        <v>0</v>
      </c>
      <c r="AD2095" s="9">
        <v>0</v>
      </c>
      <c r="AE2095" s="9">
        <v>0</v>
      </c>
      <c r="AF2095" s="9">
        <v>0</v>
      </c>
      <c r="AG2095" s="9">
        <v>0</v>
      </c>
      <c r="AH2095" s="9">
        <v>0</v>
      </c>
      <c r="AI2095" s="9">
        <v>0</v>
      </c>
      <c r="AJ2095">
        <v>0</v>
      </c>
      <c r="AK2095">
        <v>0</v>
      </c>
      <c r="AU2095" t="s">
        <v>3852</v>
      </c>
      <c r="AW2095">
        <v>0</v>
      </c>
      <c r="BA2095">
        <v>0</v>
      </c>
      <c r="BC2095">
        <v>0</v>
      </c>
      <c r="BE2095">
        <v>0</v>
      </c>
      <c r="BG2095">
        <v>0</v>
      </c>
      <c r="BI2095">
        <v>0</v>
      </c>
      <c r="BK2095">
        <v>0</v>
      </c>
      <c r="BM2095">
        <v>0</v>
      </c>
      <c r="BO2095">
        <v>0</v>
      </c>
      <c r="BQ2095">
        <v>0</v>
      </c>
      <c r="BS2095">
        <v>0</v>
      </c>
      <c r="BT2095">
        <v>0</v>
      </c>
      <c r="BV2095">
        <v>0</v>
      </c>
      <c r="BX2095">
        <v>0</v>
      </c>
      <c r="BZ2095">
        <v>0</v>
      </c>
      <c r="CB2095">
        <v>0</v>
      </c>
      <c r="CD2095">
        <v>0</v>
      </c>
      <c r="CH2095">
        <v>0</v>
      </c>
      <c r="CL2095">
        <v>3254</v>
      </c>
      <c r="CO2095">
        <v>0</v>
      </c>
      <c r="CP2095">
        <v>0</v>
      </c>
    </row>
    <row r="2096" spans="1:94" x14ac:dyDescent="0.3">
      <c r="A2096" s="4">
        <v>44835</v>
      </c>
      <c r="B2096" s="2" t="s">
        <v>57</v>
      </c>
      <c r="C2096" s="11" t="s">
        <v>364</v>
      </c>
      <c r="D2096" s="11" t="s">
        <v>1473</v>
      </c>
      <c r="E2096" s="3" t="s">
        <v>1358</v>
      </c>
      <c r="F2096" s="1"/>
      <c r="G2096" s="7"/>
      <c r="H2096" s="7"/>
      <c r="I2096" s="7"/>
      <c r="J2096" s="7"/>
      <c r="K2096" s="7"/>
      <c r="L2096" s="7"/>
      <c r="M2096" s="5"/>
      <c r="N2096" s="7"/>
      <c r="O2096" s="7">
        <v>1</v>
      </c>
      <c r="P2096" s="7"/>
      <c r="Q2096" s="7"/>
      <c r="R2096" s="7"/>
      <c r="S2096" s="7"/>
      <c r="T2096" s="7"/>
      <c r="U2096" s="7"/>
      <c r="V2096" s="6"/>
      <c r="W2096" s="10"/>
      <c r="X2096" s="8"/>
      <c r="Y2096" s="9">
        <v>0</v>
      </c>
      <c r="Z2096" s="9">
        <v>0</v>
      </c>
      <c r="AA2096" s="9">
        <v>0</v>
      </c>
      <c r="AB2096" s="9">
        <v>0</v>
      </c>
      <c r="AC2096" s="9">
        <v>0</v>
      </c>
      <c r="AD2096" s="9">
        <v>0</v>
      </c>
      <c r="AE2096" s="9">
        <v>0</v>
      </c>
      <c r="AF2096" s="9">
        <v>0</v>
      </c>
      <c r="AG2096" s="9">
        <v>0</v>
      </c>
      <c r="AH2096" s="9">
        <v>0</v>
      </c>
      <c r="AI2096" s="9">
        <v>0</v>
      </c>
      <c r="AJ2096">
        <v>0</v>
      </c>
      <c r="AK2096">
        <v>0</v>
      </c>
      <c r="AU2096" t="s">
        <v>3853</v>
      </c>
      <c r="AW2096">
        <v>0</v>
      </c>
      <c r="BA2096">
        <v>0</v>
      </c>
      <c r="BC2096">
        <v>0</v>
      </c>
      <c r="BE2096">
        <v>0</v>
      </c>
      <c r="BG2096">
        <v>0</v>
      </c>
      <c r="BI2096">
        <v>0</v>
      </c>
      <c r="BK2096">
        <v>0</v>
      </c>
      <c r="BM2096">
        <v>0</v>
      </c>
      <c r="BO2096">
        <v>0</v>
      </c>
      <c r="BQ2096">
        <v>0</v>
      </c>
      <c r="BS2096">
        <v>0</v>
      </c>
      <c r="BT2096">
        <v>0</v>
      </c>
      <c r="BV2096">
        <v>0</v>
      </c>
      <c r="BX2096">
        <v>0</v>
      </c>
      <c r="BZ2096">
        <v>0</v>
      </c>
      <c r="CB2096">
        <v>0</v>
      </c>
      <c r="CD2096">
        <v>0</v>
      </c>
      <c r="CH2096">
        <v>0</v>
      </c>
      <c r="CL2096">
        <v>3255</v>
      </c>
      <c r="CO2096">
        <v>0</v>
      </c>
      <c r="CP2096">
        <v>0</v>
      </c>
    </row>
    <row r="2097" spans="1:94" x14ac:dyDescent="0.3">
      <c r="A2097" s="4">
        <v>44835</v>
      </c>
      <c r="B2097" s="2" t="s">
        <v>57</v>
      </c>
      <c r="C2097" s="11" t="s">
        <v>1343</v>
      </c>
      <c r="D2097" s="11" t="s">
        <v>1690</v>
      </c>
      <c r="E2097" s="3" t="s">
        <v>1344</v>
      </c>
      <c r="F2097" s="1"/>
      <c r="G2097" s="7"/>
      <c r="H2097" s="7"/>
      <c r="I2097" s="7"/>
      <c r="J2097" s="7"/>
      <c r="K2097" s="7"/>
      <c r="L2097" s="7"/>
      <c r="M2097" s="5"/>
      <c r="N2097" s="7">
        <v>2</v>
      </c>
      <c r="O2097" s="7"/>
      <c r="P2097" s="7"/>
      <c r="Q2097" s="7"/>
      <c r="R2097" s="7"/>
      <c r="S2097" s="7"/>
      <c r="T2097" s="7"/>
      <c r="U2097" s="7"/>
      <c r="V2097" s="6"/>
      <c r="W2097" s="10"/>
      <c r="X2097" s="8"/>
      <c r="Y2097" s="9">
        <v>0</v>
      </c>
      <c r="Z2097" s="9">
        <v>0</v>
      </c>
      <c r="AA2097" s="9">
        <v>0</v>
      </c>
      <c r="AB2097" s="9">
        <v>0</v>
      </c>
      <c r="AC2097" s="9">
        <v>0</v>
      </c>
      <c r="AD2097" s="9">
        <v>0</v>
      </c>
      <c r="AE2097" s="9">
        <v>0</v>
      </c>
      <c r="AF2097" s="9">
        <v>0</v>
      </c>
      <c r="AG2097" s="9">
        <v>0</v>
      </c>
      <c r="AH2097" s="9">
        <v>0</v>
      </c>
      <c r="AI2097" s="9">
        <v>0</v>
      </c>
      <c r="AJ2097">
        <v>0</v>
      </c>
      <c r="AK2097">
        <v>0</v>
      </c>
      <c r="AU2097" t="s">
        <v>3854</v>
      </c>
      <c r="AW2097">
        <v>0</v>
      </c>
      <c r="BA2097">
        <v>0</v>
      </c>
      <c r="BC2097">
        <v>0</v>
      </c>
      <c r="BE2097">
        <v>0</v>
      </c>
      <c r="BG2097">
        <v>0</v>
      </c>
      <c r="BI2097">
        <v>0</v>
      </c>
      <c r="BK2097">
        <v>0</v>
      </c>
      <c r="BM2097">
        <v>0</v>
      </c>
      <c r="BO2097">
        <v>0</v>
      </c>
      <c r="BQ2097">
        <v>0</v>
      </c>
      <c r="BS2097">
        <v>0</v>
      </c>
      <c r="BT2097">
        <v>0</v>
      </c>
      <c r="BV2097">
        <v>0</v>
      </c>
      <c r="BX2097">
        <v>0</v>
      </c>
      <c r="BZ2097">
        <v>0</v>
      </c>
      <c r="CB2097">
        <v>0</v>
      </c>
      <c r="CD2097">
        <v>0</v>
      </c>
      <c r="CH2097">
        <v>0</v>
      </c>
      <c r="CL2097">
        <v>3256</v>
      </c>
      <c r="CO2097">
        <v>0</v>
      </c>
      <c r="CP2097">
        <v>0</v>
      </c>
    </row>
    <row r="2098" spans="1:94" x14ac:dyDescent="0.3">
      <c r="A2098" s="4">
        <v>44835</v>
      </c>
      <c r="B2098" s="2" t="s">
        <v>32</v>
      </c>
      <c r="C2098" s="11" t="s">
        <v>194</v>
      </c>
      <c r="D2098" s="11" t="s">
        <v>554</v>
      </c>
      <c r="E2098" s="3" t="s">
        <v>1093</v>
      </c>
      <c r="F2098" s="1"/>
      <c r="G2098" s="7">
        <v>2</v>
      </c>
      <c r="H2098" s="7">
        <v>2</v>
      </c>
      <c r="I2098" s="7"/>
      <c r="J2098" s="7">
        <v>450</v>
      </c>
      <c r="K2098" s="7">
        <v>90</v>
      </c>
      <c r="L2098" s="7">
        <v>8</v>
      </c>
      <c r="M2098" s="5">
        <v>80</v>
      </c>
      <c r="N2098" s="7"/>
      <c r="O2098" s="7"/>
      <c r="P2098" s="7"/>
      <c r="Q2098" s="7"/>
      <c r="R2098" s="7"/>
      <c r="S2098" s="7"/>
      <c r="T2098" s="7"/>
      <c r="U2098" s="7"/>
      <c r="V2098" s="6"/>
      <c r="W2098" s="10"/>
      <c r="X2098" s="8"/>
      <c r="Y2098" s="9">
        <v>0</v>
      </c>
      <c r="Z2098" s="9">
        <v>0</v>
      </c>
      <c r="AA2098" s="9">
        <v>0</v>
      </c>
      <c r="AB2098" s="9">
        <v>0</v>
      </c>
      <c r="AC2098" s="9">
        <v>0</v>
      </c>
      <c r="AD2098" s="9">
        <v>0</v>
      </c>
      <c r="AE2098" s="9">
        <v>0</v>
      </c>
      <c r="AF2098" s="9">
        <v>0</v>
      </c>
      <c r="AG2098" s="9">
        <v>0</v>
      </c>
      <c r="AH2098" s="9">
        <v>0</v>
      </c>
      <c r="AI2098" s="9">
        <v>0</v>
      </c>
      <c r="AJ2098">
        <v>0</v>
      </c>
      <c r="AK2098">
        <v>0</v>
      </c>
      <c r="AU2098" t="s">
        <v>3855</v>
      </c>
      <c r="AW2098">
        <v>0</v>
      </c>
      <c r="BA2098">
        <v>0</v>
      </c>
      <c r="BC2098">
        <v>0</v>
      </c>
      <c r="BE2098">
        <v>0</v>
      </c>
      <c r="BG2098">
        <v>0</v>
      </c>
      <c r="BI2098">
        <v>0</v>
      </c>
      <c r="BK2098">
        <v>0</v>
      </c>
      <c r="BM2098">
        <v>0</v>
      </c>
      <c r="BO2098">
        <v>0</v>
      </c>
      <c r="BQ2098">
        <v>0</v>
      </c>
      <c r="BS2098">
        <v>0</v>
      </c>
      <c r="BT2098">
        <v>0</v>
      </c>
      <c r="BV2098">
        <v>0</v>
      </c>
      <c r="BX2098">
        <v>0</v>
      </c>
      <c r="BZ2098">
        <v>0</v>
      </c>
      <c r="CB2098">
        <v>0</v>
      </c>
      <c r="CD2098">
        <v>0</v>
      </c>
      <c r="CH2098">
        <v>0</v>
      </c>
      <c r="CL2098">
        <v>3257</v>
      </c>
      <c r="CO2098">
        <v>0</v>
      </c>
      <c r="CP2098">
        <v>0</v>
      </c>
    </row>
    <row r="2099" spans="1:94" x14ac:dyDescent="0.3">
      <c r="A2099" s="4">
        <v>44836</v>
      </c>
      <c r="B2099" s="2" t="s">
        <v>9</v>
      </c>
      <c r="C2099" s="11" t="s">
        <v>447</v>
      </c>
      <c r="D2099" s="11" t="s">
        <v>7</v>
      </c>
      <c r="E2099" s="3" t="s">
        <v>1190</v>
      </c>
      <c r="F2099" s="1"/>
      <c r="G2099" s="7">
        <v>2</v>
      </c>
      <c r="H2099" s="7"/>
      <c r="I2099" s="7"/>
      <c r="J2099" s="7">
        <v>633</v>
      </c>
      <c r="K2099" s="7">
        <v>149</v>
      </c>
      <c r="L2099" s="7">
        <v>52</v>
      </c>
      <c r="M2099" s="5">
        <v>17</v>
      </c>
      <c r="N2099" s="7"/>
      <c r="O2099" s="7"/>
      <c r="P2099" s="7"/>
      <c r="Q2099" s="7"/>
      <c r="R2099" s="7"/>
      <c r="S2099" s="7"/>
      <c r="T2099" s="7"/>
      <c r="U2099" s="7"/>
      <c r="V2099" s="6"/>
      <c r="W2099" s="10"/>
      <c r="X2099" s="8"/>
      <c r="Y2099" s="9">
        <v>0</v>
      </c>
      <c r="Z2099" s="9">
        <v>46056600</v>
      </c>
      <c r="AA2099" s="9">
        <v>16146000</v>
      </c>
      <c r="AB2099" s="9">
        <v>0</v>
      </c>
      <c r="AC2099" s="9">
        <v>0</v>
      </c>
      <c r="AD2099" s="9">
        <v>0</v>
      </c>
      <c r="AE2099" s="9">
        <v>0</v>
      </c>
      <c r="AF2099" s="9">
        <v>0</v>
      </c>
      <c r="AG2099" s="9">
        <v>0</v>
      </c>
      <c r="AH2099" s="9">
        <v>0</v>
      </c>
      <c r="AI2099" s="9">
        <v>0</v>
      </c>
      <c r="AJ2099">
        <v>62202600</v>
      </c>
      <c r="AK2099">
        <v>0</v>
      </c>
      <c r="AU2099" t="s">
        <v>3856</v>
      </c>
      <c r="AV2099">
        <v>138</v>
      </c>
      <c r="AW2099">
        <v>16146000</v>
      </c>
      <c r="BA2099">
        <v>0</v>
      </c>
      <c r="BB2099">
        <v>331</v>
      </c>
      <c r="BC2099">
        <v>16748600</v>
      </c>
      <c r="BD2099">
        <v>160</v>
      </c>
      <c r="BE2099">
        <v>8608000</v>
      </c>
      <c r="BG2099">
        <v>0</v>
      </c>
      <c r="BI2099">
        <v>0</v>
      </c>
      <c r="BJ2099">
        <v>360</v>
      </c>
      <c r="BK2099">
        <v>9360000</v>
      </c>
      <c r="BL2099">
        <v>300</v>
      </c>
      <c r="BM2099">
        <v>11340000</v>
      </c>
      <c r="BN2099">
        <v>0</v>
      </c>
      <c r="BO2099">
        <v>0</v>
      </c>
      <c r="BQ2099">
        <v>0</v>
      </c>
      <c r="BS2099">
        <v>0</v>
      </c>
      <c r="BT2099">
        <v>46056600</v>
      </c>
      <c r="BV2099">
        <v>0</v>
      </c>
      <c r="BX2099">
        <v>0</v>
      </c>
      <c r="BZ2099">
        <v>0</v>
      </c>
      <c r="CB2099">
        <v>0</v>
      </c>
      <c r="CD2099">
        <v>0</v>
      </c>
      <c r="CH2099">
        <v>0</v>
      </c>
      <c r="CL2099">
        <v>3258</v>
      </c>
      <c r="CO2099">
        <v>0</v>
      </c>
      <c r="CP2099">
        <v>62202600</v>
      </c>
    </row>
    <row r="2100" spans="1:94" x14ac:dyDescent="0.3">
      <c r="A2100" s="4">
        <v>44594</v>
      </c>
      <c r="B2100" s="2" t="s">
        <v>32</v>
      </c>
      <c r="C2100" s="11" t="s">
        <v>68</v>
      </c>
      <c r="D2100" s="11" t="s">
        <v>7</v>
      </c>
      <c r="E2100" s="3" t="s">
        <v>845</v>
      </c>
      <c r="F2100" s="1"/>
      <c r="G2100" s="7"/>
      <c r="H2100" s="7"/>
      <c r="I2100" s="7"/>
      <c r="J2100" s="7">
        <v>30</v>
      </c>
      <c r="K2100" s="7">
        <v>8</v>
      </c>
      <c r="L2100" s="7">
        <v>8</v>
      </c>
      <c r="M2100" s="5"/>
      <c r="N2100" s="7"/>
      <c r="O2100" s="7"/>
      <c r="P2100" s="7"/>
      <c r="Q2100" s="7"/>
      <c r="R2100" s="7"/>
      <c r="S2100" s="7"/>
      <c r="T2100" s="7"/>
      <c r="U2100" s="7"/>
      <c r="V2100" s="6"/>
      <c r="W2100" s="10"/>
      <c r="X2100" s="8"/>
      <c r="Y2100" s="9">
        <v>0</v>
      </c>
      <c r="Z2100" s="9">
        <v>0</v>
      </c>
      <c r="AA2100" s="9">
        <v>0</v>
      </c>
      <c r="AB2100" s="9">
        <v>0</v>
      </c>
      <c r="AC2100" s="9">
        <v>0</v>
      </c>
      <c r="AD2100" s="9">
        <v>0</v>
      </c>
      <c r="AE2100" s="9">
        <v>0</v>
      </c>
      <c r="AF2100" s="9">
        <v>0</v>
      </c>
      <c r="AG2100" s="9">
        <v>0</v>
      </c>
      <c r="AH2100" s="9">
        <v>0</v>
      </c>
      <c r="AI2100" s="9">
        <v>0</v>
      </c>
      <c r="AJ2100">
        <v>0</v>
      </c>
      <c r="AK2100">
        <v>0</v>
      </c>
      <c r="AU2100" t="s">
        <v>3857</v>
      </c>
      <c r="AW2100">
        <v>0</v>
      </c>
      <c r="BA2100">
        <v>0</v>
      </c>
      <c r="BC2100">
        <v>0</v>
      </c>
      <c r="BE2100">
        <v>0</v>
      </c>
      <c r="BG2100">
        <v>0</v>
      </c>
      <c r="BI2100">
        <v>0</v>
      </c>
      <c r="BK2100">
        <v>0</v>
      </c>
      <c r="BM2100">
        <v>0</v>
      </c>
      <c r="BO2100">
        <v>0</v>
      </c>
      <c r="BQ2100">
        <v>0</v>
      </c>
      <c r="BS2100">
        <v>0</v>
      </c>
      <c r="BT2100">
        <v>0</v>
      </c>
      <c r="BV2100">
        <v>0</v>
      </c>
      <c r="BX2100">
        <v>0</v>
      </c>
      <c r="BZ2100">
        <v>0</v>
      </c>
      <c r="CB2100">
        <v>0</v>
      </c>
      <c r="CD2100">
        <v>0</v>
      </c>
      <c r="CH2100">
        <v>0</v>
      </c>
      <c r="CL2100">
        <v>3259</v>
      </c>
      <c r="CO2100">
        <v>0</v>
      </c>
      <c r="CP2100">
        <v>0</v>
      </c>
    </row>
    <row r="2101" spans="1:94" x14ac:dyDescent="0.3">
      <c r="A2101" s="4">
        <v>44594</v>
      </c>
      <c r="B2101" s="2" t="s">
        <v>115</v>
      </c>
      <c r="C2101" s="11" t="s">
        <v>248</v>
      </c>
      <c r="D2101" s="11" t="s">
        <v>1690</v>
      </c>
      <c r="E2101" s="3" t="s">
        <v>1260</v>
      </c>
      <c r="F2101" s="1"/>
      <c r="G2101" s="7"/>
      <c r="H2101" s="7"/>
      <c r="I2101" s="7"/>
      <c r="J2101" s="7"/>
      <c r="K2101" s="7"/>
      <c r="L2101" s="7"/>
      <c r="M2101" s="5"/>
      <c r="N2101" s="7">
        <v>1</v>
      </c>
      <c r="O2101" s="7"/>
      <c r="P2101" s="7"/>
      <c r="Q2101" s="7"/>
      <c r="R2101" s="7"/>
      <c r="S2101" s="7"/>
      <c r="T2101" s="7"/>
      <c r="U2101" s="7"/>
      <c r="V2101" s="6"/>
      <c r="W2101" s="10"/>
      <c r="X2101" s="8"/>
      <c r="Y2101" s="9">
        <v>0</v>
      </c>
      <c r="Z2101" s="9">
        <v>0</v>
      </c>
      <c r="AA2101" s="9">
        <v>0</v>
      </c>
      <c r="AB2101" s="9">
        <v>0</v>
      </c>
      <c r="AC2101" s="9">
        <v>0</v>
      </c>
      <c r="AD2101" s="9">
        <v>0</v>
      </c>
      <c r="AE2101" s="9">
        <v>0</v>
      </c>
      <c r="AF2101" s="9">
        <v>0</v>
      </c>
      <c r="AG2101" s="9">
        <v>0</v>
      </c>
      <c r="AH2101" s="9">
        <v>0</v>
      </c>
      <c r="AI2101" s="9">
        <v>0</v>
      </c>
      <c r="AJ2101">
        <v>0</v>
      </c>
      <c r="AK2101">
        <v>0</v>
      </c>
      <c r="AU2101" t="s">
        <v>3858</v>
      </c>
      <c r="AW2101">
        <v>0</v>
      </c>
      <c r="BA2101">
        <v>0</v>
      </c>
      <c r="BC2101">
        <v>0</v>
      </c>
      <c r="BE2101">
        <v>0</v>
      </c>
      <c r="BG2101">
        <v>0</v>
      </c>
      <c r="BI2101">
        <v>0</v>
      </c>
      <c r="BK2101">
        <v>0</v>
      </c>
      <c r="BM2101">
        <v>0</v>
      </c>
      <c r="BO2101">
        <v>0</v>
      </c>
      <c r="BQ2101">
        <v>0</v>
      </c>
      <c r="BS2101">
        <v>0</v>
      </c>
      <c r="BT2101">
        <v>0</v>
      </c>
      <c r="BV2101">
        <v>0</v>
      </c>
      <c r="BX2101">
        <v>0</v>
      </c>
      <c r="BZ2101">
        <v>0</v>
      </c>
      <c r="CB2101">
        <v>0</v>
      </c>
      <c r="CD2101">
        <v>0</v>
      </c>
      <c r="CH2101">
        <v>0</v>
      </c>
      <c r="CL2101">
        <v>3260</v>
      </c>
      <c r="CO2101">
        <v>0</v>
      </c>
      <c r="CP2101">
        <v>0</v>
      </c>
    </row>
    <row r="2102" spans="1:94" x14ac:dyDescent="0.3">
      <c r="A2102" s="4">
        <v>44836</v>
      </c>
      <c r="B2102" s="2" t="s">
        <v>57</v>
      </c>
      <c r="C2102" s="11" t="s">
        <v>100</v>
      </c>
      <c r="D2102" s="11" t="s">
        <v>1690</v>
      </c>
      <c r="E2102" s="3" t="s">
        <v>881</v>
      </c>
      <c r="F2102" s="1"/>
      <c r="G2102" s="7"/>
      <c r="H2102" s="7"/>
      <c r="I2102" s="7"/>
      <c r="J2102" s="7"/>
      <c r="K2102" s="7"/>
      <c r="L2102" s="7"/>
      <c r="M2102" s="5"/>
      <c r="N2102" s="7"/>
      <c r="O2102" s="7"/>
      <c r="P2102" s="7"/>
      <c r="Q2102" s="7"/>
      <c r="R2102" s="7"/>
      <c r="S2102" s="7"/>
      <c r="T2102" s="7"/>
      <c r="U2102" s="7"/>
      <c r="V2102" s="6">
        <v>1</v>
      </c>
      <c r="W2102" s="10"/>
      <c r="X2102" s="8"/>
      <c r="Y2102" s="9">
        <v>0</v>
      </c>
      <c r="Z2102" s="9">
        <v>0</v>
      </c>
      <c r="AA2102" s="9">
        <v>0</v>
      </c>
      <c r="AB2102" s="9">
        <v>0</v>
      </c>
      <c r="AC2102" s="9">
        <v>0</v>
      </c>
      <c r="AD2102" s="9">
        <v>0</v>
      </c>
      <c r="AE2102" s="9">
        <v>0</v>
      </c>
      <c r="AF2102" s="9">
        <v>0</v>
      </c>
      <c r="AG2102" s="9">
        <v>0</v>
      </c>
      <c r="AH2102" s="9">
        <v>0</v>
      </c>
      <c r="AI2102" s="9">
        <v>0</v>
      </c>
      <c r="AJ2102">
        <v>0</v>
      </c>
      <c r="AK2102">
        <v>0</v>
      </c>
      <c r="AU2102" t="s">
        <v>3859</v>
      </c>
      <c r="AW2102">
        <v>0</v>
      </c>
      <c r="BA2102">
        <v>0</v>
      </c>
      <c r="BC2102">
        <v>0</v>
      </c>
      <c r="BE2102">
        <v>0</v>
      </c>
      <c r="BG2102">
        <v>0</v>
      </c>
      <c r="BI2102">
        <v>0</v>
      </c>
      <c r="BK2102">
        <v>0</v>
      </c>
      <c r="BM2102">
        <v>0</v>
      </c>
      <c r="BO2102">
        <v>0</v>
      </c>
      <c r="BQ2102">
        <v>0</v>
      </c>
      <c r="BS2102">
        <v>0</v>
      </c>
      <c r="BT2102">
        <v>0</v>
      </c>
      <c r="BV2102">
        <v>0</v>
      </c>
      <c r="BX2102">
        <v>0</v>
      </c>
      <c r="BZ2102">
        <v>0</v>
      </c>
      <c r="CB2102">
        <v>0</v>
      </c>
      <c r="CD2102">
        <v>0</v>
      </c>
      <c r="CH2102">
        <v>0</v>
      </c>
      <c r="CL2102">
        <v>3261</v>
      </c>
      <c r="CO2102">
        <v>0</v>
      </c>
      <c r="CP2102">
        <v>0</v>
      </c>
    </row>
    <row r="2103" spans="1:94" x14ac:dyDescent="0.3">
      <c r="A2103" s="4">
        <v>44812</v>
      </c>
      <c r="B2103" s="2" t="s">
        <v>29</v>
      </c>
      <c r="C2103" s="11" t="s">
        <v>740</v>
      </c>
      <c r="D2103" s="11" t="s">
        <v>1699</v>
      </c>
      <c r="E2103" s="3" t="s">
        <v>878</v>
      </c>
      <c r="F2103" s="1"/>
      <c r="G2103" s="7"/>
      <c r="H2103" s="7"/>
      <c r="I2103" s="7"/>
      <c r="J2103" s="7"/>
      <c r="K2103" s="7"/>
      <c r="L2103" s="7"/>
      <c r="M2103" s="5"/>
      <c r="N2103" s="7"/>
      <c r="O2103" s="7"/>
      <c r="P2103" s="7"/>
      <c r="Q2103" s="7"/>
      <c r="R2103" s="7"/>
      <c r="S2103" s="7"/>
      <c r="T2103" s="7"/>
      <c r="U2103" s="7"/>
      <c r="V2103" s="6">
        <v>15</v>
      </c>
      <c r="W2103" s="10"/>
      <c r="X2103" s="8"/>
      <c r="Y2103" s="9">
        <v>0</v>
      </c>
      <c r="Z2103" s="9">
        <v>0</v>
      </c>
      <c r="AA2103" s="9">
        <v>0</v>
      </c>
      <c r="AB2103" s="9">
        <v>0</v>
      </c>
      <c r="AC2103" s="9">
        <v>0</v>
      </c>
      <c r="AD2103" s="9">
        <v>0</v>
      </c>
      <c r="AE2103" s="9">
        <v>0</v>
      </c>
      <c r="AF2103" s="9">
        <v>0</v>
      </c>
      <c r="AG2103" s="9">
        <v>0</v>
      </c>
      <c r="AH2103" s="9">
        <v>0</v>
      </c>
      <c r="AI2103" s="9">
        <v>0</v>
      </c>
      <c r="AJ2103">
        <v>0</v>
      </c>
      <c r="AK2103">
        <v>0</v>
      </c>
      <c r="AU2103" t="s">
        <v>3860</v>
      </c>
      <c r="AW2103">
        <v>0</v>
      </c>
      <c r="BA2103">
        <v>0</v>
      </c>
      <c r="BC2103">
        <v>0</v>
      </c>
      <c r="BE2103">
        <v>0</v>
      </c>
      <c r="BG2103">
        <v>0</v>
      </c>
      <c r="BI2103">
        <v>0</v>
      </c>
      <c r="BK2103">
        <v>0</v>
      </c>
      <c r="BM2103">
        <v>0</v>
      </c>
      <c r="BO2103">
        <v>0</v>
      </c>
      <c r="BQ2103">
        <v>0</v>
      </c>
      <c r="BS2103">
        <v>0</v>
      </c>
      <c r="BT2103">
        <v>0</v>
      </c>
      <c r="BV2103">
        <v>0</v>
      </c>
      <c r="BX2103">
        <v>0</v>
      </c>
      <c r="BZ2103">
        <v>0</v>
      </c>
      <c r="CB2103">
        <v>0</v>
      </c>
      <c r="CD2103">
        <v>0</v>
      </c>
      <c r="CH2103">
        <v>0</v>
      </c>
      <c r="CL2103">
        <v>3262</v>
      </c>
      <c r="CO2103">
        <v>0</v>
      </c>
      <c r="CP2103">
        <v>0</v>
      </c>
    </row>
    <row r="2104" spans="1:94" x14ac:dyDescent="0.3">
      <c r="A2104" s="4">
        <v>44742</v>
      </c>
      <c r="B2104" s="2" t="s">
        <v>5</v>
      </c>
      <c r="C2104" s="11" t="s">
        <v>109</v>
      </c>
      <c r="D2104" s="11" t="s">
        <v>11</v>
      </c>
      <c r="E2104" s="3" t="s">
        <v>905</v>
      </c>
      <c r="F2104" s="1"/>
      <c r="G2104" s="7"/>
      <c r="H2104" s="7"/>
      <c r="I2104" s="7"/>
      <c r="J2104" s="7">
        <v>4</v>
      </c>
      <c r="K2104" s="7">
        <v>1</v>
      </c>
      <c r="L2104" s="7"/>
      <c r="M2104" s="5">
        <v>1</v>
      </c>
      <c r="N2104" s="7"/>
      <c r="O2104" s="7"/>
      <c r="P2104" s="7"/>
      <c r="Q2104" s="7"/>
      <c r="R2104" s="7"/>
      <c r="S2104" s="7"/>
      <c r="T2104" s="7"/>
      <c r="U2104" s="7"/>
      <c r="V2104" s="6"/>
      <c r="W2104" s="10"/>
      <c r="X2104" s="8"/>
      <c r="Y2104" s="9">
        <v>0</v>
      </c>
      <c r="Z2104" s="9">
        <v>0</v>
      </c>
      <c r="AA2104" s="9">
        <v>0</v>
      </c>
      <c r="AB2104" s="9">
        <v>0</v>
      </c>
      <c r="AC2104" s="9">
        <v>0</v>
      </c>
      <c r="AD2104" s="9">
        <v>0</v>
      </c>
      <c r="AE2104" s="9">
        <v>0</v>
      </c>
      <c r="AF2104" s="9">
        <v>0</v>
      </c>
      <c r="AG2104" s="9">
        <v>0</v>
      </c>
      <c r="AH2104" s="9">
        <v>0</v>
      </c>
      <c r="AI2104" s="9">
        <v>0</v>
      </c>
      <c r="AJ2104">
        <v>0</v>
      </c>
      <c r="AK2104">
        <v>0</v>
      </c>
      <c r="AU2104" t="s">
        <v>3861</v>
      </c>
      <c r="AW2104">
        <v>0</v>
      </c>
      <c r="BA2104">
        <v>0</v>
      </c>
      <c r="BC2104">
        <v>0</v>
      </c>
      <c r="BE2104">
        <v>0</v>
      </c>
      <c r="BG2104">
        <v>0</v>
      </c>
      <c r="BI2104">
        <v>0</v>
      </c>
      <c r="BK2104">
        <v>0</v>
      </c>
      <c r="BM2104">
        <v>0</v>
      </c>
      <c r="BO2104">
        <v>0</v>
      </c>
      <c r="BQ2104">
        <v>0</v>
      </c>
      <c r="BS2104">
        <v>0</v>
      </c>
      <c r="BT2104">
        <v>0</v>
      </c>
      <c r="BV2104">
        <v>0</v>
      </c>
      <c r="BX2104">
        <v>0</v>
      </c>
      <c r="BZ2104">
        <v>0</v>
      </c>
      <c r="CB2104">
        <v>0</v>
      </c>
      <c r="CD2104">
        <v>0</v>
      </c>
      <c r="CH2104">
        <v>0</v>
      </c>
      <c r="CL2104">
        <v>3263</v>
      </c>
      <c r="CO2104">
        <v>0</v>
      </c>
      <c r="CP2104">
        <v>0</v>
      </c>
    </row>
    <row r="2105" spans="1:94" x14ac:dyDescent="0.3">
      <c r="A2105" s="4">
        <v>44747</v>
      </c>
      <c r="B2105" s="2" t="s">
        <v>5</v>
      </c>
      <c r="C2105" s="11" t="s">
        <v>109</v>
      </c>
      <c r="D2105" s="11" t="s">
        <v>7</v>
      </c>
      <c r="E2105" s="3" t="s">
        <v>905</v>
      </c>
      <c r="F2105" s="1"/>
      <c r="G2105" s="7"/>
      <c r="H2105" s="7"/>
      <c r="I2105" s="7"/>
      <c r="J2105" s="7">
        <v>8</v>
      </c>
      <c r="K2105" s="7">
        <v>1</v>
      </c>
      <c r="L2105" s="7"/>
      <c r="M2105" s="5">
        <v>1</v>
      </c>
      <c r="N2105" s="7"/>
      <c r="O2105" s="7"/>
      <c r="P2105" s="7"/>
      <c r="Q2105" s="7"/>
      <c r="R2105" s="7"/>
      <c r="S2105" s="7"/>
      <c r="T2105" s="7"/>
      <c r="U2105" s="7"/>
      <c r="V2105" s="6"/>
      <c r="W2105" s="10"/>
      <c r="X2105" s="8"/>
      <c r="Y2105" s="9">
        <v>0</v>
      </c>
      <c r="Z2105" s="9">
        <v>0</v>
      </c>
      <c r="AA2105" s="9">
        <v>0</v>
      </c>
      <c r="AB2105" s="9">
        <v>0</v>
      </c>
      <c r="AC2105" s="9">
        <v>0</v>
      </c>
      <c r="AD2105" s="9">
        <v>0</v>
      </c>
      <c r="AE2105" s="9">
        <v>0</v>
      </c>
      <c r="AF2105" s="9">
        <v>0</v>
      </c>
      <c r="AG2105" s="9">
        <v>0</v>
      </c>
      <c r="AH2105" s="9">
        <v>0</v>
      </c>
      <c r="AI2105" s="9">
        <v>0</v>
      </c>
      <c r="AJ2105">
        <v>0</v>
      </c>
      <c r="AK2105">
        <v>0</v>
      </c>
      <c r="AU2105" t="s">
        <v>3862</v>
      </c>
      <c r="AW2105">
        <v>0</v>
      </c>
      <c r="BA2105">
        <v>0</v>
      </c>
      <c r="BC2105">
        <v>0</v>
      </c>
      <c r="BE2105">
        <v>0</v>
      </c>
      <c r="BG2105">
        <v>0</v>
      </c>
      <c r="BI2105">
        <v>0</v>
      </c>
      <c r="BK2105">
        <v>0</v>
      </c>
      <c r="BM2105">
        <v>0</v>
      </c>
      <c r="BO2105">
        <v>0</v>
      </c>
      <c r="BQ2105">
        <v>0</v>
      </c>
      <c r="BS2105">
        <v>0</v>
      </c>
      <c r="BT2105">
        <v>0</v>
      </c>
      <c r="BV2105">
        <v>0</v>
      </c>
      <c r="BX2105">
        <v>0</v>
      </c>
      <c r="BZ2105">
        <v>0</v>
      </c>
      <c r="CB2105">
        <v>0</v>
      </c>
      <c r="CD2105">
        <v>0</v>
      </c>
      <c r="CH2105">
        <v>0</v>
      </c>
      <c r="CL2105">
        <v>3264</v>
      </c>
      <c r="CO2105">
        <v>0</v>
      </c>
      <c r="CP2105">
        <v>0</v>
      </c>
    </row>
    <row r="2106" spans="1:94" x14ac:dyDescent="0.3">
      <c r="A2106" s="4">
        <v>44759</v>
      </c>
      <c r="B2106" s="2" t="s">
        <v>5</v>
      </c>
      <c r="C2106" s="11" t="s">
        <v>109</v>
      </c>
      <c r="D2106" s="11" t="s">
        <v>1690</v>
      </c>
      <c r="E2106" s="3" t="s">
        <v>905</v>
      </c>
      <c r="F2106" s="1"/>
      <c r="G2106" s="7"/>
      <c r="H2106" s="7"/>
      <c r="I2106" s="7"/>
      <c r="J2106" s="7">
        <v>8</v>
      </c>
      <c r="K2106" s="7">
        <v>3</v>
      </c>
      <c r="L2106" s="7"/>
      <c r="M2106" s="5">
        <v>2</v>
      </c>
      <c r="N2106" s="7"/>
      <c r="O2106" s="7"/>
      <c r="P2106" s="7"/>
      <c r="Q2106" s="7"/>
      <c r="R2106" s="7"/>
      <c r="S2106" s="7"/>
      <c r="T2106" s="7"/>
      <c r="U2106" s="7"/>
      <c r="V2106" s="6"/>
      <c r="W2106" s="10"/>
      <c r="X2106" s="8"/>
      <c r="Y2106" s="9">
        <v>0</v>
      </c>
      <c r="Z2106" s="9">
        <v>0</v>
      </c>
      <c r="AA2106" s="9">
        <v>0</v>
      </c>
      <c r="AB2106" s="9">
        <v>0</v>
      </c>
      <c r="AC2106" s="9">
        <v>0</v>
      </c>
      <c r="AD2106" s="9">
        <v>0</v>
      </c>
      <c r="AE2106" s="9">
        <v>0</v>
      </c>
      <c r="AF2106" s="9">
        <v>0</v>
      </c>
      <c r="AG2106" s="9">
        <v>0</v>
      </c>
      <c r="AH2106" s="9">
        <v>0</v>
      </c>
      <c r="AI2106" s="9">
        <v>0</v>
      </c>
      <c r="AJ2106">
        <v>0</v>
      </c>
      <c r="AK2106">
        <v>0</v>
      </c>
      <c r="AU2106" t="s">
        <v>3863</v>
      </c>
      <c r="AW2106">
        <v>0</v>
      </c>
      <c r="BA2106">
        <v>0</v>
      </c>
      <c r="BC2106">
        <v>0</v>
      </c>
      <c r="BE2106">
        <v>0</v>
      </c>
      <c r="BG2106">
        <v>0</v>
      </c>
      <c r="BI2106">
        <v>0</v>
      </c>
      <c r="BK2106">
        <v>0</v>
      </c>
      <c r="BM2106">
        <v>0</v>
      </c>
      <c r="BO2106">
        <v>0</v>
      </c>
      <c r="BQ2106">
        <v>0</v>
      </c>
      <c r="BS2106">
        <v>0</v>
      </c>
      <c r="BT2106">
        <v>0</v>
      </c>
      <c r="BV2106">
        <v>0</v>
      </c>
      <c r="BX2106">
        <v>0</v>
      </c>
      <c r="BZ2106">
        <v>0</v>
      </c>
      <c r="CB2106">
        <v>0</v>
      </c>
      <c r="CD2106">
        <v>0</v>
      </c>
      <c r="CH2106">
        <v>0</v>
      </c>
      <c r="CL2106">
        <v>3265</v>
      </c>
      <c r="CO2106">
        <v>0</v>
      </c>
      <c r="CP2106">
        <v>0</v>
      </c>
    </row>
    <row r="2107" spans="1:94" x14ac:dyDescent="0.3">
      <c r="A2107" s="4">
        <v>44755</v>
      </c>
      <c r="B2107" s="2" t="s">
        <v>5</v>
      </c>
      <c r="C2107" s="11" t="s">
        <v>109</v>
      </c>
      <c r="D2107" s="11" t="s">
        <v>7</v>
      </c>
      <c r="E2107" s="3" t="s">
        <v>905</v>
      </c>
      <c r="F2107" s="1"/>
      <c r="G2107" s="7"/>
      <c r="H2107" s="7">
        <v>2</v>
      </c>
      <c r="I2107" s="7"/>
      <c r="J2107" s="7">
        <v>19</v>
      </c>
      <c r="K2107" s="7">
        <v>4</v>
      </c>
      <c r="L2107" s="7"/>
      <c r="M2107" s="5">
        <v>2</v>
      </c>
      <c r="N2107" s="7"/>
      <c r="O2107" s="7"/>
      <c r="P2107" s="7"/>
      <c r="Q2107" s="7"/>
      <c r="R2107" s="7"/>
      <c r="S2107" s="7"/>
      <c r="T2107" s="7"/>
      <c r="U2107" s="7"/>
      <c r="V2107" s="6"/>
      <c r="W2107" s="10"/>
      <c r="X2107" s="8"/>
      <c r="Y2107" s="9">
        <v>0</v>
      </c>
      <c r="Z2107" s="9">
        <v>0</v>
      </c>
      <c r="AA2107" s="9">
        <v>0</v>
      </c>
      <c r="AB2107" s="9">
        <v>0</v>
      </c>
      <c r="AC2107" s="9">
        <v>0</v>
      </c>
      <c r="AD2107" s="9">
        <v>0</v>
      </c>
      <c r="AE2107" s="9">
        <v>0</v>
      </c>
      <c r="AF2107" s="9">
        <v>0</v>
      </c>
      <c r="AG2107" s="9">
        <v>0</v>
      </c>
      <c r="AH2107" s="9">
        <v>0</v>
      </c>
      <c r="AI2107" s="9">
        <v>0</v>
      </c>
      <c r="AJ2107">
        <v>0</v>
      </c>
      <c r="AK2107">
        <v>0</v>
      </c>
      <c r="AU2107" t="s">
        <v>3864</v>
      </c>
      <c r="AW2107">
        <v>0</v>
      </c>
      <c r="BA2107">
        <v>0</v>
      </c>
      <c r="BC2107">
        <v>0</v>
      </c>
      <c r="BE2107">
        <v>0</v>
      </c>
      <c r="BG2107">
        <v>0</v>
      </c>
      <c r="BI2107">
        <v>0</v>
      </c>
      <c r="BK2107">
        <v>0</v>
      </c>
      <c r="BM2107">
        <v>0</v>
      </c>
      <c r="BO2107">
        <v>0</v>
      </c>
      <c r="BQ2107">
        <v>0</v>
      </c>
      <c r="BS2107">
        <v>0</v>
      </c>
      <c r="BT2107">
        <v>0</v>
      </c>
      <c r="BV2107">
        <v>0</v>
      </c>
      <c r="BX2107">
        <v>0</v>
      </c>
      <c r="BZ2107">
        <v>0</v>
      </c>
      <c r="CB2107">
        <v>0</v>
      </c>
      <c r="CD2107">
        <v>0</v>
      </c>
      <c r="CH2107">
        <v>0</v>
      </c>
      <c r="CL2107">
        <v>3266</v>
      </c>
      <c r="CO2107">
        <v>0</v>
      </c>
      <c r="CP2107">
        <v>0</v>
      </c>
    </row>
    <row r="2108" spans="1:94" x14ac:dyDescent="0.3">
      <c r="A2108" s="4">
        <v>44726</v>
      </c>
      <c r="B2108" s="2" t="s">
        <v>5</v>
      </c>
      <c r="C2108" s="11" t="s">
        <v>109</v>
      </c>
      <c r="D2108" s="11" t="s">
        <v>404</v>
      </c>
      <c r="E2108" s="3" t="s">
        <v>905</v>
      </c>
      <c r="F2108" s="1"/>
      <c r="G2108" s="7"/>
      <c r="H2108" s="7"/>
      <c r="I2108" s="7"/>
      <c r="J2108" s="7">
        <v>24</v>
      </c>
      <c r="K2108" s="7">
        <v>6</v>
      </c>
      <c r="L2108" s="7"/>
      <c r="M2108" s="5">
        <v>3</v>
      </c>
      <c r="N2108" s="7"/>
      <c r="O2108" s="7"/>
      <c r="P2108" s="7"/>
      <c r="Q2108" s="7"/>
      <c r="R2108" s="7"/>
      <c r="S2108" s="7"/>
      <c r="T2108" s="7"/>
      <c r="U2108" s="7"/>
      <c r="V2108" s="6"/>
      <c r="W2108" s="10"/>
      <c r="X2108" s="8"/>
      <c r="Y2108" s="9">
        <v>0</v>
      </c>
      <c r="Z2108" s="9">
        <v>0</v>
      </c>
      <c r="AA2108" s="9">
        <v>0</v>
      </c>
      <c r="AB2108" s="9">
        <v>0</v>
      </c>
      <c r="AC2108" s="9">
        <v>0</v>
      </c>
      <c r="AD2108" s="9">
        <v>0</v>
      </c>
      <c r="AE2108" s="9">
        <v>0</v>
      </c>
      <c r="AF2108" s="9">
        <v>0</v>
      </c>
      <c r="AG2108" s="9">
        <v>0</v>
      </c>
      <c r="AH2108" s="9">
        <v>0</v>
      </c>
      <c r="AI2108" s="9">
        <v>0</v>
      </c>
      <c r="AJ2108">
        <v>0</v>
      </c>
      <c r="AK2108">
        <v>0</v>
      </c>
      <c r="AU2108" t="s">
        <v>3865</v>
      </c>
      <c r="AW2108">
        <v>0</v>
      </c>
      <c r="BA2108">
        <v>0</v>
      </c>
      <c r="BC2108">
        <v>0</v>
      </c>
      <c r="BE2108">
        <v>0</v>
      </c>
      <c r="BG2108">
        <v>0</v>
      </c>
      <c r="BI2108">
        <v>0</v>
      </c>
      <c r="BK2108">
        <v>0</v>
      </c>
      <c r="BM2108">
        <v>0</v>
      </c>
      <c r="BO2108">
        <v>0</v>
      </c>
      <c r="BQ2108">
        <v>0</v>
      </c>
      <c r="BS2108">
        <v>0</v>
      </c>
      <c r="BT2108">
        <v>0</v>
      </c>
      <c r="BV2108">
        <v>0</v>
      </c>
      <c r="BX2108">
        <v>0</v>
      </c>
      <c r="BZ2108">
        <v>0</v>
      </c>
      <c r="CB2108">
        <v>0</v>
      </c>
      <c r="CD2108">
        <v>0</v>
      </c>
      <c r="CH2108">
        <v>0</v>
      </c>
      <c r="CL2108">
        <v>3267</v>
      </c>
      <c r="CO2108">
        <v>0</v>
      </c>
      <c r="CP2108">
        <v>0</v>
      </c>
    </row>
    <row r="2109" spans="1:94" x14ac:dyDescent="0.3">
      <c r="A2109" s="4">
        <v>44616</v>
      </c>
      <c r="B2109" s="2" t="s">
        <v>5</v>
      </c>
      <c r="C2109" s="11" t="s">
        <v>109</v>
      </c>
      <c r="D2109" s="11" t="s">
        <v>11</v>
      </c>
      <c r="E2109" s="3" t="s">
        <v>905</v>
      </c>
      <c r="F2109" s="1"/>
      <c r="G2109" s="7"/>
      <c r="H2109" s="7"/>
      <c r="I2109" s="7"/>
      <c r="J2109" s="7">
        <v>172</v>
      </c>
      <c r="K2109" s="7">
        <v>17</v>
      </c>
      <c r="L2109" s="7"/>
      <c r="M2109" s="5">
        <v>48</v>
      </c>
      <c r="N2109" s="7"/>
      <c r="O2109" s="7"/>
      <c r="P2109" s="7"/>
      <c r="Q2109" s="7"/>
      <c r="R2109" s="7"/>
      <c r="S2109" s="7"/>
      <c r="T2109" s="7"/>
      <c r="U2109" s="7"/>
      <c r="V2109" s="6"/>
      <c r="W2109" s="10"/>
      <c r="X2109" s="8"/>
      <c r="Y2109" s="9">
        <v>0</v>
      </c>
      <c r="Z2109" s="9">
        <v>0</v>
      </c>
      <c r="AA2109" s="9">
        <v>0</v>
      </c>
      <c r="AB2109" s="9">
        <v>0</v>
      </c>
      <c r="AC2109" s="9">
        <v>0</v>
      </c>
      <c r="AD2109" s="9">
        <v>0</v>
      </c>
      <c r="AE2109" s="9">
        <v>0</v>
      </c>
      <c r="AF2109" s="9">
        <v>0</v>
      </c>
      <c r="AG2109" s="9">
        <v>0</v>
      </c>
      <c r="AH2109" s="9">
        <v>0</v>
      </c>
      <c r="AI2109" s="9">
        <v>0</v>
      </c>
      <c r="AJ2109">
        <v>0</v>
      </c>
      <c r="AK2109">
        <v>0</v>
      </c>
      <c r="AU2109" t="s">
        <v>3866</v>
      </c>
      <c r="AW2109">
        <v>0</v>
      </c>
      <c r="BA2109">
        <v>0</v>
      </c>
      <c r="BC2109">
        <v>0</v>
      </c>
      <c r="BE2109">
        <v>0</v>
      </c>
      <c r="BG2109">
        <v>0</v>
      </c>
      <c r="BI2109">
        <v>0</v>
      </c>
      <c r="BK2109">
        <v>0</v>
      </c>
      <c r="BM2109">
        <v>0</v>
      </c>
      <c r="BO2109">
        <v>0</v>
      </c>
      <c r="BQ2109">
        <v>0</v>
      </c>
      <c r="BS2109">
        <v>0</v>
      </c>
      <c r="BT2109">
        <v>0</v>
      </c>
      <c r="BV2109">
        <v>0</v>
      </c>
      <c r="BX2109">
        <v>0</v>
      </c>
      <c r="BZ2109">
        <v>0</v>
      </c>
      <c r="CB2109">
        <v>0</v>
      </c>
      <c r="CD2109">
        <v>0</v>
      </c>
      <c r="CH2109">
        <v>0</v>
      </c>
      <c r="CL2109">
        <v>3268</v>
      </c>
      <c r="CO2109">
        <v>0</v>
      </c>
      <c r="CP2109">
        <v>0</v>
      </c>
    </row>
    <row r="2110" spans="1:94" x14ac:dyDescent="0.3">
      <c r="A2110" s="4">
        <v>44834</v>
      </c>
      <c r="B2110" s="2" t="s">
        <v>57</v>
      </c>
      <c r="C2110" s="11" t="s">
        <v>1354</v>
      </c>
      <c r="D2110" s="11" t="s">
        <v>1699</v>
      </c>
      <c r="E2110" s="3" t="s">
        <v>1355</v>
      </c>
      <c r="F2110" s="1"/>
      <c r="G2110" s="7"/>
      <c r="H2110" s="7"/>
      <c r="I2110" s="7"/>
      <c r="J2110" s="7"/>
      <c r="K2110" s="7"/>
      <c r="L2110" s="7"/>
      <c r="M2110" s="5"/>
      <c r="N2110" s="7"/>
      <c r="O2110" s="7"/>
      <c r="P2110" s="7"/>
      <c r="Q2110" s="7"/>
      <c r="R2110" s="7"/>
      <c r="S2110" s="7"/>
      <c r="T2110" s="7"/>
      <c r="U2110" s="7"/>
      <c r="V2110" s="6">
        <v>1</v>
      </c>
      <c r="W2110" s="10"/>
      <c r="X2110" s="8"/>
      <c r="Y2110" s="9">
        <v>0</v>
      </c>
      <c r="Z2110" s="9">
        <v>0</v>
      </c>
      <c r="AA2110" s="9">
        <v>0</v>
      </c>
      <c r="AB2110" s="9">
        <v>0</v>
      </c>
      <c r="AC2110" s="9">
        <v>0</v>
      </c>
      <c r="AD2110" s="9">
        <v>0</v>
      </c>
      <c r="AE2110" s="9">
        <v>0</v>
      </c>
      <c r="AF2110" s="9">
        <v>0</v>
      </c>
      <c r="AG2110" s="9">
        <v>0</v>
      </c>
      <c r="AH2110" s="9">
        <v>0</v>
      </c>
      <c r="AI2110" s="9">
        <v>0</v>
      </c>
      <c r="AJ2110">
        <v>0</v>
      </c>
      <c r="AK2110">
        <v>0</v>
      </c>
      <c r="AU2110" t="s">
        <v>3867</v>
      </c>
      <c r="AW2110">
        <v>0</v>
      </c>
      <c r="BA2110">
        <v>0</v>
      </c>
      <c r="BC2110">
        <v>0</v>
      </c>
      <c r="BE2110">
        <v>0</v>
      </c>
      <c r="BG2110">
        <v>0</v>
      </c>
      <c r="BI2110">
        <v>0</v>
      </c>
      <c r="BK2110">
        <v>0</v>
      </c>
      <c r="BM2110">
        <v>0</v>
      </c>
      <c r="BO2110">
        <v>0</v>
      </c>
      <c r="BQ2110">
        <v>0</v>
      </c>
      <c r="BS2110">
        <v>0</v>
      </c>
      <c r="BT2110">
        <v>0</v>
      </c>
      <c r="BV2110">
        <v>0</v>
      </c>
      <c r="BX2110">
        <v>0</v>
      </c>
      <c r="BZ2110">
        <v>0</v>
      </c>
      <c r="CB2110">
        <v>0</v>
      </c>
      <c r="CD2110">
        <v>0</v>
      </c>
      <c r="CH2110">
        <v>0</v>
      </c>
      <c r="CL2110">
        <v>3269</v>
      </c>
      <c r="CO2110">
        <v>0</v>
      </c>
      <c r="CP2110">
        <v>0</v>
      </c>
    </row>
    <row r="2111" spans="1:94" x14ac:dyDescent="0.3">
      <c r="A2111" s="4">
        <v>44836</v>
      </c>
      <c r="B2111" s="2" t="s">
        <v>47</v>
      </c>
      <c r="C2111" s="11" t="s">
        <v>443</v>
      </c>
      <c r="D2111" s="11" t="s">
        <v>7</v>
      </c>
      <c r="E2111" s="3" t="s">
        <v>1374</v>
      </c>
      <c r="F2111" s="1"/>
      <c r="G2111" s="7"/>
      <c r="H2111" s="7"/>
      <c r="I2111" s="7"/>
      <c r="J2111" s="7">
        <v>3</v>
      </c>
      <c r="K2111" s="7">
        <v>1</v>
      </c>
      <c r="L2111" s="7">
        <v>1</v>
      </c>
      <c r="M2111" s="5"/>
      <c r="N2111" s="7"/>
      <c r="O2111" s="7"/>
      <c r="P2111" s="7"/>
      <c r="Q2111" s="7"/>
      <c r="R2111" s="7"/>
      <c r="S2111" s="7"/>
      <c r="T2111" s="7"/>
      <c r="U2111" s="7"/>
      <c r="V2111" s="6"/>
      <c r="W2111" s="10"/>
      <c r="X2111" s="8"/>
      <c r="Y2111" s="9">
        <v>0</v>
      </c>
      <c r="Z2111" s="9">
        <v>0</v>
      </c>
      <c r="AA2111" s="9">
        <v>0</v>
      </c>
      <c r="AB2111" s="9">
        <v>0</v>
      </c>
      <c r="AC2111" s="9">
        <v>0</v>
      </c>
      <c r="AD2111" s="9">
        <v>0</v>
      </c>
      <c r="AE2111" s="9">
        <v>0</v>
      </c>
      <c r="AF2111" s="9">
        <v>0</v>
      </c>
      <c r="AG2111" s="9">
        <v>0</v>
      </c>
      <c r="AH2111" s="9">
        <v>0</v>
      </c>
      <c r="AI2111" s="9">
        <v>0</v>
      </c>
      <c r="AJ2111">
        <v>0</v>
      </c>
      <c r="AK2111">
        <v>0</v>
      </c>
      <c r="AU2111" t="s">
        <v>3868</v>
      </c>
      <c r="AW2111">
        <v>0</v>
      </c>
      <c r="BA2111">
        <v>0</v>
      </c>
      <c r="BC2111">
        <v>0</v>
      </c>
      <c r="BE2111">
        <v>0</v>
      </c>
      <c r="BG2111">
        <v>0</v>
      </c>
      <c r="BI2111">
        <v>0</v>
      </c>
      <c r="BK2111">
        <v>0</v>
      </c>
      <c r="BM2111">
        <v>0</v>
      </c>
      <c r="BO2111">
        <v>0</v>
      </c>
      <c r="BQ2111">
        <v>0</v>
      </c>
      <c r="BS2111">
        <v>0</v>
      </c>
      <c r="BT2111">
        <v>0</v>
      </c>
      <c r="BV2111">
        <v>0</v>
      </c>
      <c r="BX2111">
        <v>0</v>
      </c>
      <c r="BZ2111">
        <v>0</v>
      </c>
      <c r="CB2111">
        <v>0</v>
      </c>
      <c r="CD2111">
        <v>0</v>
      </c>
      <c r="CH2111">
        <v>0</v>
      </c>
      <c r="CL2111">
        <v>3270</v>
      </c>
      <c r="CO2111">
        <v>0</v>
      </c>
      <c r="CP2111">
        <v>0</v>
      </c>
    </row>
    <row r="2112" spans="1:94" x14ac:dyDescent="0.3">
      <c r="A2112" s="4">
        <v>44836</v>
      </c>
      <c r="B2112" s="2" t="s">
        <v>794</v>
      </c>
      <c r="C2112" s="11" t="s">
        <v>36</v>
      </c>
      <c r="D2112" s="11" t="s">
        <v>31</v>
      </c>
      <c r="E2112" s="3" t="s">
        <v>963</v>
      </c>
      <c r="F2112" s="1"/>
      <c r="G2112" s="7"/>
      <c r="H2112" s="7"/>
      <c r="I2112" s="7"/>
      <c r="J2112" s="7">
        <v>20</v>
      </c>
      <c r="K2112" s="7">
        <v>5</v>
      </c>
      <c r="L2112" s="7"/>
      <c r="M2112" s="5">
        <v>5</v>
      </c>
      <c r="N2112" s="7"/>
      <c r="O2112" s="7"/>
      <c r="P2112" s="7"/>
      <c r="Q2112" s="7"/>
      <c r="R2112" s="7"/>
      <c r="S2112" s="7"/>
      <c r="T2112" s="7"/>
      <c r="U2112" s="7"/>
      <c r="V2112" s="6"/>
      <c r="W2112" s="10"/>
      <c r="X2112" s="8"/>
      <c r="Y2112" s="9">
        <v>0</v>
      </c>
      <c r="Z2112" s="9">
        <v>0</v>
      </c>
      <c r="AA2112" s="9">
        <v>0</v>
      </c>
      <c r="AB2112" s="9">
        <v>0</v>
      </c>
      <c r="AC2112" s="9">
        <v>0</v>
      </c>
      <c r="AD2112" s="9">
        <v>0</v>
      </c>
      <c r="AE2112" s="9">
        <v>0</v>
      </c>
      <c r="AF2112" s="9">
        <v>0</v>
      </c>
      <c r="AG2112" s="9">
        <v>0</v>
      </c>
      <c r="AH2112" s="9">
        <v>0</v>
      </c>
      <c r="AI2112" s="9">
        <v>0</v>
      </c>
      <c r="AJ2112">
        <v>0</v>
      </c>
      <c r="AK2112">
        <v>0</v>
      </c>
      <c r="AU2112" t="s">
        <v>3869</v>
      </c>
      <c r="AW2112">
        <v>0</v>
      </c>
      <c r="BA2112">
        <v>0</v>
      </c>
      <c r="BC2112">
        <v>0</v>
      </c>
      <c r="BE2112">
        <v>0</v>
      </c>
      <c r="BG2112">
        <v>0</v>
      </c>
      <c r="BI2112">
        <v>0</v>
      </c>
      <c r="BK2112">
        <v>0</v>
      </c>
      <c r="BM2112">
        <v>0</v>
      </c>
      <c r="BO2112">
        <v>0</v>
      </c>
      <c r="BQ2112">
        <v>0</v>
      </c>
      <c r="BS2112">
        <v>0</v>
      </c>
      <c r="BT2112">
        <v>0</v>
      </c>
      <c r="BV2112">
        <v>0</v>
      </c>
      <c r="BX2112">
        <v>0</v>
      </c>
      <c r="BZ2112">
        <v>0</v>
      </c>
      <c r="CB2112">
        <v>0</v>
      </c>
      <c r="CD2112">
        <v>0</v>
      </c>
      <c r="CH2112">
        <v>0</v>
      </c>
      <c r="CL2112">
        <v>3271</v>
      </c>
      <c r="CO2112">
        <v>0</v>
      </c>
      <c r="CP2112">
        <v>0</v>
      </c>
    </row>
    <row r="2113" spans="1:94" x14ac:dyDescent="0.3">
      <c r="A2113" s="4">
        <v>44703</v>
      </c>
      <c r="B2113" s="2" t="s">
        <v>5</v>
      </c>
      <c r="C2113" s="11" t="s">
        <v>124</v>
      </c>
      <c r="D2113" s="11" t="s">
        <v>11</v>
      </c>
      <c r="E2113" s="3" t="s">
        <v>882</v>
      </c>
      <c r="F2113" s="1"/>
      <c r="G2113" s="7"/>
      <c r="H2113" s="7"/>
      <c r="I2113" s="7"/>
      <c r="J2113" s="7">
        <v>2994</v>
      </c>
      <c r="K2113" s="7">
        <v>946</v>
      </c>
      <c r="L2113" s="7"/>
      <c r="M2113" s="5">
        <v>8</v>
      </c>
      <c r="N2113" s="7"/>
      <c r="O2113" s="7"/>
      <c r="P2113" s="7"/>
      <c r="Q2113" s="7"/>
      <c r="R2113" s="7"/>
      <c r="S2113" s="7"/>
      <c r="T2113" s="7"/>
      <c r="U2113" s="7"/>
      <c r="V2113" s="6">
        <v>24</v>
      </c>
      <c r="W2113" s="10" t="s">
        <v>3870</v>
      </c>
      <c r="X2113" s="8"/>
      <c r="Y2113" s="9">
        <v>0</v>
      </c>
      <c r="Z2113" s="9">
        <v>0</v>
      </c>
      <c r="AA2113" s="9">
        <v>0</v>
      </c>
      <c r="AB2113" s="9">
        <v>0</v>
      </c>
      <c r="AC2113" s="9">
        <v>0</v>
      </c>
      <c r="AD2113" s="9">
        <v>0</v>
      </c>
      <c r="AE2113" s="9">
        <v>0</v>
      </c>
      <c r="AF2113" s="9">
        <v>0</v>
      </c>
      <c r="AG2113" s="9">
        <v>0</v>
      </c>
      <c r="AH2113" s="9">
        <v>0</v>
      </c>
      <c r="AI2113" s="9">
        <v>0</v>
      </c>
      <c r="AJ2113">
        <v>0</v>
      </c>
      <c r="AK2113">
        <v>0</v>
      </c>
      <c r="AU2113" t="s">
        <v>3871</v>
      </c>
      <c r="AW2113">
        <v>0</v>
      </c>
      <c r="BA2113">
        <v>0</v>
      </c>
      <c r="BC2113">
        <v>0</v>
      </c>
      <c r="BE2113">
        <v>0</v>
      </c>
      <c r="BG2113">
        <v>0</v>
      </c>
      <c r="BI2113">
        <v>0</v>
      </c>
      <c r="BK2113">
        <v>0</v>
      </c>
      <c r="BM2113">
        <v>0</v>
      </c>
      <c r="BO2113">
        <v>0</v>
      </c>
      <c r="BQ2113">
        <v>0</v>
      </c>
      <c r="BS2113">
        <v>0</v>
      </c>
      <c r="BT2113">
        <v>0</v>
      </c>
      <c r="BV2113">
        <v>0</v>
      </c>
      <c r="BX2113">
        <v>0</v>
      </c>
      <c r="BZ2113">
        <v>0</v>
      </c>
      <c r="CB2113">
        <v>0</v>
      </c>
      <c r="CD2113">
        <v>0</v>
      </c>
      <c r="CH2113">
        <v>0</v>
      </c>
      <c r="CL2113">
        <v>3272</v>
      </c>
      <c r="CO2113">
        <v>0</v>
      </c>
      <c r="CP2113">
        <v>0</v>
      </c>
    </row>
    <row r="2114" spans="1:94" x14ac:dyDescent="0.3">
      <c r="A2114" s="4">
        <v>44712</v>
      </c>
      <c r="B2114" s="2" t="s">
        <v>5</v>
      </c>
      <c r="C2114" s="11" t="s">
        <v>99</v>
      </c>
      <c r="D2114" s="11" t="s">
        <v>1690</v>
      </c>
      <c r="E2114" s="3" t="s">
        <v>1038</v>
      </c>
      <c r="F2114" s="1"/>
      <c r="G2114" s="7"/>
      <c r="H2114" s="7"/>
      <c r="I2114" s="7"/>
      <c r="J2114" s="7">
        <v>10</v>
      </c>
      <c r="K2114" s="7">
        <v>4</v>
      </c>
      <c r="L2114" s="7">
        <v>1</v>
      </c>
      <c r="M2114" s="5">
        <v>3</v>
      </c>
      <c r="N2114" s="7">
        <v>1</v>
      </c>
      <c r="O2114" s="7"/>
      <c r="P2114" s="7"/>
      <c r="Q2114" s="7">
        <v>1</v>
      </c>
      <c r="R2114" s="7"/>
      <c r="S2114" s="7"/>
      <c r="T2114" s="7"/>
      <c r="U2114" s="7"/>
      <c r="V2114" s="6"/>
      <c r="W2114" s="10" t="s">
        <v>3451</v>
      </c>
      <c r="X2114" s="8"/>
      <c r="Y2114" s="9">
        <v>0</v>
      </c>
      <c r="Z2114" s="9">
        <v>0</v>
      </c>
      <c r="AA2114" s="9">
        <v>0</v>
      </c>
      <c r="AB2114" s="9">
        <v>0</v>
      </c>
      <c r="AC2114" s="9">
        <v>0</v>
      </c>
      <c r="AD2114" s="9">
        <v>0</v>
      </c>
      <c r="AE2114" s="9">
        <v>0</v>
      </c>
      <c r="AF2114" s="9">
        <v>0</v>
      </c>
      <c r="AG2114" s="9">
        <v>0</v>
      </c>
      <c r="AH2114" s="9">
        <v>0</v>
      </c>
      <c r="AI2114" s="9">
        <v>0</v>
      </c>
      <c r="AJ2114">
        <v>0</v>
      </c>
      <c r="AK2114">
        <v>0</v>
      </c>
      <c r="AU2114" t="s">
        <v>3872</v>
      </c>
      <c r="AW2114">
        <v>0</v>
      </c>
      <c r="BA2114">
        <v>0</v>
      </c>
      <c r="BC2114">
        <v>0</v>
      </c>
      <c r="BE2114">
        <v>0</v>
      </c>
      <c r="BG2114">
        <v>0</v>
      </c>
      <c r="BI2114">
        <v>0</v>
      </c>
      <c r="BK2114">
        <v>0</v>
      </c>
      <c r="BM2114">
        <v>0</v>
      </c>
      <c r="BO2114">
        <v>0</v>
      </c>
      <c r="BQ2114">
        <v>0</v>
      </c>
      <c r="BS2114">
        <v>0</v>
      </c>
      <c r="BT2114">
        <v>0</v>
      </c>
      <c r="BV2114">
        <v>0</v>
      </c>
      <c r="BX2114">
        <v>0</v>
      </c>
      <c r="BZ2114">
        <v>0</v>
      </c>
      <c r="CB2114">
        <v>0</v>
      </c>
      <c r="CD2114">
        <v>0</v>
      </c>
      <c r="CH2114">
        <v>0</v>
      </c>
      <c r="CL2114">
        <v>3273</v>
      </c>
      <c r="CO2114">
        <v>0</v>
      </c>
      <c r="CP2114">
        <v>0</v>
      </c>
    </row>
    <row r="2115" spans="1:94" x14ac:dyDescent="0.3">
      <c r="A2115" s="4">
        <v>44708</v>
      </c>
      <c r="B2115" s="2" t="s">
        <v>5</v>
      </c>
      <c r="C2115" s="11" t="s">
        <v>788</v>
      </c>
      <c r="D2115" s="11" t="s">
        <v>1690</v>
      </c>
      <c r="E2115" s="3" t="s">
        <v>861</v>
      </c>
      <c r="F2115" s="1"/>
      <c r="G2115" s="7"/>
      <c r="H2115" s="7"/>
      <c r="I2115" s="7"/>
      <c r="J2115" s="7"/>
      <c r="K2115" s="7"/>
      <c r="L2115" s="7"/>
      <c r="M2115" s="5"/>
      <c r="N2115" s="7">
        <v>1</v>
      </c>
      <c r="O2115" s="7"/>
      <c r="P2115" s="7"/>
      <c r="Q2115" s="7"/>
      <c r="R2115" s="7"/>
      <c r="S2115" s="7"/>
      <c r="T2115" s="7"/>
      <c r="U2115" s="7"/>
      <c r="V2115" s="6"/>
      <c r="W2115" s="10"/>
      <c r="X2115" s="8"/>
      <c r="Y2115" s="9">
        <v>0</v>
      </c>
      <c r="Z2115" s="9">
        <v>0</v>
      </c>
      <c r="AA2115" s="9">
        <v>0</v>
      </c>
      <c r="AB2115" s="9">
        <v>0</v>
      </c>
      <c r="AC2115" s="9">
        <v>0</v>
      </c>
      <c r="AD2115" s="9">
        <v>0</v>
      </c>
      <c r="AE2115" s="9">
        <v>0</v>
      </c>
      <c r="AF2115" s="9">
        <v>0</v>
      </c>
      <c r="AG2115" s="9">
        <v>0</v>
      </c>
      <c r="AH2115" s="9">
        <v>0</v>
      </c>
      <c r="AI2115" s="9">
        <v>0</v>
      </c>
      <c r="AJ2115">
        <v>0</v>
      </c>
      <c r="AK2115">
        <v>0</v>
      </c>
      <c r="AU2115" t="s">
        <v>3873</v>
      </c>
      <c r="AW2115">
        <v>0</v>
      </c>
      <c r="BA2115">
        <v>0</v>
      </c>
      <c r="BC2115">
        <v>0</v>
      </c>
      <c r="BE2115">
        <v>0</v>
      </c>
      <c r="BG2115">
        <v>0</v>
      </c>
      <c r="BI2115">
        <v>0</v>
      </c>
      <c r="BK2115">
        <v>0</v>
      </c>
      <c r="BM2115">
        <v>0</v>
      </c>
      <c r="BO2115">
        <v>0</v>
      </c>
      <c r="BQ2115">
        <v>0</v>
      </c>
      <c r="BS2115">
        <v>0</v>
      </c>
      <c r="BT2115">
        <v>0</v>
      </c>
      <c r="BV2115">
        <v>0</v>
      </c>
      <c r="BX2115">
        <v>0</v>
      </c>
      <c r="BZ2115">
        <v>0</v>
      </c>
      <c r="CB2115">
        <v>0</v>
      </c>
      <c r="CD2115">
        <v>0</v>
      </c>
      <c r="CH2115">
        <v>0</v>
      </c>
      <c r="CL2115">
        <v>3274</v>
      </c>
      <c r="CO2115">
        <v>0</v>
      </c>
      <c r="CP2115">
        <v>0</v>
      </c>
    </row>
    <row r="2116" spans="1:94" x14ac:dyDescent="0.3">
      <c r="A2116" s="4">
        <v>44707</v>
      </c>
      <c r="B2116" s="2" t="s">
        <v>5</v>
      </c>
      <c r="C2116" s="11" t="s">
        <v>438</v>
      </c>
      <c r="D2116" s="11" t="s">
        <v>1690</v>
      </c>
      <c r="E2116" s="3" t="s">
        <v>938</v>
      </c>
      <c r="F2116" s="1"/>
      <c r="G2116" s="7"/>
      <c r="H2116" s="7"/>
      <c r="I2116" s="7"/>
      <c r="J2116" s="7"/>
      <c r="K2116" s="7"/>
      <c r="L2116" s="7"/>
      <c r="M2116" s="5"/>
      <c r="N2116" s="7">
        <v>1</v>
      </c>
      <c r="O2116" s="7"/>
      <c r="P2116" s="7"/>
      <c r="Q2116" s="7"/>
      <c r="R2116" s="7"/>
      <c r="S2116" s="7"/>
      <c r="T2116" s="7"/>
      <c r="U2116" s="7"/>
      <c r="V2116" s="6"/>
      <c r="W2116" s="10"/>
      <c r="X2116" s="8"/>
      <c r="Y2116" s="9">
        <v>0</v>
      </c>
      <c r="Z2116" s="9">
        <v>0</v>
      </c>
      <c r="AA2116" s="9">
        <v>0</v>
      </c>
      <c r="AB2116" s="9">
        <v>0</v>
      </c>
      <c r="AC2116" s="9">
        <v>0</v>
      </c>
      <c r="AD2116" s="9">
        <v>0</v>
      </c>
      <c r="AE2116" s="9">
        <v>0</v>
      </c>
      <c r="AF2116" s="9">
        <v>0</v>
      </c>
      <c r="AG2116" s="9">
        <v>0</v>
      </c>
      <c r="AH2116" s="9">
        <v>0</v>
      </c>
      <c r="AI2116" s="9">
        <v>0</v>
      </c>
      <c r="AJ2116">
        <v>0</v>
      </c>
      <c r="AK2116">
        <v>0</v>
      </c>
      <c r="AU2116" t="s">
        <v>3874</v>
      </c>
      <c r="AW2116">
        <v>0</v>
      </c>
      <c r="BA2116">
        <v>0</v>
      </c>
      <c r="BC2116">
        <v>0</v>
      </c>
      <c r="BE2116">
        <v>0</v>
      </c>
      <c r="BG2116">
        <v>0</v>
      </c>
      <c r="BI2116">
        <v>0</v>
      </c>
      <c r="BK2116">
        <v>0</v>
      </c>
      <c r="BM2116">
        <v>0</v>
      </c>
      <c r="BO2116">
        <v>0</v>
      </c>
      <c r="BQ2116">
        <v>0</v>
      </c>
      <c r="BS2116">
        <v>0</v>
      </c>
      <c r="BT2116">
        <v>0</v>
      </c>
      <c r="BV2116">
        <v>0</v>
      </c>
      <c r="BX2116">
        <v>0</v>
      </c>
      <c r="BZ2116">
        <v>0</v>
      </c>
      <c r="CB2116">
        <v>0</v>
      </c>
      <c r="CD2116">
        <v>0</v>
      </c>
      <c r="CH2116">
        <v>0</v>
      </c>
      <c r="CL2116">
        <v>3275</v>
      </c>
      <c r="CO2116">
        <v>0</v>
      </c>
      <c r="CP2116">
        <v>0</v>
      </c>
    </row>
    <row r="2117" spans="1:94" x14ac:dyDescent="0.3">
      <c r="A2117" s="4">
        <v>44705</v>
      </c>
      <c r="B2117" s="2" t="s">
        <v>5</v>
      </c>
      <c r="C2117" s="11" t="s">
        <v>437</v>
      </c>
      <c r="D2117" s="11" t="s">
        <v>1690</v>
      </c>
      <c r="E2117" s="3" t="s">
        <v>1179</v>
      </c>
      <c r="F2117" s="1"/>
      <c r="G2117" s="7"/>
      <c r="H2117" s="7"/>
      <c r="I2117" s="7"/>
      <c r="J2117" s="7"/>
      <c r="K2117" s="7"/>
      <c r="L2117" s="7"/>
      <c r="M2117" s="5"/>
      <c r="N2117" s="7">
        <v>1</v>
      </c>
      <c r="O2117" s="7"/>
      <c r="P2117" s="7"/>
      <c r="Q2117" s="7"/>
      <c r="R2117" s="7"/>
      <c r="S2117" s="7"/>
      <c r="T2117" s="7"/>
      <c r="U2117" s="7"/>
      <c r="V2117" s="6"/>
      <c r="W2117" s="10"/>
      <c r="X2117" s="8"/>
      <c r="Y2117" s="9">
        <v>0</v>
      </c>
      <c r="Z2117" s="9">
        <v>0</v>
      </c>
      <c r="AA2117" s="9">
        <v>0</v>
      </c>
      <c r="AB2117" s="9">
        <v>0</v>
      </c>
      <c r="AC2117" s="9">
        <v>0</v>
      </c>
      <c r="AD2117" s="9">
        <v>0</v>
      </c>
      <c r="AE2117" s="9">
        <v>0</v>
      </c>
      <c r="AF2117" s="9">
        <v>0</v>
      </c>
      <c r="AG2117" s="9">
        <v>0</v>
      </c>
      <c r="AH2117" s="9">
        <v>0</v>
      </c>
      <c r="AI2117" s="9">
        <v>0</v>
      </c>
      <c r="AJ2117">
        <v>0</v>
      </c>
      <c r="AK2117">
        <v>0</v>
      </c>
      <c r="AU2117" t="s">
        <v>3875</v>
      </c>
      <c r="AW2117">
        <v>0</v>
      </c>
      <c r="BA2117">
        <v>0</v>
      </c>
      <c r="BC2117">
        <v>0</v>
      </c>
      <c r="BE2117">
        <v>0</v>
      </c>
      <c r="BG2117">
        <v>0</v>
      </c>
      <c r="BI2117">
        <v>0</v>
      </c>
      <c r="BK2117">
        <v>0</v>
      </c>
      <c r="BM2117">
        <v>0</v>
      </c>
      <c r="BO2117">
        <v>0</v>
      </c>
      <c r="BQ2117">
        <v>0</v>
      </c>
      <c r="BS2117">
        <v>0</v>
      </c>
      <c r="BT2117">
        <v>0</v>
      </c>
      <c r="BV2117">
        <v>0</v>
      </c>
      <c r="BX2117">
        <v>0</v>
      </c>
      <c r="BZ2117">
        <v>0</v>
      </c>
      <c r="CB2117">
        <v>0</v>
      </c>
      <c r="CD2117">
        <v>0</v>
      </c>
      <c r="CH2117">
        <v>0</v>
      </c>
      <c r="CL2117">
        <v>3276</v>
      </c>
      <c r="CO2117">
        <v>0</v>
      </c>
      <c r="CP2117">
        <v>0</v>
      </c>
    </row>
    <row r="2118" spans="1:94" x14ac:dyDescent="0.3">
      <c r="A2118" s="4">
        <v>44838</v>
      </c>
      <c r="B2118" s="2" t="s">
        <v>115</v>
      </c>
      <c r="C2118" s="11" t="s">
        <v>516</v>
      </c>
      <c r="D2118" s="11" t="s">
        <v>1690</v>
      </c>
      <c r="E2118" s="3" t="s">
        <v>1258</v>
      </c>
      <c r="F2118" s="1"/>
      <c r="G2118" s="7"/>
      <c r="H2118" s="7"/>
      <c r="I2118" s="7"/>
      <c r="J2118" s="7"/>
      <c r="K2118" s="7"/>
      <c r="L2118" s="7"/>
      <c r="M2118" s="5"/>
      <c r="N2118" s="7">
        <v>1</v>
      </c>
      <c r="O2118" s="7"/>
      <c r="P2118" s="7"/>
      <c r="Q2118" s="7"/>
      <c r="R2118" s="7"/>
      <c r="S2118" s="7"/>
      <c r="T2118" s="7"/>
      <c r="U2118" s="7"/>
      <c r="V2118" s="6"/>
      <c r="W2118" s="10"/>
      <c r="X2118" s="8"/>
      <c r="Y2118" s="9">
        <v>0</v>
      </c>
      <c r="Z2118" s="9">
        <v>0</v>
      </c>
      <c r="AA2118" s="9">
        <v>0</v>
      </c>
      <c r="AB2118" s="9">
        <v>0</v>
      </c>
      <c r="AC2118" s="9">
        <v>0</v>
      </c>
      <c r="AD2118" s="9">
        <v>0</v>
      </c>
      <c r="AE2118" s="9">
        <v>0</v>
      </c>
      <c r="AF2118" s="9">
        <v>0</v>
      </c>
      <c r="AG2118" s="9">
        <v>0</v>
      </c>
      <c r="AH2118" s="9">
        <v>0</v>
      </c>
      <c r="AI2118" s="9">
        <v>0</v>
      </c>
      <c r="AJ2118">
        <v>0</v>
      </c>
      <c r="AK2118">
        <v>0</v>
      </c>
      <c r="AU2118" t="s">
        <v>3876</v>
      </c>
      <c r="AW2118">
        <v>0</v>
      </c>
      <c r="BA2118">
        <v>0</v>
      </c>
      <c r="BC2118">
        <v>0</v>
      </c>
      <c r="BE2118">
        <v>0</v>
      </c>
      <c r="BG2118">
        <v>0</v>
      </c>
      <c r="BI2118">
        <v>0</v>
      </c>
      <c r="BK2118">
        <v>0</v>
      </c>
      <c r="BM2118">
        <v>0</v>
      </c>
      <c r="BO2118">
        <v>0</v>
      </c>
      <c r="BQ2118">
        <v>0</v>
      </c>
      <c r="BS2118">
        <v>0</v>
      </c>
      <c r="BT2118">
        <v>0</v>
      </c>
      <c r="BV2118">
        <v>0</v>
      </c>
      <c r="BX2118">
        <v>0</v>
      </c>
      <c r="BZ2118">
        <v>0</v>
      </c>
      <c r="CB2118">
        <v>0</v>
      </c>
      <c r="CD2118">
        <v>0</v>
      </c>
      <c r="CH2118">
        <v>0</v>
      </c>
      <c r="CL2118">
        <v>3277</v>
      </c>
      <c r="CO2118">
        <v>0</v>
      </c>
      <c r="CP2118">
        <v>0</v>
      </c>
    </row>
    <row r="2119" spans="1:94" x14ac:dyDescent="0.3">
      <c r="A2119" s="4">
        <v>44838</v>
      </c>
      <c r="B2119" s="2" t="s">
        <v>47</v>
      </c>
      <c r="C2119" s="11" t="s">
        <v>550</v>
      </c>
      <c r="D2119" s="11" t="s">
        <v>31</v>
      </c>
      <c r="E2119" s="3" t="s">
        <v>1386</v>
      </c>
      <c r="F2119" s="1"/>
      <c r="G2119" s="7"/>
      <c r="H2119" s="7"/>
      <c r="I2119" s="7"/>
      <c r="J2119" s="7"/>
      <c r="K2119" s="7">
        <v>20</v>
      </c>
      <c r="L2119" s="7"/>
      <c r="M2119" s="5">
        <v>16</v>
      </c>
      <c r="N2119" s="7"/>
      <c r="O2119" s="7"/>
      <c r="P2119" s="7"/>
      <c r="Q2119" s="7"/>
      <c r="R2119" s="7"/>
      <c r="S2119" s="7"/>
      <c r="T2119" s="7"/>
      <c r="U2119" s="7"/>
      <c r="V2119" s="6"/>
      <c r="W2119" s="10"/>
      <c r="X2119" s="8"/>
      <c r="Y2119" s="9">
        <v>0</v>
      </c>
      <c r="Z2119" s="9">
        <v>0</v>
      </c>
      <c r="AA2119" s="9">
        <v>0</v>
      </c>
      <c r="AB2119" s="9">
        <v>0</v>
      </c>
      <c r="AC2119" s="9">
        <v>0</v>
      </c>
      <c r="AD2119" s="9">
        <v>0</v>
      </c>
      <c r="AE2119" s="9">
        <v>0</v>
      </c>
      <c r="AF2119" s="9">
        <v>0</v>
      </c>
      <c r="AG2119" s="9">
        <v>0</v>
      </c>
      <c r="AH2119" s="9">
        <v>0</v>
      </c>
      <c r="AI2119" s="9">
        <v>0</v>
      </c>
      <c r="AJ2119">
        <v>0</v>
      </c>
      <c r="AK2119">
        <v>0</v>
      </c>
      <c r="AU2119" t="s">
        <v>3877</v>
      </c>
      <c r="AW2119">
        <v>0</v>
      </c>
      <c r="BA2119">
        <v>0</v>
      </c>
      <c r="BC2119">
        <v>0</v>
      </c>
      <c r="BE2119">
        <v>0</v>
      </c>
      <c r="BG2119">
        <v>0</v>
      </c>
      <c r="BI2119">
        <v>0</v>
      </c>
      <c r="BK2119">
        <v>0</v>
      </c>
      <c r="BM2119">
        <v>0</v>
      </c>
      <c r="BO2119">
        <v>0</v>
      </c>
      <c r="BQ2119">
        <v>0</v>
      </c>
      <c r="BS2119">
        <v>0</v>
      </c>
      <c r="BT2119">
        <v>0</v>
      </c>
      <c r="BV2119">
        <v>0</v>
      </c>
      <c r="BX2119">
        <v>0</v>
      </c>
      <c r="BZ2119">
        <v>0</v>
      </c>
      <c r="CB2119">
        <v>0</v>
      </c>
      <c r="CD2119">
        <v>0</v>
      </c>
      <c r="CH2119">
        <v>0</v>
      </c>
      <c r="CL2119">
        <v>3278</v>
      </c>
      <c r="CO2119">
        <v>0</v>
      </c>
      <c r="CP2119">
        <v>0</v>
      </c>
    </row>
    <row r="2120" spans="1:94" x14ac:dyDescent="0.3">
      <c r="A2120" s="4">
        <v>44836</v>
      </c>
      <c r="B2120" s="2" t="s">
        <v>26</v>
      </c>
      <c r="C2120" s="11" t="s">
        <v>803</v>
      </c>
      <c r="D2120" s="11" t="s">
        <v>1690</v>
      </c>
      <c r="E2120" s="3" t="s">
        <v>1568</v>
      </c>
      <c r="F2120" s="1"/>
      <c r="G2120" s="7"/>
      <c r="H2120" s="7"/>
      <c r="I2120" s="7"/>
      <c r="J2120" s="7"/>
      <c r="K2120" s="7"/>
      <c r="L2120" s="7"/>
      <c r="M2120" s="5"/>
      <c r="N2120" s="7">
        <v>1</v>
      </c>
      <c r="O2120" s="7"/>
      <c r="P2120" s="7"/>
      <c r="Q2120" s="7"/>
      <c r="R2120" s="7"/>
      <c r="S2120" s="7"/>
      <c r="T2120" s="7"/>
      <c r="U2120" s="7"/>
      <c r="V2120" s="6"/>
      <c r="W2120" s="10"/>
      <c r="X2120" s="8"/>
      <c r="Y2120" s="9">
        <v>0</v>
      </c>
      <c r="Z2120" s="9">
        <v>0</v>
      </c>
      <c r="AA2120" s="9">
        <v>0</v>
      </c>
      <c r="AB2120" s="9">
        <v>0</v>
      </c>
      <c r="AC2120" s="9">
        <v>0</v>
      </c>
      <c r="AD2120" s="9">
        <v>0</v>
      </c>
      <c r="AE2120" s="9">
        <v>0</v>
      </c>
      <c r="AF2120" s="9">
        <v>0</v>
      </c>
      <c r="AG2120" s="9">
        <v>0</v>
      </c>
      <c r="AH2120" s="9">
        <v>0</v>
      </c>
      <c r="AI2120" s="9">
        <v>0</v>
      </c>
      <c r="AJ2120">
        <v>0</v>
      </c>
      <c r="AK2120">
        <v>0</v>
      </c>
      <c r="AU2120" t="s">
        <v>3878</v>
      </c>
      <c r="AW2120">
        <v>0</v>
      </c>
      <c r="BA2120">
        <v>0</v>
      </c>
      <c r="BC2120">
        <v>0</v>
      </c>
      <c r="BE2120">
        <v>0</v>
      </c>
      <c r="BG2120">
        <v>0</v>
      </c>
      <c r="BI2120">
        <v>0</v>
      </c>
      <c r="BK2120">
        <v>0</v>
      </c>
      <c r="BM2120">
        <v>0</v>
      </c>
      <c r="BO2120">
        <v>0</v>
      </c>
      <c r="BQ2120">
        <v>0</v>
      </c>
      <c r="BS2120">
        <v>0</v>
      </c>
      <c r="BT2120">
        <v>0</v>
      </c>
      <c r="BV2120">
        <v>0</v>
      </c>
      <c r="BX2120">
        <v>0</v>
      </c>
      <c r="BZ2120">
        <v>0</v>
      </c>
      <c r="CB2120">
        <v>0</v>
      </c>
      <c r="CD2120">
        <v>0</v>
      </c>
      <c r="CH2120">
        <v>0</v>
      </c>
      <c r="CL2120">
        <v>3279</v>
      </c>
      <c r="CO2120">
        <v>0</v>
      </c>
      <c r="CP2120">
        <v>0</v>
      </c>
    </row>
    <row r="2121" spans="1:94" x14ac:dyDescent="0.3">
      <c r="A2121" s="4">
        <v>44822</v>
      </c>
      <c r="B2121" s="2" t="s">
        <v>39</v>
      </c>
      <c r="C2121" s="11" t="s">
        <v>475</v>
      </c>
      <c r="D2121" s="11" t="s">
        <v>584</v>
      </c>
      <c r="E2121" s="3" t="s">
        <v>1442</v>
      </c>
      <c r="F2121" s="1"/>
      <c r="G2121" s="7"/>
      <c r="H2121" s="7"/>
      <c r="I2121" s="7"/>
      <c r="J2121" s="7"/>
      <c r="K2121" s="7"/>
      <c r="L2121" s="7"/>
      <c r="M2121" s="5"/>
      <c r="N2121" s="7"/>
      <c r="O2121" s="7"/>
      <c r="P2121" s="7"/>
      <c r="Q2121" s="7"/>
      <c r="R2121" s="7"/>
      <c r="S2121" s="7"/>
      <c r="T2121" s="7"/>
      <c r="U2121" s="7"/>
      <c r="V2121" s="6"/>
      <c r="W2121" s="10"/>
      <c r="X2121" s="8"/>
      <c r="Y2121" s="9">
        <v>0</v>
      </c>
      <c r="Z2121" s="9">
        <v>0</v>
      </c>
      <c r="AA2121" s="9">
        <v>0</v>
      </c>
      <c r="AB2121" s="9">
        <v>0</v>
      </c>
      <c r="AC2121" s="9">
        <v>0</v>
      </c>
      <c r="AD2121" s="9">
        <v>0</v>
      </c>
      <c r="AE2121" s="9">
        <v>0</v>
      </c>
      <c r="AF2121" s="9">
        <v>0</v>
      </c>
      <c r="AG2121" s="9">
        <v>0</v>
      </c>
      <c r="AH2121" s="9">
        <v>0</v>
      </c>
      <c r="AI2121" s="9">
        <v>0</v>
      </c>
      <c r="AJ2121">
        <v>0</v>
      </c>
      <c r="AK2121">
        <v>0</v>
      </c>
      <c r="AU2121" t="s">
        <v>3879</v>
      </c>
      <c r="AW2121">
        <v>0</v>
      </c>
      <c r="BA2121">
        <v>0</v>
      </c>
      <c r="BC2121">
        <v>0</v>
      </c>
      <c r="BE2121">
        <v>0</v>
      </c>
      <c r="BG2121">
        <v>0</v>
      </c>
      <c r="BI2121">
        <v>0</v>
      </c>
      <c r="BK2121">
        <v>0</v>
      </c>
      <c r="BM2121">
        <v>0</v>
      </c>
      <c r="BO2121">
        <v>0</v>
      </c>
      <c r="BQ2121">
        <v>0</v>
      </c>
      <c r="BS2121">
        <v>0</v>
      </c>
      <c r="BT2121">
        <v>0</v>
      </c>
      <c r="BV2121">
        <v>0</v>
      </c>
      <c r="BX2121">
        <v>0</v>
      </c>
      <c r="BZ2121">
        <v>0</v>
      </c>
      <c r="CB2121">
        <v>0</v>
      </c>
      <c r="CD2121">
        <v>0</v>
      </c>
      <c r="CH2121">
        <v>0</v>
      </c>
      <c r="CL2121">
        <v>3280</v>
      </c>
      <c r="CO2121">
        <v>0</v>
      </c>
      <c r="CP2121">
        <v>0</v>
      </c>
    </row>
    <row r="2122" spans="1:94" x14ac:dyDescent="0.3">
      <c r="A2122" s="4">
        <v>44837</v>
      </c>
      <c r="B2122" s="2" t="s">
        <v>57</v>
      </c>
      <c r="C2122" s="11" t="s">
        <v>100</v>
      </c>
      <c r="D2122" s="11" t="s">
        <v>1699</v>
      </c>
      <c r="E2122" s="3" t="s">
        <v>881</v>
      </c>
      <c r="F2122" s="1"/>
      <c r="G2122" s="7"/>
      <c r="H2122" s="7"/>
      <c r="I2122" s="7"/>
      <c r="J2122" s="7"/>
      <c r="K2122" s="7"/>
      <c r="L2122" s="7"/>
      <c r="M2122" s="5"/>
      <c r="N2122" s="7"/>
      <c r="O2122" s="7"/>
      <c r="P2122" s="7"/>
      <c r="Q2122" s="7"/>
      <c r="R2122" s="7"/>
      <c r="S2122" s="7"/>
      <c r="T2122" s="7"/>
      <c r="U2122" s="7"/>
      <c r="V2122" s="6">
        <v>1</v>
      </c>
      <c r="W2122" s="10"/>
      <c r="X2122" s="8"/>
      <c r="Y2122" s="9">
        <v>0</v>
      </c>
      <c r="Z2122" s="9">
        <v>0</v>
      </c>
      <c r="AA2122" s="9">
        <v>0</v>
      </c>
      <c r="AB2122" s="9">
        <v>0</v>
      </c>
      <c r="AC2122" s="9">
        <v>0</v>
      </c>
      <c r="AD2122" s="9">
        <v>0</v>
      </c>
      <c r="AE2122" s="9">
        <v>0</v>
      </c>
      <c r="AF2122" s="9">
        <v>0</v>
      </c>
      <c r="AG2122" s="9">
        <v>0</v>
      </c>
      <c r="AH2122" s="9">
        <v>0</v>
      </c>
      <c r="AI2122" s="9">
        <v>0</v>
      </c>
      <c r="AJ2122">
        <v>0</v>
      </c>
      <c r="AK2122">
        <v>0</v>
      </c>
      <c r="AU2122" t="s">
        <v>3880</v>
      </c>
      <c r="AW2122">
        <v>0</v>
      </c>
      <c r="BA2122">
        <v>0</v>
      </c>
      <c r="BC2122">
        <v>0</v>
      </c>
      <c r="BE2122">
        <v>0</v>
      </c>
      <c r="BG2122">
        <v>0</v>
      </c>
      <c r="BI2122">
        <v>0</v>
      </c>
      <c r="BK2122">
        <v>0</v>
      </c>
      <c r="BM2122">
        <v>0</v>
      </c>
      <c r="BO2122">
        <v>0</v>
      </c>
      <c r="BQ2122">
        <v>0</v>
      </c>
      <c r="BS2122">
        <v>0</v>
      </c>
      <c r="BT2122">
        <v>0</v>
      </c>
      <c r="BV2122">
        <v>0</v>
      </c>
      <c r="BX2122">
        <v>0</v>
      </c>
      <c r="BZ2122">
        <v>0</v>
      </c>
      <c r="CB2122">
        <v>0</v>
      </c>
      <c r="CD2122">
        <v>0</v>
      </c>
      <c r="CH2122">
        <v>0</v>
      </c>
      <c r="CL2122">
        <v>3281</v>
      </c>
      <c r="CO2122">
        <v>0</v>
      </c>
      <c r="CP2122">
        <v>0</v>
      </c>
    </row>
    <row r="2123" spans="1:94" x14ac:dyDescent="0.3">
      <c r="A2123" s="4">
        <v>44838</v>
      </c>
      <c r="B2123" s="2" t="s">
        <v>53</v>
      </c>
      <c r="C2123" s="11" t="s">
        <v>67</v>
      </c>
      <c r="D2123" s="11" t="s">
        <v>7</v>
      </c>
      <c r="E2123" s="3" t="s">
        <v>929</v>
      </c>
      <c r="F2123" s="1"/>
      <c r="G2123" s="7"/>
      <c r="H2123" s="7"/>
      <c r="I2123" s="7"/>
      <c r="J2123" s="7">
        <v>4</v>
      </c>
      <c r="K2123" s="7">
        <v>1</v>
      </c>
      <c r="L2123" s="7">
        <v>1</v>
      </c>
      <c r="M2123" s="5"/>
      <c r="N2123" s="7"/>
      <c r="O2123" s="7"/>
      <c r="P2123" s="7"/>
      <c r="Q2123" s="7"/>
      <c r="R2123" s="7"/>
      <c r="S2123" s="7"/>
      <c r="T2123" s="7"/>
      <c r="U2123" s="7"/>
      <c r="V2123" s="6"/>
      <c r="W2123" s="10"/>
      <c r="X2123" s="8"/>
      <c r="Y2123" s="9">
        <v>0</v>
      </c>
      <c r="Z2123" s="9">
        <v>0</v>
      </c>
      <c r="AA2123" s="9">
        <v>0</v>
      </c>
      <c r="AB2123" s="9">
        <v>0</v>
      </c>
      <c r="AC2123" s="9">
        <v>0</v>
      </c>
      <c r="AD2123" s="9">
        <v>0</v>
      </c>
      <c r="AE2123" s="9">
        <v>0</v>
      </c>
      <c r="AF2123" s="9">
        <v>0</v>
      </c>
      <c r="AG2123" s="9">
        <v>0</v>
      </c>
      <c r="AH2123" s="9">
        <v>0</v>
      </c>
      <c r="AI2123" s="9">
        <v>0</v>
      </c>
      <c r="AJ2123">
        <v>0</v>
      </c>
      <c r="AK2123">
        <v>0</v>
      </c>
      <c r="AU2123" t="s">
        <v>3881</v>
      </c>
      <c r="AW2123">
        <v>0</v>
      </c>
      <c r="BA2123">
        <v>0</v>
      </c>
      <c r="BC2123">
        <v>0</v>
      </c>
      <c r="BE2123">
        <v>0</v>
      </c>
      <c r="BG2123">
        <v>0</v>
      </c>
      <c r="BI2123">
        <v>0</v>
      </c>
      <c r="BK2123">
        <v>0</v>
      </c>
      <c r="BM2123">
        <v>0</v>
      </c>
      <c r="BO2123">
        <v>0</v>
      </c>
      <c r="BQ2123">
        <v>0</v>
      </c>
      <c r="BS2123">
        <v>0</v>
      </c>
      <c r="BT2123">
        <v>0</v>
      </c>
      <c r="BV2123">
        <v>0</v>
      </c>
      <c r="BX2123">
        <v>0</v>
      </c>
      <c r="BZ2123">
        <v>0</v>
      </c>
      <c r="CB2123">
        <v>0</v>
      </c>
      <c r="CD2123">
        <v>0</v>
      </c>
      <c r="CH2123">
        <v>0</v>
      </c>
      <c r="CL2123">
        <v>3282</v>
      </c>
      <c r="CO2123">
        <v>0</v>
      </c>
      <c r="CP2123">
        <v>0</v>
      </c>
    </row>
    <row r="2124" spans="1:94" x14ac:dyDescent="0.3">
      <c r="A2124" s="4">
        <v>44838</v>
      </c>
      <c r="B2124" s="2" t="s">
        <v>53</v>
      </c>
      <c r="C2124" s="11" t="s">
        <v>376</v>
      </c>
      <c r="D2124" s="11" t="s">
        <v>31</v>
      </c>
      <c r="E2124" s="3" t="s">
        <v>913</v>
      </c>
      <c r="F2124" s="1"/>
      <c r="G2124" s="7"/>
      <c r="H2124" s="7"/>
      <c r="I2124" s="7"/>
      <c r="J2124" s="7">
        <v>48</v>
      </c>
      <c r="K2124" s="7">
        <v>12</v>
      </c>
      <c r="L2124" s="7"/>
      <c r="M2124" s="5">
        <v>12</v>
      </c>
      <c r="N2124" s="7"/>
      <c r="O2124" s="7"/>
      <c r="P2124" s="7"/>
      <c r="Q2124" s="7"/>
      <c r="R2124" s="7"/>
      <c r="S2124" s="7"/>
      <c r="T2124" s="7"/>
      <c r="U2124" s="7"/>
      <c r="V2124" s="6"/>
      <c r="W2124" s="10"/>
      <c r="X2124" s="8"/>
      <c r="Y2124" s="9">
        <v>0</v>
      </c>
      <c r="Z2124" s="9">
        <v>0</v>
      </c>
      <c r="AA2124" s="9">
        <v>0</v>
      </c>
      <c r="AB2124" s="9">
        <v>0</v>
      </c>
      <c r="AC2124" s="9">
        <v>0</v>
      </c>
      <c r="AD2124" s="9">
        <v>0</v>
      </c>
      <c r="AE2124" s="9">
        <v>0</v>
      </c>
      <c r="AF2124" s="9">
        <v>0</v>
      </c>
      <c r="AG2124" s="9">
        <v>0</v>
      </c>
      <c r="AH2124" s="9">
        <v>0</v>
      </c>
      <c r="AI2124" s="9">
        <v>0</v>
      </c>
      <c r="AJ2124">
        <v>0</v>
      </c>
      <c r="AK2124">
        <v>0</v>
      </c>
      <c r="AU2124" t="s">
        <v>3882</v>
      </c>
      <c r="AW2124">
        <v>0</v>
      </c>
      <c r="BA2124">
        <v>0</v>
      </c>
      <c r="BC2124">
        <v>0</v>
      </c>
      <c r="BE2124">
        <v>0</v>
      </c>
      <c r="BG2124">
        <v>0</v>
      </c>
      <c r="BI2124">
        <v>0</v>
      </c>
      <c r="BK2124">
        <v>0</v>
      </c>
      <c r="BM2124">
        <v>0</v>
      </c>
      <c r="BO2124">
        <v>0</v>
      </c>
      <c r="BQ2124">
        <v>0</v>
      </c>
      <c r="BS2124">
        <v>0</v>
      </c>
      <c r="BT2124">
        <v>0</v>
      </c>
      <c r="BV2124">
        <v>0</v>
      </c>
      <c r="BX2124">
        <v>0</v>
      </c>
      <c r="BZ2124">
        <v>0</v>
      </c>
      <c r="CB2124">
        <v>0</v>
      </c>
      <c r="CD2124">
        <v>0</v>
      </c>
      <c r="CH2124">
        <v>0</v>
      </c>
      <c r="CL2124">
        <v>3283</v>
      </c>
      <c r="CO2124">
        <v>0</v>
      </c>
      <c r="CP2124">
        <v>0</v>
      </c>
    </row>
    <row r="2125" spans="1:94" x14ac:dyDescent="0.3">
      <c r="A2125" s="4">
        <v>44742</v>
      </c>
      <c r="B2125" s="2" t="s">
        <v>5</v>
      </c>
      <c r="C2125" s="11" t="s">
        <v>109</v>
      </c>
      <c r="D2125" s="11" t="s">
        <v>404</v>
      </c>
      <c r="E2125" s="3" t="s">
        <v>905</v>
      </c>
      <c r="F2125" s="1"/>
      <c r="G2125" s="7"/>
      <c r="H2125" s="7"/>
      <c r="I2125" s="7"/>
      <c r="J2125" s="7">
        <v>2</v>
      </c>
      <c r="K2125" s="7">
        <v>1</v>
      </c>
      <c r="L2125" s="7"/>
      <c r="M2125" s="5">
        <v>1</v>
      </c>
      <c r="N2125" s="7"/>
      <c r="O2125" s="7"/>
      <c r="P2125" s="7"/>
      <c r="Q2125" s="7"/>
      <c r="R2125" s="7"/>
      <c r="S2125" s="7"/>
      <c r="T2125" s="7"/>
      <c r="U2125" s="7"/>
      <c r="V2125" s="6"/>
      <c r="W2125" s="10"/>
      <c r="X2125" s="8"/>
      <c r="Y2125" s="9">
        <v>0</v>
      </c>
      <c r="Z2125" s="9">
        <v>0</v>
      </c>
      <c r="AA2125" s="9">
        <v>0</v>
      </c>
      <c r="AB2125" s="9">
        <v>0</v>
      </c>
      <c r="AC2125" s="9">
        <v>0</v>
      </c>
      <c r="AD2125" s="9">
        <v>0</v>
      </c>
      <c r="AE2125" s="9">
        <v>0</v>
      </c>
      <c r="AF2125" s="9">
        <v>0</v>
      </c>
      <c r="AG2125" s="9">
        <v>0</v>
      </c>
      <c r="AH2125" s="9">
        <v>0</v>
      </c>
      <c r="AI2125" s="9">
        <v>0</v>
      </c>
      <c r="AJ2125">
        <v>0</v>
      </c>
      <c r="AK2125">
        <v>0</v>
      </c>
      <c r="AU2125" t="s">
        <v>3883</v>
      </c>
      <c r="AW2125">
        <v>0</v>
      </c>
      <c r="BA2125">
        <v>0</v>
      </c>
      <c r="BC2125">
        <v>0</v>
      </c>
      <c r="BE2125">
        <v>0</v>
      </c>
      <c r="BG2125">
        <v>0</v>
      </c>
      <c r="BI2125">
        <v>0</v>
      </c>
      <c r="BK2125">
        <v>0</v>
      </c>
      <c r="BM2125">
        <v>0</v>
      </c>
      <c r="BO2125">
        <v>0</v>
      </c>
      <c r="BQ2125">
        <v>0</v>
      </c>
      <c r="BS2125">
        <v>0</v>
      </c>
      <c r="BT2125">
        <v>0</v>
      </c>
      <c r="BV2125">
        <v>0</v>
      </c>
      <c r="BX2125">
        <v>0</v>
      </c>
      <c r="BZ2125">
        <v>0</v>
      </c>
      <c r="CB2125">
        <v>0</v>
      </c>
      <c r="CD2125">
        <v>0</v>
      </c>
      <c r="CH2125">
        <v>0</v>
      </c>
      <c r="CL2125">
        <v>3284</v>
      </c>
      <c r="CO2125">
        <v>0</v>
      </c>
      <c r="CP2125">
        <v>0</v>
      </c>
    </row>
    <row r="2126" spans="1:94" x14ac:dyDescent="0.3">
      <c r="A2126" s="4">
        <v>44736</v>
      </c>
      <c r="B2126" s="2" t="s">
        <v>5</v>
      </c>
      <c r="C2126" s="11" t="s">
        <v>109</v>
      </c>
      <c r="D2126" s="11" t="s">
        <v>7</v>
      </c>
      <c r="E2126" s="3" t="s">
        <v>905</v>
      </c>
      <c r="F2126" s="1"/>
      <c r="G2126" s="7"/>
      <c r="H2126" s="7"/>
      <c r="I2126" s="7"/>
      <c r="J2126" s="7">
        <v>6</v>
      </c>
      <c r="K2126" s="7">
        <v>1</v>
      </c>
      <c r="L2126" s="7"/>
      <c r="M2126" s="5">
        <v>1</v>
      </c>
      <c r="N2126" s="7"/>
      <c r="O2126" s="7"/>
      <c r="P2126" s="7"/>
      <c r="Q2126" s="7"/>
      <c r="R2126" s="7"/>
      <c r="S2126" s="7"/>
      <c r="T2126" s="7"/>
      <c r="U2126" s="7"/>
      <c r="V2126" s="6"/>
      <c r="W2126" s="10"/>
      <c r="X2126" s="8"/>
      <c r="Y2126" s="9">
        <v>0</v>
      </c>
      <c r="Z2126" s="9">
        <v>0</v>
      </c>
      <c r="AA2126" s="9">
        <v>0</v>
      </c>
      <c r="AB2126" s="9">
        <v>0</v>
      </c>
      <c r="AC2126" s="9">
        <v>0</v>
      </c>
      <c r="AD2126" s="9">
        <v>0</v>
      </c>
      <c r="AE2126" s="9">
        <v>0</v>
      </c>
      <c r="AF2126" s="9">
        <v>0</v>
      </c>
      <c r="AG2126" s="9">
        <v>0</v>
      </c>
      <c r="AH2126" s="9">
        <v>0</v>
      </c>
      <c r="AI2126" s="9">
        <v>0</v>
      </c>
      <c r="AJ2126">
        <v>0</v>
      </c>
      <c r="AK2126">
        <v>0</v>
      </c>
      <c r="AU2126" t="s">
        <v>3884</v>
      </c>
      <c r="AW2126">
        <v>0</v>
      </c>
      <c r="BA2126">
        <v>0</v>
      </c>
      <c r="BC2126">
        <v>0</v>
      </c>
      <c r="BE2126">
        <v>0</v>
      </c>
      <c r="BG2126">
        <v>0</v>
      </c>
      <c r="BI2126">
        <v>0</v>
      </c>
      <c r="BK2126">
        <v>0</v>
      </c>
      <c r="BM2126">
        <v>0</v>
      </c>
      <c r="BO2126">
        <v>0</v>
      </c>
      <c r="BQ2126">
        <v>0</v>
      </c>
      <c r="BS2126">
        <v>0</v>
      </c>
      <c r="BT2126">
        <v>0</v>
      </c>
      <c r="BV2126">
        <v>0</v>
      </c>
      <c r="BX2126">
        <v>0</v>
      </c>
      <c r="BZ2126">
        <v>0</v>
      </c>
      <c r="CB2126">
        <v>0</v>
      </c>
      <c r="CD2126">
        <v>0</v>
      </c>
      <c r="CH2126">
        <v>0</v>
      </c>
      <c r="CL2126">
        <v>3285</v>
      </c>
      <c r="CO2126">
        <v>0</v>
      </c>
      <c r="CP2126">
        <v>0</v>
      </c>
    </row>
    <row r="2127" spans="1:94" x14ac:dyDescent="0.3">
      <c r="A2127" s="4">
        <v>44728</v>
      </c>
      <c r="B2127" s="2" t="s">
        <v>5</v>
      </c>
      <c r="C2127" s="11" t="s">
        <v>109</v>
      </c>
      <c r="D2127" s="11" t="s">
        <v>404</v>
      </c>
      <c r="E2127" s="3" t="s">
        <v>905</v>
      </c>
      <c r="F2127" s="1"/>
      <c r="G2127" s="7"/>
      <c r="H2127" s="7"/>
      <c r="I2127" s="7"/>
      <c r="J2127" s="7">
        <v>4</v>
      </c>
      <c r="K2127" s="7">
        <v>1</v>
      </c>
      <c r="L2127" s="7"/>
      <c r="M2127" s="5">
        <v>1</v>
      </c>
      <c r="N2127" s="7"/>
      <c r="O2127" s="7"/>
      <c r="P2127" s="7"/>
      <c r="Q2127" s="7"/>
      <c r="R2127" s="7"/>
      <c r="S2127" s="7"/>
      <c r="T2127" s="7"/>
      <c r="U2127" s="7"/>
      <c r="V2127" s="6"/>
      <c r="W2127" s="10"/>
      <c r="X2127" s="8"/>
      <c r="Y2127" s="9">
        <v>0</v>
      </c>
      <c r="Z2127" s="9">
        <v>0</v>
      </c>
      <c r="AA2127" s="9">
        <v>0</v>
      </c>
      <c r="AB2127" s="9">
        <v>0</v>
      </c>
      <c r="AC2127" s="9">
        <v>0</v>
      </c>
      <c r="AD2127" s="9">
        <v>0</v>
      </c>
      <c r="AE2127" s="9">
        <v>0</v>
      </c>
      <c r="AF2127" s="9">
        <v>0</v>
      </c>
      <c r="AG2127" s="9">
        <v>0</v>
      </c>
      <c r="AH2127" s="9">
        <v>0</v>
      </c>
      <c r="AI2127" s="9">
        <v>0</v>
      </c>
      <c r="AJ2127">
        <v>0</v>
      </c>
      <c r="AK2127">
        <v>0</v>
      </c>
      <c r="AU2127" t="s">
        <v>3885</v>
      </c>
      <c r="AW2127">
        <v>0</v>
      </c>
      <c r="BA2127">
        <v>0</v>
      </c>
      <c r="BC2127">
        <v>0</v>
      </c>
      <c r="BE2127">
        <v>0</v>
      </c>
      <c r="BG2127">
        <v>0</v>
      </c>
      <c r="BI2127">
        <v>0</v>
      </c>
      <c r="BK2127">
        <v>0</v>
      </c>
      <c r="BM2127">
        <v>0</v>
      </c>
      <c r="BO2127">
        <v>0</v>
      </c>
      <c r="BQ2127">
        <v>0</v>
      </c>
      <c r="BS2127">
        <v>0</v>
      </c>
      <c r="BT2127">
        <v>0</v>
      </c>
      <c r="BV2127">
        <v>0</v>
      </c>
      <c r="BX2127">
        <v>0</v>
      </c>
      <c r="BZ2127">
        <v>0</v>
      </c>
      <c r="CB2127">
        <v>0</v>
      </c>
      <c r="CD2127">
        <v>0</v>
      </c>
      <c r="CH2127">
        <v>0</v>
      </c>
      <c r="CL2127">
        <v>3286</v>
      </c>
      <c r="CO2127">
        <v>0</v>
      </c>
      <c r="CP2127">
        <v>0</v>
      </c>
    </row>
    <row r="2128" spans="1:94" x14ac:dyDescent="0.3">
      <c r="A2128" s="4">
        <v>44725</v>
      </c>
      <c r="B2128" s="2" t="s">
        <v>5</v>
      </c>
      <c r="C2128" s="11" t="s">
        <v>109</v>
      </c>
      <c r="D2128" s="11" t="s">
        <v>11</v>
      </c>
      <c r="E2128" s="3" t="s">
        <v>905</v>
      </c>
      <c r="F2128" s="1"/>
      <c r="G2128" s="7"/>
      <c r="H2128" s="7"/>
      <c r="I2128" s="7"/>
      <c r="J2128" s="7">
        <v>3</v>
      </c>
      <c r="K2128" s="7">
        <v>1</v>
      </c>
      <c r="L2128" s="7"/>
      <c r="M2128" s="5">
        <v>1</v>
      </c>
      <c r="N2128" s="7"/>
      <c r="O2128" s="7"/>
      <c r="P2128" s="7"/>
      <c r="Q2128" s="7"/>
      <c r="R2128" s="7"/>
      <c r="S2128" s="7"/>
      <c r="T2128" s="7"/>
      <c r="U2128" s="7"/>
      <c r="V2128" s="6"/>
      <c r="W2128" s="10"/>
      <c r="X2128" s="8"/>
      <c r="Y2128" s="9">
        <v>0</v>
      </c>
      <c r="Z2128" s="9">
        <v>0</v>
      </c>
      <c r="AA2128" s="9">
        <v>0</v>
      </c>
      <c r="AB2128" s="9">
        <v>0</v>
      </c>
      <c r="AC2128" s="9">
        <v>0</v>
      </c>
      <c r="AD2128" s="9">
        <v>0</v>
      </c>
      <c r="AE2128" s="9">
        <v>0</v>
      </c>
      <c r="AF2128" s="9">
        <v>0</v>
      </c>
      <c r="AG2128" s="9">
        <v>0</v>
      </c>
      <c r="AH2128" s="9">
        <v>0</v>
      </c>
      <c r="AI2128" s="9">
        <v>0</v>
      </c>
      <c r="AJ2128">
        <v>0</v>
      </c>
      <c r="AK2128">
        <v>0</v>
      </c>
      <c r="AU2128" t="s">
        <v>3886</v>
      </c>
      <c r="AW2128">
        <v>0</v>
      </c>
      <c r="BA2128">
        <v>0</v>
      </c>
      <c r="BC2128">
        <v>0</v>
      </c>
      <c r="BE2128">
        <v>0</v>
      </c>
      <c r="BG2128">
        <v>0</v>
      </c>
      <c r="BI2128">
        <v>0</v>
      </c>
      <c r="BK2128">
        <v>0</v>
      </c>
      <c r="BM2128">
        <v>0</v>
      </c>
      <c r="BO2128">
        <v>0</v>
      </c>
      <c r="BQ2128">
        <v>0</v>
      </c>
      <c r="BS2128">
        <v>0</v>
      </c>
      <c r="BT2128">
        <v>0</v>
      </c>
      <c r="BV2128">
        <v>0</v>
      </c>
      <c r="BX2128">
        <v>0</v>
      </c>
      <c r="BZ2128">
        <v>0</v>
      </c>
      <c r="CB2128">
        <v>0</v>
      </c>
      <c r="CD2128">
        <v>0</v>
      </c>
      <c r="CH2128">
        <v>0</v>
      </c>
      <c r="CL2128">
        <v>3287</v>
      </c>
      <c r="CO2128">
        <v>0</v>
      </c>
      <c r="CP2128">
        <v>0</v>
      </c>
    </row>
    <row r="2129" spans="1:94" x14ac:dyDescent="0.3">
      <c r="A2129" s="4">
        <v>44838</v>
      </c>
      <c r="B2129" s="2" t="s">
        <v>57</v>
      </c>
      <c r="C2129" s="11" t="s">
        <v>583</v>
      </c>
      <c r="D2129" s="11" t="s">
        <v>1473</v>
      </c>
      <c r="E2129" s="3" t="s">
        <v>848</v>
      </c>
      <c r="F2129" s="1"/>
      <c r="G2129" s="7"/>
      <c r="H2129" s="7"/>
      <c r="I2129" s="7"/>
      <c r="J2129" s="7"/>
      <c r="K2129" s="7"/>
      <c r="L2129" s="7"/>
      <c r="M2129" s="5"/>
      <c r="N2129" s="7">
        <v>1</v>
      </c>
      <c r="O2129" s="7">
        <v>2</v>
      </c>
      <c r="P2129" s="7"/>
      <c r="Q2129" s="7"/>
      <c r="R2129" s="7"/>
      <c r="S2129" s="7"/>
      <c r="T2129" s="7"/>
      <c r="U2129" s="7"/>
      <c r="V2129" s="6"/>
      <c r="W2129" s="10"/>
      <c r="X2129" s="8"/>
      <c r="Y2129" s="9">
        <v>0</v>
      </c>
      <c r="Z2129" s="9">
        <v>0</v>
      </c>
      <c r="AA2129" s="9">
        <v>0</v>
      </c>
      <c r="AB2129" s="9">
        <v>0</v>
      </c>
      <c r="AC2129" s="9">
        <v>0</v>
      </c>
      <c r="AD2129" s="9">
        <v>0</v>
      </c>
      <c r="AE2129" s="9">
        <v>0</v>
      </c>
      <c r="AF2129" s="9">
        <v>0</v>
      </c>
      <c r="AG2129" s="9">
        <v>0</v>
      </c>
      <c r="AH2129" s="9">
        <v>0</v>
      </c>
      <c r="AI2129" s="9">
        <v>0</v>
      </c>
      <c r="AJ2129">
        <v>0</v>
      </c>
      <c r="AK2129">
        <v>0</v>
      </c>
      <c r="AU2129" t="s">
        <v>3887</v>
      </c>
      <c r="AW2129">
        <v>0</v>
      </c>
      <c r="BA2129">
        <v>0</v>
      </c>
      <c r="BC2129">
        <v>0</v>
      </c>
      <c r="BE2129">
        <v>0</v>
      </c>
      <c r="BG2129">
        <v>0</v>
      </c>
      <c r="BI2129">
        <v>0</v>
      </c>
      <c r="BK2129">
        <v>0</v>
      </c>
      <c r="BM2129">
        <v>0</v>
      </c>
      <c r="BO2129">
        <v>0</v>
      </c>
      <c r="BQ2129">
        <v>0</v>
      </c>
      <c r="BS2129">
        <v>0</v>
      </c>
      <c r="BT2129">
        <v>0</v>
      </c>
      <c r="BV2129">
        <v>0</v>
      </c>
      <c r="BX2129">
        <v>0</v>
      </c>
      <c r="BZ2129">
        <v>0</v>
      </c>
      <c r="CB2129">
        <v>0</v>
      </c>
      <c r="CD2129">
        <v>0</v>
      </c>
      <c r="CH2129">
        <v>0</v>
      </c>
      <c r="CL2129">
        <v>3288</v>
      </c>
      <c r="CO2129">
        <v>0</v>
      </c>
      <c r="CP2129">
        <v>0</v>
      </c>
    </row>
    <row r="2130" spans="1:94" x14ac:dyDescent="0.3">
      <c r="A2130" s="4">
        <v>44839</v>
      </c>
      <c r="B2130" s="2" t="s">
        <v>19</v>
      </c>
      <c r="C2130" s="11" t="s">
        <v>170</v>
      </c>
      <c r="D2130" s="11" t="s">
        <v>11</v>
      </c>
      <c r="E2130" s="3" t="s">
        <v>1150</v>
      </c>
      <c r="F2130" s="1"/>
      <c r="G2130" s="7"/>
      <c r="H2130" s="7"/>
      <c r="I2130" s="7"/>
      <c r="J2130" s="7"/>
      <c r="K2130" s="7"/>
      <c r="L2130" s="7"/>
      <c r="M2130" s="5"/>
      <c r="N2130" s="7"/>
      <c r="O2130" s="7"/>
      <c r="P2130" s="7"/>
      <c r="Q2130" s="7"/>
      <c r="R2130" s="7"/>
      <c r="S2130" s="7"/>
      <c r="T2130" s="7"/>
      <c r="U2130" s="7"/>
      <c r="V2130" s="6">
        <v>30</v>
      </c>
      <c r="W2130" s="10" t="s">
        <v>3888</v>
      </c>
      <c r="X2130" s="8"/>
      <c r="Y2130" s="9">
        <v>0</v>
      </c>
      <c r="Z2130" s="9">
        <v>0</v>
      </c>
      <c r="AA2130" s="9">
        <v>0</v>
      </c>
      <c r="AB2130" s="9">
        <v>0</v>
      </c>
      <c r="AC2130" s="9">
        <v>0</v>
      </c>
      <c r="AD2130" s="9">
        <v>0</v>
      </c>
      <c r="AE2130" s="9">
        <v>0</v>
      </c>
      <c r="AF2130" s="9">
        <v>0</v>
      </c>
      <c r="AG2130" s="9">
        <v>0</v>
      </c>
      <c r="AH2130" s="9">
        <v>0</v>
      </c>
      <c r="AI2130" s="9">
        <v>0</v>
      </c>
      <c r="AJ2130">
        <v>0</v>
      </c>
      <c r="AK2130">
        <v>0</v>
      </c>
      <c r="AU2130" t="s">
        <v>3889</v>
      </c>
      <c r="AW2130">
        <v>0</v>
      </c>
      <c r="BA2130">
        <v>0</v>
      </c>
      <c r="BC2130">
        <v>0</v>
      </c>
      <c r="BE2130">
        <v>0</v>
      </c>
      <c r="BG2130">
        <v>0</v>
      </c>
      <c r="BI2130">
        <v>0</v>
      </c>
      <c r="BK2130">
        <v>0</v>
      </c>
      <c r="BM2130">
        <v>0</v>
      </c>
      <c r="BO2130">
        <v>0</v>
      </c>
      <c r="BQ2130">
        <v>0</v>
      </c>
      <c r="BS2130">
        <v>0</v>
      </c>
      <c r="BT2130">
        <v>0</v>
      </c>
      <c r="BV2130">
        <v>0</v>
      </c>
      <c r="BX2130">
        <v>0</v>
      </c>
      <c r="BZ2130">
        <v>0</v>
      </c>
      <c r="CB2130">
        <v>0</v>
      </c>
      <c r="CD2130">
        <v>0</v>
      </c>
      <c r="CH2130">
        <v>0</v>
      </c>
      <c r="CL2130">
        <v>3289</v>
      </c>
      <c r="CO2130">
        <v>0</v>
      </c>
      <c r="CP2130">
        <v>0</v>
      </c>
    </row>
    <row r="2131" spans="1:94" x14ac:dyDescent="0.3">
      <c r="A2131" s="4">
        <v>44838</v>
      </c>
      <c r="B2131" s="2" t="s">
        <v>80</v>
      </c>
      <c r="C2131" s="11" t="s">
        <v>1661</v>
      </c>
      <c r="D2131" s="11" t="s">
        <v>7</v>
      </c>
      <c r="E2131" s="3" t="s">
        <v>1662</v>
      </c>
      <c r="F2131" s="1"/>
      <c r="G2131" s="7"/>
      <c r="H2131" s="7"/>
      <c r="I2131" s="7"/>
      <c r="J2131" s="7"/>
      <c r="K2131" s="7"/>
      <c r="L2131" s="7"/>
      <c r="M2131" s="5"/>
      <c r="N2131" s="7"/>
      <c r="O2131" s="7"/>
      <c r="P2131" s="7"/>
      <c r="Q2131" s="7"/>
      <c r="R2131" s="7"/>
      <c r="S2131" s="7"/>
      <c r="T2131" s="7"/>
      <c r="U2131" s="7"/>
      <c r="V2131" s="6"/>
      <c r="W2131" s="10" t="s">
        <v>3890</v>
      </c>
      <c r="X2131" s="8"/>
      <c r="Y2131" s="9">
        <v>0</v>
      </c>
      <c r="Z2131" s="9">
        <v>0</v>
      </c>
      <c r="AA2131" s="9">
        <v>0</v>
      </c>
      <c r="AB2131" s="9">
        <v>0</v>
      </c>
      <c r="AC2131" s="9">
        <v>0</v>
      </c>
      <c r="AD2131" s="9">
        <v>0</v>
      </c>
      <c r="AE2131" s="9">
        <v>0</v>
      </c>
      <c r="AF2131" s="9">
        <v>0</v>
      </c>
      <c r="AG2131" s="9">
        <v>0</v>
      </c>
      <c r="AH2131" s="9">
        <v>0</v>
      </c>
      <c r="AI2131" s="9">
        <v>0</v>
      </c>
      <c r="AJ2131">
        <v>0</v>
      </c>
      <c r="AK2131">
        <v>0</v>
      </c>
      <c r="AU2131" t="s">
        <v>3891</v>
      </c>
      <c r="AW2131">
        <v>0</v>
      </c>
      <c r="BA2131">
        <v>0</v>
      </c>
      <c r="BC2131">
        <v>0</v>
      </c>
      <c r="BE2131">
        <v>0</v>
      </c>
      <c r="BG2131">
        <v>0</v>
      </c>
      <c r="BI2131">
        <v>0</v>
      </c>
      <c r="BK2131">
        <v>0</v>
      </c>
      <c r="BM2131">
        <v>0</v>
      </c>
      <c r="BO2131">
        <v>0</v>
      </c>
      <c r="BQ2131">
        <v>0</v>
      </c>
      <c r="BS2131">
        <v>0</v>
      </c>
      <c r="BT2131">
        <v>0</v>
      </c>
      <c r="BV2131">
        <v>0</v>
      </c>
      <c r="BX2131">
        <v>0</v>
      </c>
      <c r="BZ2131">
        <v>0</v>
      </c>
      <c r="CB2131">
        <v>0</v>
      </c>
      <c r="CD2131">
        <v>0</v>
      </c>
      <c r="CH2131">
        <v>0</v>
      </c>
      <c r="CL2131">
        <v>3290</v>
      </c>
      <c r="CO2131">
        <v>0</v>
      </c>
      <c r="CP2131">
        <v>0</v>
      </c>
    </row>
    <row r="2132" spans="1:94" x14ac:dyDescent="0.3">
      <c r="A2132" s="4">
        <v>44839</v>
      </c>
      <c r="B2132" s="2" t="s">
        <v>57</v>
      </c>
      <c r="C2132" s="11" t="s">
        <v>37</v>
      </c>
      <c r="D2132" s="11" t="s">
        <v>7</v>
      </c>
      <c r="E2132" s="3" t="s">
        <v>1329</v>
      </c>
      <c r="F2132" s="1"/>
      <c r="G2132" s="7"/>
      <c r="H2132" s="7"/>
      <c r="I2132" s="7"/>
      <c r="J2132" s="7"/>
      <c r="K2132" s="7"/>
      <c r="L2132" s="7"/>
      <c r="M2132" s="5"/>
      <c r="N2132" s="7"/>
      <c r="O2132" s="7"/>
      <c r="P2132" s="7"/>
      <c r="Q2132" s="7"/>
      <c r="R2132" s="7"/>
      <c r="S2132" s="7"/>
      <c r="T2132" s="7"/>
      <c r="U2132" s="7"/>
      <c r="V2132" s="6"/>
      <c r="W2132" s="10" t="s">
        <v>3892</v>
      </c>
      <c r="X2132" s="8"/>
      <c r="Y2132" s="9">
        <v>0</v>
      </c>
      <c r="Z2132" s="9">
        <v>0</v>
      </c>
      <c r="AA2132" s="9">
        <v>0</v>
      </c>
      <c r="AB2132" s="9">
        <v>0</v>
      </c>
      <c r="AC2132" s="9">
        <v>0</v>
      </c>
      <c r="AD2132" s="9">
        <v>0</v>
      </c>
      <c r="AE2132" s="9">
        <v>0</v>
      </c>
      <c r="AF2132" s="9">
        <v>0</v>
      </c>
      <c r="AG2132" s="9">
        <v>0</v>
      </c>
      <c r="AH2132" s="9">
        <v>0</v>
      </c>
      <c r="AI2132" s="9">
        <v>0</v>
      </c>
      <c r="AJ2132">
        <v>0</v>
      </c>
      <c r="AK2132">
        <v>0</v>
      </c>
      <c r="AU2132" t="s">
        <v>3893</v>
      </c>
      <c r="AW2132">
        <v>0</v>
      </c>
      <c r="BA2132">
        <v>0</v>
      </c>
      <c r="BC2132">
        <v>0</v>
      </c>
      <c r="BE2132">
        <v>0</v>
      </c>
      <c r="BG2132">
        <v>0</v>
      </c>
      <c r="BI2132">
        <v>0</v>
      </c>
      <c r="BK2132">
        <v>0</v>
      </c>
      <c r="BM2132">
        <v>0</v>
      </c>
      <c r="BO2132">
        <v>0</v>
      </c>
      <c r="BQ2132">
        <v>0</v>
      </c>
      <c r="BS2132">
        <v>0</v>
      </c>
      <c r="BT2132">
        <v>0</v>
      </c>
      <c r="BV2132">
        <v>0</v>
      </c>
      <c r="BX2132">
        <v>0</v>
      </c>
      <c r="BZ2132">
        <v>0</v>
      </c>
      <c r="CB2132">
        <v>0</v>
      </c>
      <c r="CD2132">
        <v>0</v>
      </c>
      <c r="CH2132">
        <v>0</v>
      </c>
      <c r="CL2132">
        <v>3291</v>
      </c>
      <c r="CO2132">
        <v>0</v>
      </c>
      <c r="CP2132">
        <v>0</v>
      </c>
    </row>
    <row r="2133" spans="1:94" x14ac:dyDescent="0.3">
      <c r="A2133" s="4">
        <v>44838</v>
      </c>
      <c r="B2133" s="2" t="s">
        <v>9</v>
      </c>
      <c r="C2133" s="11" t="s">
        <v>380</v>
      </c>
      <c r="D2133" s="11" t="s">
        <v>31</v>
      </c>
      <c r="E2133" s="3" t="s">
        <v>1466</v>
      </c>
      <c r="F2133" s="1"/>
      <c r="G2133" s="7"/>
      <c r="H2133" s="7"/>
      <c r="I2133" s="7"/>
      <c r="J2133" s="7"/>
      <c r="K2133" s="7"/>
      <c r="L2133" s="7"/>
      <c r="M2133" s="5"/>
      <c r="N2133" s="7"/>
      <c r="O2133" s="7"/>
      <c r="P2133" s="7"/>
      <c r="Q2133" s="7"/>
      <c r="R2133" s="7"/>
      <c r="S2133" s="7"/>
      <c r="T2133" s="7">
        <v>1</v>
      </c>
      <c r="U2133" s="7"/>
      <c r="V2133" s="6"/>
      <c r="W2133" s="10"/>
      <c r="X2133" s="8"/>
      <c r="Y2133" s="9">
        <v>0</v>
      </c>
      <c r="Z2133" s="9">
        <v>0</v>
      </c>
      <c r="AA2133" s="9">
        <v>0</v>
      </c>
      <c r="AB2133" s="9">
        <v>566100000</v>
      </c>
      <c r="AC2133" s="9">
        <v>0</v>
      </c>
      <c r="AD2133" s="9">
        <v>0</v>
      </c>
      <c r="AE2133" s="9">
        <v>0</v>
      </c>
      <c r="AF2133" s="9">
        <v>0</v>
      </c>
      <c r="AG2133" s="9">
        <v>0</v>
      </c>
      <c r="AH2133" s="9">
        <v>0</v>
      </c>
      <c r="AI2133" s="9">
        <v>0</v>
      </c>
      <c r="AJ2133">
        <v>566100000</v>
      </c>
      <c r="AK2133">
        <v>0</v>
      </c>
      <c r="AU2133" t="s">
        <v>3894</v>
      </c>
      <c r="AW2133">
        <v>0</v>
      </c>
      <c r="BA2133">
        <v>0</v>
      </c>
      <c r="BC2133">
        <v>0</v>
      </c>
      <c r="BE2133">
        <v>0</v>
      </c>
      <c r="BG2133">
        <v>0</v>
      </c>
      <c r="BI2133">
        <v>0</v>
      </c>
      <c r="BK2133">
        <v>0</v>
      </c>
      <c r="BM2133">
        <v>0</v>
      </c>
      <c r="BO2133">
        <v>0</v>
      </c>
      <c r="BQ2133">
        <v>0</v>
      </c>
      <c r="BS2133">
        <v>0</v>
      </c>
      <c r="BT2133">
        <v>0</v>
      </c>
      <c r="BV2133">
        <v>0</v>
      </c>
      <c r="BX2133">
        <v>0</v>
      </c>
      <c r="BZ2133">
        <v>0</v>
      </c>
      <c r="CB2133">
        <v>0</v>
      </c>
      <c r="CC2133">
        <v>9000</v>
      </c>
      <c r="CD2133">
        <v>566100000</v>
      </c>
      <c r="CH2133">
        <v>0</v>
      </c>
      <c r="CL2133">
        <v>3292</v>
      </c>
      <c r="CO2133">
        <v>0</v>
      </c>
      <c r="CP2133">
        <v>566100000</v>
      </c>
    </row>
    <row r="2134" spans="1:94" x14ac:dyDescent="0.3">
      <c r="A2134" s="4">
        <v>44838</v>
      </c>
      <c r="B2134" s="2" t="s">
        <v>32</v>
      </c>
      <c r="C2134" s="11" t="s">
        <v>493</v>
      </c>
      <c r="D2134" s="11" t="s">
        <v>11</v>
      </c>
      <c r="E2134" s="3" t="s">
        <v>1316</v>
      </c>
      <c r="F2134" s="1"/>
      <c r="G2134" s="7"/>
      <c r="H2134" s="7"/>
      <c r="I2134" s="7"/>
      <c r="J2134" s="7">
        <v>20</v>
      </c>
      <c r="K2134" s="7">
        <v>5</v>
      </c>
      <c r="L2134" s="7"/>
      <c r="M2134" s="5">
        <v>5</v>
      </c>
      <c r="N2134" s="7"/>
      <c r="O2134" s="7"/>
      <c r="P2134" s="7"/>
      <c r="Q2134" s="7"/>
      <c r="R2134" s="7"/>
      <c r="S2134" s="7"/>
      <c r="T2134" s="7"/>
      <c r="U2134" s="7"/>
      <c r="V2134" s="6"/>
      <c r="W2134" s="10" t="s">
        <v>3180</v>
      </c>
      <c r="X2134" s="8"/>
      <c r="Y2134" s="9">
        <v>0</v>
      </c>
      <c r="Z2134" s="9">
        <v>0</v>
      </c>
      <c r="AA2134" s="9">
        <v>0</v>
      </c>
      <c r="AB2134" s="9">
        <v>0</v>
      </c>
      <c r="AC2134" s="9">
        <v>0</v>
      </c>
      <c r="AD2134" s="9">
        <v>0</v>
      </c>
      <c r="AE2134" s="9">
        <v>0</v>
      </c>
      <c r="AF2134" s="9">
        <v>0</v>
      </c>
      <c r="AG2134" s="9">
        <v>0</v>
      </c>
      <c r="AH2134" s="9">
        <v>0</v>
      </c>
      <c r="AI2134" s="9">
        <v>0</v>
      </c>
      <c r="AJ2134">
        <v>0</v>
      </c>
      <c r="AK2134">
        <v>0</v>
      </c>
      <c r="AU2134" t="s">
        <v>3895</v>
      </c>
      <c r="AW2134">
        <v>0</v>
      </c>
      <c r="BA2134">
        <v>0</v>
      </c>
      <c r="BC2134">
        <v>0</v>
      </c>
      <c r="BE2134">
        <v>0</v>
      </c>
      <c r="BG2134">
        <v>0</v>
      </c>
      <c r="BI2134">
        <v>0</v>
      </c>
      <c r="BK2134">
        <v>0</v>
      </c>
      <c r="BM2134">
        <v>0</v>
      </c>
      <c r="BO2134">
        <v>0</v>
      </c>
      <c r="BQ2134">
        <v>0</v>
      </c>
      <c r="BS2134">
        <v>0</v>
      </c>
      <c r="BT2134">
        <v>0</v>
      </c>
      <c r="BV2134">
        <v>0</v>
      </c>
      <c r="BX2134">
        <v>0</v>
      </c>
      <c r="BZ2134">
        <v>0</v>
      </c>
      <c r="CB2134">
        <v>0</v>
      </c>
      <c r="CD2134">
        <v>0</v>
      </c>
      <c r="CH2134">
        <v>0</v>
      </c>
      <c r="CL2134">
        <v>3293</v>
      </c>
      <c r="CO2134">
        <v>0</v>
      </c>
      <c r="CP2134">
        <v>0</v>
      </c>
    </row>
    <row r="2135" spans="1:94" x14ac:dyDescent="0.3">
      <c r="A2135" s="4">
        <v>44838</v>
      </c>
      <c r="B2135" s="2" t="s">
        <v>32</v>
      </c>
      <c r="C2135" s="11" t="s">
        <v>366</v>
      </c>
      <c r="D2135" s="11" t="s">
        <v>11</v>
      </c>
      <c r="E2135" s="3" t="s">
        <v>1450</v>
      </c>
      <c r="F2135" s="1"/>
      <c r="G2135" s="7"/>
      <c r="H2135" s="7"/>
      <c r="I2135" s="7"/>
      <c r="J2135" s="7"/>
      <c r="K2135" s="7"/>
      <c r="L2135" s="7"/>
      <c r="M2135" s="5"/>
      <c r="N2135" s="7"/>
      <c r="O2135" s="7"/>
      <c r="P2135" s="7"/>
      <c r="Q2135" s="7"/>
      <c r="R2135" s="7"/>
      <c r="S2135" s="7"/>
      <c r="T2135" s="7"/>
      <c r="U2135" s="7"/>
      <c r="V2135" s="6"/>
      <c r="W2135" s="10" t="s">
        <v>3896</v>
      </c>
      <c r="X2135" s="8"/>
      <c r="Y2135" s="9">
        <v>0</v>
      </c>
      <c r="Z2135" s="9">
        <v>0</v>
      </c>
      <c r="AA2135" s="9">
        <v>0</v>
      </c>
      <c r="AB2135" s="9">
        <v>0</v>
      </c>
      <c r="AC2135" s="9">
        <v>0</v>
      </c>
      <c r="AD2135" s="9">
        <v>0</v>
      </c>
      <c r="AE2135" s="9">
        <v>0</v>
      </c>
      <c r="AF2135" s="9">
        <v>0</v>
      </c>
      <c r="AG2135" s="9">
        <v>0</v>
      </c>
      <c r="AH2135" s="9">
        <v>0</v>
      </c>
      <c r="AI2135" s="9">
        <v>0</v>
      </c>
      <c r="AJ2135">
        <v>0</v>
      </c>
      <c r="AK2135">
        <v>0</v>
      </c>
      <c r="AU2135" t="s">
        <v>3897</v>
      </c>
      <c r="AW2135">
        <v>0</v>
      </c>
      <c r="BA2135">
        <v>0</v>
      </c>
      <c r="BC2135">
        <v>0</v>
      </c>
      <c r="BE2135">
        <v>0</v>
      </c>
      <c r="BG2135">
        <v>0</v>
      </c>
      <c r="BI2135">
        <v>0</v>
      </c>
      <c r="BK2135">
        <v>0</v>
      </c>
      <c r="BM2135">
        <v>0</v>
      </c>
      <c r="BO2135">
        <v>0</v>
      </c>
      <c r="BQ2135">
        <v>0</v>
      </c>
      <c r="BS2135">
        <v>0</v>
      </c>
      <c r="BT2135">
        <v>0</v>
      </c>
      <c r="BV2135">
        <v>0</v>
      </c>
      <c r="BX2135">
        <v>0</v>
      </c>
      <c r="BZ2135">
        <v>0</v>
      </c>
      <c r="CB2135">
        <v>0</v>
      </c>
      <c r="CD2135">
        <v>0</v>
      </c>
      <c r="CH2135">
        <v>0</v>
      </c>
      <c r="CL2135">
        <v>3294</v>
      </c>
      <c r="CO2135">
        <v>0</v>
      </c>
      <c r="CP2135">
        <v>0</v>
      </c>
    </row>
    <row r="2136" spans="1:94" x14ac:dyDescent="0.3">
      <c r="A2136" s="4">
        <v>44838</v>
      </c>
      <c r="B2136" s="2" t="s">
        <v>26</v>
      </c>
      <c r="C2136" s="11" t="s">
        <v>1561</v>
      </c>
      <c r="D2136" s="11" t="s">
        <v>31</v>
      </c>
      <c r="E2136" s="3" t="s">
        <v>1562</v>
      </c>
      <c r="F2136" s="1"/>
      <c r="G2136" s="7"/>
      <c r="H2136" s="7"/>
      <c r="I2136" s="7"/>
      <c r="J2136" s="7">
        <v>15</v>
      </c>
      <c r="K2136" s="7">
        <v>5</v>
      </c>
      <c r="L2136" s="7"/>
      <c r="M2136" s="5">
        <v>5</v>
      </c>
      <c r="N2136" s="7">
        <v>2</v>
      </c>
      <c r="O2136" s="7"/>
      <c r="P2136" s="7"/>
      <c r="Q2136" s="7"/>
      <c r="R2136" s="7"/>
      <c r="S2136" s="7"/>
      <c r="T2136" s="7"/>
      <c r="U2136" s="7"/>
      <c r="V2136" s="6"/>
      <c r="W2136" s="10"/>
      <c r="X2136" s="8"/>
      <c r="Y2136" s="9">
        <v>0</v>
      </c>
      <c r="Z2136" s="9">
        <v>0</v>
      </c>
      <c r="AA2136" s="9">
        <v>0</v>
      </c>
      <c r="AB2136" s="9">
        <v>0</v>
      </c>
      <c r="AC2136" s="9">
        <v>0</v>
      </c>
      <c r="AD2136" s="9">
        <v>0</v>
      </c>
      <c r="AE2136" s="9">
        <v>0</v>
      </c>
      <c r="AF2136" s="9">
        <v>0</v>
      </c>
      <c r="AG2136" s="9">
        <v>0</v>
      </c>
      <c r="AH2136" s="9">
        <v>0</v>
      </c>
      <c r="AI2136" s="9">
        <v>0</v>
      </c>
      <c r="AJ2136">
        <v>0</v>
      </c>
      <c r="AK2136">
        <v>0</v>
      </c>
      <c r="AU2136" t="s">
        <v>3898</v>
      </c>
      <c r="AW2136">
        <v>0</v>
      </c>
      <c r="BA2136">
        <v>0</v>
      </c>
      <c r="BC2136">
        <v>0</v>
      </c>
      <c r="BE2136">
        <v>0</v>
      </c>
      <c r="BG2136">
        <v>0</v>
      </c>
      <c r="BI2136">
        <v>0</v>
      </c>
      <c r="BK2136">
        <v>0</v>
      </c>
      <c r="BM2136">
        <v>0</v>
      </c>
      <c r="BO2136">
        <v>0</v>
      </c>
      <c r="BQ2136">
        <v>0</v>
      </c>
      <c r="BS2136">
        <v>0</v>
      </c>
      <c r="BT2136">
        <v>0</v>
      </c>
      <c r="BV2136">
        <v>0</v>
      </c>
      <c r="BX2136">
        <v>0</v>
      </c>
      <c r="BZ2136">
        <v>0</v>
      </c>
      <c r="CB2136">
        <v>0</v>
      </c>
      <c r="CD2136">
        <v>0</v>
      </c>
      <c r="CH2136">
        <v>0</v>
      </c>
      <c r="CL2136">
        <v>3295</v>
      </c>
      <c r="CO2136">
        <v>0</v>
      </c>
      <c r="CP2136">
        <v>0</v>
      </c>
    </row>
    <row r="2137" spans="1:94" x14ac:dyDescent="0.3">
      <c r="A2137" s="4">
        <v>44838</v>
      </c>
      <c r="B2137" s="2" t="s">
        <v>1160</v>
      </c>
      <c r="C2137" s="11" t="s">
        <v>84</v>
      </c>
      <c r="D2137" s="11" t="s">
        <v>1473</v>
      </c>
      <c r="E2137" s="3" t="s">
        <v>1296</v>
      </c>
      <c r="F2137" s="1"/>
      <c r="G2137" s="7"/>
      <c r="H2137" s="7"/>
      <c r="I2137" s="7"/>
      <c r="J2137" s="7">
        <v>3363</v>
      </c>
      <c r="K2137" s="7">
        <v>1214</v>
      </c>
      <c r="L2137" s="7"/>
      <c r="M2137" s="5"/>
      <c r="N2137" s="7"/>
      <c r="O2137" s="7"/>
      <c r="P2137" s="7"/>
      <c r="Q2137" s="7"/>
      <c r="R2137" s="7"/>
      <c r="S2137" s="7"/>
      <c r="T2137" s="7"/>
      <c r="U2137" s="7"/>
      <c r="V2137" s="6"/>
      <c r="W2137" s="10"/>
      <c r="X2137" s="8"/>
      <c r="Y2137" s="9">
        <v>0</v>
      </c>
      <c r="Z2137" s="9">
        <v>0</v>
      </c>
      <c r="AA2137" s="9">
        <v>0</v>
      </c>
      <c r="AB2137" s="9">
        <v>0</v>
      </c>
      <c r="AC2137" s="9">
        <v>0</v>
      </c>
      <c r="AD2137" s="9">
        <v>0</v>
      </c>
      <c r="AE2137" s="9">
        <v>0</v>
      </c>
      <c r="AF2137" s="9">
        <v>0</v>
      </c>
      <c r="AG2137" s="9">
        <v>0</v>
      </c>
      <c r="AH2137" s="9">
        <v>0</v>
      </c>
      <c r="AI2137" s="9">
        <v>0</v>
      </c>
      <c r="AJ2137">
        <v>0</v>
      </c>
      <c r="AK2137">
        <v>0</v>
      </c>
      <c r="AU2137" t="s">
        <v>3899</v>
      </c>
      <c r="AW2137">
        <v>0</v>
      </c>
      <c r="BA2137">
        <v>0</v>
      </c>
      <c r="BC2137">
        <v>0</v>
      </c>
      <c r="BE2137">
        <v>0</v>
      </c>
      <c r="BG2137">
        <v>0</v>
      </c>
      <c r="BI2137">
        <v>0</v>
      </c>
      <c r="BK2137">
        <v>0</v>
      </c>
      <c r="BM2137">
        <v>0</v>
      </c>
      <c r="BO2137">
        <v>0</v>
      </c>
      <c r="BQ2137">
        <v>0</v>
      </c>
      <c r="BS2137">
        <v>0</v>
      </c>
      <c r="BT2137">
        <v>0</v>
      </c>
      <c r="BV2137">
        <v>0</v>
      </c>
      <c r="BX2137">
        <v>0</v>
      </c>
      <c r="BZ2137">
        <v>0</v>
      </c>
      <c r="CB2137">
        <v>0</v>
      </c>
      <c r="CD2137">
        <v>0</v>
      </c>
      <c r="CH2137">
        <v>0</v>
      </c>
      <c r="CL2137">
        <v>3296</v>
      </c>
      <c r="CO2137">
        <v>0</v>
      </c>
      <c r="CP2137">
        <v>0</v>
      </c>
    </row>
    <row r="2138" spans="1:94" x14ac:dyDescent="0.3">
      <c r="A2138" s="4">
        <v>44839</v>
      </c>
      <c r="B2138" s="2" t="s">
        <v>32</v>
      </c>
      <c r="C2138" s="11" t="s">
        <v>68</v>
      </c>
      <c r="D2138" s="11" t="s">
        <v>7</v>
      </c>
      <c r="E2138" s="3" t="s">
        <v>845</v>
      </c>
      <c r="F2138" s="1"/>
      <c r="G2138" s="7"/>
      <c r="H2138" s="7"/>
      <c r="I2138" s="7"/>
      <c r="J2138" s="7"/>
      <c r="K2138" s="7"/>
      <c r="L2138" s="7"/>
      <c r="M2138" s="5"/>
      <c r="N2138" s="7"/>
      <c r="O2138" s="7"/>
      <c r="P2138" s="7"/>
      <c r="Q2138" s="7"/>
      <c r="R2138" s="7"/>
      <c r="S2138" s="7"/>
      <c r="T2138" s="7"/>
      <c r="U2138" s="7"/>
      <c r="V2138" s="6"/>
      <c r="W2138" s="10" t="s">
        <v>3900</v>
      </c>
      <c r="X2138" s="8"/>
      <c r="Y2138" s="9">
        <v>0</v>
      </c>
      <c r="Z2138" s="9">
        <v>0</v>
      </c>
      <c r="AA2138" s="9">
        <v>0</v>
      </c>
      <c r="AB2138" s="9">
        <v>0</v>
      </c>
      <c r="AC2138" s="9">
        <v>0</v>
      </c>
      <c r="AD2138" s="9">
        <v>0</v>
      </c>
      <c r="AE2138" s="9">
        <v>0</v>
      </c>
      <c r="AF2138" s="9">
        <v>0</v>
      </c>
      <c r="AG2138" s="9">
        <v>0</v>
      </c>
      <c r="AH2138" s="9">
        <v>0</v>
      </c>
      <c r="AI2138" s="9">
        <v>0</v>
      </c>
      <c r="AJ2138">
        <v>0</v>
      </c>
      <c r="AK2138">
        <v>0</v>
      </c>
      <c r="AU2138" t="s">
        <v>3901</v>
      </c>
      <c r="AW2138">
        <v>0</v>
      </c>
      <c r="BA2138">
        <v>0</v>
      </c>
      <c r="BC2138">
        <v>0</v>
      </c>
      <c r="BE2138">
        <v>0</v>
      </c>
      <c r="BG2138">
        <v>0</v>
      </c>
      <c r="BI2138">
        <v>0</v>
      </c>
      <c r="BK2138">
        <v>0</v>
      </c>
      <c r="BM2138">
        <v>0</v>
      </c>
      <c r="BO2138">
        <v>0</v>
      </c>
      <c r="BQ2138">
        <v>0</v>
      </c>
      <c r="BS2138">
        <v>0</v>
      </c>
      <c r="BT2138">
        <v>0</v>
      </c>
      <c r="BV2138">
        <v>0</v>
      </c>
      <c r="BX2138">
        <v>0</v>
      </c>
      <c r="BZ2138">
        <v>0</v>
      </c>
      <c r="CB2138">
        <v>0</v>
      </c>
      <c r="CD2138">
        <v>0</v>
      </c>
      <c r="CH2138">
        <v>0</v>
      </c>
      <c r="CL2138">
        <v>3297</v>
      </c>
      <c r="CO2138">
        <v>0</v>
      </c>
      <c r="CP2138">
        <v>0</v>
      </c>
    </row>
    <row r="2139" spans="1:94" x14ac:dyDescent="0.3">
      <c r="A2139" s="4">
        <v>44831</v>
      </c>
      <c r="B2139" s="2" t="s">
        <v>26</v>
      </c>
      <c r="C2139" s="11" t="s">
        <v>384</v>
      </c>
      <c r="D2139" s="11" t="s">
        <v>31</v>
      </c>
      <c r="E2139" s="3" t="s">
        <v>1132</v>
      </c>
      <c r="F2139" s="1"/>
      <c r="G2139" s="7"/>
      <c r="H2139" s="7"/>
      <c r="I2139" s="7"/>
      <c r="J2139" s="7">
        <v>30</v>
      </c>
      <c r="K2139" s="7">
        <v>14</v>
      </c>
      <c r="L2139" s="7"/>
      <c r="M2139" s="5">
        <v>7</v>
      </c>
      <c r="N2139" s="7">
        <v>1</v>
      </c>
      <c r="O2139" s="7"/>
      <c r="P2139" s="7"/>
      <c r="Q2139" s="7"/>
      <c r="R2139" s="7"/>
      <c r="S2139" s="7"/>
      <c r="T2139" s="7"/>
      <c r="U2139" s="7"/>
      <c r="V2139" s="6"/>
      <c r="W2139" s="10"/>
      <c r="X2139" s="8"/>
      <c r="Y2139" s="9">
        <v>0</v>
      </c>
      <c r="Z2139" s="9">
        <v>0</v>
      </c>
      <c r="AA2139" s="9">
        <v>0</v>
      </c>
      <c r="AB2139" s="9">
        <v>0</v>
      </c>
      <c r="AC2139" s="9">
        <v>0</v>
      </c>
      <c r="AD2139" s="9">
        <v>0</v>
      </c>
      <c r="AE2139" s="9">
        <v>0</v>
      </c>
      <c r="AF2139" s="9">
        <v>0</v>
      </c>
      <c r="AG2139" s="9">
        <v>0</v>
      </c>
      <c r="AH2139" s="9">
        <v>0</v>
      </c>
      <c r="AI2139" s="9">
        <v>0</v>
      </c>
      <c r="AJ2139">
        <v>0</v>
      </c>
      <c r="AK2139">
        <v>0</v>
      </c>
      <c r="AU2139" t="s">
        <v>3902</v>
      </c>
      <c r="AW2139">
        <v>0</v>
      </c>
      <c r="BA2139">
        <v>0</v>
      </c>
      <c r="BC2139">
        <v>0</v>
      </c>
      <c r="BE2139">
        <v>0</v>
      </c>
      <c r="BG2139">
        <v>0</v>
      </c>
      <c r="BI2139">
        <v>0</v>
      </c>
      <c r="BK2139">
        <v>0</v>
      </c>
      <c r="BM2139">
        <v>0</v>
      </c>
      <c r="BO2139">
        <v>0</v>
      </c>
      <c r="BQ2139">
        <v>0</v>
      </c>
      <c r="BS2139">
        <v>0</v>
      </c>
      <c r="BT2139">
        <v>0</v>
      </c>
      <c r="BV2139">
        <v>0</v>
      </c>
      <c r="BX2139">
        <v>0</v>
      </c>
      <c r="BZ2139">
        <v>0</v>
      </c>
      <c r="CB2139">
        <v>0</v>
      </c>
      <c r="CD2139">
        <v>0</v>
      </c>
      <c r="CH2139">
        <v>0</v>
      </c>
      <c r="CL2139">
        <v>3298</v>
      </c>
      <c r="CO2139">
        <v>0</v>
      </c>
      <c r="CP2139">
        <v>0</v>
      </c>
    </row>
    <row r="2140" spans="1:94" x14ac:dyDescent="0.3">
      <c r="A2140" s="4">
        <v>44838</v>
      </c>
      <c r="B2140" s="2" t="s">
        <v>26</v>
      </c>
      <c r="C2140" s="11" t="s">
        <v>5</v>
      </c>
      <c r="D2140" s="11" t="s">
        <v>31</v>
      </c>
      <c r="E2140" s="3" t="s">
        <v>1558</v>
      </c>
      <c r="F2140" s="1"/>
      <c r="G2140" s="7"/>
      <c r="H2140" s="7"/>
      <c r="I2140" s="7"/>
      <c r="J2140" s="7">
        <v>14</v>
      </c>
      <c r="K2140" s="7">
        <v>4</v>
      </c>
      <c r="L2140" s="7"/>
      <c r="M2140" s="5">
        <v>4</v>
      </c>
      <c r="N2140" s="7"/>
      <c r="O2140" s="7"/>
      <c r="P2140" s="7"/>
      <c r="Q2140" s="7"/>
      <c r="R2140" s="7"/>
      <c r="S2140" s="7"/>
      <c r="T2140" s="7"/>
      <c r="U2140" s="7"/>
      <c r="V2140" s="6"/>
      <c r="W2140" s="10"/>
      <c r="X2140" s="8"/>
      <c r="Y2140" s="9">
        <v>0</v>
      </c>
      <c r="Z2140" s="9">
        <v>0</v>
      </c>
      <c r="AA2140" s="9">
        <v>0</v>
      </c>
      <c r="AB2140" s="9">
        <v>0</v>
      </c>
      <c r="AC2140" s="9">
        <v>0</v>
      </c>
      <c r="AD2140" s="9">
        <v>0</v>
      </c>
      <c r="AE2140" s="9">
        <v>0</v>
      </c>
      <c r="AF2140" s="9">
        <v>0</v>
      </c>
      <c r="AG2140" s="9">
        <v>0</v>
      </c>
      <c r="AH2140" s="9">
        <v>0</v>
      </c>
      <c r="AI2140" s="9">
        <v>0</v>
      </c>
      <c r="AJ2140">
        <v>0</v>
      </c>
      <c r="AK2140">
        <v>0</v>
      </c>
      <c r="AU2140" t="s">
        <v>3903</v>
      </c>
      <c r="AW2140">
        <v>0</v>
      </c>
      <c r="BA2140">
        <v>0</v>
      </c>
      <c r="BC2140">
        <v>0</v>
      </c>
      <c r="BE2140">
        <v>0</v>
      </c>
      <c r="BG2140">
        <v>0</v>
      </c>
      <c r="BI2140">
        <v>0</v>
      </c>
      <c r="BK2140">
        <v>0</v>
      </c>
      <c r="BM2140">
        <v>0</v>
      </c>
      <c r="BO2140">
        <v>0</v>
      </c>
      <c r="BQ2140">
        <v>0</v>
      </c>
      <c r="BS2140">
        <v>0</v>
      </c>
      <c r="BT2140">
        <v>0</v>
      </c>
      <c r="BV2140">
        <v>0</v>
      </c>
      <c r="BX2140">
        <v>0</v>
      </c>
      <c r="BZ2140">
        <v>0</v>
      </c>
      <c r="CB2140">
        <v>0</v>
      </c>
      <c r="CD2140">
        <v>0</v>
      </c>
      <c r="CH2140">
        <v>0</v>
      </c>
      <c r="CL2140">
        <v>3299</v>
      </c>
      <c r="CO2140">
        <v>0</v>
      </c>
      <c r="CP2140">
        <v>0</v>
      </c>
    </row>
    <row r="2141" spans="1:94" x14ac:dyDescent="0.3">
      <c r="A2141" s="4">
        <v>44838</v>
      </c>
      <c r="B2141" s="2" t="s">
        <v>9</v>
      </c>
      <c r="C2141" s="11" t="s">
        <v>52</v>
      </c>
      <c r="D2141" s="11" t="s">
        <v>31</v>
      </c>
      <c r="E2141" s="3" t="s">
        <v>830</v>
      </c>
      <c r="F2141" s="1"/>
      <c r="G2141" s="7"/>
      <c r="H2141" s="7"/>
      <c r="I2141" s="7"/>
      <c r="J2141" s="7">
        <v>110</v>
      </c>
      <c r="K2141" s="7">
        <v>22</v>
      </c>
      <c r="L2141" s="7"/>
      <c r="M2141" s="5">
        <v>22</v>
      </c>
      <c r="N2141" s="7"/>
      <c r="O2141" s="7"/>
      <c r="P2141" s="7"/>
      <c r="Q2141" s="7"/>
      <c r="R2141" s="7"/>
      <c r="S2141" s="7"/>
      <c r="T2141" s="7"/>
      <c r="U2141" s="7"/>
      <c r="V2141" s="6"/>
      <c r="W2141" s="10"/>
      <c r="X2141" s="8"/>
      <c r="Y2141" s="9">
        <v>0</v>
      </c>
      <c r="Z2141" s="9">
        <v>0</v>
      </c>
      <c r="AA2141" s="9">
        <v>0</v>
      </c>
      <c r="AB2141" s="9">
        <v>0</v>
      </c>
      <c r="AC2141" s="9">
        <v>0</v>
      </c>
      <c r="AD2141" s="9">
        <v>0</v>
      </c>
      <c r="AE2141" s="9">
        <v>0</v>
      </c>
      <c r="AF2141" s="9">
        <v>0</v>
      </c>
      <c r="AG2141" s="9">
        <v>0</v>
      </c>
      <c r="AH2141" s="9">
        <v>0</v>
      </c>
      <c r="AI2141" s="9">
        <v>0</v>
      </c>
      <c r="AJ2141">
        <v>0</v>
      </c>
      <c r="AK2141">
        <v>0</v>
      </c>
      <c r="AU2141" t="s">
        <v>3904</v>
      </c>
      <c r="AW2141">
        <v>0</v>
      </c>
      <c r="BA2141">
        <v>0</v>
      </c>
      <c r="BC2141">
        <v>0</v>
      </c>
      <c r="BE2141">
        <v>0</v>
      </c>
      <c r="BG2141">
        <v>0</v>
      </c>
      <c r="BI2141">
        <v>0</v>
      </c>
      <c r="BK2141">
        <v>0</v>
      </c>
      <c r="BM2141">
        <v>0</v>
      </c>
      <c r="BO2141">
        <v>0</v>
      </c>
      <c r="BQ2141">
        <v>0</v>
      </c>
      <c r="BS2141">
        <v>0</v>
      </c>
      <c r="BT2141">
        <v>0</v>
      </c>
      <c r="BV2141">
        <v>0</v>
      </c>
      <c r="BX2141">
        <v>0</v>
      </c>
      <c r="BZ2141">
        <v>0</v>
      </c>
      <c r="CB2141">
        <v>0</v>
      </c>
      <c r="CD2141">
        <v>0</v>
      </c>
      <c r="CH2141">
        <v>0</v>
      </c>
      <c r="CL2141">
        <v>3300</v>
      </c>
      <c r="CO2141">
        <v>0</v>
      </c>
      <c r="CP2141">
        <v>0</v>
      </c>
    </row>
    <row r="2142" spans="1:94" x14ac:dyDescent="0.3">
      <c r="A2142" s="4">
        <v>44839</v>
      </c>
      <c r="B2142" s="2" t="s">
        <v>57</v>
      </c>
      <c r="C2142" s="11" t="s">
        <v>768</v>
      </c>
      <c r="D2142" s="11" t="s">
        <v>1699</v>
      </c>
      <c r="E2142" s="3" t="s">
        <v>1337</v>
      </c>
      <c r="F2142" s="1"/>
      <c r="G2142" s="7"/>
      <c r="H2142" s="7"/>
      <c r="I2142" s="7"/>
      <c r="J2142" s="7"/>
      <c r="K2142" s="7"/>
      <c r="L2142" s="7"/>
      <c r="M2142" s="5"/>
      <c r="N2142" s="7"/>
      <c r="O2142" s="7"/>
      <c r="P2142" s="7"/>
      <c r="Q2142" s="7"/>
      <c r="R2142" s="7"/>
      <c r="S2142" s="7"/>
      <c r="T2142" s="7"/>
      <c r="U2142" s="7"/>
      <c r="V2142" s="6">
        <v>1</v>
      </c>
      <c r="W2142" s="10"/>
      <c r="X2142" s="8"/>
      <c r="Y2142" s="9">
        <v>0</v>
      </c>
      <c r="Z2142" s="9">
        <v>0</v>
      </c>
      <c r="AA2142" s="9">
        <v>0</v>
      </c>
      <c r="AB2142" s="9">
        <v>0</v>
      </c>
      <c r="AC2142" s="9">
        <v>0</v>
      </c>
      <c r="AD2142" s="9">
        <v>0</v>
      </c>
      <c r="AE2142" s="9">
        <v>0</v>
      </c>
      <c r="AF2142" s="9">
        <v>0</v>
      </c>
      <c r="AG2142" s="9">
        <v>0</v>
      </c>
      <c r="AH2142" s="9">
        <v>0</v>
      </c>
      <c r="AI2142" s="9">
        <v>0</v>
      </c>
      <c r="AJ2142">
        <v>0</v>
      </c>
      <c r="AK2142">
        <v>0</v>
      </c>
      <c r="AU2142" t="s">
        <v>3905</v>
      </c>
      <c r="AW2142">
        <v>0</v>
      </c>
      <c r="BA2142">
        <v>0</v>
      </c>
      <c r="BC2142">
        <v>0</v>
      </c>
      <c r="BE2142">
        <v>0</v>
      </c>
      <c r="BG2142">
        <v>0</v>
      </c>
      <c r="BI2142">
        <v>0</v>
      </c>
      <c r="BK2142">
        <v>0</v>
      </c>
      <c r="BM2142">
        <v>0</v>
      </c>
      <c r="BO2142">
        <v>0</v>
      </c>
      <c r="BQ2142">
        <v>0</v>
      </c>
      <c r="BS2142">
        <v>0</v>
      </c>
      <c r="BT2142">
        <v>0</v>
      </c>
      <c r="BV2142">
        <v>0</v>
      </c>
      <c r="BX2142">
        <v>0</v>
      </c>
      <c r="BZ2142">
        <v>0</v>
      </c>
      <c r="CB2142">
        <v>0</v>
      </c>
      <c r="CD2142">
        <v>0</v>
      </c>
      <c r="CH2142">
        <v>0</v>
      </c>
      <c r="CL2142">
        <v>3301</v>
      </c>
      <c r="CO2142">
        <v>0</v>
      </c>
      <c r="CP2142">
        <v>0</v>
      </c>
    </row>
    <row r="2143" spans="1:94" x14ac:dyDescent="0.3">
      <c r="A2143" s="4">
        <v>44839</v>
      </c>
      <c r="B2143" s="2" t="s">
        <v>12</v>
      </c>
      <c r="C2143" s="11" t="s">
        <v>398</v>
      </c>
      <c r="D2143" s="11" t="s">
        <v>1627</v>
      </c>
      <c r="E2143" s="3" t="s">
        <v>1403</v>
      </c>
      <c r="F2143" s="1"/>
      <c r="G2143" s="7"/>
      <c r="H2143" s="7"/>
      <c r="I2143" s="7"/>
      <c r="J2143" s="7"/>
      <c r="K2143" s="7"/>
      <c r="L2143" s="7"/>
      <c r="M2143" s="5"/>
      <c r="N2143" s="7"/>
      <c r="O2143" s="7"/>
      <c r="P2143" s="7"/>
      <c r="Q2143" s="7">
        <v>1</v>
      </c>
      <c r="R2143" s="7"/>
      <c r="S2143" s="7"/>
      <c r="T2143" s="7"/>
      <c r="U2143" s="7"/>
      <c r="V2143" s="6"/>
      <c r="W2143" s="10"/>
      <c r="X2143" s="8"/>
      <c r="Y2143" s="9">
        <v>0</v>
      </c>
      <c r="Z2143" s="9">
        <v>0</v>
      </c>
      <c r="AA2143" s="9">
        <v>0</v>
      </c>
      <c r="AB2143" s="9">
        <v>0</v>
      </c>
      <c r="AC2143" s="9">
        <v>0</v>
      </c>
      <c r="AD2143" s="9">
        <v>0</v>
      </c>
      <c r="AE2143" s="9">
        <v>0</v>
      </c>
      <c r="AF2143" s="9">
        <v>0</v>
      </c>
      <c r="AG2143" s="9">
        <v>0</v>
      </c>
      <c r="AH2143" s="9">
        <v>0</v>
      </c>
      <c r="AI2143" s="9">
        <v>0</v>
      </c>
      <c r="AJ2143">
        <v>0</v>
      </c>
      <c r="AK2143">
        <v>0</v>
      </c>
      <c r="AU2143" t="s">
        <v>3906</v>
      </c>
      <c r="AW2143">
        <v>0</v>
      </c>
      <c r="BA2143">
        <v>0</v>
      </c>
      <c r="BC2143">
        <v>0</v>
      </c>
      <c r="BE2143">
        <v>0</v>
      </c>
      <c r="BG2143">
        <v>0</v>
      </c>
      <c r="BI2143">
        <v>0</v>
      </c>
      <c r="BK2143">
        <v>0</v>
      </c>
      <c r="BM2143">
        <v>0</v>
      </c>
      <c r="BO2143">
        <v>0</v>
      </c>
      <c r="BQ2143">
        <v>0</v>
      </c>
      <c r="BS2143">
        <v>0</v>
      </c>
      <c r="BT2143">
        <v>0</v>
      </c>
      <c r="BV2143">
        <v>0</v>
      </c>
      <c r="BX2143">
        <v>0</v>
      </c>
      <c r="BZ2143">
        <v>0</v>
      </c>
      <c r="CB2143">
        <v>0</v>
      </c>
      <c r="CD2143">
        <v>0</v>
      </c>
      <c r="CH2143">
        <v>0</v>
      </c>
      <c r="CL2143">
        <v>3302</v>
      </c>
      <c r="CO2143">
        <v>0</v>
      </c>
      <c r="CP2143">
        <v>0</v>
      </c>
    </row>
    <row r="2144" spans="1:94" x14ac:dyDescent="0.3">
      <c r="A2144" s="4">
        <v>44839</v>
      </c>
      <c r="B2144" s="2" t="s">
        <v>12</v>
      </c>
      <c r="C2144" s="11" t="s">
        <v>648</v>
      </c>
      <c r="D2144" s="11" t="s">
        <v>1690</v>
      </c>
      <c r="E2144" s="3" t="s">
        <v>1178</v>
      </c>
      <c r="F2144" s="1"/>
      <c r="G2144" s="7"/>
      <c r="H2144" s="7"/>
      <c r="I2144" s="7"/>
      <c r="J2144" s="7">
        <v>4</v>
      </c>
      <c r="K2144" s="7">
        <v>1</v>
      </c>
      <c r="L2144" s="7"/>
      <c r="M2144" s="5">
        <v>1</v>
      </c>
      <c r="N2144" s="7">
        <v>2</v>
      </c>
      <c r="O2144" s="7"/>
      <c r="P2144" s="7"/>
      <c r="Q2144" s="7"/>
      <c r="R2144" s="7"/>
      <c r="S2144" s="7"/>
      <c r="T2144" s="7"/>
      <c r="U2144" s="7"/>
      <c r="V2144" s="6"/>
      <c r="W2144" s="10"/>
      <c r="X2144" s="8"/>
      <c r="Y2144" s="9">
        <v>0</v>
      </c>
      <c r="Z2144" s="9">
        <v>0</v>
      </c>
      <c r="AA2144" s="9">
        <v>0</v>
      </c>
      <c r="AB2144" s="9">
        <v>0</v>
      </c>
      <c r="AC2144" s="9">
        <v>0</v>
      </c>
      <c r="AD2144" s="9">
        <v>0</v>
      </c>
      <c r="AE2144" s="9">
        <v>0</v>
      </c>
      <c r="AF2144" s="9">
        <v>0</v>
      </c>
      <c r="AG2144" s="9">
        <v>0</v>
      </c>
      <c r="AH2144" s="9">
        <v>0</v>
      </c>
      <c r="AI2144" s="9">
        <v>0</v>
      </c>
      <c r="AJ2144">
        <v>0</v>
      </c>
      <c r="AK2144">
        <v>0</v>
      </c>
      <c r="AU2144" t="s">
        <v>3907</v>
      </c>
      <c r="AW2144">
        <v>0</v>
      </c>
      <c r="BA2144">
        <v>0</v>
      </c>
      <c r="BC2144">
        <v>0</v>
      </c>
      <c r="BE2144">
        <v>0</v>
      </c>
      <c r="BG2144">
        <v>0</v>
      </c>
      <c r="BI2144">
        <v>0</v>
      </c>
      <c r="BK2144">
        <v>0</v>
      </c>
      <c r="BM2144">
        <v>0</v>
      </c>
      <c r="BO2144">
        <v>0</v>
      </c>
      <c r="BQ2144">
        <v>0</v>
      </c>
      <c r="BS2144">
        <v>0</v>
      </c>
      <c r="BT2144">
        <v>0</v>
      </c>
      <c r="BV2144">
        <v>0</v>
      </c>
      <c r="BX2144">
        <v>0</v>
      </c>
      <c r="BZ2144">
        <v>0</v>
      </c>
      <c r="CB2144">
        <v>0</v>
      </c>
      <c r="CD2144">
        <v>0</v>
      </c>
      <c r="CH2144">
        <v>0</v>
      </c>
      <c r="CL2144">
        <v>3303</v>
      </c>
      <c r="CO2144">
        <v>0</v>
      </c>
      <c r="CP2144">
        <v>0</v>
      </c>
    </row>
    <row r="2145" spans="1:94" x14ac:dyDescent="0.3">
      <c r="A2145" s="4">
        <v>44839</v>
      </c>
      <c r="B2145" s="2" t="s">
        <v>57</v>
      </c>
      <c r="C2145" s="11" t="s">
        <v>339</v>
      </c>
      <c r="D2145" s="11" t="s">
        <v>1473</v>
      </c>
      <c r="E2145" s="3" t="s">
        <v>880</v>
      </c>
      <c r="F2145" s="1"/>
      <c r="G2145" s="7"/>
      <c r="H2145" s="7"/>
      <c r="I2145" s="7"/>
      <c r="J2145" s="7">
        <v>4</v>
      </c>
      <c r="K2145" s="7">
        <v>1</v>
      </c>
      <c r="L2145" s="7"/>
      <c r="M2145" s="5">
        <v>1</v>
      </c>
      <c r="N2145" s="7"/>
      <c r="O2145" s="7"/>
      <c r="P2145" s="7"/>
      <c r="Q2145" s="7"/>
      <c r="R2145" s="7"/>
      <c r="S2145" s="7"/>
      <c r="T2145" s="7"/>
      <c r="U2145" s="7"/>
      <c r="V2145" s="6"/>
      <c r="W2145" s="10"/>
      <c r="X2145" s="8"/>
      <c r="Y2145" s="9">
        <v>0</v>
      </c>
      <c r="Z2145" s="9">
        <v>0</v>
      </c>
      <c r="AA2145" s="9">
        <v>0</v>
      </c>
      <c r="AB2145" s="9">
        <v>0</v>
      </c>
      <c r="AC2145" s="9">
        <v>0</v>
      </c>
      <c r="AD2145" s="9">
        <v>0</v>
      </c>
      <c r="AE2145" s="9">
        <v>0</v>
      </c>
      <c r="AF2145" s="9">
        <v>0</v>
      </c>
      <c r="AG2145" s="9">
        <v>0</v>
      </c>
      <c r="AH2145" s="9">
        <v>0</v>
      </c>
      <c r="AI2145" s="9">
        <v>0</v>
      </c>
      <c r="AJ2145">
        <v>0</v>
      </c>
      <c r="AK2145">
        <v>0</v>
      </c>
      <c r="AU2145" t="s">
        <v>3908</v>
      </c>
      <c r="AW2145">
        <v>0</v>
      </c>
      <c r="BA2145">
        <v>0</v>
      </c>
      <c r="BC2145">
        <v>0</v>
      </c>
      <c r="BE2145">
        <v>0</v>
      </c>
      <c r="BG2145">
        <v>0</v>
      </c>
      <c r="BI2145">
        <v>0</v>
      </c>
      <c r="BK2145">
        <v>0</v>
      </c>
      <c r="BM2145">
        <v>0</v>
      </c>
      <c r="BO2145">
        <v>0</v>
      </c>
      <c r="BQ2145">
        <v>0</v>
      </c>
      <c r="BS2145">
        <v>0</v>
      </c>
      <c r="BT2145">
        <v>0</v>
      </c>
      <c r="BV2145">
        <v>0</v>
      </c>
      <c r="BX2145">
        <v>0</v>
      </c>
      <c r="BZ2145">
        <v>0</v>
      </c>
      <c r="CB2145">
        <v>0</v>
      </c>
      <c r="CD2145">
        <v>0</v>
      </c>
      <c r="CH2145">
        <v>0</v>
      </c>
      <c r="CL2145">
        <v>3304</v>
      </c>
      <c r="CO2145">
        <v>0</v>
      </c>
      <c r="CP2145">
        <v>0</v>
      </c>
    </row>
    <row r="2146" spans="1:94" x14ac:dyDescent="0.3">
      <c r="A2146" s="4">
        <v>44839</v>
      </c>
      <c r="B2146" s="2" t="s">
        <v>57</v>
      </c>
      <c r="C2146" s="11" t="s">
        <v>496</v>
      </c>
      <c r="D2146" s="11" t="s">
        <v>1473</v>
      </c>
      <c r="E2146" s="3" t="s">
        <v>1152</v>
      </c>
      <c r="F2146" s="1"/>
      <c r="G2146" s="7"/>
      <c r="H2146" s="7"/>
      <c r="I2146" s="7"/>
      <c r="J2146" s="7"/>
      <c r="K2146" s="7"/>
      <c r="L2146" s="7"/>
      <c r="M2146" s="5"/>
      <c r="N2146" s="7">
        <v>1</v>
      </c>
      <c r="O2146" s="7">
        <v>2</v>
      </c>
      <c r="P2146" s="7"/>
      <c r="Q2146" s="7"/>
      <c r="R2146" s="7"/>
      <c r="S2146" s="7"/>
      <c r="T2146" s="7"/>
      <c r="U2146" s="7"/>
      <c r="V2146" s="6"/>
      <c r="W2146" s="10"/>
      <c r="X2146" s="8"/>
      <c r="Y2146" s="9">
        <v>0</v>
      </c>
      <c r="Z2146" s="9">
        <v>0</v>
      </c>
      <c r="AA2146" s="9">
        <v>0</v>
      </c>
      <c r="AB2146" s="9">
        <v>0</v>
      </c>
      <c r="AC2146" s="9">
        <v>0</v>
      </c>
      <c r="AD2146" s="9">
        <v>0</v>
      </c>
      <c r="AE2146" s="9">
        <v>0</v>
      </c>
      <c r="AF2146" s="9">
        <v>0</v>
      </c>
      <c r="AG2146" s="9">
        <v>0</v>
      </c>
      <c r="AH2146" s="9">
        <v>0</v>
      </c>
      <c r="AI2146" s="9">
        <v>0</v>
      </c>
      <c r="AJ2146">
        <v>0</v>
      </c>
      <c r="AK2146">
        <v>0</v>
      </c>
      <c r="AU2146" t="s">
        <v>3909</v>
      </c>
      <c r="AW2146">
        <v>0</v>
      </c>
      <c r="BA2146">
        <v>0</v>
      </c>
      <c r="BC2146">
        <v>0</v>
      </c>
      <c r="BE2146">
        <v>0</v>
      </c>
      <c r="BG2146">
        <v>0</v>
      </c>
      <c r="BI2146">
        <v>0</v>
      </c>
      <c r="BK2146">
        <v>0</v>
      </c>
      <c r="BM2146">
        <v>0</v>
      </c>
      <c r="BO2146">
        <v>0</v>
      </c>
      <c r="BQ2146">
        <v>0</v>
      </c>
      <c r="BS2146">
        <v>0</v>
      </c>
      <c r="BT2146">
        <v>0</v>
      </c>
      <c r="BV2146">
        <v>0</v>
      </c>
      <c r="BX2146">
        <v>0</v>
      </c>
      <c r="BZ2146">
        <v>0</v>
      </c>
      <c r="CB2146">
        <v>0</v>
      </c>
      <c r="CD2146">
        <v>0</v>
      </c>
      <c r="CH2146">
        <v>0</v>
      </c>
      <c r="CL2146">
        <v>3305</v>
      </c>
      <c r="CO2146">
        <v>0</v>
      </c>
      <c r="CP2146">
        <v>0</v>
      </c>
    </row>
    <row r="2147" spans="1:94" x14ac:dyDescent="0.3">
      <c r="A2147" s="4">
        <v>44839</v>
      </c>
      <c r="B2147" s="2" t="s">
        <v>57</v>
      </c>
      <c r="C2147" s="11" t="s">
        <v>672</v>
      </c>
      <c r="D2147" s="11" t="s">
        <v>1690</v>
      </c>
      <c r="E2147" s="3" t="s">
        <v>1357</v>
      </c>
      <c r="F2147" s="1"/>
      <c r="G2147" s="7"/>
      <c r="H2147" s="7"/>
      <c r="I2147" s="7"/>
      <c r="J2147" s="7"/>
      <c r="K2147" s="7"/>
      <c r="L2147" s="7"/>
      <c r="M2147" s="5"/>
      <c r="N2147" s="7">
        <v>3</v>
      </c>
      <c r="O2147" s="7"/>
      <c r="P2147" s="7"/>
      <c r="Q2147" s="7"/>
      <c r="R2147" s="7">
        <v>1</v>
      </c>
      <c r="S2147" s="7"/>
      <c r="T2147" s="7"/>
      <c r="U2147" s="7"/>
      <c r="V2147" s="6"/>
      <c r="W2147" s="10"/>
      <c r="X2147" s="8"/>
      <c r="Y2147" s="9">
        <v>0</v>
      </c>
      <c r="Z2147" s="9">
        <v>0</v>
      </c>
      <c r="AA2147" s="9">
        <v>0</v>
      </c>
      <c r="AB2147" s="9">
        <v>0</v>
      </c>
      <c r="AC2147" s="9">
        <v>0</v>
      </c>
      <c r="AD2147" s="9">
        <v>0</v>
      </c>
      <c r="AE2147" s="9">
        <v>0</v>
      </c>
      <c r="AF2147" s="9">
        <v>0</v>
      </c>
      <c r="AG2147" s="9">
        <v>0</v>
      </c>
      <c r="AH2147" s="9">
        <v>0</v>
      </c>
      <c r="AI2147" s="9">
        <v>0</v>
      </c>
      <c r="AJ2147">
        <v>0</v>
      </c>
      <c r="AK2147">
        <v>0</v>
      </c>
      <c r="AU2147" t="s">
        <v>3910</v>
      </c>
      <c r="AW2147">
        <v>0</v>
      </c>
      <c r="BA2147">
        <v>0</v>
      </c>
      <c r="BC2147">
        <v>0</v>
      </c>
      <c r="BE2147">
        <v>0</v>
      </c>
      <c r="BG2147">
        <v>0</v>
      </c>
      <c r="BI2147">
        <v>0</v>
      </c>
      <c r="BK2147">
        <v>0</v>
      </c>
      <c r="BM2147">
        <v>0</v>
      </c>
      <c r="BO2147">
        <v>0</v>
      </c>
      <c r="BQ2147">
        <v>0</v>
      </c>
      <c r="BS2147">
        <v>0</v>
      </c>
      <c r="BT2147">
        <v>0</v>
      </c>
      <c r="BV2147">
        <v>0</v>
      </c>
      <c r="BX2147">
        <v>0</v>
      </c>
      <c r="BZ2147">
        <v>0</v>
      </c>
      <c r="CB2147">
        <v>0</v>
      </c>
      <c r="CD2147">
        <v>0</v>
      </c>
      <c r="CH2147">
        <v>0</v>
      </c>
      <c r="CL2147">
        <v>3306</v>
      </c>
      <c r="CO2147">
        <v>0</v>
      </c>
      <c r="CP2147">
        <v>0</v>
      </c>
    </row>
    <row r="2148" spans="1:94" x14ac:dyDescent="0.3">
      <c r="A2148" s="4">
        <v>44839</v>
      </c>
      <c r="B2148" s="2" t="s">
        <v>1160</v>
      </c>
      <c r="C2148" s="11" t="s">
        <v>431</v>
      </c>
      <c r="D2148" s="11" t="s">
        <v>11</v>
      </c>
      <c r="E2148" s="3" t="s">
        <v>1250</v>
      </c>
      <c r="F2148" s="1"/>
      <c r="G2148" s="7"/>
      <c r="H2148" s="7"/>
      <c r="I2148" s="7"/>
      <c r="J2148" s="7">
        <v>680</v>
      </c>
      <c r="K2148" s="7">
        <v>170</v>
      </c>
      <c r="L2148" s="7"/>
      <c r="M2148" s="5">
        <v>170</v>
      </c>
      <c r="N2148" s="7"/>
      <c r="O2148" s="7"/>
      <c r="P2148" s="7"/>
      <c r="Q2148" s="7"/>
      <c r="R2148" s="7"/>
      <c r="S2148" s="7"/>
      <c r="T2148" s="7"/>
      <c r="U2148" s="7"/>
      <c r="V2148" s="6"/>
      <c r="W2148" s="10"/>
      <c r="X2148" s="8"/>
      <c r="Y2148" s="9">
        <v>0</v>
      </c>
      <c r="Z2148" s="9">
        <v>0</v>
      </c>
      <c r="AA2148" s="9">
        <v>0</v>
      </c>
      <c r="AB2148" s="9">
        <v>0</v>
      </c>
      <c r="AC2148" s="9">
        <v>0</v>
      </c>
      <c r="AD2148" s="9">
        <v>0</v>
      </c>
      <c r="AE2148" s="9">
        <v>0</v>
      </c>
      <c r="AF2148" s="9">
        <v>0</v>
      </c>
      <c r="AG2148" s="9">
        <v>0</v>
      </c>
      <c r="AH2148" s="9">
        <v>0</v>
      </c>
      <c r="AI2148" s="9">
        <v>0</v>
      </c>
      <c r="AJ2148">
        <v>0</v>
      </c>
      <c r="AK2148">
        <v>0</v>
      </c>
      <c r="AU2148" t="s">
        <v>3911</v>
      </c>
      <c r="AW2148">
        <v>0</v>
      </c>
      <c r="BA2148">
        <v>0</v>
      </c>
      <c r="BC2148">
        <v>0</v>
      </c>
      <c r="BE2148">
        <v>0</v>
      </c>
      <c r="BG2148">
        <v>0</v>
      </c>
      <c r="BI2148">
        <v>0</v>
      </c>
      <c r="BK2148">
        <v>0</v>
      </c>
      <c r="BM2148">
        <v>0</v>
      </c>
      <c r="BO2148">
        <v>0</v>
      </c>
      <c r="BQ2148">
        <v>0</v>
      </c>
      <c r="BS2148">
        <v>0</v>
      </c>
      <c r="BT2148">
        <v>0</v>
      </c>
      <c r="BV2148">
        <v>0</v>
      </c>
      <c r="BX2148">
        <v>0</v>
      </c>
      <c r="BZ2148">
        <v>0</v>
      </c>
      <c r="CB2148">
        <v>0</v>
      </c>
      <c r="CD2148">
        <v>0</v>
      </c>
      <c r="CH2148">
        <v>0</v>
      </c>
      <c r="CL2148">
        <v>3307</v>
      </c>
      <c r="CO2148">
        <v>0</v>
      </c>
      <c r="CP2148">
        <v>0</v>
      </c>
    </row>
    <row r="2149" spans="1:94" x14ac:dyDescent="0.3">
      <c r="A2149" s="4">
        <v>44839</v>
      </c>
      <c r="B2149" s="2" t="s">
        <v>29</v>
      </c>
      <c r="C2149" s="11" t="s">
        <v>87</v>
      </c>
      <c r="D2149" s="11" t="s">
        <v>31</v>
      </c>
      <c r="E2149" s="3" t="s">
        <v>1437</v>
      </c>
      <c r="F2149" s="1"/>
      <c r="G2149" s="7"/>
      <c r="H2149" s="7"/>
      <c r="I2149" s="7"/>
      <c r="J2149" s="7">
        <v>245</v>
      </c>
      <c r="K2149" s="7">
        <v>49</v>
      </c>
      <c r="L2149" s="7"/>
      <c r="M2149" s="5">
        <v>49</v>
      </c>
      <c r="N2149" s="7"/>
      <c r="O2149" s="7"/>
      <c r="P2149" s="7"/>
      <c r="Q2149" s="7"/>
      <c r="R2149" s="7"/>
      <c r="S2149" s="7"/>
      <c r="T2149" s="7">
        <v>1</v>
      </c>
      <c r="U2149" s="7"/>
      <c r="V2149" s="6"/>
      <c r="W2149" s="10"/>
      <c r="X2149" s="8"/>
      <c r="Y2149" s="9">
        <v>0</v>
      </c>
      <c r="Z2149" s="9">
        <v>0</v>
      </c>
      <c r="AA2149" s="9">
        <v>0</v>
      </c>
      <c r="AB2149" s="9">
        <v>0</v>
      </c>
      <c r="AC2149" s="9">
        <v>0</v>
      </c>
      <c r="AD2149" s="9">
        <v>0</v>
      </c>
      <c r="AE2149" s="9">
        <v>0</v>
      </c>
      <c r="AF2149" s="9">
        <v>0</v>
      </c>
      <c r="AG2149" s="9">
        <v>0</v>
      </c>
      <c r="AH2149" s="9">
        <v>0</v>
      </c>
      <c r="AI2149" s="9">
        <v>0</v>
      </c>
      <c r="AJ2149">
        <v>0</v>
      </c>
      <c r="AK2149">
        <v>0</v>
      </c>
      <c r="AU2149" t="s">
        <v>3912</v>
      </c>
      <c r="AW2149">
        <v>0</v>
      </c>
      <c r="BA2149">
        <v>0</v>
      </c>
      <c r="BC2149">
        <v>0</v>
      </c>
      <c r="BE2149">
        <v>0</v>
      </c>
      <c r="BG2149">
        <v>0</v>
      </c>
      <c r="BI2149">
        <v>0</v>
      </c>
      <c r="BK2149">
        <v>0</v>
      </c>
      <c r="BM2149">
        <v>0</v>
      </c>
      <c r="BO2149">
        <v>0</v>
      </c>
      <c r="BQ2149">
        <v>0</v>
      </c>
      <c r="BS2149">
        <v>0</v>
      </c>
      <c r="BT2149">
        <v>0</v>
      </c>
      <c r="BV2149">
        <v>0</v>
      </c>
      <c r="BX2149">
        <v>0</v>
      </c>
      <c r="BZ2149">
        <v>0</v>
      </c>
      <c r="CB2149">
        <v>0</v>
      </c>
      <c r="CD2149">
        <v>0</v>
      </c>
      <c r="CH2149">
        <v>0</v>
      </c>
      <c r="CL2149">
        <v>3308</v>
      </c>
      <c r="CO2149">
        <v>0</v>
      </c>
      <c r="CP2149">
        <v>0</v>
      </c>
    </row>
    <row r="2150" spans="1:94" x14ac:dyDescent="0.3">
      <c r="A2150" s="4">
        <v>44840</v>
      </c>
      <c r="B2150" s="2" t="s">
        <v>19</v>
      </c>
      <c r="C2150" s="11" t="s">
        <v>264</v>
      </c>
      <c r="D2150" s="11" t="s">
        <v>11</v>
      </c>
      <c r="E2150" s="3" t="s">
        <v>1500</v>
      </c>
      <c r="F2150" s="1"/>
      <c r="G2150" s="7"/>
      <c r="H2150" s="7"/>
      <c r="I2150" s="7"/>
      <c r="J2150" s="7"/>
      <c r="K2150" s="7">
        <v>100</v>
      </c>
      <c r="L2150" s="7"/>
      <c r="M2150" s="5">
        <v>100</v>
      </c>
      <c r="N2150" s="7">
        <v>1</v>
      </c>
      <c r="O2150" s="7"/>
      <c r="P2150" s="7"/>
      <c r="Q2150" s="7"/>
      <c r="R2150" s="7"/>
      <c r="S2150" s="7"/>
      <c r="T2150" s="7">
        <v>1</v>
      </c>
      <c r="U2150" s="7"/>
      <c r="V2150" s="6"/>
      <c r="W2150" s="10"/>
      <c r="X2150" s="8"/>
      <c r="Y2150" s="9">
        <v>0</v>
      </c>
      <c r="Z2150" s="9">
        <v>0</v>
      </c>
      <c r="AA2150" s="9">
        <v>0</v>
      </c>
      <c r="AB2150" s="9">
        <v>0</v>
      </c>
      <c r="AC2150" s="9">
        <v>0</v>
      </c>
      <c r="AD2150" s="9">
        <v>0</v>
      </c>
      <c r="AE2150" s="9">
        <v>0</v>
      </c>
      <c r="AF2150" s="9">
        <v>0</v>
      </c>
      <c r="AG2150" s="9">
        <v>0</v>
      </c>
      <c r="AH2150" s="9">
        <v>0</v>
      </c>
      <c r="AI2150" s="9">
        <v>0</v>
      </c>
      <c r="AJ2150">
        <v>0</v>
      </c>
      <c r="AK2150">
        <v>0</v>
      </c>
      <c r="AU2150" t="s">
        <v>3913</v>
      </c>
      <c r="AW2150">
        <v>0</v>
      </c>
      <c r="BA2150">
        <v>0</v>
      </c>
      <c r="BC2150">
        <v>0</v>
      </c>
      <c r="BE2150">
        <v>0</v>
      </c>
      <c r="BG2150">
        <v>0</v>
      </c>
      <c r="BI2150">
        <v>0</v>
      </c>
      <c r="BK2150">
        <v>0</v>
      </c>
      <c r="BM2150">
        <v>0</v>
      </c>
      <c r="BO2150">
        <v>0</v>
      </c>
      <c r="BQ2150">
        <v>0</v>
      </c>
      <c r="BS2150">
        <v>0</v>
      </c>
      <c r="BT2150">
        <v>0</v>
      </c>
      <c r="BV2150">
        <v>0</v>
      </c>
      <c r="BX2150">
        <v>0</v>
      </c>
      <c r="BZ2150">
        <v>0</v>
      </c>
      <c r="CB2150">
        <v>0</v>
      </c>
      <c r="CD2150">
        <v>0</v>
      </c>
      <c r="CH2150">
        <v>0</v>
      </c>
      <c r="CL2150">
        <v>3309</v>
      </c>
      <c r="CO2150">
        <v>0</v>
      </c>
      <c r="CP2150">
        <v>0</v>
      </c>
    </row>
    <row r="2151" spans="1:94" x14ac:dyDescent="0.3">
      <c r="A2151" s="4">
        <v>44840</v>
      </c>
      <c r="B2151" s="2" t="s">
        <v>53</v>
      </c>
      <c r="C2151" s="11" t="s">
        <v>67</v>
      </c>
      <c r="D2151" s="11" t="s">
        <v>1690</v>
      </c>
      <c r="E2151" s="3" t="s">
        <v>929</v>
      </c>
      <c r="F2151" s="1"/>
      <c r="G2151" s="7"/>
      <c r="H2151" s="7">
        <v>3</v>
      </c>
      <c r="I2151" s="7"/>
      <c r="J2151" s="7">
        <v>3</v>
      </c>
      <c r="K2151" s="7"/>
      <c r="L2151" s="7"/>
      <c r="M2151" s="5"/>
      <c r="N2151" s="7">
        <v>1</v>
      </c>
      <c r="O2151" s="7"/>
      <c r="P2151" s="7"/>
      <c r="Q2151" s="7"/>
      <c r="R2151" s="7"/>
      <c r="S2151" s="7"/>
      <c r="T2151" s="7"/>
      <c r="U2151" s="7"/>
      <c r="V2151" s="6"/>
      <c r="W2151" s="10" t="s">
        <v>626</v>
      </c>
      <c r="X2151" s="8"/>
      <c r="Y2151" s="9">
        <v>0</v>
      </c>
      <c r="Z2151" s="9">
        <v>0</v>
      </c>
      <c r="AA2151" s="9">
        <v>0</v>
      </c>
      <c r="AB2151" s="9">
        <v>0</v>
      </c>
      <c r="AC2151" s="9">
        <v>0</v>
      </c>
      <c r="AD2151" s="9">
        <v>0</v>
      </c>
      <c r="AE2151" s="9">
        <v>0</v>
      </c>
      <c r="AF2151" s="9">
        <v>0</v>
      </c>
      <c r="AG2151" s="9">
        <v>0</v>
      </c>
      <c r="AH2151" s="9">
        <v>0</v>
      </c>
      <c r="AI2151" s="9">
        <v>0</v>
      </c>
      <c r="AJ2151">
        <v>0</v>
      </c>
      <c r="AK2151">
        <v>0</v>
      </c>
      <c r="AU2151" t="s">
        <v>3914</v>
      </c>
      <c r="AW2151">
        <v>0</v>
      </c>
      <c r="BA2151">
        <v>0</v>
      </c>
      <c r="BC2151">
        <v>0</v>
      </c>
      <c r="BE2151">
        <v>0</v>
      </c>
      <c r="BG2151">
        <v>0</v>
      </c>
      <c r="BI2151">
        <v>0</v>
      </c>
      <c r="BK2151">
        <v>0</v>
      </c>
      <c r="BM2151">
        <v>0</v>
      </c>
      <c r="BO2151">
        <v>0</v>
      </c>
      <c r="BQ2151">
        <v>0</v>
      </c>
      <c r="BS2151">
        <v>0</v>
      </c>
      <c r="BT2151">
        <v>0</v>
      </c>
      <c r="BV2151">
        <v>0</v>
      </c>
      <c r="BX2151">
        <v>0</v>
      </c>
      <c r="BZ2151">
        <v>0</v>
      </c>
      <c r="CB2151">
        <v>0</v>
      </c>
      <c r="CD2151">
        <v>0</v>
      </c>
      <c r="CH2151">
        <v>0</v>
      </c>
      <c r="CL2151">
        <v>3310</v>
      </c>
      <c r="CO2151">
        <v>0</v>
      </c>
      <c r="CP2151">
        <v>0</v>
      </c>
    </row>
    <row r="2152" spans="1:94" x14ac:dyDescent="0.3">
      <c r="A2152" s="4">
        <v>44702</v>
      </c>
      <c r="B2152" s="2" t="s">
        <v>5</v>
      </c>
      <c r="C2152" s="11" t="s">
        <v>109</v>
      </c>
      <c r="D2152" s="11" t="s">
        <v>7</v>
      </c>
      <c r="E2152" s="3" t="s">
        <v>905</v>
      </c>
      <c r="F2152" s="1"/>
      <c r="G2152" s="7"/>
      <c r="H2152" s="7"/>
      <c r="I2152" s="7"/>
      <c r="J2152" s="7">
        <v>3</v>
      </c>
      <c r="K2152" s="7">
        <v>1</v>
      </c>
      <c r="L2152" s="7"/>
      <c r="M2152" s="5">
        <v>1</v>
      </c>
      <c r="N2152" s="7"/>
      <c r="O2152" s="7"/>
      <c r="P2152" s="7"/>
      <c r="Q2152" s="7"/>
      <c r="R2152" s="7"/>
      <c r="S2152" s="7"/>
      <c r="T2152" s="7"/>
      <c r="U2152" s="7"/>
      <c r="V2152" s="6"/>
      <c r="W2152" s="10"/>
      <c r="X2152" s="8"/>
      <c r="Y2152" s="9">
        <v>0</v>
      </c>
      <c r="Z2152" s="9">
        <v>0</v>
      </c>
      <c r="AA2152" s="9">
        <v>0</v>
      </c>
      <c r="AB2152" s="9">
        <v>0</v>
      </c>
      <c r="AC2152" s="9">
        <v>0</v>
      </c>
      <c r="AD2152" s="9">
        <v>0</v>
      </c>
      <c r="AE2152" s="9">
        <v>0</v>
      </c>
      <c r="AF2152" s="9">
        <v>0</v>
      </c>
      <c r="AG2152" s="9">
        <v>0</v>
      </c>
      <c r="AH2152" s="9">
        <v>0</v>
      </c>
      <c r="AI2152" s="9">
        <v>0</v>
      </c>
      <c r="AJ2152">
        <v>0</v>
      </c>
      <c r="AK2152">
        <v>0</v>
      </c>
      <c r="AU2152" t="s">
        <v>3915</v>
      </c>
      <c r="AW2152">
        <v>0</v>
      </c>
      <c r="BA2152">
        <v>0</v>
      </c>
      <c r="BC2152">
        <v>0</v>
      </c>
      <c r="BE2152">
        <v>0</v>
      </c>
      <c r="BG2152">
        <v>0</v>
      </c>
      <c r="BI2152">
        <v>0</v>
      </c>
      <c r="BK2152">
        <v>0</v>
      </c>
      <c r="BM2152">
        <v>0</v>
      </c>
      <c r="BO2152">
        <v>0</v>
      </c>
      <c r="BQ2152">
        <v>0</v>
      </c>
      <c r="BS2152">
        <v>0</v>
      </c>
      <c r="BT2152">
        <v>0</v>
      </c>
      <c r="BV2152">
        <v>0</v>
      </c>
      <c r="BX2152">
        <v>0</v>
      </c>
      <c r="BZ2152">
        <v>0</v>
      </c>
      <c r="CB2152">
        <v>0</v>
      </c>
      <c r="CD2152">
        <v>0</v>
      </c>
      <c r="CH2152">
        <v>0</v>
      </c>
      <c r="CL2152">
        <v>3311</v>
      </c>
      <c r="CO2152">
        <v>0</v>
      </c>
      <c r="CP2152">
        <v>0</v>
      </c>
    </row>
    <row r="2153" spans="1:94" x14ac:dyDescent="0.3">
      <c r="A2153" s="4">
        <v>44690</v>
      </c>
      <c r="B2153" s="2" t="s">
        <v>5</v>
      </c>
      <c r="C2153" s="11" t="s">
        <v>109</v>
      </c>
      <c r="D2153" s="11" t="s">
        <v>7</v>
      </c>
      <c r="E2153" s="3" t="s">
        <v>905</v>
      </c>
      <c r="F2153" s="1"/>
      <c r="G2153" s="7"/>
      <c r="H2153" s="7"/>
      <c r="I2153" s="7"/>
      <c r="J2153" s="7">
        <v>7</v>
      </c>
      <c r="K2153" s="7">
        <v>1</v>
      </c>
      <c r="L2153" s="7"/>
      <c r="M2153" s="5">
        <v>1</v>
      </c>
      <c r="N2153" s="7"/>
      <c r="O2153" s="7"/>
      <c r="P2153" s="7"/>
      <c r="Q2153" s="7"/>
      <c r="R2153" s="7"/>
      <c r="S2153" s="7"/>
      <c r="T2153" s="7"/>
      <c r="U2153" s="7"/>
      <c r="V2153" s="6"/>
      <c r="W2153" s="10"/>
      <c r="X2153" s="8"/>
      <c r="Y2153" s="9">
        <v>0</v>
      </c>
      <c r="Z2153" s="9">
        <v>0</v>
      </c>
      <c r="AA2153" s="9">
        <v>0</v>
      </c>
      <c r="AB2153" s="9">
        <v>0</v>
      </c>
      <c r="AC2153" s="9">
        <v>0</v>
      </c>
      <c r="AD2153" s="9">
        <v>0</v>
      </c>
      <c r="AE2153" s="9">
        <v>0</v>
      </c>
      <c r="AF2153" s="9">
        <v>0</v>
      </c>
      <c r="AG2153" s="9">
        <v>0</v>
      </c>
      <c r="AH2153" s="9">
        <v>0</v>
      </c>
      <c r="AI2153" s="9">
        <v>0</v>
      </c>
      <c r="AJ2153">
        <v>0</v>
      </c>
      <c r="AK2153">
        <v>0</v>
      </c>
      <c r="AU2153" t="s">
        <v>3916</v>
      </c>
      <c r="AW2153">
        <v>0</v>
      </c>
      <c r="BA2153">
        <v>0</v>
      </c>
      <c r="BC2153">
        <v>0</v>
      </c>
      <c r="BE2153">
        <v>0</v>
      </c>
      <c r="BG2153">
        <v>0</v>
      </c>
      <c r="BI2153">
        <v>0</v>
      </c>
      <c r="BK2153">
        <v>0</v>
      </c>
      <c r="BM2153">
        <v>0</v>
      </c>
      <c r="BO2153">
        <v>0</v>
      </c>
      <c r="BQ2153">
        <v>0</v>
      </c>
      <c r="BS2153">
        <v>0</v>
      </c>
      <c r="BT2153">
        <v>0</v>
      </c>
      <c r="BV2153">
        <v>0</v>
      </c>
      <c r="BX2153">
        <v>0</v>
      </c>
      <c r="BZ2153">
        <v>0</v>
      </c>
      <c r="CB2153">
        <v>0</v>
      </c>
      <c r="CD2153">
        <v>0</v>
      </c>
      <c r="CH2153">
        <v>0</v>
      </c>
      <c r="CL2153">
        <v>3312</v>
      </c>
      <c r="CO2153">
        <v>0</v>
      </c>
      <c r="CP2153">
        <v>0</v>
      </c>
    </row>
    <row r="2154" spans="1:94" x14ac:dyDescent="0.3">
      <c r="A2154" s="4">
        <v>44689</v>
      </c>
      <c r="B2154" s="2" t="s">
        <v>5</v>
      </c>
      <c r="C2154" s="11" t="s">
        <v>109</v>
      </c>
      <c r="D2154" s="11" t="s">
        <v>7</v>
      </c>
      <c r="E2154" s="3" t="s">
        <v>905</v>
      </c>
      <c r="F2154" s="1"/>
      <c r="G2154" s="7"/>
      <c r="H2154" s="7"/>
      <c r="I2154" s="7"/>
      <c r="J2154" s="7">
        <v>5</v>
      </c>
      <c r="K2154" s="7">
        <v>1</v>
      </c>
      <c r="L2154" s="7"/>
      <c r="M2154" s="5">
        <v>1</v>
      </c>
      <c r="N2154" s="7"/>
      <c r="O2154" s="7"/>
      <c r="P2154" s="7"/>
      <c r="Q2154" s="7"/>
      <c r="R2154" s="7"/>
      <c r="S2154" s="7"/>
      <c r="T2154" s="7"/>
      <c r="U2154" s="7"/>
      <c r="V2154" s="6"/>
      <c r="W2154" s="10"/>
      <c r="X2154" s="8"/>
      <c r="Y2154" s="9">
        <v>0</v>
      </c>
      <c r="Z2154" s="9">
        <v>0</v>
      </c>
      <c r="AA2154" s="9">
        <v>0</v>
      </c>
      <c r="AB2154" s="9">
        <v>0</v>
      </c>
      <c r="AC2154" s="9">
        <v>0</v>
      </c>
      <c r="AD2154" s="9">
        <v>0</v>
      </c>
      <c r="AE2154" s="9">
        <v>0</v>
      </c>
      <c r="AF2154" s="9">
        <v>0</v>
      </c>
      <c r="AG2154" s="9">
        <v>0</v>
      </c>
      <c r="AH2154" s="9">
        <v>0</v>
      </c>
      <c r="AI2154" s="9">
        <v>0</v>
      </c>
      <c r="AJ2154">
        <v>0</v>
      </c>
      <c r="AK2154">
        <v>0</v>
      </c>
      <c r="AU2154" t="s">
        <v>3917</v>
      </c>
      <c r="AW2154">
        <v>0</v>
      </c>
      <c r="BA2154">
        <v>0</v>
      </c>
      <c r="BC2154">
        <v>0</v>
      </c>
      <c r="BE2154">
        <v>0</v>
      </c>
      <c r="BG2154">
        <v>0</v>
      </c>
      <c r="BI2154">
        <v>0</v>
      </c>
      <c r="BK2154">
        <v>0</v>
      </c>
      <c r="BM2154">
        <v>0</v>
      </c>
      <c r="BO2154">
        <v>0</v>
      </c>
      <c r="BQ2154">
        <v>0</v>
      </c>
      <c r="BS2154">
        <v>0</v>
      </c>
      <c r="BT2154">
        <v>0</v>
      </c>
      <c r="BV2154">
        <v>0</v>
      </c>
      <c r="BX2154">
        <v>0</v>
      </c>
      <c r="BZ2154">
        <v>0</v>
      </c>
      <c r="CB2154">
        <v>0</v>
      </c>
      <c r="CD2154">
        <v>0</v>
      </c>
      <c r="CH2154">
        <v>0</v>
      </c>
      <c r="CL2154">
        <v>3313</v>
      </c>
      <c r="CO2154">
        <v>0</v>
      </c>
      <c r="CP2154">
        <v>0</v>
      </c>
    </row>
    <row r="2155" spans="1:94" x14ac:dyDescent="0.3">
      <c r="A2155" s="4">
        <v>44659</v>
      </c>
      <c r="B2155" s="2" t="s">
        <v>5</v>
      </c>
      <c r="C2155" s="11" t="s">
        <v>109</v>
      </c>
      <c r="D2155" s="11" t="s">
        <v>11</v>
      </c>
      <c r="E2155" s="3" t="s">
        <v>905</v>
      </c>
      <c r="F2155" s="1"/>
      <c r="G2155" s="7"/>
      <c r="H2155" s="7"/>
      <c r="I2155" s="7"/>
      <c r="J2155" s="7">
        <v>17</v>
      </c>
      <c r="K2155" s="7">
        <v>4</v>
      </c>
      <c r="L2155" s="7"/>
      <c r="M2155" s="5">
        <v>3</v>
      </c>
      <c r="N2155" s="7"/>
      <c r="O2155" s="7"/>
      <c r="P2155" s="7"/>
      <c r="Q2155" s="7"/>
      <c r="R2155" s="7"/>
      <c r="S2155" s="7"/>
      <c r="T2155" s="7"/>
      <c r="U2155" s="7"/>
      <c r="V2155" s="6"/>
      <c r="W2155" s="10"/>
      <c r="X2155" s="8"/>
      <c r="Y2155" s="9">
        <v>0</v>
      </c>
      <c r="Z2155" s="9">
        <v>0</v>
      </c>
      <c r="AA2155" s="9">
        <v>0</v>
      </c>
      <c r="AB2155" s="9">
        <v>0</v>
      </c>
      <c r="AC2155" s="9">
        <v>0</v>
      </c>
      <c r="AD2155" s="9">
        <v>0</v>
      </c>
      <c r="AE2155" s="9">
        <v>0</v>
      </c>
      <c r="AF2155" s="9">
        <v>0</v>
      </c>
      <c r="AG2155" s="9">
        <v>0</v>
      </c>
      <c r="AH2155" s="9">
        <v>0</v>
      </c>
      <c r="AI2155" s="9">
        <v>0</v>
      </c>
      <c r="AJ2155">
        <v>0</v>
      </c>
      <c r="AK2155">
        <v>0</v>
      </c>
      <c r="AU2155" t="s">
        <v>3918</v>
      </c>
      <c r="AW2155">
        <v>0</v>
      </c>
      <c r="BA2155">
        <v>0</v>
      </c>
      <c r="BC2155">
        <v>0</v>
      </c>
      <c r="BE2155">
        <v>0</v>
      </c>
      <c r="BG2155">
        <v>0</v>
      </c>
      <c r="BI2155">
        <v>0</v>
      </c>
      <c r="BK2155">
        <v>0</v>
      </c>
      <c r="BM2155">
        <v>0</v>
      </c>
      <c r="BO2155">
        <v>0</v>
      </c>
      <c r="BQ2155">
        <v>0</v>
      </c>
      <c r="BS2155">
        <v>0</v>
      </c>
      <c r="BT2155">
        <v>0</v>
      </c>
      <c r="BV2155">
        <v>0</v>
      </c>
      <c r="BX2155">
        <v>0</v>
      </c>
      <c r="BZ2155">
        <v>0</v>
      </c>
      <c r="CB2155">
        <v>0</v>
      </c>
      <c r="CD2155">
        <v>0</v>
      </c>
      <c r="CH2155">
        <v>0</v>
      </c>
      <c r="CL2155">
        <v>3314</v>
      </c>
      <c r="CO2155">
        <v>0</v>
      </c>
      <c r="CP2155">
        <v>0</v>
      </c>
    </row>
    <row r="2156" spans="1:94" x14ac:dyDescent="0.3">
      <c r="A2156" s="4">
        <v>44659</v>
      </c>
      <c r="B2156" s="2" t="s">
        <v>5</v>
      </c>
      <c r="C2156" s="11" t="s">
        <v>109</v>
      </c>
      <c r="D2156" s="11" t="s">
        <v>11</v>
      </c>
      <c r="E2156" s="3" t="s">
        <v>905</v>
      </c>
      <c r="F2156" s="1"/>
      <c r="G2156" s="7"/>
      <c r="H2156" s="7"/>
      <c r="I2156" s="7"/>
      <c r="J2156" s="7">
        <v>4</v>
      </c>
      <c r="K2156" s="7">
        <v>1</v>
      </c>
      <c r="L2156" s="7"/>
      <c r="M2156" s="5">
        <v>1</v>
      </c>
      <c r="N2156" s="7"/>
      <c r="O2156" s="7"/>
      <c r="P2156" s="7"/>
      <c r="Q2156" s="7"/>
      <c r="R2156" s="7"/>
      <c r="S2156" s="7"/>
      <c r="T2156" s="7"/>
      <c r="U2156" s="7"/>
      <c r="V2156" s="6"/>
      <c r="W2156" s="10"/>
      <c r="X2156" s="8"/>
      <c r="Y2156" s="9">
        <v>0</v>
      </c>
      <c r="Z2156" s="9">
        <v>0</v>
      </c>
      <c r="AA2156" s="9">
        <v>0</v>
      </c>
      <c r="AB2156" s="9">
        <v>0</v>
      </c>
      <c r="AC2156" s="9">
        <v>0</v>
      </c>
      <c r="AD2156" s="9">
        <v>0</v>
      </c>
      <c r="AE2156" s="9">
        <v>0</v>
      </c>
      <c r="AF2156" s="9">
        <v>0</v>
      </c>
      <c r="AG2156" s="9">
        <v>0</v>
      </c>
      <c r="AH2156" s="9">
        <v>0</v>
      </c>
      <c r="AI2156" s="9">
        <v>0</v>
      </c>
      <c r="AJ2156">
        <v>0</v>
      </c>
      <c r="AK2156">
        <v>0</v>
      </c>
      <c r="AU2156" t="s">
        <v>3919</v>
      </c>
      <c r="AW2156">
        <v>0</v>
      </c>
      <c r="BA2156">
        <v>0</v>
      </c>
      <c r="BC2156">
        <v>0</v>
      </c>
      <c r="BE2156">
        <v>0</v>
      </c>
      <c r="BG2156">
        <v>0</v>
      </c>
      <c r="BI2156">
        <v>0</v>
      </c>
      <c r="BK2156">
        <v>0</v>
      </c>
      <c r="BM2156">
        <v>0</v>
      </c>
      <c r="BO2156">
        <v>0</v>
      </c>
      <c r="BQ2156">
        <v>0</v>
      </c>
      <c r="BS2156">
        <v>0</v>
      </c>
      <c r="BT2156">
        <v>0</v>
      </c>
      <c r="BV2156">
        <v>0</v>
      </c>
      <c r="BX2156">
        <v>0</v>
      </c>
      <c r="BZ2156">
        <v>0</v>
      </c>
      <c r="CB2156">
        <v>0</v>
      </c>
      <c r="CD2156">
        <v>0</v>
      </c>
      <c r="CH2156">
        <v>0</v>
      </c>
      <c r="CL2156">
        <v>3315</v>
      </c>
      <c r="CO2156">
        <v>0</v>
      </c>
      <c r="CP2156">
        <v>0</v>
      </c>
    </row>
    <row r="2157" spans="1:94" x14ac:dyDescent="0.3">
      <c r="A2157" s="4">
        <v>44840</v>
      </c>
      <c r="B2157" s="2" t="s">
        <v>23</v>
      </c>
      <c r="C2157" s="11" t="s">
        <v>62</v>
      </c>
      <c r="D2157" s="11" t="s">
        <v>1473</v>
      </c>
      <c r="E2157" s="3" t="s">
        <v>1578</v>
      </c>
      <c r="F2157" s="1"/>
      <c r="G2157" s="7"/>
      <c r="H2157" s="7"/>
      <c r="I2157" s="7"/>
      <c r="J2157" s="7"/>
      <c r="K2157" s="7"/>
      <c r="L2157" s="7"/>
      <c r="M2157" s="5"/>
      <c r="N2157" s="7">
        <v>1</v>
      </c>
      <c r="O2157" s="7"/>
      <c r="P2157" s="7"/>
      <c r="Q2157" s="7"/>
      <c r="R2157" s="7"/>
      <c r="S2157" s="7"/>
      <c r="T2157" s="7"/>
      <c r="U2157" s="7"/>
      <c r="V2157" s="6"/>
      <c r="W2157" s="10"/>
      <c r="X2157" s="8"/>
      <c r="Y2157" s="9">
        <v>0</v>
      </c>
      <c r="Z2157" s="9">
        <v>0</v>
      </c>
      <c r="AA2157" s="9">
        <v>0</v>
      </c>
      <c r="AB2157" s="9">
        <v>0</v>
      </c>
      <c r="AC2157" s="9">
        <v>0</v>
      </c>
      <c r="AD2157" s="9">
        <v>0</v>
      </c>
      <c r="AE2157" s="9">
        <v>0</v>
      </c>
      <c r="AF2157" s="9">
        <v>0</v>
      </c>
      <c r="AG2157" s="9">
        <v>0</v>
      </c>
      <c r="AH2157" s="9">
        <v>0</v>
      </c>
      <c r="AI2157" s="9">
        <v>0</v>
      </c>
      <c r="AJ2157">
        <v>0</v>
      </c>
      <c r="AK2157">
        <v>0</v>
      </c>
      <c r="AU2157" t="s">
        <v>3920</v>
      </c>
      <c r="AW2157">
        <v>0</v>
      </c>
      <c r="BA2157">
        <v>0</v>
      </c>
      <c r="BC2157">
        <v>0</v>
      </c>
      <c r="BE2157">
        <v>0</v>
      </c>
      <c r="BG2157">
        <v>0</v>
      </c>
      <c r="BI2157">
        <v>0</v>
      </c>
      <c r="BK2157">
        <v>0</v>
      </c>
      <c r="BM2157">
        <v>0</v>
      </c>
      <c r="BO2157">
        <v>0</v>
      </c>
      <c r="BQ2157">
        <v>0</v>
      </c>
      <c r="BS2157">
        <v>0</v>
      </c>
      <c r="BT2157">
        <v>0</v>
      </c>
      <c r="BV2157">
        <v>0</v>
      </c>
      <c r="BX2157">
        <v>0</v>
      </c>
      <c r="BZ2157">
        <v>0</v>
      </c>
      <c r="CB2157">
        <v>0</v>
      </c>
      <c r="CD2157">
        <v>0</v>
      </c>
      <c r="CH2157">
        <v>0</v>
      </c>
      <c r="CL2157">
        <v>3316</v>
      </c>
      <c r="CO2157">
        <v>0</v>
      </c>
      <c r="CP2157">
        <v>0</v>
      </c>
    </row>
    <row r="2158" spans="1:94" x14ac:dyDescent="0.3">
      <c r="A2158" s="4">
        <v>44839</v>
      </c>
      <c r="B2158" s="2" t="s">
        <v>9</v>
      </c>
      <c r="C2158" s="11" t="s">
        <v>386</v>
      </c>
      <c r="D2158" s="11" t="s">
        <v>31</v>
      </c>
      <c r="E2158" s="3" t="s">
        <v>1064</v>
      </c>
      <c r="F2158" s="1"/>
      <c r="G2158" s="7"/>
      <c r="H2158" s="7"/>
      <c r="I2158" s="7"/>
      <c r="J2158" s="7">
        <v>65</v>
      </c>
      <c r="K2158" s="7">
        <v>22</v>
      </c>
      <c r="L2158" s="7"/>
      <c r="M2158" s="5">
        <v>22</v>
      </c>
      <c r="N2158" s="7"/>
      <c r="O2158" s="7"/>
      <c r="P2158" s="7"/>
      <c r="Q2158" s="7"/>
      <c r="R2158" s="7"/>
      <c r="S2158" s="7"/>
      <c r="T2158" s="7"/>
      <c r="U2158" s="7"/>
      <c r="V2158" s="6"/>
      <c r="W2158" s="10"/>
      <c r="X2158" s="8"/>
      <c r="Y2158" s="9">
        <v>0</v>
      </c>
      <c r="Z2158" s="9">
        <v>0</v>
      </c>
      <c r="AA2158" s="9">
        <v>0</v>
      </c>
      <c r="AB2158" s="9">
        <v>0</v>
      </c>
      <c r="AC2158" s="9">
        <v>0</v>
      </c>
      <c r="AD2158" s="9">
        <v>0</v>
      </c>
      <c r="AE2158" s="9">
        <v>0</v>
      </c>
      <c r="AF2158" s="9">
        <v>0</v>
      </c>
      <c r="AG2158" s="9">
        <v>0</v>
      </c>
      <c r="AH2158" s="9">
        <v>0</v>
      </c>
      <c r="AI2158" s="9">
        <v>0</v>
      </c>
      <c r="AJ2158">
        <v>0</v>
      </c>
      <c r="AK2158">
        <v>0</v>
      </c>
      <c r="AU2158" t="s">
        <v>3921</v>
      </c>
      <c r="AW2158">
        <v>0</v>
      </c>
      <c r="BA2158">
        <v>0</v>
      </c>
      <c r="BC2158">
        <v>0</v>
      </c>
      <c r="BE2158">
        <v>0</v>
      </c>
      <c r="BG2158">
        <v>0</v>
      </c>
      <c r="BI2158">
        <v>0</v>
      </c>
      <c r="BK2158">
        <v>0</v>
      </c>
      <c r="BM2158">
        <v>0</v>
      </c>
      <c r="BO2158">
        <v>0</v>
      </c>
      <c r="BQ2158">
        <v>0</v>
      </c>
      <c r="BS2158">
        <v>0</v>
      </c>
      <c r="BT2158">
        <v>0</v>
      </c>
      <c r="BV2158">
        <v>0</v>
      </c>
      <c r="BX2158">
        <v>0</v>
      </c>
      <c r="BZ2158">
        <v>0</v>
      </c>
      <c r="CB2158">
        <v>0</v>
      </c>
      <c r="CD2158">
        <v>0</v>
      </c>
      <c r="CH2158">
        <v>0</v>
      </c>
      <c r="CL2158">
        <v>3317</v>
      </c>
      <c r="CO2158">
        <v>0</v>
      </c>
      <c r="CP2158">
        <v>0</v>
      </c>
    </row>
    <row r="2159" spans="1:94" x14ac:dyDescent="0.3">
      <c r="A2159" s="4">
        <v>44839</v>
      </c>
      <c r="B2159" s="2" t="s">
        <v>57</v>
      </c>
      <c r="C2159" s="11" t="s">
        <v>346</v>
      </c>
      <c r="D2159" s="11" t="s">
        <v>1690</v>
      </c>
      <c r="E2159" s="3" t="s">
        <v>1356</v>
      </c>
      <c r="F2159" s="1"/>
      <c r="G2159" s="7"/>
      <c r="H2159" s="7"/>
      <c r="I2159" s="7"/>
      <c r="J2159" s="7">
        <v>4</v>
      </c>
      <c r="K2159" s="7">
        <v>1</v>
      </c>
      <c r="L2159" s="7"/>
      <c r="M2159" s="5">
        <v>1</v>
      </c>
      <c r="N2159" s="7"/>
      <c r="O2159" s="7"/>
      <c r="P2159" s="7"/>
      <c r="Q2159" s="7"/>
      <c r="R2159" s="7"/>
      <c r="S2159" s="7"/>
      <c r="T2159" s="7"/>
      <c r="U2159" s="7"/>
      <c r="V2159" s="6"/>
      <c r="W2159" s="10"/>
      <c r="X2159" s="8"/>
      <c r="Y2159" s="9">
        <v>0</v>
      </c>
      <c r="Z2159" s="9">
        <v>0</v>
      </c>
      <c r="AA2159" s="9">
        <v>0</v>
      </c>
      <c r="AB2159" s="9">
        <v>0</v>
      </c>
      <c r="AC2159" s="9">
        <v>0</v>
      </c>
      <c r="AD2159" s="9">
        <v>0</v>
      </c>
      <c r="AE2159" s="9">
        <v>0</v>
      </c>
      <c r="AF2159" s="9">
        <v>0</v>
      </c>
      <c r="AG2159" s="9">
        <v>0</v>
      </c>
      <c r="AH2159" s="9">
        <v>0</v>
      </c>
      <c r="AI2159" s="9">
        <v>0</v>
      </c>
      <c r="AJ2159">
        <v>0</v>
      </c>
      <c r="AK2159">
        <v>0</v>
      </c>
      <c r="AU2159" t="s">
        <v>3922</v>
      </c>
      <c r="AW2159">
        <v>0</v>
      </c>
      <c r="BA2159">
        <v>0</v>
      </c>
      <c r="BC2159">
        <v>0</v>
      </c>
      <c r="BE2159">
        <v>0</v>
      </c>
      <c r="BG2159">
        <v>0</v>
      </c>
      <c r="BI2159">
        <v>0</v>
      </c>
      <c r="BK2159">
        <v>0</v>
      </c>
      <c r="BM2159">
        <v>0</v>
      </c>
      <c r="BO2159">
        <v>0</v>
      </c>
      <c r="BQ2159">
        <v>0</v>
      </c>
      <c r="BS2159">
        <v>0</v>
      </c>
      <c r="BT2159">
        <v>0</v>
      </c>
      <c r="BV2159">
        <v>0</v>
      </c>
      <c r="BX2159">
        <v>0</v>
      </c>
      <c r="BZ2159">
        <v>0</v>
      </c>
      <c r="CB2159">
        <v>0</v>
      </c>
      <c r="CD2159">
        <v>0</v>
      </c>
      <c r="CH2159">
        <v>0</v>
      </c>
      <c r="CL2159">
        <v>3318</v>
      </c>
      <c r="CO2159">
        <v>0</v>
      </c>
      <c r="CP2159">
        <v>0</v>
      </c>
    </row>
    <row r="2160" spans="1:94" x14ac:dyDescent="0.3">
      <c r="A2160" s="4">
        <v>44833</v>
      </c>
      <c r="B2160" s="2" t="s">
        <v>57</v>
      </c>
      <c r="C2160" s="11" t="s">
        <v>339</v>
      </c>
      <c r="D2160" s="11" t="s">
        <v>512</v>
      </c>
      <c r="E2160" s="3" t="s">
        <v>880</v>
      </c>
      <c r="F2160" s="1"/>
      <c r="G2160" s="7"/>
      <c r="H2160" s="7"/>
      <c r="I2160" s="7"/>
      <c r="J2160" s="7">
        <v>5</v>
      </c>
      <c r="K2160" s="7">
        <v>1</v>
      </c>
      <c r="L2160" s="7"/>
      <c r="M2160" s="5">
        <v>1</v>
      </c>
      <c r="N2160" s="7"/>
      <c r="O2160" s="7"/>
      <c r="P2160" s="7"/>
      <c r="Q2160" s="7"/>
      <c r="R2160" s="7"/>
      <c r="S2160" s="7"/>
      <c r="T2160" s="7"/>
      <c r="U2160" s="7"/>
      <c r="V2160" s="6"/>
      <c r="W2160" s="10"/>
      <c r="X2160" s="8"/>
      <c r="Y2160" s="9">
        <v>0</v>
      </c>
      <c r="Z2160" s="9">
        <v>0</v>
      </c>
      <c r="AA2160" s="9">
        <v>0</v>
      </c>
      <c r="AB2160" s="9">
        <v>0</v>
      </c>
      <c r="AC2160" s="9">
        <v>0</v>
      </c>
      <c r="AD2160" s="9">
        <v>0</v>
      </c>
      <c r="AE2160" s="9">
        <v>0</v>
      </c>
      <c r="AF2160" s="9">
        <v>0</v>
      </c>
      <c r="AG2160" s="9">
        <v>0</v>
      </c>
      <c r="AH2160" s="9">
        <v>0</v>
      </c>
      <c r="AI2160" s="9">
        <v>0</v>
      </c>
      <c r="AJ2160">
        <v>0</v>
      </c>
      <c r="AK2160">
        <v>0</v>
      </c>
      <c r="AU2160" t="s">
        <v>3923</v>
      </c>
      <c r="AW2160">
        <v>0</v>
      </c>
      <c r="BA2160">
        <v>0</v>
      </c>
      <c r="BC2160">
        <v>0</v>
      </c>
      <c r="BE2160">
        <v>0</v>
      </c>
      <c r="BG2160">
        <v>0</v>
      </c>
      <c r="BI2160">
        <v>0</v>
      </c>
      <c r="BK2160">
        <v>0</v>
      </c>
      <c r="BM2160">
        <v>0</v>
      </c>
      <c r="BO2160">
        <v>0</v>
      </c>
      <c r="BQ2160">
        <v>0</v>
      </c>
      <c r="BS2160">
        <v>0</v>
      </c>
      <c r="BT2160">
        <v>0</v>
      </c>
      <c r="BV2160">
        <v>0</v>
      </c>
      <c r="BX2160">
        <v>0</v>
      </c>
      <c r="BZ2160">
        <v>0</v>
      </c>
      <c r="CB2160">
        <v>0</v>
      </c>
      <c r="CD2160">
        <v>0</v>
      </c>
      <c r="CH2160">
        <v>0</v>
      </c>
      <c r="CL2160">
        <v>3319</v>
      </c>
      <c r="CO2160">
        <v>0</v>
      </c>
      <c r="CP2160">
        <v>0</v>
      </c>
    </row>
    <row r="2161" spans="1:94" x14ac:dyDescent="0.3">
      <c r="A2161" s="4">
        <v>44840</v>
      </c>
      <c r="B2161" s="2" t="s">
        <v>78</v>
      </c>
      <c r="C2161" s="11" t="s">
        <v>249</v>
      </c>
      <c r="D2161" s="11" t="s">
        <v>11</v>
      </c>
      <c r="E2161" s="3" t="s">
        <v>1390</v>
      </c>
      <c r="F2161" s="1"/>
      <c r="G2161" s="7"/>
      <c r="H2161" s="7"/>
      <c r="I2161" s="7"/>
      <c r="J2161" s="7">
        <v>25</v>
      </c>
      <c r="K2161" s="7">
        <v>5</v>
      </c>
      <c r="L2161" s="7"/>
      <c r="M2161" s="5">
        <v>5</v>
      </c>
      <c r="N2161" s="7"/>
      <c r="O2161" s="7"/>
      <c r="P2161" s="7"/>
      <c r="Q2161" s="7"/>
      <c r="R2161" s="7"/>
      <c r="S2161" s="7"/>
      <c r="T2161" s="7"/>
      <c r="U2161" s="7"/>
      <c r="V2161" s="6"/>
      <c r="W2161" s="10"/>
      <c r="X2161" s="8"/>
      <c r="Y2161" s="9">
        <v>0</v>
      </c>
      <c r="Z2161" s="9">
        <v>0</v>
      </c>
      <c r="AA2161" s="9">
        <v>0</v>
      </c>
      <c r="AB2161" s="9">
        <v>0</v>
      </c>
      <c r="AC2161" s="9">
        <v>0</v>
      </c>
      <c r="AD2161" s="9">
        <v>0</v>
      </c>
      <c r="AE2161" s="9">
        <v>0</v>
      </c>
      <c r="AF2161" s="9">
        <v>0</v>
      </c>
      <c r="AG2161" s="9">
        <v>0</v>
      </c>
      <c r="AH2161" s="9">
        <v>0</v>
      </c>
      <c r="AI2161" s="9">
        <v>0</v>
      </c>
      <c r="AJ2161">
        <v>0</v>
      </c>
      <c r="AK2161">
        <v>0</v>
      </c>
      <c r="AU2161" t="s">
        <v>3924</v>
      </c>
      <c r="AW2161">
        <v>0</v>
      </c>
      <c r="BA2161">
        <v>0</v>
      </c>
      <c r="BC2161">
        <v>0</v>
      </c>
      <c r="BE2161">
        <v>0</v>
      </c>
      <c r="BG2161">
        <v>0</v>
      </c>
      <c r="BI2161">
        <v>0</v>
      </c>
      <c r="BK2161">
        <v>0</v>
      </c>
      <c r="BM2161">
        <v>0</v>
      </c>
      <c r="BO2161">
        <v>0</v>
      </c>
      <c r="BQ2161">
        <v>0</v>
      </c>
      <c r="BS2161">
        <v>0</v>
      </c>
      <c r="BT2161">
        <v>0</v>
      </c>
      <c r="BV2161">
        <v>0</v>
      </c>
      <c r="BX2161">
        <v>0</v>
      </c>
      <c r="BZ2161">
        <v>0</v>
      </c>
      <c r="CB2161">
        <v>0</v>
      </c>
      <c r="CD2161">
        <v>0</v>
      </c>
      <c r="CH2161">
        <v>0</v>
      </c>
      <c r="CL2161">
        <v>3320</v>
      </c>
      <c r="CO2161">
        <v>0</v>
      </c>
      <c r="CP2161">
        <v>0</v>
      </c>
    </row>
    <row r="2162" spans="1:94" x14ac:dyDescent="0.3">
      <c r="A2162" s="4">
        <v>44837</v>
      </c>
      <c r="B2162" s="2" t="s">
        <v>26</v>
      </c>
      <c r="C2162" s="11" t="s">
        <v>382</v>
      </c>
      <c r="D2162" s="11" t="s">
        <v>654</v>
      </c>
      <c r="E2162" s="3" t="s">
        <v>1410</v>
      </c>
      <c r="F2162" s="1"/>
      <c r="G2162" s="7">
        <v>1</v>
      </c>
      <c r="H2162" s="7"/>
      <c r="I2162" s="7"/>
      <c r="J2162" s="7">
        <v>5</v>
      </c>
      <c r="K2162" s="7">
        <v>1</v>
      </c>
      <c r="L2162" s="7"/>
      <c r="M2162" s="5">
        <v>1</v>
      </c>
      <c r="N2162" s="7"/>
      <c r="O2162" s="7"/>
      <c r="P2162" s="7"/>
      <c r="Q2162" s="7"/>
      <c r="R2162" s="7"/>
      <c r="S2162" s="7"/>
      <c r="T2162" s="7"/>
      <c r="U2162" s="7"/>
      <c r="V2162" s="6"/>
      <c r="W2162" s="10"/>
      <c r="X2162" s="8"/>
      <c r="Y2162" s="9">
        <v>0</v>
      </c>
      <c r="Z2162" s="9">
        <v>0</v>
      </c>
      <c r="AA2162" s="9">
        <v>0</v>
      </c>
      <c r="AB2162" s="9">
        <v>0</v>
      </c>
      <c r="AC2162" s="9">
        <v>0</v>
      </c>
      <c r="AD2162" s="9">
        <v>0</v>
      </c>
      <c r="AE2162" s="9">
        <v>0</v>
      </c>
      <c r="AF2162" s="9">
        <v>0</v>
      </c>
      <c r="AG2162" s="9">
        <v>0</v>
      </c>
      <c r="AH2162" s="9">
        <v>0</v>
      </c>
      <c r="AI2162" s="9">
        <v>0</v>
      </c>
      <c r="AJ2162">
        <v>0</v>
      </c>
      <c r="AK2162">
        <v>0</v>
      </c>
      <c r="AU2162" t="s">
        <v>3925</v>
      </c>
      <c r="AW2162">
        <v>0</v>
      </c>
      <c r="BA2162">
        <v>0</v>
      </c>
      <c r="BC2162">
        <v>0</v>
      </c>
      <c r="BE2162">
        <v>0</v>
      </c>
      <c r="BG2162">
        <v>0</v>
      </c>
      <c r="BI2162">
        <v>0</v>
      </c>
      <c r="BK2162">
        <v>0</v>
      </c>
      <c r="BM2162">
        <v>0</v>
      </c>
      <c r="BO2162">
        <v>0</v>
      </c>
      <c r="BQ2162">
        <v>0</v>
      </c>
      <c r="BS2162">
        <v>0</v>
      </c>
      <c r="BT2162">
        <v>0</v>
      </c>
      <c r="BV2162">
        <v>0</v>
      </c>
      <c r="BX2162">
        <v>0</v>
      </c>
      <c r="BZ2162">
        <v>0</v>
      </c>
      <c r="CB2162">
        <v>0</v>
      </c>
      <c r="CD2162">
        <v>0</v>
      </c>
      <c r="CH2162">
        <v>0</v>
      </c>
      <c r="CL2162">
        <v>3321</v>
      </c>
      <c r="CO2162">
        <v>0</v>
      </c>
      <c r="CP2162">
        <v>0</v>
      </c>
    </row>
    <row r="2163" spans="1:94" x14ac:dyDescent="0.3">
      <c r="A2163" s="4">
        <v>44841</v>
      </c>
      <c r="B2163" s="2" t="s">
        <v>1160</v>
      </c>
      <c r="C2163" s="11" t="s">
        <v>514</v>
      </c>
      <c r="D2163" s="11" t="s">
        <v>31</v>
      </c>
      <c r="E2163" s="3" t="s">
        <v>1439</v>
      </c>
      <c r="F2163" s="1"/>
      <c r="G2163" s="7"/>
      <c r="H2163" s="7"/>
      <c r="I2163" s="7"/>
      <c r="J2163" s="7">
        <v>300</v>
      </c>
      <c r="K2163" s="7">
        <v>60</v>
      </c>
      <c r="L2163" s="7"/>
      <c r="M2163" s="5">
        <v>1</v>
      </c>
      <c r="N2163" s="7"/>
      <c r="O2163" s="7"/>
      <c r="P2163" s="7"/>
      <c r="Q2163" s="7"/>
      <c r="R2163" s="7"/>
      <c r="S2163" s="7"/>
      <c r="T2163" s="7"/>
      <c r="U2163" s="7"/>
      <c r="V2163" s="6"/>
      <c r="W2163" s="10"/>
      <c r="X2163" s="8"/>
      <c r="Y2163" s="9">
        <v>0</v>
      </c>
      <c r="Z2163" s="9">
        <v>0</v>
      </c>
      <c r="AA2163" s="9">
        <v>0</v>
      </c>
      <c r="AB2163" s="9">
        <v>0</v>
      </c>
      <c r="AC2163" s="9">
        <v>0</v>
      </c>
      <c r="AD2163" s="9">
        <v>0</v>
      </c>
      <c r="AE2163" s="9">
        <v>0</v>
      </c>
      <c r="AF2163" s="9">
        <v>0</v>
      </c>
      <c r="AG2163" s="9">
        <v>0</v>
      </c>
      <c r="AH2163" s="9">
        <v>0</v>
      </c>
      <c r="AI2163" s="9">
        <v>0</v>
      </c>
      <c r="AJ2163">
        <v>0</v>
      </c>
      <c r="AK2163">
        <v>0</v>
      </c>
      <c r="AU2163" t="s">
        <v>3926</v>
      </c>
      <c r="AW2163">
        <v>0</v>
      </c>
      <c r="BA2163">
        <v>0</v>
      </c>
      <c r="BC2163">
        <v>0</v>
      </c>
      <c r="BE2163">
        <v>0</v>
      </c>
      <c r="BG2163">
        <v>0</v>
      </c>
      <c r="BI2163">
        <v>0</v>
      </c>
      <c r="BK2163">
        <v>0</v>
      </c>
      <c r="BM2163">
        <v>0</v>
      </c>
      <c r="BO2163">
        <v>0</v>
      </c>
      <c r="BQ2163">
        <v>0</v>
      </c>
      <c r="BS2163">
        <v>0</v>
      </c>
      <c r="BT2163">
        <v>0</v>
      </c>
      <c r="BV2163">
        <v>0</v>
      </c>
      <c r="BX2163">
        <v>0</v>
      </c>
      <c r="BZ2163">
        <v>0</v>
      </c>
      <c r="CB2163">
        <v>0</v>
      </c>
      <c r="CD2163">
        <v>0</v>
      </c>
      <c r="CH2163">
        <v>0</v>
      </c>
      <c r="CL2163">
        <v>3322</v>
      </c>
      <c r="CO2163">
        <v>0</v>
      </c>
      <c r="CP2163">
        <v>0</v>
      </c>
    </row>
    <row r="2164" spans="1:94" x14ac:dyDescent="0.3">
      <c r="A2164" s="4">
        <v>44841</v>
      </c>
      <c r="B2164" s="2" t="s">
        <v>115</v>
      </c>
      <c r="C2164" s="11" t="s">
        <v>611</v>
      </c>
      <c r="D2164" s="11" t="s">
        <v>11</v>
      </c>
      <c r="E2164" s="3" t="s">
        <v>1268</v>
      </c>
      <c r="F2164" s="1"/>
      <c r="G2164" s="7"/>
      <c r="H2164" s="7"/>
      <c r="I2164" s="7"/>
      <c r="J2164" s="7"/>
      <c r="K2164" s="7">
        <v>170</v>
      </c>
      <c r="L2164" s="7"/>
      <c r="M2164" s="5">
        <v>170</v>
      </c>
      <c r="N2164" s="7"/>
      <c r="O2164" s="7"/>
      <c r="P2164" s="7"/>
      <c r="Q2164" s="7"/>
      <c r="R2164" s="7"/>
      <c r="S2164" s="7"/>
      <c r="T2164" s="7"/>
      <c r="U2164" s="7"/>
      <c r="V2164" s="6"/>
      <c r="W2164" s="10"/>
      <c r="X2164" s="8"/>
      <c r="Y2164" s="9">
        <v>0</v>
      </c>
      <c r="Z2164" s="9">
        <v>0</v>
      </c>
      <c r="AA2164" s="9">
        <v>31375000</v>
      </c>
      <c r="AB2164" s="9">
        <v>0</v>
      </c>
      <c r="AC2164" s="9">
        <v>0</v>
      </c>
      <c r="AD2164" s="9">
        <v>0</v>
      </c>
      <c r="AE2164" s="9">
        <v>0</v>
      </c>
      <c r="AF2164" s="9">
        <v>0</v>
      </c>
      <c r="AG2164" s="9">
        <v>0</v>
      </c>
      <c r="AH2164" s="9">
        <v>0</v>
      </c>
      <c r="AI2164" s="9">
        <v>0</v>
      </c>
      <c r="AJ2164">
        <v>31375000</v>
      </c>
      <c r="AK2164">
        <v>0</v>
      </c>
      <c r="AU2164" t="s">
        <v>3927</v>
      </c>
      <c r="AV2164">
        <v>251</v>
      </c>
      <c r="AW2164">
        <v>31375000</v>
      </c>
      <c r="BA2164">
        <v>0</v>
      </c>
      <c r="BC2164">
        <v>0</v>
      </c>
      <c r="BE2164">
        <v>0</v>
      </c>
      <c r="BG2164">
        <v>0</v>
      </c>
      <c r="BI2164">
        <v>0</v>
      </c>
      <c r="BK2164">
        <v>0</v>
      </c>
      <c r="BM2164">
        <v>0</v>
      </c>
      <c r="BO2164">
        <v>0</v>
      </c>
      <c r="BQ2164">
        <v>0</v>
      </c>
      <c r="BS2164">
        <v>0</v>
      </c>
      <c r="BT2164">
        <v>0</v>
      </c>
      <c r="BV2164">
        <v>0</v>
      </c>
      <c r="BX2164">
        <v>0</v>
      </c>
      <c r="BZ2164">
        <v>0</v>
      </c>
      <c r="CB2164">
        <v>0</v>
      </c>
      <c r="CD2164">
        <v>0</v>
      </c>
      <c r="CH2164">
        <v>0</v>
      </c>
      <c r="CL2164">
        <v>3323</v>
      </c>
      <c r="CO2164">
        <v>0</v>
      </c>
      <c r="CP2164">
        <v>31375000</v>
      </c>
    </row>
    <row r="2165" spans="1:94" x14ac:dyDescent="0.3">
      <c r="A2165" s="4">
        <v>44841</v>
      </c>
      <c r="B2165" s="2" t="s">
        <v>115</v>
      </c>
      <c r="C2165" s="11" t="s">
        <v>1447</v>
      </c>
      <c r="D2165" s="11" t="s">
        <v>11</v>
      </c>
      <c r="E2165" s="3" t="s">
        <v>1448</v>
      </c>
      <c r="F2165" s="1"/>
      <c r="G2165" s="7"/>
      <c r="H2165" s="7"/>
      <c r="I2165" s="7"/>
      <c r="J2165" s="7"/>
      <c r="K2165" s="7"/>
      <c r="L2165" s="7"/>
      <c r="M2165" s="5"/>
      <c r="N2165" s="7"/>
      <c r="O2165" s="7"/>
      <c r="P2165" s="7"/>
      <c r="Q2165" s="7"/>
      <c r="R2165" s="7"/>
      <c r="S2165" s="7"/>
      <c r="T2165" s="7"/>
      <c r="U2165" s="7"/>
      <c r="V2165" s="6"/>
      <c r="W2165" s="10"/>
      <c r="X2165" s="8"/>
      <c r="Y2165" s="9">
        <v>0</v>
      </c>
      <c r="Z2165" s="9">
        <v>0</v>
      </c>
      <c r="AA2165" s="9">
        <v>0</v>
      </c>
      <c r="AB2165" s="9">
        <v>0</v>
      </c>
      <c r="AC2165" s="9">
        <v>0</v>
      </c>
      <c r="AD2165" s="9">
        <v>0</v>
      </c>
      <c r="AE2165" s="9">
        <v>0</v>
      </c>
      <c r="AF2165" s="9">
        <v>0</v>
      </c>
      <c r="AG2165" s="9">
        <v>0</v>
      </c>
      <c r="AH2165" s="9">
        <v>0</v>
      </c>
      <c r="AI2165" s="9">
        <v>0</v>
      </c>
      <c r="AJ2165">
        <v>0</v>
      </c>
      <c r="AK2165">
        <v>0</v>
      </c>
      <c r="AU2165" t="s">
        <v>3928</v>
      </c>
      <c r="AW2165">
        <v>0</v>
      </c>
      <c r="BA2165">
        <v>0</v>
      </c>
      <c r="BC2165">
        <v>0</v>
      </c>
      <c r="BE2165">
        <v>0</v>
      </c>
      <c r="BG2165">
        <v>0</v>
      </c>
      <c r="BI2165">
        <v>0</v>
      </c>
      <c r="BK2165">
        <v>0</v>
      </c>
      <c r="BM2165">
        <v>0</v>
      </c>
      <c r="BO2165">
        <v>0</v>
      </c>
      <c r="BQ2165">
        <v>0</v>
      </c>
      <c r="BS2165">
        <v>0</v>
      </c>
      <c r="BT2165">
        <v>0</v>
      </c>
      <c r="BV2165">
        <v>0</v>
      </c>
      <c r="BX2165">
        <v>0</v>
      </c>
      <c r="BZ2165">
        <v>0</v>
      </c>
      <c r="CB2165">
        <v>0</v>
      </c>
      <c r="CD2165">
        <v>0</v>
      </c>
      <c r="CH2165">
        <v>0</v>
      </c>
      <c r="CL2165">
        <v>3324</v>
      </c>
      <c r="CO2165">
        <v>0</v>
      </c>
      <c r="CP2165">
        <v>0</v>
      </c>
    </row>
    <row r="2166" spans="1:94" x14ac:dyDescent="0.3">
      <c r="A2166" s="4">
        <v>44840</v>
      </c>
      <c r="B2166" s="2" t="s">
        <v>39</v>
      </c>
      <c r="C2166" s="11" t="s">
        <v>253</v>
      </c>
      <c r="D2166" s="11" t="s">
        <v>11</v>
      </c>
      <c r="E2166" s="3" t="s">
        <v>1551</v>
      </c>
      <c r="F2166" s="1"/>
      <c r="G2166" s="7"/>
      <c r="H2166" s="7"/>
      <c r="I2166" s="7"/>
      <c r="J2166" s="7">
        <v>3124</v>
      </c>
      <c r="K2166" s="7">
        <v>781</v>
      </c>
      <c r="L2166" s="7"/>
      <c r="M2166" s="5">
        <v>781</v>
      </c>
      <c r="N2166" s="7"/>
      <c r="O2166" s="7"/>
      <c r="P2166" s="7"/>
      <c r="Q2166" s="7"/>
      <c r="R2166" s="7"/>
      <c r="S2166" s="7"/>
      <c r="T2166" s="7"/>
      <c r="U2166" s="7"/>
      <c r="V2166" s="6">
        <v>1500</v>
      </c>
      <c r="W2166" s="10"/>
      <c r="X2166" s="8"/>
      <c r="Y2166" s="9">
        <v>0</v>
      </c>
      <c r="Z2166" s="9">
        <v>0</v>
      </c>
      <c r="AA2166" s="9">
        <v>0</v>
      </c>
      <c r="AB2166" s="9">
        <v>0</v>
      </c>
      <c r="AC2166" s="9">
        <v>0</v>
      </c>
      <c r="AD2166" s="9">
        <v>0</v>
      </c>
      <c r="AE2166" s="9">
        <v>0</v>
      </c>
      <c r="AF2166" s="9">
        <v>0</v>
      </c>
      <c r="AG2166" s="9">
        <v>0</v>
      </c>
      <c r="AH2166" s="9">
        <v>0</v>
      </c>
      <c r="AI2166" s="9">
        <v>0</v>
      </c>
      <c r="AJ2166">
        <v>0</v>
      </c>
      <c r="AK2166">
        <v>0</v>
      </c>
      <c r="AU2166" t="s">
        <v>3929</v>
      </c>
      <c r="AW2166">
        <v>0</v>
      </c>
      <c r="BA2166">
        <v>0</v>
      </c>
      <c r="BC2166">
        <v>0</v>
      </c>
      <c r="BE2166">
        <v>0</v>
      </c>
      <c r="BG2166">
        <v>0</v>
      </c>
      <c r="BI2166">
        <v>0</v>
      </c>
      <c r="BK2166">
        <v>0</v>
      </c>
      <c r="BM2166">
        <v>0</v>
      </c>
      <c r="BO2166">
        <v>0</v>
      </c>
      <c r="BQ2166">
        <v>0</v>
      </c>
      <c r="BS2166">
        <v>0</v>
      </c>
      <c r="BT2166">
        <v>0</v>
      </c>
      <c r="BV2166">
        <v>0</v>
      </c>
      <c r="BX2166">
        <v>0</v>
      </c>
      <c r="BZ2166">
        <v>0</v>
      </c>
      <c r="CB2166">
        <v>0</v>
      </c>
      <c r="CD2166">
        <v>0</v>
      </c>
      <c r="CH2166">
        <v>0</v>
      </c>
      <c r="CL2166">
        <v>3325</v>
      </c>
      <c r="CO2166">
        <v>0</v>
      </c>
      <c r="CP2166">
        <v>0</v>
      </c>
    </row>
    <row r="2167" spans="1:94" x14ac:dyDescent="0.3">
      <c r="A2167" s="4">
        <v>44893</v>
      </c>
      <c r="B2167" s="2" t="s">
        <v>1160</v>
      </c>
      <c r="C2167" s="11" t="s">
        <v>471</v>
      </c>
      <c r="D2167" s="11" t="s">
        <v>1721</v>
      </c>
      <c r="E2167" s="3" t="s">
        <v>1469</v>
      </c>
      <c r="F2167" s="1"/>
      <c r="G2167" s="7"/>
      <c r="H2167" s="7"/>
      <c r="I2167" s="7"/>
      <c r="J2167" s="7"/>
      <c r="K2167" s="7"/>
      <c r="L2167" s="7"/>
      <c r="M2167" s="5"/>
      <c r="N2167" s="7"/>
      <c r="O2167" s="7"/>
      <c r="P2167" s="7"/>
      <c r="Q2167" s="7"/>
      <c r="R2167" s="7"/>
      <c r="S2167" s="7"/>
      <c r="T2167" s="7"/>
      <c r="U2167" s="7"/>
      <c r="V2167" s="6"/>
      <c r="W2167" s="10"/>
      <c r="X2167" s="8"/>
      <c r="Y2167" s="9">
        <v>0</v>
      </c>
      <c r="Z2167" s="9">
        <v>36337500</v>
      </c>
      <c r="AA2167" s="9">
        <v>0</v>
      </c>
      <c r="AB2167" s="9">
        <v>0</v>
      </c>
      <c r="AC2167" s="9">
        <v>0</v>
      </c>
      <c r="AD2167" s="9">
        <v>0</v>
      </c>
      <c r="AE2167" s="9">
        <v>0</v>
      </c>
      <c r="AF2167" s="9">
        <v>0</v>
      </c>
      <c r="AG2167" s="9">
        <v>0</v>
      </c>
      <c r="AH2167" s="9">
        <v>0</v>
      </c>
      <c r="AI2167" s="9">
        <v>0</v>
      </c>
      <c r="AJ2167">
        <v>36337500</v>
      </c>
      <c r="AK2167">
        <v>0</v>
      </c>
      <c r="AU2167" t="s">
        <v>3930</v>
      </c>
      <c r="AW2167">
        <v>0</v>
      </c>
      <c r="BA2167">
        <v>0</v>
      </c>
      <c r="BC2167">
        <v>0</v>
      </c>
      <c r="BE2167">
        <v>0</v>
      </c>
      <c r="BG2167">
        <v>0</v>
      </c>
      <c r="BH2167">
        <v>285</v>
      </c>
      <c r="BI2167">
        <v>8151000</v>
      </c>
      <c r="BK2167">
        <v>0</v>
      </c>
      <c r="BL2167">
        <v>285</v>
      </c>
      <c r="BM2167">
        <v>20662500</v>
      </c>
      <c r="BN2167">
        <v>285</v>
      </c>
      <c r="BO2167">
        <v>7524000</v>
      </c>
      <c r="BQ2167">
        <v>0</v>
      </c>
      <c r="BS2167">
        <v>0</v>
      </c>
      <c r="BT2167">
        <v>36337500</v>
      </c>
      <c r="BV2167">
        <v>0</v>
      </c>
      <c r="BX2167">
        <v>0</v>
      </c>
      <c r="BZ2167">
        <v>0</v>
      </c>
      <c r="CB2167">
        <v>0</v>
      </c>
      <c r="CD2167">
        <v>0</v>
      </c>
      <c r="CH2167">
        <v>0</v>
      </c>
      <c r="CL2167">
        <v>3326</v>
      </c>
      <c r="CO2167">
        <v>0</v>
      </c>
      <c r="CP2167">
        <v>36337500</v>
      </c>
    </row>
    <row r="2168" spans="1:94" x14ac:dyDescent="0.3">
      <c r="A2168" s="4">
        <v>44841</v>
      </c>
      <c r="B2168" s="2" t="s">
        <v>1160</v>
      </c>
      <c r="C2168" s="11" t="s">
        <v>455</v>
      </c>
      <c r="D2168" s="11" t="s">
        <v>11</v>
      </c>
      <c r="E2168" s="3" t="s">
        <v>1443</v>
      </c>
      <c r="F2168" s="1"/>
      <c r="G2168" s="7"/>
      <c r="H2168" s="7"/>
      <c r="I2168" s="7"/>
      <c r="J2168" s="7">
        <v>39076</v>
      </c>
      <c r="K2168" s="7">
        <v>7919</v>
      </c>
      <c r="L2168" s="7">
        <v>174</v>
      </c>
      <c r="M2168" s="5">
        <v>4931</v>
      </c>
      <c r="N2168" s="7"/>
      <c r="O2168" s="7"/>
      <c r="P2168" s="7"/>
      <c r="Q2168" s="7"/>
      <c r="R2168" s="7"/>
      <c r="S2168" s="7"/>
      <c r="T2168" s="7"/>
      <c r="U2168" s="7"/>
      <c r="V2168" s="6"/>
      <c r="W2168" s="10" t="s">
        <v>3931</v>
      </c>
      <c r="X2168" s="8"/>
      <c r="Y2168" s="9">
        <v>0</v>
      </c>
      <c r="Z2168" s="9">
        <v>0</v>
      </c>
      <c r="AA2168" s="9">
        <v>0</v>
      </c>
      <c r="AB2168" s="9">
        <v>0</v>
      </c>
      <c r="AC2168" s="9">
        <v>0</v>
      </c>
      <c r="AD2168" s="9">
        <v>0</v>
      </c>
      <c r="AE2168" s="9">
        <v>0</v>
      </c>
      <c r="AF2168" s="9">
        <v>0</v>
      </c>
      <c r="AG2168" s="9">
        <v>0</v>
      </c>
      <c r="AH2168" s="9">
        <v>0</v>
      </c>
      <c r="AI2168" s="9">
        <v>0</v>
      </c>
      <c r="AJ2168">
        <v>0</v>
      </c>
      <c r="AK2168">
        <v>0</v>
      </c>
      <c r="AU2168" t="s">
        <v>3932</v>
      </c>
      <c r="AW2168">
        <v>0</v>
      </c>
      <c r="BA2168">
        <v>0</v>
      </c>
      <c r="BC2168">
        <v>0</v>
      </c>
      <c r="BE2168">
        <v>0</v>
      </c>
      <c r="BG2168">
        <v>0</v>
      </c>
      <c r="BI2168">
        <v>0</v>
      </c>
      <c r="BK2168">
        <v>0</v>
      </c>
      <c r="BM2168">
        <v>0</v>
      </c>
      <c r="BO2168">
        <v>0</v>
      </c>
      <c r="BQ2168">
        <v>0</v>
      </c>
      <c r="BS2168">
        <v>0</v>
      </c>
      <c r="BT2168">
        <v>0</v>
      </c>
      <c r="BV2168">
        <v>0</v>
      </c>
      <c r="BX2168">
        <v>0</v>
      </c>
      <c r="BZ2168">
        <v>0</v>
      </c>
      <c r="CB2168">
        <v>0</v>
      </c>
      <c r="CD2168">
        <v>0</v>
      </c>
      <c r="CH2168">
        <v>0</v>
      </c>
      <c r="CL2168">
        <v>3327</v>
      </c>
      <c r="CO2168">
        <v>0</v>
      </c>
      <c r="CP2168">
        <v>0</v>
      </c>
    </row>
    <row r="2169" spans="1:94" x14ac:dyDescent="0.3">
      <c r="A2169" s="4">
        <v>44842</v>
      </c>
      <c r="B2169" s="2" t="s">
        <v>1160</v>
      </c>
      <c r="C2169" s="11" t="s">
        <v>529</v>
      </c>
      <c r="D2169" s="11" t="s">
        <v>1627</v>
      </c>
      <c r="E2169" s="3">
        <v>44</v>
      </c>
      <c r="F2169" s="1"/>
      <c r="G2169" s="7"/>
      <c r="H2169" s="7"/>
      <c r="I2169" s="7"/>
      <c r="J2169" s="7"/>
      <c r="K2169" s="7"/>
      <c r="L2169" s="7"/>
      <c r="M2169" s="5"/>
      <c r="N2169" s="7"/>
      <c r="O2169" s="7"/>
      <c r="P2169" s="7"/>
      <c r="Q2169" s="7"/>
      <c r="R2169" s="7"/>
      <c r="S2169" s="7"/>
      <c r="T2169" s="7"/>
      <c r="U2169" s="7"/>
      <c r="V2169" s="6"/>
      <c r="W2169" s="10"/>
      <c r="X2169" s="8"/>
      <c r="Y2169" s="9">
        <v>0</v>
      </c>
      <c r="Z2169" s="9">
        <v>653876800</v>
      </c>
      <c r="AA2169" s="9">
        <v>929466000</v>
      </c>
      <c r="AB2169" s="9">
        <v>0</v>
      </c>
      <c r="AC2169" s="9">
        <v>0</v>
      </c>
      <c r="AD2169" s="9">
        <v>0</v>
      </c>
      <c r="AE2169" s="9">
        <v>0</v>
      </c>
      <c r="AF2169" s="9">
        <v>0</v>
      </c>
      <c r="AG2169" s="9">
        <v>0</v>
      </c>
      <c r="AH2169" s="9">
        <v>0</v>
      </c>
      <c r="AI2169" s="9">
        <v>0</v>
      </c>
      <c r="AJ2169">
        <v>1583342800</v>
      </c>
      <c r="AK2169">
        <v>0</v>
      </c>
      <c r="AU2169" t="s">
        <v>3933</v>
      </c>
      <c r="AV2169">
        <v>6751</v>
      </c>
      <c r="AW2169">
        <v>929466000</v>
      </c>
      <c r="BA2169">
        <v>0</v>
      </c>
      <c r="BB2169">
        <v>4161</v>
      </c>
      <c r="BC2169">
        <v>227106600</v>
      </c>
      <c r="BD2169">
        <v>2422</v>
      </c>
      <c r="BE2169">
        <v>130303600</v>
      </c>
      <c r="BF2169">
        <v>200</v>
      </c>
      <c r="BG2169">
        <v>23000000</v>
      </c>
      <c r="BI2169">
        <v>0</v>
      </c>
      <c r="BJ2169">
        <v>5333</v>
      </c>
      <c r="BK2169">
        <v>189540000</v>
      </c>
      <c r="BL2169">
        <v>1387</v>
      </c>
      <c r="BM2169">
        <v>64365400</v>
      </c>
      <c r="BN2169">
        <v>633</v>
      </c>
      <c r="BO2169">
        <v>16711200</v>
      </c>
      <c r="BQ2169">
        <v>0</v>
      </c>
      <c r="BR2169">
        <v>1500</v>
      </c>
      <c r="BS2169">
        <v>2850000</v>
      </c>
      <c r="BT2169">
        <v>653876800</v>
      </c>
      <c r="BV2169">
        <v>0</v>
      </c>
      <c r="BX2169">
        <v>0</v>
      </c>
      <c r="BZ2169">
        <v>0</v>
      </c>
      <c r="CB2169">
        <v>0</v>
      </c>
      <c r="CD2169">
        <v>0</v>
      </c>
      <c r="CH2169">
        <v>0</v>
      </c>
      <c r="CL2169">
        <v>3328</v>
      </c>
      <c r="CO2169">
        <v>0</v>
      </c>
      <c r="CP2169">
        <v>1583342800</v>
      </c>
    </row>
    <row r="2170" spans="1:94" x14ac:dyDescent="0.3">
      <c r="A2170" s="4">
        <v>44841</v>
      </c>
      <c r="B2170" s="2" t="s">
        <v>1160</v>
      </c>
      <c r="C2170" s="11" t="s">
        <v>556</v>
      </c>
      <c r="D2170" s="11" t="s">
        <v>1473</v>
      </c>
      <c r="E2170" s="3" t="s">
        <v>1161</v>
      </c>
      <c r="F2170" s="1"/>
      <c r="G2170" s="7"/>
      <c r="H2170" s="7"/>
      <c r="I2170" s="7"/>
      <c r="J2170" s="7">
        <v>75</v>
      </c>
      <c r="K2170" s="7">
        <v>15</v>
      </c>
      <c r="L2170" s="7"/>
      <c r="M2170" s="5">
        <v>15</v>
      </c>
      <c r="N2170" s="7"/>
      <c r="O2170" s="7"/>
      <c r="P2170" s="7"/>
      <c r="Q2170" s="7"/>
      <c r="R2170" s="7"/>
      <c r="S2170" s="7"/>
      <c r="T2170" s="7"/>
      <c r="U2170" s="7"/>
      <c r="V2170" s="6"/>
      <c r="W2170" s="10" t="s">
        <v>3934</v>
      </c>
      <c r="X2170" s="8"/>
      <c r="Y2170" s="9">
        <v>0</v>
      </c>
      <c r="Z2170" s="9">
        <v>0</v>
      </c>
      <c r="AA2170" s="9">
        <v>0</v>
      </c>
      <c r="AB2170" s="9">
        <v>0</v>
      </c>
      <c r="AC2170" s="9">
        <v>0</v>
      </c>
      <c r="AD2170" s="9">
        <v>0</v>
      </c>
      <c r="AE2170" s="9">
        <v>0</v>
      </c>
      <c r="AF2170" s="9">
        <v>0</v>
      </c>
      <c r="AG2170" s="9">
        <v>0</v>
      </c>
      <c r="AH2170" s="9">
        <v>0</v>
      </c>
      <c r="AI2170" s="9">
        <v>0</v>
      </c>
      <c r="AJ2170">
        <v>0</v>
      </c>
      <c r="AK2170">
        <v>0</v>
      </c>
      <c r="AU2170" t="s">
        <v>3935</v>
      </c>
      <c r="AW2170">
        <v>0</v>
      </c>
      <c r="BA2170">
        <v>0</v>
      </c>
      <c r="BC2170">
        <v>0</v>
      </c>
      <c r="BE2170">
        <v>0</v>
      </c>
      <c r="BG2170">
        <v>0</v>
      </c>
      <c r="BI2170">
        <v>0</v>
      </c>
      <c r="BK2170">
        <v>0</v>
      </c>
      <c r="BM2170">
        <v>0</v>
      </c>
      <c r="BO2170">
        <v>0</v>
      </c>
      <c r="BQ2170">
        <v>0</v>
      </c>
      <c r="BS2170">
        <v>0</v>
      </c>
      <c r="BT2170">
        <v>0</v>
      </c>
      <c r="BV2170">
        <v>0</v>
      </c>
      <c r="BX2170">
        <v>0</v>
      </c>
      <c r="BZ2170">
        <v>0</v>
      </c>
      <c r="CB2170">
        <v>0</v>
      </c>
      <c r="CD2170">
        <v>0</v>
      </c>
      <c r="CH2170">
        <v>0</v>
      </c>
      <c r="CL2170">
        <v>3329</v>
      </c>
      <c r="CO2170">
        <v>0</v>
      </c>
      <c r="CP2170">
        <v>0</v>
      </c>
    </row>
    <row r="2171" spans="1:94" x14ac:dyDescent="0.3">
      <c r="A2171" s="4">
        <v>44841</v>
      </c>
      <c r="B2171" s="2" t="s">
        <v>209</v>
      </c>
      <c r="C2171" s="11" t="s">
        <v>210</v>
      </c>
      <c r="D2171" s="11" t="s">
        <v>31</v>
      </c>
      <c r="E2171" s="3" t="s">
        <v>1235</v>
      </c>
      <c r="F2171" s="1"/>
      <c r="G2171" s="7"/>
      <c r="H2171" s="7"/>
      <c r="I2171" s="7"/>
      <c r="J2171" s="7">
        <v>16</v>
      </c>
      <c r="K2171" s="7">
        <v>4</v>
      </c>
      <c r="L2171" s="7"/>
      <c r="M2171" s="5">
        <v>4</v>
      </c>
      <c r="N2171" s="7"/>
      <c r="O2171" s="7"/>
      <c r="P2171" s="7"/>
      <c r="Q2171" s="7"/>
      <c r="R2171" s="7"/>
      <c r="S2171" s="7"/>
      <c r="T2171" s="7"/>
      <c r="U2171" s="7"/>
      <c r="V2171" s="6"/>
      <c r="W2171" s="10"/>
      <c r="X2171" s="8"/>
      <c r="Y2171" s="9">
        <v>0</v>
      </c>
      <c r="Z2171" s="9">
        <v>0</v>
      </c>
      <c r="AA2171" s="9">
        <v>0</v>
      </c>
      <c r="AB2171" s="9">
        <v>0</v>
      </c>
      <c r="AC2171" s="9">
        <v>0</v>
      </c>
      <c r="AD2171" s="9">
        <v>0</v>
      </c>
      <c r="AE2171" s="9">
        <v>0</v>
      </c>
      <c r="AF2171" s="9">
        <v>0</v>
      </c>
      <c r="AG2171" s="9">
        <v>0</v>
      </c>
      <c r="AH2171" s="9">
        <v>0</v>
      </c>
      <c r="AI2171" s="9">
        <v>0</v>
      </c>
      <c r="AJ2171">
        <v>0</v>
      </c>
      <c r="AK2171">
        <v>0</v>
      </c>
      <c r="AU2171" t="s">
        <v>3936</v>
      </c>
      <c r="CL2171">
        <v>3330</v>
      </c>
    </row>
    <row r="2172" spans="1:94" x14ac:dyDescent="0.3">
      <c r="A2172" s="4">
        <v>44838</v>
      </c>
      <c r="B2172" s="2" t="s">
        <v>8</v>
      </c>
      <c r="C2172" s="11" t="s">
        <v>350</v>
      </c>
      <c r="D2172" s="11" t="s">
        <v>11</v>
      </c>
      <c r="E2172" s="3" t="s">
        <v>1169</v>
      </c>
      <c r="F2172" s="1"/>
      <c r="G2172" s="7"/>
      <c r="H2172" s="7"/>
      <c r="I2172" s="7"/>
      <c r="J2172" s="7"/>
      <c r="K2172" s="7"/>
      <c r="L2172" s="7"/>
      <c r="M2172" s="5"/>
      <c r="N2172" s="7"/>
      <c r="O2172" s="7"/>
      <c r="P2172" s="7"/>
      <c r="Q2172" s="7"/>
      <c r="R2172" s="7"/>
      <c r="S2172" s="7"/>
      <c r="T2172" s="7"/>
      <c r="U2172" s="7"/>
      <c r="V2172" s="6"/>
      <c r="W2172" s="10"/>
      <c r="X2172" s="8"/>
      <c r="Y2172" s="9">
        <v>0</v>
      </c>
      <c r="Z2172" s="9">
        <v>0</v>
      </c>
      <c r="AA2172" s="9">
        <v>0</v>
      </c>
      <c r="AB2172" s="9">
        <v>0</v>
      </c>
      <c r="AC2172" s="9">
        <v>0</v>
      </c>
      <c r="AD2172" s="9">
        <v>0</v>
      </c>
      <c r="AE2172" s="9">
        <v>0</v>
      </c>
      <c r="AF2172" s="9">
        <v>0</v>
      </c>
      <c r="AG2172" s="9">
        <v>0</v>
      </c>
      <c r="AH2172" s="9">
        <v>0</v>
      </c>
      <c r="AI2172" s="9">
        <v>0</v>
      </c>
      <c r="AJ2172">
        <v>0</v>
      </c>
      <c r="AK2172">
        <v>0</v>
      </c>
      <c r="AU2172" t="s">
        <v>3937</v>
      </c>
      <c r="CL2172">
        <v>3331</v>
      </c>
    </row>
    <row r="2173" spans="1:94" x14ac:dyDescent="0.3">
      <c r="A2173" s="4">
        <v>44840</v>
      </c>
      <c r="B2173" s="2" t="s">
        <v>39</v>
      </c>
      <c r="C2173" s="11" t="s">
        <v>206</v>
      </c>
      <c r="D2173" s="11" t="s">
        <v>11</v>
      </c>
      <c r="E2173" s="3" t="s">
        <v>1435</v>
      </c>
      <c r="F2173" s="1"/>
      <c r="G2173" s="7"/>
      <c r="H2173" s="7"/>
      <c r="I2173" s="7"/>
      <c r="J2173" s="7">
        <v>280</v>
      </c>
      <c r="K2173" s="7">
        <v>70</v>
      </c>
      <c r="L2173" s="7"/>
      <c r="M2173" s="5">
        <v>70</v>
      </c>
      <c r="N2173" s="7"/>
      <c r="O2173" s="7"/>
      <c r="P2173" s="7"/>
      <c r="Q2173" s="7"/>
      <c r="R2173" s="7"/>
      <c r="S2173" s="7"/>
      <c r="T2173" s="7"/>
      <c r="U2173" s="7"/>
      <c r="V2173" s="6"/>
      <c r="W2173" s="10"/>
      <c r="X2173" s="8"/>
      <c r="Y2173" s="9">
        <v>0</v>
      </c>
      <c r="Z2173" s="9">
        <v>0</v>
      </c>
      <c r="AA2173" s="9">
        <v>97860000</v>
      </c>
      <c r="AB2173" s="9">
        <v>94350000</v>
      </c>
      <c r="AC2173" s="9">
        <v>30600000</v>
      </c>
      <c r="AD2173" s="9">
        <v>0</v>
      </c>
      <c r="AE2173" s="9">
        <v>0</v>
      </c>
      <c r="AF2173" s="9">
        <v>0</v>
      </c>
      <c r="AG2173" s="9">
        <v>0</v>
      </c>
      <c r="AH2173" s="9">
        <v>0</v>
      </c>
      <c r="AI2173" s="9">
        <v>0</v>
      </c>
      <c r="AJ2173">
        <v>222810000</v>
      </c>
      <c r="AK2173">
        <v>0</v>
      </c>
      <c r="AU2173" t="s">
        <v>3938</v>
      </c>
      <c r="AV2173">
        <v>700</v>
      </c>
      <c r="AW2173">
        <v>97860000</v>
      </c>
      <c r="BF2173">
        <v>700</v>
      </c>
      <c r="BG2173">
        <v>69300000</v>
      </c>
      <c r="BH2173">
        <v>700</v>
      </c>
      <c r="BI2173">
        <v>20020000</v>
      </c>
      <c r="BJ2173">
        <v>700</v>
      </c>
      <c r="BK2173">
        <v>18200000</v>
      </c>
      <c r="BN2173">
        <v>700</v>
      </c>
      <c r="BO2173">
        <v>18480000</v>
      </c>
      <c r="BW2173">
        <v>18000</v>
      </c>
      <c r="BX2173">
        <v>30600000</v>
      </c>
      <c r="CC2173">
        <v>1500</v>
      </c>
      <c r="CD2173">
        <v>94350000</v>
      </c>
      <c r="CL2173">
        <v>3332</v>
      </c>
    </row>
    <row r="2174" spans="1:94" x14ac:dyDescent="0.3">
      <c r="A2174" s="4">
        <v>44841</v>
      </c>
      <c r="B2174" s="2" t="s">
        <v>172</v>
      </c>
      <c r="C2174" s="11" t="s">
        <v>682</v>
      </c>
      <c r="D2174" s="11" t="s">
        <v>1690</v>
      </c>
      <c r="E2174" s="3" t="s">
        <v>1217</v>
      </c>
      <c r="F2174" s="1"/>
      <c r="G2174" s="7"/>
      <c r="H2174" s="7"/>
      <c r="I2174" s="7"/>
      <c r="J2174" s="7"/>
      <c r="K2174" s="7"/>
      <c r="L2174" s="7"/>
      <c r="M2174" s="5"/>
      <c r="N2174" s="7">
        <v>1</v>
      </c>
      <c r="O2174" s="7"/>
      <c r="P2174" s="7"/>
      <c r="Q2174" s="7"/>
      <c r="R2174" s="7"/>
      <c r="S2174" s="7"/>
      <c r="T2174" s="7"/>
      <c r="U2174" s="7"/>
      <c r="V2174" s="6"/>
      <c r="W2174" s="10"/>
      <c r="X2174" s="8"/>
      <c r="Y2174" s="9">
        <v>0</v>
      </c>
      <c r="Z2174" s="9">
        <v>0</v>
      </c>
      <c r="AA2174" s="9">
        <v>0</v>
      </c>
      <c r="AB2174" s="9">
        <v>0</v>
      </c>
      <c r="AC2174" s="9">
        <v>0</v>
      </c>
      <c r="AD2174" s="9">
        <v>0</v>
      </c>
      <c r="AE2174" s="9">
        <v>0</v>
      </c>
      <c r="AF2174" s="9">
        <v>0</v>
      </c>
      <c r="AG2174" s="9">
        <v>0</v>
      </c>
      <c r="AH2174" s="9">
        <v>0</v>
      </c>
      <c r="AI2174" s="9">
        <v>0</v>
      </c>
      <c r="AJ2174">
        <v>0</v>
      </c>
      <c r="AK2174">
        <v>0</v>
      </c>
      <c r="AU2174" t="s">
        <v>3939</v>
      </c>
      <c r="CL2174">
        <v>3333</v>
      </c>
    </row>
    <row r="2175" spans="1:94" x14ac:dyDescent="0.3">
      <c r="A2175" s="4">
        <v>44841</v>
      </c>
      <c r="B2175" s="2" t="s">
        <v>57</v>
      </c>
      <c r="C2175" s="11" t="s">
        <v>702</v>
      </c>
      <c r="D2175" s="11" t="s">
        <v>1473</v>
      </c>
      <c r="E2175" s="3" t="s">
        <v>1352</v>
      </c>
      <c r="F2175" s="1"/>
      <c r="G2175" s="7"/>
      <c r="H2175" s="7"/>
      <c r="I2175" s="7"/>
      <c r="J2175" s="7">
        <v>8</v>
      </c>
      <c r="K2175" s="7">
        <v>2</v>
      </c>
      <c r="L2175" s="7"/>
      <c r="M2175" s="5">
        <v>2</v>
      </c>
      <c r="N2175" s="7"/>
      <c r="O2175" s="7"/>
      <c r="P2175" s="7"/>
      <c r="Q2175" s="7"/>
      <c r="R2175" s="7"/>
      <c r="S2175" s="7"/>
      <c r="T2175" s="7"/>
      <c r="U2175" s="7"/>
      <c r="V2175" s="6"/>
      <c r="W2175" s="10"/>
      <c r="X2175" s="8"/>
      <c r="Y2175" s="9">
        <v>0</v>
      </c>
      <c r="Z2175" s="9">
        <v>0</v>
      </c>
      <c r="AA2175" s="9">
        <v>0</v>
      </c>
      <c r="AB2175" s="9">
        <v>0</v>
      </c>
      <c r="AC2175" s="9">
        <v>0</v>
      </c>
      <c r="AD2175" s="9">
        <v>0</v>
      </c>
      <c r="AE2175" s="9">
        <v>0</v>
      </c>
      <c r="AF2175" s="9">
        <v>0</v>
      </c>
      <c r="AG2175" s="9">
        <v>0</v>
      </c>
      <c r="AH2175" s="9">
        <v>0</v>
      </c>
      <c r="AI2175" s="9">
        <v>0</v>
      </c>
      <c r="AJ2175">
        <v>0</v>
      </c>
      <c r="AK2175">
        <v>0</v>
      </c>
      <c r="AU2175" t="s">
        <v>3940</v>
      </c>
      <c r="CL2175">
        <v>3334</v>
      </c>
    </row>
    <row r="2176" spans="1:94" x14ac:dyDescent="0.3">
      <c r="A2176" s="4">
        <v>44840</v>
      </c>
      <c r="B2176" s="2" t="s">
        <v>44</v>
      </c>
      <c r="C2176" s="11" t="s">
        <v>356</v>
      </c>
      <c r="D2176" s="11" t="s">
        <v>1473</v>
      </c>
      <c r="E2176" s="3" t="s">
        <v>1234</v>
      </c>
      <c r="F2176" s="1"/>
      <c r="G2176" s="7">
        <v>2</v>
      </c>
      <c r="H2176" s="7"/>
      <c r="I2176" s="7"/>
      <c r="J2176" s="7">
        <v>12</v>
      </c>
      <c r="K2176" s="7">
        <v>3</v>
      </c>
      <c r="L2176" s="7"/>
      <c r="M2176" s="5">
        <v>3</v>
      </c>
      <c r="N2176" s="7"/>
      <c r="O2176" s="7"/>
      <c r="P2176" s="7"/>
      <c r="Q2176" s="7"/>
      <c r="R2176" s="7"/>
      <c r="S2176" s="7"/>
      <c r="T2176" s="7"/>
      <c r="U2176" s="7"/>
      <c r="V2176" s="6"/>
      <c r="W2176" s="10"/>
      <c r="X2176" s="8"/>
      <c r="Y2176" s="9">
        <v>0</v>
      </c>
      <c r="Z2176" s="9">
        <v>0</v>
      </c>
      <c r="AA2176" s="9">
        <v>0</v>
      </c>
      <c r="AB2176" s="9">
        <v>0</v>
      </c>
      <c r="AC2176" s="9">
        <v>0</v>
      </c>
      <c r="AD2176" s="9">
        <v>0</v>
      </c>
      <c r="AE2176" s="9">
        <v>0</v>
      </c>
      <c r="AF2176" s="9">
        <v>0</v>
      </c>
      <c r="AG2176" s="9">
        <v>0</v>
      </c>
      <c r="AH2176" s="9">
        <v>0</v>
      </c>
      <c r="AI2176" s="9">
        <v>0</v>
      </c>
      <c r="AJ2176">
        <v>0</v>
      </c>
      <c r="AK2176">
        <v>0</v>
      </c>
      <c r="AU2176" t="s">
        <v>3941</v>
      </c>
      <c r="CL2176">
        <v>3335</v>
      </c>
    </row>
    <row r="2177" spans="1:94" x14ac:dyDescent="0.3">
      <c r="A2177" s="4">
        <v>44841</v>
      </c>
      <c r="B2177" s="2" t="s">
        <v>26</v>
      </c>
      <c r="C2177" s="11" t="s">
        <v>23</v>
      </c>
      <c r="D2177" s="11" t="s">
        <v>11</v>
      </c>
      <c r="E2177" s="3" t="s">
        <v>983</v>
      </c>
      <c r="F2177" s="1"/>
      <c r="G2177" s="7"/>
      <c r="H2177" s="7"/>
      <c r="I2177" s="7"/>
      <c r="J2177" s="7">
        <v>102</v>
      </c>
      <c r="K2177" s="7">
        <v>39</v>
      </c>
      <c r="L2177" s="7">
        <v>1</v>
      </c>
      <c r="M2177" s="5">
        <v>38</v>
      </c>
      <c r="N2177" s="7"/>
      <c r="O2177" s="7"/>
      <c r="P2177" s="7"/>
      <c r="Q2177" s="7">
        <v>1</v>
      </c>
      <c r="R2177" s="7"/>
      <c r="S2177" s="7"/>
      <c r="T2177" s="7"/>
      <c r="U2177" s="7"/>
      <c r="V2177" s="6"/>
      <c r="W2177" s="10"/>
      <c r="X2177" s="8"/>
      <c r="Y2177" s="9">
        <v>0</v>
      </c>
      <c r="Z2177" s="9">
        <v>0</v>
      </c>
      <c r="AA2177" s="9">
        <v>0</v>
      </c>
      <c r="AB2177" s="9">
        <v>0</v>
      </c>
      <c r="AC2177" s="9">
        <v>0</v>
      </c>
      <c r="AD2177" s="9">
        <v>0</v>
      </c>
      <c r="AE2177" s="9">
        <v>0</v>
      </c>
      <c r="AF2177" s="9">
        <v>0</v>
      </c>
      <c r="AG2177" s="9">
        <v>0</v>
      </c>
      <c r="AH2177" s="9">
        <v>0</v>
      </c>
      <c r="AI2177" s="9">
        <v>0</v>
      </c>
      <c r="AJ2177">
        <v>0</v>
      </c>
      <c r="AK2177">
        <v>0</v>
      </c>
      <c r="AU2177" t="s">
        <v>3942</v>
      </c>
      <c r="CL2177">
        <v>3336</v>
      </c>
    </row>
    <row r="2178" spans="1:94" x14ac:dyDescent="0.3">
      <c r="A2178" s="4">
        <v>44841</v>
      </c>
      <c r="B2178" s="2" t="s">
        <v>53</v>
      </c>
      <c r="C2178" s="11" t="s">
        <v>241</v>
      </c>
      <c r="D2178" s="11" t="s">
        <v>7</v>
      </c>
      <c r="E2178" s="3" t="s">
        <v>941</v>
      </c>
      <c r="F2178" s="1"/>
      <c r="G2178" s="7"/>
      <c r="H2178" s="7"/>
      <c r="I2178" s="7"/>
      <c r="J2178" s="7">
        <v>5</v>
      </c>
      <c r="K2178" s="7">
        <v>2</v>
      </c>
      <c r="L2178" s="7">
        <v>2</v>
      </c>
      <c r="M2178" s="5"/>
      <c r="N2178" s="7"/>
      <c r="O2178" s="7"/>
      <c r="P2178" s="7"/>
      <c r="Q2178" s="7"/>
      <c r="R2178" s="7"/>
      <c r="S2178" s="7"/>
      <c r="T2178" s="7"/>
      <c r="U2178" s="7"/>
      <c r="V2178" s="6"/>
      <c r="W2178" s="10"/>
      <c r="X2178" s="8"/>
      <c r="Y2178" s="9">
        <v>0</v>
      </c>
      <c r="Z2178" s="9">
        <v>0</v>
      </c>
      <c r="AA2178" s="9">
        <v>0</v>
      </c>
      <c r="AB2178" s="9">
        <v>0</v>
      </c>
      <c r="AC2178" s="9">
        <v>0</v>
      </c>
      <c r="AD2178" s="9">
        <v>0</v>
      </c>
      <c r="AE2178" s="9">
        <v>0</v>
      </c>
      <c r="AF2178" s="9">
        <v>0</v>
      </c>
      <c r="AG2178" s="9">
        <v>0</v>
      </c>
      <c r="AH2178" s="9">
        <v>0</v>
      </c>
      <c r="AI2178" s="9">
        <v>0</v>
      </c>
      <c r="AJ2178">
        <v>0</v>
      </c>
      <c r="AK2178">
        <v>0</v>
      </c>
      <c r="AU2178" t="s">
        <v>3943</v>
      </c>
      <c r="AW2178">
        <v>0</v>
      </c>
      <c r="BA2178">
        <v>0</v>
      </c>
      <c r="BC2178">
        <v>0</v>
      </c>
      <c r="BE2178">
        <v>0</v>
      </c>
      <c r="BG2178">
        <v>0</v>
      </c>
      <c r="BI2178">
        <v>0</v>
      </c>
      <c r="BK2178">
        <v>0</v>
      </c>
      <c r="BM2178">
        <v>0</v>
      </c>
      <c r="BO2178">
        <v>0</v>
      </c>
      <c r="BQ2178">
        <v>0</v>
      </c>
      <c r="BS2178">
        <v>0</v>
      </c>
      <c r="BT2178">
        <v>0</v>
      </c>
      <c r="BV2178">
        <v>0</v>
      </c>
      <c r="BX2178">
        <v>0</v>
      </c>
      <c r="BZ2178">
        <v>0</v>
      </c>
      <c r="CB2178">
        <v>0</v>
      </c>
      <c r="CD2178">
        <v>0</v>
      </c>
      <c r="CH2178">
        <v>0</v>
      </c>
      <c r="CL2178">
        <v>3337</v>
      </c>
      <c r="CO2178">
        <v>0</v>
      </c>
      <c r="CP2178">
        <v>0</v>
      </c>
    </row>
    <row r="2179" spans="1:94" x14ac:dyDescent="0.3">
      <c r="A2179" s="4">
        <v>44841</v>
      </c>
      <c r="B2179" s="2" t="s">
        <v>39</v>
      </c>
      <c r="C2179" s="11" t="s">
        <v>1607</v>
      </c>
      <c r="D2179" s="11" t="s">
        <v>11</v>
      </c>
      <c r="E2179" s="3" t="s">
        <v>1608</v>
      </c>
      <c r="F2179" s="1"/>
      <c r="G2179" s="7"/>
      <c r="H2179" s="7"/>
      <c r="I2179" s="7"/>
      <c r="J2179" s="7"/>
      <c r="K2179" s="7"/>
      <c r="L2179" s="7"/>
      <c r="M2179" s="5"/>
      <c r="N2179" s="7"/>
      <c r="O2179" s="7">
        <v>1</v>
      </c>
      <c r="P2179" s="7"/>
      <c r="Q2179" s="7"/>
      <c r="R2179" s="7"/>
      <c r="S2179" s="7"/>
      <c r="T2179" s="7"/>
      <c r="U2179" s="7"/>
      <c r="V2179" s="6"/>
      <c r="W2179" s="10"/>
      <c r="X2179" s="8"/>
      <c r="Y2179" s="9">
        <v>0</v>
      </c>
      <c r="Z2179" s="9">
        <v>0</v>
      </c>
      <c r="AA2179" s="9">
        <v>0</v>
      </c>
      <c r="AB2179" s="9">
        <v>0</v>
      </c>
      <c r="AC2179" s="9">
        <v>0</v>
      </c>
      <c r="AD2179" s="9">
        <v>0</v>
      </c>
      <c r="AE2179" s="9">
        <v>0</v>
      </c>
      <c r="AF2179" s="9">
        <v>0</v>
      </c>
      <c r="AG2179" s="9">
        <v>0</v>
      </c>
      <c r="AH2179" s="9">
        <v>0</v>
      </c>
      <c r="AI2179" s="9">
        <v>0</v>
      </c>
      <c r="AJ2179">
        <v>0</v>
      </c>
      <c r="AK2179">
        <v>0</v>
      </c>
      <c r="AU2179" t="s">
        <v>3944</v>
      </c>
      <c r="AW2179">
        <v>0</v>
      </c>
      <c r="BA2179">
        <v>0</v>
      </c>
      <c r="BC2179">
        <v>0</v>
      </c>
      <c r="BE2179">
        <v>0</v>
      </c>
      <c r="BG2179">
        <v>0</v>
      </c>
      <c r="BI2179">
        <v>0</v>
      </c>
      <c r="BK2179">
        <v>0</v>
      </c>
      <c r="BM2179">
        <v>0</v>
      </c>
      <c r="BO2179">
        <v>0</v>
      </c>
      <c r="BQ2179">
        <v>0</v>
      </c>
      <c r="BS2179">
        <v>0</v>
      </c>
      <c r="BT2179">
        <v>0</v>
      </c>
      <c r="BV2179">
        <v>0</v>
      </c>
      <c r="BX2179">
        <v>0</v>
      </c>
      <c r="BZ2179">
        <v>0</v>
      </c>
      <c r="CB2179">
        <v>0</v>
      </c>
      <c r="CD2179">
        <v>0</v>
      </c>
      <c r="CH2179">
        <v>0</v>
      </c>
      <c r="CL2179">
        <v>3338</v>
      </c>
      <c r="CO2179">
        <v>0</v>
      </c>
      <c r="CP2179">
        <v>0</v>
      </c>
    </row>
    <row r="2180" spans="1:94" x14ac:dyDescent="0.3">
      <c r="A2180" s="4">
        <v>44841</v>
      </c>
      <c r="B2180" s="2" t="s">
        <v>23</v>
      </c>
      <c r="C2180" s="11" t="s">
        <v>230</v>
      </c>
      <c r="D2180" s="11" t="s">
        <v>31</v>
      </c>
      <c r="E2180" s="3" t="s">
        <v>1431</v>
      </c>
      <c r="F2180" s="1"/>
      <c r="G2180" s="7"/>
      <c r="H2180" s="7"/>
      <c r="I2180" s="7"/>
      <c r="J2180" s="7">
        <v>150</v>
      </c>
      <c r="K2180" s="7">
        <v>30</v>
      </c>
      <c r="L2180" s="7">
        <v>2</v>
      </c>
      <c r="M2180" s="5">
        <v>28</v>
      </c>
      <c r="N2180" s="7"/>
      <c r="O2180" s="7"/>
      <c r="P2180" s="7"/>
      <c r="Q2180" s="7"/>
      <c r="R2180" s="7"/>
      <c r="S2180" s="7"/>
      <c r="T2180" s="7"/>
      <c r="U2180" s="7"/>
      <c r="V2180" s="6"/>
      <c r="W2180" s="10"/>
      <c r="X2180" s="8"/>
      <c r="Y2180" s="9">
        <v>0</v>
      </c>
      <c r="Z2180" s="9">
        <v>0</v>
      </c>
      <c r="AA2180" s="9">
        <v>0</v>
      </c>
      <c r="AB2180" s="9">
        <v>0</v>
      </c>
      <c r="AC2180" s="9">
        <v>0</v>
      </c>
      <c r="AD2180" s="9">
        <v>0</v>
      </c>
      <c r="AE2180" s="9">
        <v>0</v>
      </c>
      <c r="AF2180" s="9">
        <v>0</v>
      </c>
      <c r="AG2180" s="9">
        <v>0</v>
      </c>
      <c r="AH2180" s="9">
        <v>0</v>
      </c>
      <c r="AI2180" s="9">
        <v>0</v>
      </c>
      <c r="AJ2180">
        <v>0</v>
      </c>
      <c r="AK2180">
        <v>0</v>
      </c>
      <c r="AU2180" t="s">
        <v>3945</v>
      </c>
      <c r="AW2180">
        <v>0</v>
      </c>
      <c r="BA2180">
        <v>0</v>
      </c>
      <c r="BC2180">
        <v>0</v>
      </c>
      <c r="BE2180">
        <v>0</v>
      </c>
      <c r="BG2180">
        <v>0</v>
      </c>
      <c r="BI2180">
        <v>0</v>
      </c>
      <c r="BK2180">
        <v>0</v>
      </c>
      <c r="BM2180">
        <v>0</v>
      </c>
      <c r="BO2180">
        <v>0</v>
      </c>
      <c r="BQ2180">
        <v>0</v>
      </c>
      <c r="BS2180">
        <v>0</v>
      </c>
      <c r="BT2180">
        <v>0</v>
      </c>
      <c r="BV2180">
        <v>0</v>
      </c>
      <c r="BX2180">
        <v>0</v>
      </c>
      <c r="BZ2180">
        <v>0</v>
      </c>
      <c r="CB2180">
        <v>0</v>
      </c>
      <c r="CD2180">
        <v>0</v>
      </c>
      <c r="CH2180">
        <v>0</v>
      </c>
      <c r="CL2180">
        <v>3339</v>
      </c>
      <c r="CO2180">
        <v>0</v>
      </c>
      <c r="CP2180">
        <v>0</v>
      </c>
    </row>
    <row r="2181" spans="1:94" x14ac:dyDescent="0.3">
      <c r="A2181" s="4">
        <v>44842</v>
      </c>
      <c r="B2181" s="2" t="s">
        <v>23</v>
      </c>
      <c r="C2181" s="11" t="s">
        <v>56</v>
      </c>
      <c r="D2181" s="11" t="s">
        <v>11</v>
      </c>
      <c r="E2181" s="3" t="s">
        <v>1147</v>
      </c>
      <c r="F2181" s="1"/>
      <c r="G2181" s="7"/>
      <c r="H2181" s="7"/>
      <c r="I2181" s="7"/>
      <c r="J2181" s="7">
        <v>20</v>
      </c>
      <c r="K2181" s="7">
        <v>4</v>
      </c>
      <c r="L2181" s="7"/>
      <c r="M2181" s="5">
        <v>4</v>
      </c>
      <c r="N2181" s="7"/>
      <c r="O2181" s="7"/>
      <c r="P2181" s="7"/>
      <c r="Q2181" s="7"/>
      <c r="R2181" s="7"/>
      <c r="S2181" s="7"/>
      <c r="T2181" s="7"/>
      <c r="U2181" s="7"/>
      <c r="V2181" s="6"/>
      <c r="W2181" s="10"/>
      <c r="X2181" s="8"/>
      <c r="Y2181" s="9">
        <v>0</v>
      </c>
      <c r="Z2181" s="9">
        <v>0</v>
      </c>
      <c r="AA2181" s="9">
        <v>0</v>
      </c>
      <c r="AB2181" s="9">
        <v>0</v>
      </c>
      <c r="AC2181" s="9">
        <v>0</v>
      </c>
      <c r="AD2181" s="9">
        <v>0</v>
      </c>
      <c r="AE2181" s="9">
        <v>0</v>
      </c>
      <c r="AF2181" s="9">
        <v>0</v>
      </c>
      <c r="AG2181" s="9">
        <v>0</v>
      </c>
      <c r="AH2181" s="9">
        <v>0</v>
      </c>
      <c r="AI2181" s="9">
        <v>0</v>
      </c>
      <c r="AJ2181">
        <v>0</v>
      </c>
      <c r="AK2181">
        <v>0</v>
      </c>
      <c r="AU2181" t="s">
        <v>3946</v>
      </c>
      <c r="AW2181">
        <v>0</v>
      </c>
      <c r="BA2181">
        <v>0</v>
      </c>
      <c r="BC2181">
        <v>0</v>
      </c>
      <c r="BE2181">
        <v>0</v>
      </c>
      <c r="BG2181">
        <v>0</v>
      </c>
      <c r="BI2181">
        <v>0</v>
      </c>
      <c r="BK2181">
        <v>0</v>
      </c>
      <c r="BM2181">
        <v>0</v>
      </c>
      <c r="BO2181">
        <v>0</v>
      </c>
      <c r="BQ2181">
        <v>0</v>
      </c>
      <c r="BS2181">
        <v>0</v>
      </c>
      <c r="BT2181">
        <v>0</v>
      </c>
      <c r="BV2181">
        <v>0</v>
      </c>
      <c r="BX2181">
        <v>0</v>
      </c>
      <c r="BZ2181">
        <v>0</v>
      </c>
      <c r="CB2181">
        <v>0</v>
      </c>
      <c r="CD2181">
        <v>0</v>
      </c>
      <c r="CH2181">
        <v>0</v>
      </c>
      <c r="CL2181">
        <v>3340</v>
      </c>
      <c r="CO2181">
        <v>0</v>
      </c>
      <c r="CP2181">
        <v>0</v>
      </c>
    </row>
    <row r="2182" spans="1:94" x14ac:dyDescent="0.3">
      <c r="A2182" s="4">
        <v>44841</v>
      </c>
      <c r="B2182" s="2" t="s">
        <v>23</v>
      </c>
      <c r="C2182" s="11" t="s">
        <v>640</v>
      </c>
      <c r="D2182" s="11" t="s">
        <v>31</v>
      </c>
      <c r="E2182" s="3" t="s">
        <v>1275</v>
      </c>
      <c r="F2182" s="1"/>
      <c r="G2182" s="7"/>
      <c r="H2182" s="7"/>
      <c r="I2182" s="7"/>
      <c r="J2182" s="7">
        <v>5</v>
      </c>
      <c r="K2182" s="7">
        <v>1</v>
      </c>
      <c r="L2182" s="7"/>
      <c r="M2182" s="5">
        <v>1</v>
      </c>
      <c r="N2182" s="7"/>
      <c r="O2182" s="7"/>
      <c r="P2182" s="7"/>
      <c r="Q2182" s="7"/>
      <c r="R2182" s="7"/>
      <c r="S2182" s="7"/>
      <c r="T2182" s="7"/>
      <c r="U2182" s="7"/>
      <c r="V2182" s="6"/>
      <c r="W2182" s="10"/>
      <c r="X2182" s="8"/>
      <c r="Y2182" s="9">
        <v>0</v>
      </c>
      <c r="Z2182" s="9">
        <v>0</v>
      </c>
      <c r="AA2182" s="9">
        <v>0</v>
      </c>
      <c r="AB2182" s="9">
        <v>0</v>
      </c>
      <c r="AC2182" s="9">
        <v>0</v>
      </c>
      <c r="AD2182" s="9">
        <v>0</v>
      </c>
      <c r="AE2182" s="9">
        <v>0</v>
      </c>
      <c r="AF2182" s="9">
        <v>0</v>
      </c>
      <c r="AG2182" s="9">
        <v>0</v>
      </c>
      <c r="AH2182" s="9">
        <v>0</v>
      </c>
      <c r="AI2182" s="9">
        <v>0</v>
      </c>
      <c r="AJ2182">
        <v>0</v>
      </c>
      <c r="AK2182">
        <v>0</v>
      </c>
      <c r="AU2182" t="s">
        <v>3947</v>
      </c>
      <c r="BA2182">
        <v>0</v>
      </c>
      <c r="BC2182">
        <v>0</v>
      </c>
      <c r="BE2182">
        <v>0</v>
      </c>
      <c r="BI2182">
        <v>0</v>
      </c>
      <c r="BM2182">
        <v>0</v>
      </c>
      <c r="BO2182">
        <v>0</v>
      </c>
      <c r="BQ2182">
        <v>0</v>
      </c>
      <c r="BS2182">
        <v>0</v>
      </c>
      <c r="BT2182">
        <v>0</v>
      </c>
      <c r="BV2182">
        <v>0</v>
      </c>
      <c r="BX2182">
        <v>0</v>
      </c>
      <c r="BZ2182">
        <v>0</v>
      </c>
      <c r="CB2182">
        <v>0</v>
      </c>
      <c r="CD2182">
        <v>0</v>
      </c>
      <c r="CH2182">
        <v>0</v>
      </c>
      <c r="CL2182">
        <v>3341</v>
      </c>
      <c r="CO2182">
        <v>0</v>
      </c>
      <c r="CP2182">
        <v>0</v>
      </c>
    </row>
    <row r="2183" spans="1:94" x14ac:dyDescent="0.3">
      <c r="A2183" s="4">
        <v>44884</v>
      </c>
      <c r="B2183" s="2" t="s">
        <v>39</v>
      </c>
      <c r="C2183" s="11" t="s">
        <v>606</v>
      </c>
      <c r="D2183" s="11" t="s">
        <v>11</v>
      </c>
      <c r="E2183" s="3" t="s">
        <v>1273</v>
      </c>
      <c r="F2183" s="1"/>
      <c r="G2183" s="7"/>
      <c r="H2183" s="7"/>
      <c r="I2183" s="7"/>
      <c r="J2183" s="7">
        <v>3416</v>
      </c>
      <c r="K2183" s="7">
        <v>1035</v>
      </c>
      <c r="L2183" s="7"/>
      <c r="M2183" s="5"/>
      <c r="N2183" s="7"/>
      <c r="O2183" s="7"/>
      <c r="P2183" s="7"/>
      <c r="Q2183" s="7"/>
      <c r="R2183" s="7"/>
      <c r="S2183" s="7"/>
      <c r="T2183" s="7"/>
      <c r="U2183" s="7"/>
      <c r="V2183" s="6">
        <v>1200</v>
      </c>
      <c r="W2183" s="10"/>
      <c r="X2183" s="8"/>
      <c r="Y2183" s="9">
        <v>0</v>
      </c>
      <c r="Z2183" s="9">
        <v>0</v>
      </c>
      <c r="AA2183" s="9">
        <v>279600000</v>
      </c>
      <c r="AB2183" s="9">
        <v>0</v>
      </c>
      <c r="AC2183" s="9">
        <v>17000000</v>
      </c>
      <c r="AD2183" s="9">
        <v>0</v>
      </c>
      <c r="AE2183" s="9">
        <v>0</v>
      </c>
      <c r="AF2183" s="9">
        <v>0</v>
      </c>
      <c r="AG2183" s="9">
        <v>0</v>
      </c>
      <c r="AH2183" s="9">
        <v>0</v>
      </c>
      <c r="AI2183" s="9">
        <v>0</v>
      </c>
      <c r="AJ2183">
        <v>296600000</v>
      </c>
      <c r="AK2183">
        <v>0</v>
      </c>
      <c r="AU2183" t="s">
        <v>3948</v>
      </c>
      <c r="AV2183">
        <v>2000</v>
      </c>
      <c r="AW2183">
        <v>279600000</v>
      </c>
      <c r="BA2183">
        <v>0</v>
      </c>
      <c r="BB2183">
        <v>0</v>
      </c>
      <c r="BC2183">
        <v>0</v>
      </c>
      <c r="BD2183">
        <v>0</v>
      </c>
      <c r="BE2183">
        <v>0</v>
      </c>
      <c r="BG2183">
        <v>0</v>
      </c>
      <c r="BI2183">
        <v>0</v>
      </c>
      <c r="BK2183">
        <v>0</v>
      </c>
      <c r="BM2183">
        <v>0</v>
      </c>
      <c r="BO2183">
        <v>0</v>
      </c>
      <c r="BQ2183">
        <v>0</v>
      </c>
      <c r="BS2183">
        <v>0</v>
      </c>
      <c r="BT2183">
        <v>0</v>
      </c>
      <c r="BV2183">
        <v>0</v>
      </c>
      <c r="BW2183">
        <v>10000</v>
      </c>
      <c r="BX2183">
        <v>17000000</v>
      </c>
      <c r="BZ2183">
        <v>0</v>
      </c>
      <c r="CB2183">
        <v>0</v>
      </c>
      <c r="CD2183">
        <v>0</v>
      </c>
      <c r="CH2183">
        <v>0</v>
      </c>
      <c r="CL2183">
        <v>3342</v>
      </c>
      <c r="CO2183">
        <v>0</v>
      </c>
      <c r="CP2183">
        <v>296600000</v>
      </c>
    </row>
    <row r="2184" spans="1:94" x14ac:dyDescent="0.3">
      <c r="A2184" s="4">
        <v>44841</v>
      </c>
      <c r="B2184" s="2" t="s">
        <v>32</v>
      </c>
      <c r="C2184" s="11" t="s">
        <v>715</v>
      </c>
      <c r="D2184" s="11" t="s">
        <v>1627</v>
      </c>
      <c r="E2184" s="3" t="s">
        <v>1083</v>
      </c>
      <c r="F2184" s="1"/>
      <c r="G2184" s="7"/>
      <c r="H2184" s="7"/>
      <c r="I2184" s="7"/>
      <c r="J2184" s="7"/>
      <c r="K2184" s="7"/>
      <c r="L2184" s="7"/>
      <c r="M2184" s="5"/>
      <c r="N2184" s="7">
        <v>1</v>
      </c>
      <c r="O2184" s="7"/>
      <c r="P2184" s="7"/>
      <c r="Q2184" s="7"/>
      <c r="R2184" s="7"/>
      <c r="S2184" s="7"/>
      <c r="T2184" s="7"/>
      <c r="U2184" s="7"/>
      <c r="V2184" s="6"/>
      <c r="W2184" s="10" t="s">
        <v>3949</v>
      </c>
      <c r="X2184" s="8"/>
      <c r="Y2184" s="9">
        <v>0</v>
      </c>
      <c r="Z2184" s="9">
        <v>0</v>
      </c>
      <c r="AA2184" s="9">
        <v>0</v>
      </c>
      <c r="AB2184" s="9">
        <v>0</v>
      </c>
      <c r="AC2184" s="9">
        <v>0</v>
      </c>
      <c r="AD2184" s="9">
        <v>0</v>
      </c>
      <c r="AE2184" s="9">
        <v>0</v>
      </c>
      <c r="AF2184" s="9">
        <v>0</v>
      </c>
      <c r="AG2184" s="9">
        <v>0</v>
      </c>
      <c r="AH2184" s="9">
        <v>0</v>
      </c>
      <c r="AI2184" s="9">
        <v>0</v>
      </c>
      <c r="AJ2184">
        <v>0</v>
      </c>
      <c r="AK2184">
        <v>0</v>
      </c>
      <c r="AU2184" t="s">
        <v>3950</v>
      </c>
      <c r="AW2184">
        <v>0</v>
      </c>
      <c r="BA2184">
        <v>0</v>
      </c>
      <c r="BC2184">
        <v>0</v>
      </c>
      <c r="BE2184">
        <v>0</v>
      </c>
      <c r="BG2184">
        <v>0</v>
      </c>
      <c r="BI2184">
        <v>0</v>
      </c>
      <c r="BK2184">
        <v>0</v>
      </c>
      <c r="BM2184">
        <v>0</v>
      </c>
      <c r="BO2184">
        <v>0</v>
      </c>
      <c r="BQ2184">
        <v>0</v>
      </c>
      <c r="BS2184">
        <v>0</v>
      </c>
      <c r="BT2184">
        <v>0</v>
      </c>
      <c r="BV2184">
        <v>0</v>
      </c>
      <c r="BX2184">
        <v>0</v>
      </c>
      <c r="BZ2184">
        <v>0</v>
      </c>
      <c r="CB2184">
        <v>0</v>
      </c>
      <c r="CD2184">
        <v>0</v>
      </c>
      <c r="CH2184">
        <v>0</v>
      </c>
      <c r="CL2184">
        <v>3343</v>
      </c>
      <c r="CO2184">
        <v>0</v>
      </c>
      <c r="CP2184">
        <v>0</v>
      </c>
    </row>
    <row r="2185" spans="1:94" x14ac:dyDescent="0.3">
      <c r="A2185" s="4">
        <v>44841</v>
      </c>
      <c r="B2185" s="2" t="s">
        <v>32</v>
      </c>
      <c r="C2185" s="11" t="s">
        <v>402</v>
      </c>
      <c r="D2185" s="11" t="s">
        <v>1627</v>
      </c>
      <c r="E2185" s="3" t="s">
        <v>1534</v>
      </c>
      <c r="F2185" s="1"/>
      <c r="G2185" s="7"/>
      <c r="H2185" s="7"/>
      <c r="I2185" s="7"/>
      <c r="J2185" s="7"/>
      <c r="K2185" s="7"/>
      <c r="L2185" s="7"/>
      <c r="M2185" s="5"/>
      <c r="N2185" s="7">
        <v>1</v>
      </c>
      <c r="O2185" s="7"/>
      <c r="P2185" s="7"/>
      <c r="Q2185" s="7"/>
      <c r="R2185" s="7"/>
      <c r="S2185" s="7"/>
      <c r="T2185" s="7"/>
      <c r="U2185" s="7"/>
      <c r="V2185" s="6"/>
      <c r="W2185" s="10" t="s">
        <v>3951</v>
      </c>
      <c r="X2185" s="8"/>
      <c r="Y2185" s="9">
        <v>0</v>
      </c>
      <c r="Z2185" s="9">
        <v>0</v>
      </c>
      <c r="AA2185" s="9">
        <v>0</v>
      </c>
      <c r="AB2185" s="9">
        <v>0</v>
      </c>
      <c r="AC2185" s="9">
        <v>0</v>
      </c>
      <c r="AD2185" s="9">
        <v>0</v>
      </c>
      <c r="AE2185" s="9">
        <v>0</v>
      </c>
      <c r="AF2185" s="9">
        <v>0</v>
      </c>
      <c r="AG2185" s="9">
        <v>0</v>
      </c>
      <c r="AH2185" s="9">
        <v>0</v>
      </c>
      <c r="AI2185" s="9">
        <v>0</v>
      </c>
      <c r="AJ2185">
        <v>0</v>
      </c>
      <c r="AK2185">
        <v>0</v>
      </c>
      <c r="AU2185" t="s">
        <v>3952</v>
      </c>
      <c r="AW2185">
        <v>0</v>
      </c>
      <c r="BA2185">
        <v>0</v>
      </c>
      <c r="BC2185">
        <v>0</v>
      </c>
      <c r="BE2185">
        <v>0</v>
      </c>
      <c r="BG2185">
        <v>0</v>
      </c>
      <c r="BI2185">
        <v>0</v>
      </c>
      <c r="BK2185">
        <v>0</v>
      </c>
      <c r="BM2185">
        <v>0</v>
      </c>
      <c r="BO2185">
        <v>0</v>
      </c>
      <c r="BQ2185">
        <v>0</v>
      </c>
      <c r="BS2185">
        <v>0</v>
      </c>
      <c r="BT2185">
        <v>0</v>
      </c>
      <c r="BV2185">
        <v>0</v>
      </c>
      <c r="BX2185">
        <v>0</v>
      </c>
      <c r="BZ2185">
        <v>0</v>
      </c>
      <c r="CB2185">
        <v>0</v>
      </c>
      <c r="CD2185">
        <v>0</v>
      </c>
      <c r="CH2185">
        <v>0</v>
      </c>
      <c r="CL2185">
        <v>3344</v>
      </c>
      <c r="CO2185">
        <v>0</v>
      </c>
      <c r="CP2185">
        <v>0</v>
      </c>
    </row>
    <row r="2186" spans="1:94" x14ac:dyDescent="0.3">
      <c r="A2186" s="4">
        <v>44842</v>
      </c>
      <c r="B2186" s="2" t="s">
        <v>199</v>
      </c>
      <c r="C2186" s="11" t="s">
        <v>200</v>
      </c>
      <c r="D2186" s="11" t="s">
        <v>11</v>
      </c>
      <c r="E2186" s="3" t="s">
        <v>919</v>
      </c>
      <c r="F2186" s="1"/>
      <c r="G2186" s="7"/>
      <c r="H2186" s="7"/>
      <c r="I2186" s="7"/>
      <c r="J2186" s="7"/>
      <c r="K2186" s="7"/>
      <c r="L2186" s="7"/>
      <c r="M2186" s="5"/>
      <c r="N2186" s="7"/>
      <c r="O2186" s="7"/>
      <c r="P2186" s="7"/>
      <c r="Q2186" s="7"/>
      <c r="R2186" s="7"/>
      <c r="S2186" s="7"/>
      <c r="T2186" s="7"/>
      <c r="U2186" s="7"/>
      <c r="V2186" s="6"/>
      <c r="W2186" s="10"/>
      <c r="X2186" s="8"/>
      <c r="Y2186" s="9">
        <v>0</v>
      </c>
      <c r="Z2186" s="9">
        <v>0</v>
      </c>
      <c r="AA2186" s="9">
        <v>0</v>
      </c>
      <c r="AB2186" s="9">
        <v>0</v>
      </c>
      <c r="AC2186" s="9">
        <v>0</v>
      </c>
      <c r="AD2186" s="9">
        <v>0</v>
      </c>
      <c r="AE2186" s="9">
        <v>0</v>
      </c>
      <c r="AF2186" s="9">
        <v>0</v>
      </c>
      <c r="AG2186" s="9">
        <v>0</v>
      </c>
      <c r="AH2186" s="9">
        <v>0</v>
      </c>
      <c r="AI2186" s="9">
        <v>0</v>
      </c>
      <c r="AJ2186">
        <v>0</v>
      </c>
      <c r="AK2186">
        <v>0</v>
      </c>
      <c r="AU2186" t="s">
        <v>3953</v>
      </c>
      <c r="AW2186">
        <v>0</v>
      </c>
      <c r="BA2186">
        <v>0</v>
      </c>
      <c r="BC2186">
        <v>0</v>
      </c>
      <c r="BE2186">
        <v>0</v>
      </c>
      <c r="BG2186">
        <v>0</v>
      </c>
      <c r="BI2186">
        <v>0</v>
      </c>
      <c r="BK2186">
        <v>0</v>
      </c>
      <c r="BM2186">
        <v>0</v>
      </c>
      <c r="BO2186">
        <v>0</v>
      </c>
      <c r="BQ2186">
        <v>0</v>
      </c>
      <c r="BS2186">
        <v>0</v>
      </c>
      <c r="BT2186">
        <v>0</v>
      </c>
      <c r="BV2186">
        <v>0</v>
      </c>
      <c r="BX2186">
        <v>0</v>
      </c>
      <c r="BZ2186">
        <v>0</v>
      </c>
      <c r="CB2186">
        <v>0</v>
      </c>
      <c r="CD2186">
        <v>0</v>
      </c>
      <c r="CH2186">
        <v>0</v>
      </c>
      <c r="CL2186">
        <v>3345</v>
      </c>
      <c r="CO2186">
        <v>0</v>
      </c>
      <c r="CP2186">
        <v>0</v>
      </c>
    </row>
  </sheetData>
  <autoFilter ref="A2:CS6" xr:uid="{DB8B59BE-6EF7-451F-9BB2-9E21F9EB987F}"/>
  <conditionalFormatting sqref="CJ178">
    <cfRule type="duplicateValues" dxfId="45" priority="41"/>
  </conditionalFormatting>
  <conditionalFormatting sqref="CJ178">
    <cfRule type="duplicateValues" dxfId="44" priority="42"/>
  </conditionalFormatting>
  <conditionalFormatting sqref="CJ178">
    <cfRule type="duplicateValues" dxfId="43" priority="43"/>
  </conditionalFormatting>
  <conditionalFormatting sqref="CJ178">
    <cfRule type="duplicateValues" dxfId="42" priority="44"/>
  </conditionalFormatting>
  <conditionalFormatting sqref="CJ178">
    <cfRule type="duplicateValues" dxfId="41" priority="40"/>
  </conditionalFormatting>
  <conditionalFormatting sqref="CJ178">
    <cfRule type="duplicateValues" dxfId="40" priority="39"/>
  </conditionalFormatting>
  <conditionalFormatting sqref="CJ178">
    <cfRule type="duplicateValues" dxfId="39" priority="38"/>
  </conditionalFormatting>
  <conditionalFormatting sqref="CJ178">
    <cfRule type="duplicateValues" dxfId="38" priority="37"/>
  </conditionalFormatting>
  <conditionalFormatting sqref="CJ178">
    <cfRule type="duplicateValues" dxfId="37" priority="36"/>
  </conditionalFormatting>
  <conditionalFormatting sqref="CJ178">
    <cfRule type="duplicateValues" dxfId="36" priority="35"/>
  </conditionalFormatting>
  <conditionalFormatting sqref="CJ178">
    <cfRule type="duplicateValues" dxfId="35" priority="34"/>
  </conditionalFormatting>
  <conditionalFormatting sqref="CJ178">
    <cfRule type="duplicateValues" dxfId="34" priority="33"/>
  </conditionalFormatting>
  <conditionalFormatting sqref="CD178">
    <cfRule type="duplicateValues" dxfId="33" priority="32"/>
  </conditionalFormatting>
  <conditionalFormatting sqref="CD178">
    <cfRule type="duplicateValues" dxfId="32" priority="31"/>
  </conditionalFormatting>
  <conditionalFormatting sqref="CG178">
    <cfRule type="duplicateValues" dxfId="31" priority="30"/>
  </conditionalFormatting>
  <conditionalFormatting sqref="CG178">
    <cfRule type="duplicateValues" dxfId="30" priority="29"/>
  </conditionalFormatting>
  <conditionalFormatting sqref="CG178">
    <cfRule type="duplicateValues" dxfId="29" priority="28"/>
  </conditionalFormatting>
  <conditionalFormatting sqref="CG178">
    <cfRule type="duplicateValues" dxfId="28" priority="27"/>
  </conditionalFormatting>
  <conditionalFormatting sqref="CG178">
    <cfRule type="duplicateValues" dxfId="27" priority="26"/>
  </conditionalFormatting>
  <conditionalFormatting sqref="CG178">
    <cfRule type="duplicateValues" dxfId="26" priority="25"/>
  </conditionalFormatting>
  <conditionalFormatting sqref="CD178">
    <cfRule type="duplicateValues" dxfId="25" priority="24"/>
  </conditionalFormatting>
  <conditionalFormatting sqref="CD178">
    <cfRule type="duplicateValues" dxfId="24" priority="23"/>
  </conditionalFormatting>
  <conditionalFormatting sqref="CJ178">
    <cfRule type="duplicateValues" dxfId="23" priority="45"/>
  </conditionalFormatting>
  <conditionalFormatting sqref="CJ178">
    <cfRule type="duplicateValues" dxfId="22" priority="46"/>
  </conditionalFormatting>
  <conditionalFormatting sqref="CD179">
    <cfRule type="duplicateValues" dxfId="21" priority="16"/>
  </conditionalFormatting>
  <conditionalFormatting sqref="CD179">
    <cfRule type="duplicateValues" dxfId="20" priority="15"/>
  </conditionalFormatting>
  <conditionalFormatting sqref="CG179">
    <cfRule type="duplicateValues" dxfId="19" priority="14"/>
  </conditionalFormatting>
  <conditionalFormatting sqref="CG179">
    <cfRule type="duplicateValues" dxfId="18" priority="13"/>
  </conditionalFormatting>
  <conditionalFormatting sqref="CD179">
    <cfRule type="duplicateValues" dxfId="17" priority="17"/>
  </conditionalFormatting>
  <conditionalFormatting sqref="CD179">
    <cfRule type="duplicateValues" dxfId="16" priority="18"/>
  </conditionalFormatting>
  <conditionalFormatting sqref="CJ179">
    <cfRule type="duplicateValues" dxfId="15" priority="19"/>
  </conditionalFormatting>
  <conditionalFormatting sqref="CJ179">
    <cfRule type="duplicateValues" dxfId="14" priority="20"/>
  </conditionalFormatting>
  <conditionalFormatting sqref="CJ179">
    <cfRule type="duplicateValues" dxfId="13" priority="21"/>
  </conditionalFormatting>
  <conditionalFormatting sqref="CJ179">
    <cfRule type="duplicateValues" dxfId="12" priority="22"/>
  </conditionalFormatting>
  <conditionalFormatting sqref="CD180:CD181">
    <cfRule type="duplicateValues" dxfId="11" priority="9"/>
  </conditionalFormatting>
  <conditionalFormatting sqref="CD180:CD181">
    <cfRule type="duplicateValues" dxfId="10" priority="10"/>
  </conditionalFormatting>
  <conditionalFormatting sqref="CJ180:CJ181">
    <cfRule type="duplicateValues" dxfId="9" priority="11"/>
  </conditionalFormatting>
  <conditionalFormatting sqref="CJ180:CJ181">
    <cfRule type="duplicateValues" dxfId="8" priority="12"/>
  </conditionalFormatting>
  <conditionalFormatting sqref="CG180:CG183">
    <cfRule type="duplicateValues" dxfId="7" priority="7"/>
  </conditionalFormatting>
  <conditionalFormatting sqref="CG180:CG183">
    <cfRule type="duplicateValues" dxfId="6" priority="8"/>
  </conditionalFormatting>
  <conditionalFormatting sqref="CJ182:CJ183">
    <cfRule type="duplicateValues" dxfId="5" priority="4"/>
  </conditionalFormatting>
  <conditionalFormatting sqref="CD182">
    <cfRule type="duplicateValues" dxfId="4" priority="5"/>
  </conditionalFormatting>
  <conditionalFormatting sqref="CD182">
    <cfRule type="duplicateValues" dxfId="3" priority="6"/>
  </conditionalFormatting>
  <conditionalFormatting sqref="CJ182:CJ183">
    <cfRule type="duplicateValues" dxfId="2" priority="3"/>
  </conditionalFormatting>
  <conditionalFormatting sqref="CD183">
    <cfRule type="duplicateValues" dxfId="1" priority="2"/>
  </conditionalFormatting>
  <conditionalFormatting sqref="CD18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Culma</dc:creator>
  <cp:lastModifiedBy>Karen Culma</cp:lastModifiedBy>
  <dcterms:created xsi:type="dcterms:W3CDTF">2023-08-29T15:47:08Z</dcterms:created>
  <dcterms:modified xsi:type="dcterms:W3CDTF">2023-08-29T17:26:21Z</dcterms:modified>
</cp:coreProperties>
</file>