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cimientos" sheetId="1" r:id="rId4"/>
    <sheet state="visible" name="data_final" sheetId="2" r:id="rId5"/>
    <sheet state="visible" name="poblacion" sheetId="3" r:id="rId6"/>
    <sheet state="visible" name="estructura_edad" sheetId="4" r:id="rId7"/>
  </sheets>
  <definedNames/>
  <calcPr/>
</workbook>
</file>

<file path=xl/sharedStrings.xml><?xml version="1.0" encoding="utf-8"?>
<sst xmlns="http://schemas.openxmlformats.org/spreadsheetml/2006/main" count="656" uniqueCount="32">
  <si>
    <t>code</t>
  </si>
  <si>
    <t>pais</t>
  </si>
  <si>
    <t>ano</t>
  </si>
  <si>
    <t>nacimientos</t>
  </si>
  <si>
    <t>tasa de natalidad normalizada</t>
  </si>
  <si>
    <t>tasa de natalidad</t>
  </si>
  <si>
    <t>crecimiento poblacional</t>
  </si>
  <si>
    <t>Dashboard preview(antes de tableau)</t>
  </si>
  <si>
    <t>BRA</t>
  </si>
  <si>
    <t>Brasil</t>
  </si>
  <si>
    <t>Tabla resumen</t>
  </si>
  <si>
    <t>nombre:</t>
  </si>
  <si>
    <t>karen cofré</t>
  </si>
  <si>
    <t>paises</t>
  </si>
  <si>
    <t>poblacion</t>
  </si>
  <si>
    <t>squad:</t>
  </si>
  <si>
    <t>pa-dat003-turno1</t>
  </si>
  <si>
    <t>total</t>
  </si>
  <si>
    <t>CHL</t>
  </si>
  <si>
    <t>Chile</t>
  </si>
  <si>
    <t>COL</t>
  </si>
  <si>
    <t>Colombia</t>
  </si>
  <si>
    <t>ECU</t>
  </si>
  <si>
    <t>Ecuador</t>
  </si>
  <si>
    <t>MEX</t>
  </si>
  <si>
    <t>Mexico</t>
  </si>
  <si>
    <t>PER</t>
  </si>
  <si>
    <t>Peru</t>
  </si>
  <si>
    <t>anio</t>
  </si>
  <si>
    <t>0_14_anos</t>
  </si>
  <si>
    <t>15_64_anos</t>
  </si>
  <si>
    <t>64_anos_mas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</si>
</sst>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1" xfId="0" applyAlignment="1" applyBorder="1" applyFont="1" applyNumberFormat="1">
      <alignment readingOrder="0" vertical="bottom"/>
    </xf>
    <xf borderId="1" fillId="2" fontId="2" numFmtId="1" xfId="0" applyAlignment="1" applyBorder="1" applyFont="1" applyNumberFormat="1">
      <alignment readingOrder="0"/>
    </xf>
    <xf borderId="1" fillId="2" fontId="2" numFmtId="2" xfId="0" applyAlignment="1" applyBorder="1" applyFont="1" applyNumberFormat="1">
      <alignment readingOrder="0"/>
    </xf>
    <xf borderId="1" fillId="2" fontId="2" numFmtId="164" xfId="0" applyAlignment="1" applyBorder="1" applyFont="1" applyNumberFormat="1">
      <alignment readingOrder="0"/>
    </xf>
    <xf borderId="1" fillId="2" fontId="2" numFmtId="10" xfId="0" applyAlignment="1" applyBorder="1" applyFont="1" applyNumberFormat="1">
      <alignment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3" fillId="0" fontId="1" numFmtId="0" xfId="0" applyAlignment="1" applyBorder="1" applyFont="1">
      <alignment horizontal="right" vertical="bottom"/>
    </xf>
    <xf borderId="3" fillId="0" fontId="1" numFmtId="1" xfId="0" applyAlignment="1" applyBorder="1" applyFont="1" applyNumberFormat="1">
      <alignment horizontal="right" vertical="bottom"/>
    </xf>
    <xf borderId="3" fillId="0" fontId="2" numFmtId="1" xfId="0" applyAlignment="1" applyBorder="1" applyFont="1" applyNumberFormat="1">
      <alignment readingOrder="0"/>
    </xf>
    <xf borderId="3" fillId="0" fontId="2" numFmtId="2" xfId="0" applyBorder="1" applyFont="1" applyNumberFormat="1"/>
    <xf borderId="3" fillId="0" fontId="2" numFmtId="164" xfId="0" applyBorder="1" applyFont="1" applyNumberFormat="1"/>
    <xf borderId="5" fillId="0" fontId="2" numFmtId="10" xfId="0" applyBorder="1" applyFont="1" applyNumberFormat="1"/>
    <xf borderId="6" fillId="0" fontId="2" numFmtId="0" xfId="0" applyBorder="1" applyFont="1"/>
    <xf borderId="7" fillId="0" fontId="2" numFmtId="0" xfId="0" applyBorder="1" applyFont="1"/>
    <xf borderId="6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/>
    </xf>
    <xf borderId="0" fillId="0" fontId="2" numFmtId="2" xfId="0" applyFont="1" applyNumberFormat="1"/>
    <xf borderId="0" fillId="0" fontId="2" numFmtId="164" xfId="0" applyFont="1" applyNumberFormat="1"/>
    <xf borderId="8" fillId="2" fontId="2" numFmtId="0" xfId="0" applyAlignment="1" applyBorder="1" applyFont="1">
      <alignment horizontal="center" readingOrder="0"/>
    </xf>
    <xf borderId="9" fillId="0" fontId="3" numFmtId="0" xfId="0" applyBorder="1" applyFont="1"/>
    <xf borderId="5" fillId="0" fontId="3" numFmtId="0" xfId="0" applyBorder="1" applyFont="1"/>
    <xf borderId="2" fillId="0" fontId="4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7" fillId="0" fontId="3" numFmtId="0" xfId="0" applyBorder="1" applyFont="1"/>
    <xf borderId="1" fillId="0" fontId="2" numFmtId="1" xfId="0" applyBorder="1" applyFont="1" applyNumberFormat="1"/>
    <xf borderId="10" fillId="0" fontId="4" numFmtId="0" xfId="0" applyAlignment="1" applyBorder="1" applyFont="1">
      <alignment horizontal="center" readingOrder="0"/>
    </xf>
    <xf borderId="11" fillId="0" fontId="3" numFmtId="0" xfId="0" applyBorder="1" applyFont="1"/>
    <xf borderId="12" fillId="0" fontId="3" numFmtId="0" xfId="0" applyBorder="1" applyFont="1"/>
    <xf borderId="1" fillId="0" fontId="4" numFmtId="0" xfId="0" applyAlignment="1" applyBorder="1" applyFont="1">
      <alignment readingOrder="0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readingOrder="0" vertical="bottom"/>
    </xf>
    <xf borderId="11" fillId="0" fontId="1" numFmtId="0" xfId="0" applyAlignment="1" applyBorder="1" applyFont="1">
      <alignment horizontal="right" vertical="bottom"/>
    </xf>
    <xf borderId="11" fillId="0" fontId="1" numFmtId="1" xfId="0" applyAlignment="1" applyBorder="1" applyFont="1" applyNumberFormat="1">
      <alignment horizontal="right" vertical="bottom"/>
    </xf>
    <xf borderId="11" fillId="0" fontId="2" numFmtId="1" xfId="0" applyAlignment="1" applyBorder="1" applyFont="1" applyNumberFormat="1">
      <alignment readingOrder="0"/>
    </xf>
    <xf borderId="11" fillId="0" fontId="2" numFmtId="2" xfId="0" applyBorder="1" applyFont="1" applyNumberFormat="1"/>
    <xf borderId="11" fillId="0" fontId="2" numFmtId="164" xfId="0" applyBorder="1" applyFont="1" applyNumberFormat="1"/>
    <xf borderId="4" fillId="0" fontId="2" numFmtId="10" xfId="0" applyBorder="1" applyFont="1" applyNumberFormat="1"/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1" fillId="0" fontId="1" numFmtId="0" xfId="0" applyAlignment="1" applyBorder="1" applyFont="1">
      <alignment vertical="bottom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0" fillId="0" fontId="1" numFmtId="1" xfId="0" applyAlignment="1" applyFont="1" applyNumberFormat="1">
      <alignment vertical="bottom"/>
    </xf>
    <xf borderId="0" fillId="0" fontId="2" numFmtId="10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" xfId="0" applyFont="1" applyNumberFormat="1"/>
    <xf borderId="0" fillId="0" fontId="1" numFmtId="1" xfId="0" applyAlignment="1" applyFont="1" applyNumberForma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Brasil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Pt>
            <c:idx val="9"/>
            <c:marker>
              <c:symbol val="none"/>
            </c:marker>
          </c:dPt>
          <c:dPt>
            <c:idx val="11"/>
            <c:marker>
              <c:symbol val="none"/>
            </c:marker>
          </c:dPt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nacimientos!$C$2:$C$21</c:f>
            </c:strRef>
          </c:cat>
          <c:val>
            <c:numRef>
              <c:f>nacimientos!$H$2:$H$21</c:f>
              <c:numCache/>
            </c:numRef>
          </c:val>
          <c:smooth val="0"/>
        </c:ser>
        <c:axId val="272229106"/>
        <c:axId val="1497518481"/>
      </c:lineChart>
      <c:catAx>
        <c:axId val="2722291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7518481"/>
      </c:catAx>
      <c:valAx>
        <c:axId val="14975184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2229106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nacimientos!$C$2:$C$21</c:f>
            </c:strRef>
          </c:cat>
          <c:val>
            <c:numRef>
              <c:f>nacimientos!$F$2:$F$21</c:f>
              <c:numCache/>
            </c:numRef>
          </c:val>
          <c:smooth val="0"/>
        </c:ser>
        <c:axId val="1537714284"/>
        <c:axId val="248839415"/>
      </c:lineChart>
      <c:catAx>
        <c:axId val="15377142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48839415"/>
      </c:catAx>
      <c:valAx>
        <c:axId val="248839415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7714284"/>
        <c:crosses val="max"/>
      </c:valAx>
    </c:plotArea>
    <c:legend>
      <c:legendPos val="b"/>
      <c:legendEntry>
        <c:idx val="0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Chile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nacimientos!$C$22:$C$41</c:f>
            </c:strRef>
          </c:cat>
          <c:val>
            <c:numRef>
              <c:f>nacimientos!$H$22:$H$41</c:f>
              <c:numCache/>
            </c:numRef>
          </c:val>
          <c:smooth val="0"/>
        </c:ser>
        <c:axId val="163884879"/>
        <c:axId val="1560372097"/>
      </c:lineChart>
      <c:catAx>
        <c:axId val="1638848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0372097"/>
      </c:catAx>
      <c:valAx>
        <c:axId val="15603720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3884879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nacimientos!$C$22:$C$41</c:f>
            </c:strRef>
          </c:cat>
          <c:val>
            <c:numRef>
              <c:f>nacimientos!$F$22:$F$41</c:f>
              <c:numCache/>
            </c:numRef>
          </c:val>
          <c:smooth val="0"/>
        </c:ser>
        <c:axId val="546597276"/>
        <c:axId val="807302637"/>
      </c:lineChart>
      <c:catAx>
        <c:axId val="5465972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7302637"/>
      </c:catAx>
      <c:valAx>
        <c:axId val="807302637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46597276"/>
        <c:crosses val="max"/>
      </c:valAx>
    </c:plotArea>
    <c:legend>
      <c:legendPos val="b"/>
      <c:legendEntry>
        <c:idx val="0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Colombia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nacimientos!$C$42:$C$61</c:f>
            </c:strRef>
          </c:cat>
          <c:val>
            <c:numRef>
              <c:f>nacimientos!$H$42:$H$61</c:f>
              <c:numCache/>
            </c:numRef>
          </c:val>
          <c:smooth val="0"/>
        </c:ser>
        <c:axId val="1663110872"/>
        <c:axId val="1899575873"/>
      </c:lineChart>
      <c:catAx>
        <c:axId val="1663110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9575873"/>
      </c:catAx>
      <c:valAx>
        <c:axId val="18995758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110872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nacimientos!$C$42:$C$61</c:f>
            </c:strRef>
          </c:cat>
          <c:val>
            <c:numRef>
              <c:f>nacimientos!$F$42:$F$61</c:f>
              <c:numCache/>
            </c:numRef>
          </c:val>
          <c:smooth val="0"/>
        </c:ser>
        <c:axId val="674484758"/>
        <c:axId val="1144467768"/>
      </c:lineChart>
      <c:catAx>
        <c:axId val="67448475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4467768"/>
      </c:catAx>
      <c:valAx>
        <c:axId val="1144467768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484758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Ecuador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nacimientos!$C$62:$C$81</c:f>
            </c:strRef>
          </c:cat>
          <c:val>
            <c:numRef>
              <c:f>nacimientos!$H$62:$H$81</c:f>
              <c:numCache/>
            </c:numRef>
          </c:val>
          <c:smooth val="0"/>
        </c:ser>
        <c:axId val="720454145"/>
        <c:axId val="1400197606"/>
      </c:lineChart>
      <c:catAx>
        <c:axId val="720454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0197606"/>
      </c:catAx>
      <c:valAx>
        <c:axId val="1400197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454145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nacimientos!$C$62:$C$81</c:f>
            </c:strRef>
          </c:cat>
          <c:val>
            <c:numRef>
              <c:f>nacimientos!$F$62:$F$81</c:f>
              <c:numCache/>
            </c:numRef>
          </c:val>
          <c:smooth val="0"/>
        </c:ser>
        <c:axId val="710300599"/>
        <c:axId val="67145303"/>
      </c:lineChart>
      <c:catAx>
        <c:axId val="7103005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145303"/>
      </c:catAx>
      <c:valAx>
        <c:axId val="67145303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0300599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Mexico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nacimientos!$C$82:$C$101</c:f>
            </c:strRef>
          </c:cat>
          <c:val>
            <c:numRef>
              <c:f>nacimientos!$H$82:$H$101</c:f>
              <c:numCache/>
            </c:numRef>
          </c:val>
          <c:smooth val="0"/>
        </c:ser>
        <c:axId val="724969144"/>
        <c:axId val="2123669705"/>
      </c:lineChart>
      <c:catAx>
        <c:axId val="7249691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3669705"/>
      </c:catAx>
      <c:valAx>
        <c:axId val="21236697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4969144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nacimientos!$C$82:$C$101</c:f>
            </c:strRef>
          </c:cat>
          <c:val>
            <c:numRef>
              <c:f>nacimientos!$F$82:$F$101</c:f>
              <c:numCache/>
            </c:numRef>
          </c:val>
          <c:smooth val="0"/>
        </c:ser>
        <c:axId val="1297071508"/>
        <c:axId val="119174570"/>
      </c:lineChart>
      <c:catAx>
        <c:axId val="12970715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9174570"/>
      </c:catAx>
      <c:valAx>
        <c:axId val="119174570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7071508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Tasa de Natalidad X Crecimiento Poblacional de Peru</a:t>
            </a:r>
          </a:p>
        </c:rich>
      </c:tx>
      <c:overlay val="0"/>
    </c:title>
    <c:plotArea>
      <c:layout/>
      <c:lineChart>
        <c:varyColors val="0"/>
        <c:ser>
          <c:idx val="1"/>
          <c:order val="1"/>
          <c:tx>
            <c:v>Crecimiento Poblacional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nacimientos!$C$102:$C$121</c:f>
            </c:strRef>
          </c:cat>
          <c:val>
            <c:numRef>
              <c:f>nacimientos!$H$102:$H$121</c:f>
              <c:numCache/>
            </c:numRef>
          </c:val>
          <c:smooth val="0"/>
        </c:ser>
        <c:axId val="2051679528"/>
        <c:axId val="1739347233"/>
      </c:lineChart>
      <c:catAx>
        <c:axId val="2051679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9347233"/>
      </c:catAx>
      <c:valAx>
        <c:axId val="17393472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2"/>
                    </a:solidFill>
                    <a:latin typeface="+mn-lt"/>
                  </a:defRPr>
                </a:pPr>
                <a:r>
                  <a:rPr b="0">
                    <a:solidFill>
                      <a:schemeClr val="accent2"/>
                    </a:solidFill>
                    <a:latin typeface="+mn-lt"/>
                  </a:rPr>
                  <a:t>Crecimiento poblacional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51679528"/>
      </c:valAx>
      <c:lineChart>
        <c:varyColors val="0"/>
        <c:ser>
          <c:idx val="0"/>
          <c:order val="0"/>
          <c:tx>
            <c:v>Tasa de natalidad</c:v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nacimientos!$C$102:$C$121</c:f>
            </c:strRef>
          </c:cat>
          <c:val>
            <c:numRef>
              <c:f>nacimientos!$F$102:$F$121</c:f>
              <c:numCache/>
            </c:numRef>
          </c:val>
          <c:smooth val="0"/>
        </c:ser>
        <c:axId val="2080575778"/>
        <c:axId val="236637504"/>
      </c:lineChart>
      <c:catAx>
        <c:axId val="208057577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637504"/>
      </c:catAx>
      <c:valAx>
        <c:axId val="236637504"/>
        <c:scaling>
          <c:orientation val="minMax"/>
        </c:scaling>
        <c:delete val="0"/>
        <c:axPos val="r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chemeClr val="accent1"/>
                    </a:solidFill>
                    <a:latin typeface="+mn-lt"/>
                  </a:defRPr>
                </a:pPr>
                <a:r>
                  <a:rPr b="0">
                    <a:solidFill>
                      <a:schemeClr val="accent1"/>
                    </a:solidFill>
                    <a:latin typeface="+mn-lt"/>
                  </a:rPr>
                  <a:t>Tasa de natalidad x 1000 habitantes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80575778"/>
        <c:crosses val="max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11</xdr:row>
      <xdr:rowOff>180975</xdr:rowOff>
    </xdr:from>
    <xdr:ext cx="92678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0</xdr:colOff>
      <xdr:row>30</xdr:row>
      <xdr:rowOff>190500</xdr:rowOff>
    </xdr:from>
    <xdr:ext cx="9267825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0</xdr:colOff>
      <xdr:row>50</xdr:row>
      <xdr:rowOff>0</xdr:rowOff>
    </xdr:from>
    <xdr:ext cx="9267825" cy="36766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19</xdr:col>
      <xdr:colOff>19050</xdr:colOff>
      <xdr:row>11</xdr:row>
      <xdr:rowOff>180975</xdr:rowOff>
    </xdr:from>
    <xdr:ext cx="9267825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19</xdr:col>
      <xdr:colOff>19050</xdr:colOff>
      <xdr:row>30</xdr:row>
      <xdr:rowOff>190500</xdr:rowOff>
    </xdr:from>
    <xdr:ext cx="9267825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19</xdr:col>
      <xdr:colOff>19050</xdr:colOff>
      <xdr:row>50</xdr:row>
      <xdr:rowOff>0</xdr:rowOff>
    </xdr:from>
    <xdr:ext cx="9267825" cy="36480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3.0"/>
    <col customWidth="1" min="7" max="7" width="15.25"/>
    <col customWidth="1" min="8" max="8" width="20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tr">
        <f t="array" ref="E1">INDEX(poblacion!C:C,and(MATCH("BRA",poblacion!A:A,0)))</f>
        <v>poblacion</v>
      </c>
      <c r="F1" s="4" t="s">
        <v>4</v>
      </c>
      <c r="G1" s="5" t="s">
        <v>5</v>
      </c>
      <c r="H1" s="6" t="s">
        <v>6</v>
      </c>
      <c r="J1" s="7" t="s">
        <v>7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9"/>
    </row>
    <row r="2">
      <c r="A2" s="10" t="s">
        <v>8</v>
      </c>
      <c r="B2" s="11" t="s">
        <v>9</v>
      </c>
      <c r="C2" s="12">
        <v>2002.0</v>
      </c>
      <c r="D2" s="13">
        <v>3351520.0</v>
      </c>
      <c r="E2" s="14">
        <f t="array" ref="E2">INDEX(poblacion!C3,and(MATCH("BRA",poblacion!A2,0),MATCH(C2,poblacion!B3,0)))</f>
        <v>178376409</v>
      </c>
      <c r="F2" s="15">
        <f t="shared" ref="F2:F121" si="1">divide(D:D,E:E)*1000</f>
        <v>18.78903168</v>
      </c>
      <c r="G2" s="16">
        <f t="shared" ref="G2:G121" si="2">divide(D:D,E:E)</f>
        <v>0.01878903168</v>
      </c>
      <c r="H2" s="17">
        <f>DIVIDE(poblacion!C3-poblacion!C2,poblacion!C2)</f>
        <v>0.01348458213</v>
      </c>
      <c r="J2" s="18"/>
      <c r="AC2" s="19"/>
    </row>
    <row r="3">
      <c r="A3" s="20" t="s">
        <v>8</v>
      </c>
      <c r="B3" s="21" t="s">
        <v>9</v>
      </c>
      <c r="C3" s="22">
        <v>2003.0</v>
      </c>
      <c r="D3" s="23">
        <v>3259436.0</v>
      </c>
      <c r="E3" s="24">
        <f t="array" ref="E3">INDEX(poblacion!C4,and(MATCH("BRA",poblacion!A3,0),MATCH(C3,poblacion!B4,0)))</f>
        <v>180682719</v>
      </c>
      <c r="F3" s="25">
        <f t="shared" si="1"/>
        <v>18.03955585</v>
      </c>
      <c r="G3" s="26">
        <f t="shared" si="2"/>
        <v>0.01803955585</v>
      </c>
      <c r="H3" s="17">
        <f>DIVIDE(poblacion!C4-poblacion!C3,poblacion!C3)</f>
        <v>0.01292945638</v>
      </c>
      <c r="J3" s="27" t="s">
        <v>10</v>
      </c>
      <c r="K3" s="28"/>
      <c r="L3" s="29"/>
      <c r="X3" s="30" t="s">
        <v>11</v>
      </c>
      <c r="Y3" s="31" t="s">
        <v>12</v>
      </c>
      <c r="Z3" s="8"/>
      <c r="AA3" s="8"/>
      <c r="AB3" s="9"/>
      <c r="AC3" s="19"/>
    </row>
    <row r="4">
      <c r="A4" s="20" t="s">
        <v>8</v>
      </c>
      <c r="B4" s="21" t="s">
        <v>9</v>
      </c>
      <c r="C4" s="22">
        <v>2004.0</v>
      </c>
      <c r="D4" s="23">
        <v>3257137.0</v>
      </c>
      <c r="E4" s="24">
        <f t="array" ref="E4">INDEX(poblacion!C5,and(MATCH("BRA",poblacion!A4,0),MATCH(C4,poblacion!B5,0)))</f>
        <v>182913865</v>
      </c>
      <c r="F4" s="25">
        <f t="shared" si="1"/>
        <v>17.80694427</v>
      </c>
      <c r="G4" s="26">
        <f t="shared" si="2"/>
        <v>0.01780694427</v>
      </c>
      <c r="H4" s="17">
        <f>DIVIDE(poblacion!C5-poblacion!C4,poblacion!C4)</f>
        <v>0.01234841944</v>
      </c>
      <c r="J4" s="32"/>
      <c r="K4" s="33" t="s">
        <v>13</v>
      </c>
      <c r="L4" s="33" t="s">
        <v>14</v>
      </c>
      <c r="X4" s="34" t="s">
        <v>15</v>
      </c>
      <c r="Y4" s="35">
        <v>7.0</v>
      </c>
      <c r="AB4" s="36"/>
      <c r="AC4" s="19"/>
    </row>
    <row r="5">
      <c r="A5" s="20" t="s">
        <v>8</v>
      </c>
      <c r="B5" s="21" t="s">
        <v>9</v>
      </c>
      <c r="C5" s="22">
        <v>2005.0</v>
      </c>
      <c r="D5" s="23">
        <v>3238499.0</v>
      </c>
      <c r="E5" s="24">
        <f t="array" ref="E5">INDEX(poblacion!C6,and(MATCH("BRA",poblacion!A5,0),MATCH(C5,poblacion!B6,0)))</f>
        <v>185075508</v>
      </c>
      <c r="F5" s="25">
        <f t="shared" si="1"/>
        <v>17.49825806</v>
      </c>
      <c r="G5" s="26">
        <f t="shared" si="2"/>
        <v>0.01749825806</v>
      </c>
      <c r="H5" s="17">
        <f>DIVIDE(poblacion!C6-poblacion!C5,poblacion!C5)</f>
        <v>0.01181781928</v>
      </c>
      <c r="J5" s="32"/>
      <c r="K5" s="32" t="str">
        <f>IFERROR(__xludf.DUMMYFUNCTION("UNIQUE(A2:A121)"),"BRA")</f>
        <v>BRA</v>
      </c>
      <c r="L5" s="37">
        <f>E21</f>
        <v>213736047</v>
      </c>
      <c r="X5" s="38" t="s">
        <v>16</v>
      </c>
      <c r="Y5" s="39"/>
      <c r="Z5" s="39"/>
      <c r="AA5" s="39"/>
      <c r="AB5" s="40"/>
      <c r="AC5" s="19"/>
    </row>
    <row r="6">
      <c r="A6" s="20" t="s">
        <v>8</v>
      </c>
      <c r="B6" s="21" t="s">
        <v>9</v>
      </c>
      <c r="C6" s="22">
        <v>2006.0</v>
      </c>
      <c r="D6" s="23">
        <v>3182010.0</v>
      </c>
      <c r="E6" s="24">
        <f t="array" ref="E6">INDEX(poblacion!C7,and(MATCH("BRA",poblacion!A6,0),MATCH(C6,poblacion!B7,0)))</f>
        <v>187155615</v>
      </c>
      <c r="F6" s="25">
        <f t="shared" si="1"/>
        <v>17.00194782</v>
      </c>
      <c r="G6" s="26">
        <f t="shared" si="2"/>
        <v>0.01700194782</v>
      </c>
      <c r="H6" s="17">
        <f>DIVIDE(poblacion!C7-poblacion!C6,poblacion!C6)</f>
        <v>0.01123923431</v>
      </c>
      <c r="J6" s="32"/>
      <c r="K6" s="32" t="str">
        <f>IFERROR(__xludf.DUMMYFUNCTION("""COMPUTED_VALUE"""),"CHL")</f>
        <v>CHL</v>
      </c>
      <c r="L6" s="37">
        <f>E41</f>
        <v>19237670</v>
      </c>
      <c r="AC6" s="19"/>
    </row>
    <row r="7">
      <c r="A7" s="20" t="s">
        <v>8</v>
      </c>
      <c r="B7" s="21" t="s">
        <v>9</v>
      </c>
      <c r="C7" s="22">
        <v>2007.0</v>
      </c>
      <c r="D7" s="23">
        <v>3123429.0</v>
      </c>
      <c r="E7" s="24">
        <f t="array" ref="E7">INDEX(poblacion!C8,and(MATCH("BRA",poblacion!A7,0),MATCH(C7,poblacion!B8,0)))</f>
        <v>189156967</v>
      </c>
      <c r="F7" s="25">
        <f t="shared" si="1"/>
        <v>16.51236563</v>
      </c>
      <c r="G7" s="26">
        <f t="shared" si="2"/>
        <v>0.01651236563</v>
      </c>
      <c r="H7" s="17">
        <f>DIVIDE(poblacion!C8-poblacion!C7,poblacion!C7)</f>
        <v>0.01069351833</v>
      </c>
      <c r="J7" s="32"/>
      <c r="K7" s="32" t="str">
        <f>IFERROR(__xludf.DUMMYFUNCTION("""COMPUTED_VALUE"""),"COL")</f>
        <v>COL</v>
      </c>
      <c r="L7" s="37">
        <f>E61</f>
        <v>51109158</v>
      </c>
      <c r="AC7" s="19"/>
    </row>
    <row r="8">
      <c r="A8" s="20" t="s">
        <v>8</v>
      </c>
      <c r="B8" s="21" t="s">
        <v>9</v>
      </c>
      <c r="C8" s="22">
        <v>2008.0</v>
      </c>
      <c r="D8" s="23">
        <v>3071834.0</v>
      </c>
      <c r="E8" s="24">
        <f t="array" ref="E8">INDEX(poblacion!C9,and(MATCH("BRA",poblacion!A8,0),MATCH(C8,poblacion!B9,0)))</f>
        <v>191085595</v>
      </c>
      <c r="F8" s="25">
        <f t="shared" si="1"/>
        <v>16.07569634</v>
      </c>
      <c r="G8" s="26">
        <f t="shared" si="2"/>
        <v>0.01607569634</v>
      </c>
      <c r="H8" s="17">
        <f>DIVIDE(poblacion!C9-poblacion!C8,poblacion!C8)</f>
        <v>0.01019591311</v>
      </c>
      <c r="J8" s="32"/>
      <c r="K8" s="32" t="str">
        <f>IFERROR(__xludf.DUMMYFUNCTION("""COMPUTED_VALUE"""),"ECU")</f>
        <v>ECU</v>
      </c>
      <c r="L8" s="37">
        <f>E81</f>
        <v>17781537</v>
      </c>
      <c r="AC8" s="19"/>
    </row>
    <row r="9">
      <c r="A9" s="20" t="s">
        <v>8</v>
      </c>
      <c r="B9" s="21" t="s">
        <v>9</v>
      </c>
      <c r="C9" s="22">
        <v>2009.0</v>
      </c>
      <c r="D9" s="23">
        <v>3057083.0</v>
      </c>
      <c r="E9" s="24">
        <f t="array" ref="E9">INDEX(poblacion!C10,and(MATCH("BRA",poblacion!A9,0),MATCH(C9,poblacion!B10,0)))</f>
        <v>192966061</v>
      </c>
      <c r="F9" s="25">
        <f t="shared" si="1"/>
        <v>15.84259421</v>
      </c>
      <c r="G9" s="26">
        <f t="shared" si="2"/>
        <v>0.01584259421</v>
      </c>
      <c r="H9" s="17">
        <f>DIVIDE(poblacion!C10-poblacion!C9,poblacion!C9)</f>
        <v>0.009840961586</v>
      </c>
      <c r="J9" s="32"/>
      <c r="K9" s="32" t="str">
        <f>IFERROR(__xludf.DUMMYFUNCTION("""COMPUTED_VALUE"""),"MEX")</f>
        <v>MEX</v>
      </c>
      <c r="L9" s="37">
        <f>E101</f>
        <v>130012416</v>
      </c>
      <c r="M9" s="18"/>
      <c r="AC9" s="19"/>
    </row>
    <row r="10">
      <c r="A10" s="20" t="s">
        <v>8</v>
      </c>
      <c r="B10" s="21" t="s">
        <v>9</v>
      </c>
      <c r="C10" s="22">
        <v>2010.0</v>
      </c>
      <c r="D10" s="23">
        <v>3041789.0</v>
      </c>
      <c r="E10" s="24">
        <f t="array" ref="E10">INDEX(poblacion!C11,and(MATCH("BRA",poblacion!A10,0),MATCH(C10,poblacion!B11,0)))</f>
        <v>194807580</v>
      </c>
      <c r="F10" s="25">
        <f t="shared" si="1"/>
        <v>15.61432568</v>
      </c>
      <c r="G10" s="26">
        <f t="shared" si="2"/>
        <v>0.01561432568</v>
      </c>
      <c r="H10" s="17">
        <f>DIVIDE(poblacion!C11-poblacion!C10,poblacion!C10)</f>
        <v>0.009543227397</v>
      </c>
      <c r="J10" s="32"/>
      <c r="K10" s="32" t="str">
        <f>IFERROR(__xludf.DUMMYFUNCTION("""COMPUTED_VALUE"""),"PER")</f>
        <v>PER</v>
      </c>
      <c r="L10" s="37">
        <f>E121</f>
        <v>33174287</v>
      </c>
      <c r="AC10" s="19"/>
    </row>
    <row r="11">
      <c r="A11" s="20" t="s">
        <v>8</v>
      </c>
      <c r="B11" s="21" t="s">
        <v>9</v>
      </c>
      <c r="C11" s="22">
        <v>2011.0</v>
      </c>
      <c r="D11" s="23">
        <v>3033630.0</v>
      </c>
      <c r="E11" s="24">
        <f t="array" ref="E11">INDEX(poblacion!C12,and(MATCH("BRA",poblacion!A11,0),MATCH(C11,poblacion!B12,0)))</f>
        <v>196621490</v>
      </c>
      <c r="F11" s="25">
        <f t="shared" si="1"/>
        <v>15.42878146</v>
      </c>
      <c r="G11" s="26">
        <f t="shared" si="2"/>
        <v>0.01542878146</v>
      </c>
      <c r="H11" s="17">
        <f>DIVIDE(poblacion!C12-poblacion!C11,poblacion!C11)</f>
        <v>0.009311290659</v>
      </c>
      <c r="J11" s="41" t="s">
        <v>17</v>
      </c>
      <c r="K11" s="32">
        <f>COUNTA(K5:K10)</f>
        <v>6</v>
      </c>
      <c r="L11" s="37">
        <f>SUM(L5:L10)</f>
        <v>465051115</v>
      </c>
      <c r="AC11" s="19"/>
    </row>
    <row r="12">
      <c r="A12" s="20" t="s">
        <v>8</v>
      </c>
      <c r="B12" s="21" t="s">
        <v>9</v>
      </c>
      <c r="C12" s="22">
        <v>2012.0</v>
      </c>
      <c r="D12" s="23">
        <v>2986828.0</v>
      </c>
      <c r="E12" s="24">
        <f t="array" ref="E12">INDEX(poblacion!C13,and(MATCH("BRA",poblacion!A12,0),MATCH(C12,poblacion!B13,0)))</f>
        <v>198405760</v>
      </c>
      <c r="F12" s="25">
        <f t="shared" si="1"/>
        <v>15.05413956</v>
      </c>
      <c r="G12" s="26">
        <f t="shared" si="2"/>
        <v>0.01505413956</v>
      </c>
      <c r="H12" s="17">
        <f>DIVIDE(poblacion!C13-poblacion!C12,poblacion!C12)</f>
        <v>0.009074643875</v>
      </c>
      <c r="J12" s="18"/>
      <c r="AC12" s="19"/>
    </row>
    <row r="13">
      <c r="A13" s="20" t="s">
        <v>8</v>
      </c>
      <c r="B13" s="21" t="s">
        <v>9</v>
      </c>
      <c r="C13" s="22">
        <v>2013.0</v>
      </c>
      <c r="D13" s="23">
        <v>2962857.0</v>
      </c>
      <c r="E13" s="24">
        <f t="array" ref="E13">INDEX(poblacion!C14,and(MATCH("BRA",poblacion!A13,0),MATCH(C13,poblacion!B14,0)))</f>
        <v>200168784</v>
      </c>
      <c r="F13" s="25">
        <f t="shared" si="1"/>
        <v>14.80179347</v>
      </c>
      <c r="G13" s="26">
        <f t="shared" si="2"/>
        <v>0.01480179347</v>
      </c>
      <c r="H13" s="17">
        <f>DIVIDE(poblacion!C14-poblacion!C13,poblacion!C13)</f>
        <v>0.008885951698</v>
      </c>
      <c r="J13" s="18"/>
      <c r="AC13" s="19"/>
    </row>
    <row r="14">
      <c r="A14" s="20" t="s">
        <v>8</v>
      </c>
      <c r="B14" s="21" t="s">
        <v>9</v>
      </c>
      <c r="C14" s="22">
        <v>2014.0</v>
      </c>
      <c r="D14" s="23">
        <v>3001591.0</v>
      </c>
      <c r="E14" s="24">
        <f t="array" ref="E14">INDEX(poblacion!C15,and(MATCH("BRA",poblacion!A14,0),MATCH(C14,poblacion!B15,0)))</f>
        <v>201906925</v>
      </c>
      <c r="F14" s="25">
        <f t="shared" si="1"/>
        <v>14.86621125</v>
      </c>
      <c r="G14" s="26">
        <f t="shared" si="2"/>
        <v>0.01486621125</v>
      </c>
      <c r="H14" s="17">
        <f>DIVIDE(poblacion!C15-poblacion!C14,poblacion!C14)</f>
        <v>0.008683376925</v>
      </c>
      <c r="J14" s="18"/>
      <c r="AC14" s="19"/>
    </row>
    <row r="15">
      <c r="A15" s="20" t="s">
        <v>8</v>
      </c>
      <c r="B15" s="21" t="s">
        <v>9</v>
      </c>
      <c r="C15" s="22">
        <v>2015.0</v>
      </c>
      <c r="D15" s="23">
        <v>3021946.0</v>
      </c>
      <c r="E15" s="24">
        <f t="array" ref="E15">INDEX(poblacion!C16,and(MATCH("BRA",poblacion!A15,0),MATCH(C15,poblacion!B16,0)))</f>
        <v>203624771</v>
      </c>
      <c r="F15" s="25">
        <f t="shared" si="1"/>
        <v>14.84075825</v>
      </c>
      <c r="G15" s="26">
        <f t="shared" si="2"/>
        <v>0.01484075825</v>
      </c>
      <c r="H15" s="17">
        <f>DIVIDE(poblacion!C16-poblacion!C15,poblacion!C15)</f>
        <v>0.008508108377</v>
      </c>
      <c r="J15" s="18"/>
      <c r="AC15" s="19"/>
    </row>
    <row r="16">
      <c r="A16" s="20" t="s">
        <v>8</v>
      </c>
      <c r="B16" s="21" t="s">
        <v>9</v>
      </c>
      <c r="C16" s="22">
        <v>2016.0</v>
      </c>
      <c r="D16" s="23">
        <v>2905301.0</v>
      </c>
      <c r="E16" s="24">
        <f t="array" ref="E16">INDEX(poblacion!C17,and(MATCH("BRA",poblacion!A16,0),MATCH(C16,poblacion!B17,0)))</f>
        <v>205322029</v>
      </c>
      <c r="F16" s="25">
        <f t="shared" si="1"/>
        <v>14.14997219</v>
      </c>
      <c r="G16" s="26">
        <f t="shared" si="2"/>
        <v>0.01414997219</v>
      </c>
      <c r="H16" s="17">
        <f>DIVIDE(poblacion!C17-poblacion!C16,poblacion!C16)</f>
        <v>0.008335223616</v>
      </c>
      <c r="J16" s="18"/>
      <c r="AC16" s="19"/>
    </row>
    <row r="17">
      <c r="A17" s="20" t="s">
        <v>8</v>
      </c>
      <c r="B17" s="21" t="s">
        <v>9</v>
      </c>
      <c r="C17" s="22">
        <v>2017.0</v>
      </c>
      <c r="D17" s="23">
        <v>2952133.0</v>
      </c>
      <c r="E17" s="24">
        <f t="array" ref="E17">INDEX(poblacion!C18,and(MATCH("BRA",poblacion!A17,0),MATCH(C17,poblacion!B18,0)))</f>
        <v>207005307</v>
      </c>
      <c r="F17" s="25">
        <f t="shared" si="1"/>
        <v>14.26114645</v>
      </c>
      <c r="G17" s="26">
        <f t="shared" si="2"/>
        <v>0.01426114645</v>
      </c>
      <c r="H17" s="17">
        <f>DIVIDE(poblacion!C18-poblacion!C17,poblacion!C17)</f>
        <v>0.00819823381</v>
      </c>
      <c r="J17" s="18"/>
      <c r="AC17" s="19"/>
    </row>
    <row r="18">
      <c r="A18" s="20" t="s">
        <v>8</v>
      </c>
      <c r="B18" s="21" t="s">
        <v>9</v>
      </c>
      <c r="C18" s="22">
        <v>2018.0</v>
      </c>
      <c r="D18" s="23">
        <v>2969862.0</v>
      </c>
      <c r="E18" s="24">
        <f t="array" ref="E18">INDEX(poblacion!C19,and(MATCH("BRA",poblacion!A18,0),MATCH(C18,poblacion!B19,0)))</f>
        <v>208658294</v>
      </c>
      <c r="F18" s="25">
        <f t="shared" si="1"/>
        <v>14.23313659</v>
      </c>
      <c r="G18" s="26">
        <f t="shared" si="2"/>
        <v>0.01423313659</v>
      </c>
      <c r="H18" s="17">
        <f>DIVIDE(poblacion!C19-poblacion!C18,poblacion!C18)</f>
        <v>0.007985239721</v>
      </c>
      <c r="J18" s="18"/>
      <c r="AC18" s="19"/>
    </row>
    <row r="19">
      <c r="A19" s="20" t="s">
        <v>8</v>
      </c>
      <c r="B19" s="21" t="s">
        <v>9</v>
      </c>
      <c r="C19" s="22">
        <v>2019.0</v>
      </c>
      <c r="D19" s="23">
        <v>2886359.0</v>
      </c>
      <c r="E19" s="24">
        <f t="array" ref="E19">INDEX(poblacion!C20,and(MATCH("BRA",poblacion!A19,0),MATCH(C19,poblacion!B20,0)))</f>
        <v>210265913</v>
      </c>
      <c r="F19" s="25">
        <f t="shared" si="1"/>
        <v>13.72718459</v>
      </c>
      <c r="G19" s="26">
        <f t="shared" si="2"/>
        <v>0.01372718459</v>
      </c>
      <c r="H19" s="17">
        <f>DIVIDE(poblacion!C20-poblacion!C19,poblacion!C19)</f>
        <v>0.007704553551</v>
      </c>
      <c r="J19" s="18"/>
      <c r="AC19" s="19"/>
    </row>
    <row r="20">
      <c r="A20" s="20" t="s">
        <v>8</v>
      </c>
      <c r="B20" s="21" t="s">
        <v>9</v>
      </c>
      <c r="C20" s="22">
        <v>2020.0</v>
      </c>
      <c r="D20" s="23">
        <v>2787294.0</v>
      </c>
      <c r="E20" s="24">
        <f t="array" ref="E20">INDEX(poblacion!C21,and(MATCH("BRA",poblacion!A20,0),MATCH(C20,poblacion!B21,0)))</f>
        <v>211808589</v>
      </c>
      <c r="F20" s="25">
        <f t="shared" si="1"/>
        <v>13.15949468</v>
      </c>
      <c r="G20" s="26">
        <f t="shared" si="2"/>
        <v>0.01315949468</v>
      </c>
      <c r="H20" s="17">
        <f>DIVIDE(poblacion!C21-poblacion!C20,poblacion!C20)</f>
        <v>0.007336785968</v>
      </c>
      <c r="J20" s="18"/>
      <c r="AC20" s="19"/>
    </row>
    <row r="21">
      <c r="A21" s="42" t="s">
        <v>8</v>
      </c>
      <c r="B21" s="43" t="s">
        <v>9</v>
      </c>
      <c r="C21" s="44">
        <v>2021.0</v>
      </c>
      <c r="D21" s="45">
        <v>2760958.0</v>
      </c>
      <c r="E21" s="46">
        <f t="array" ref="E21">INDEX(poblacion!C22,and(MATCH("BRA",poblacion!A21,0),MATCH(C21,poblacion!B22,0)))</f>
        <v>213736047</v>
      </c>
      <c r="F21" s="47">
        <f t="shared" si="1"/>
        <v>12.9176058</v>
      </c>
      <c r="G21" s="48">
        <f t="shared" si="2"/>
        <v>0.0129176058</v>
      </c>
      <c r="H21" s="49">
        <f>DIVIDE(poblacion!C22-poblacion!C21,poblacion!C21)</f>
        <v>0.009099999245</v>
      </c>
      <c r="J21" s="18"/>
      <c r="AC21" s="19"/>
    </row>
    <row r="22">
      <c r="A22" s="10" t="s">
        <v>18</v>
      </c>
      <c r="B22" s="50" t="s">
        <v>19</v>
      </c>
      <c r="C22" s="12">
        <v>2002.0</v>
      </c>
      <c r="D22" s="13">
        <v>241091.0</v>
      </c>
      <c r="E22" s="14">
        <f t="array" ref="E22">INDEX(poblacion!C24,and(MATCH("CHL",poblacion!A24,0),MATCH(C22,poblacion!B24,0)))</f>
        <v>15600954</v>
      </c>
      <c r="F22" s="15">
        <f t="shared" si="1"/>
        <v>15.45360623</v>
      </c>
      <c r="G22" s="16">
        <f t="shared" si="2"/>
        <v>0.01545360623</v>
      </c>
      <c r="H22" s="49">
        <f>DIVIDE(poblacion!C24-poblacion!C23,poblacion!C23)</f>
        <v>0.01108292998</v>
      </c>
      <c r="J22" s="18"/>
      <c r="AC22" s="19"/>
    </row>
    <row r="23">
      <c r="A23" s="20" t="s">
        <v>18</v>
      </c>
      <c r="B23" s="51" t="s">
        <v>19</v>
      </c>
      <c r="C23" s="22">
        <v>2003.0</v>
      </c>
      <c r="D23" s="23">
        <v>234636.0</v>
      </c>
      <c r="E23" s="24">
        <f t="array" ref="E23">INDEX(poblacion!C25,and(MATCH("CHL",poblacion!A25,0),MATCH(C23,poblacion!B25,0)))</f>
        <v>15767710</v>
      </c>
      <c r="F23" s="25">
        <f t="shared" si="1"/>
        <v>14.88079119</v>
      </c>
      <c r="G23" s="26">
        <f t="shared" si="2"/>
        <v>0.01488079119</v>
      </c>
      <c r="H23" s="49">
        <f>DIVIDE(poblacion!C25-poblacion!C24,poblacion!C24)</f>
        <v>0.01068883352</v>
      </c>
      <c r="J23" s="18"/>
      <c r="AC23" s="19"/>
    </row>
    <row r="24">
      <c r="A24" s="20" t="s">
        <v>18</v>
      </c>
      <c r="B24" s="51" t="s">
        <v>19</v>
      </c>
      <c r="C24" s="22">
        <v>2004.0</v>
      </c>
      <c r="D24" s="23">
        <v>230212.0</v>
      </c>
      <c r="E24" s="24">
        <f t="array" ref="E24">INDEX(poblacion!C26,and(MATCH("CHL",poblacion!A26,0),MATCH(C24,poblacion!B26,0)))</f>
        <v>15932762</v>
      </c>
      <c r="F24" s="25">
        <f t="shared" si="1"/>
        <v>14.44896999</v>
      </c>
      <c r="G24" s="26">
        <f t="shared" si="2"/>
        <v>0.01444896999</v>
      </c>
      <c r="H24" s="49">
        <f>DIVIDE(poblacion!C26-poblacion!C25,poblacion!C25)</f>
        <v>0.01046772169</v>
      </c>
      <c r="J24" s="18"/>
      <c r="AC24" s="19"/>
    </row>
    <row r="25">
      <c r="A25" s="20" t="s">
        <v>18</v>
      </c>
      <c r="B25" s="51" t="s">
        <v>19</v>
      </c>
      <c r="C25" s="22">
        <v>2005.0</v>
      </c>
      <c r="D25" s="23">
        <v>229074.0</v>
      </c>
      <c r="E25" s="24">
        <f t="array" ref="E25">INDEX(poblacion!C27,and(MATCH("CHL",poblacion!A27,0),MATCH(C25,poblacion!B27,0)))</f>
        <v>16099532</v>
      </c>
      <c r="F25" s="25">
        <f t="shared" si="1"/>
        <v>14.22861236</v>
      </c>
      <c r="G25" s="26">
        <f t="shared" si="2"/>
        <v>0.01422861236</v>
      </c>
      <c r="H25" s="49">
        <f>DIVIDE(poblacion!C27-poblacion!C26,poblacion!C26)</f>
        <v>0.01046711173</v>
      </c>
      <c r="J25" s="18"/>
      <c r="AC25" s="19"/>
    </row>
    <row r="26">
      <c r="A26" s="20" t="s">
        <v>18</v>
      </c>
      <c r="B26" s="51" t="s">
        <v>19</v>
      </c>
      <c r="C26" s="22">
        <v>2006.0</v>
      </c>
      <c r="D26" s="23">
        <v>230846.0</v>
      </c>
      <c r="E26" s="24">
        <f t="array" ref="E26">INDEX(poblacion!C28,and(MATCH("CHL",poblacion!A28,0),MATCH(C26,poblacion!B28,0)))</f>
        <v>16269316</v>
      </c>
      <c r="F26" s="25">
        <f t="shared" si="1"/>
        <v>14.18904151</v>
      </c>
      <c r="G26" s="26">
        <f t="shared" si="2"/>
        <v>0.01418904151</v>
      </c>
      <c r="H26" s="49">
        <f>DIVIDE(poblacion!C28-poblacion!C27,poblacion!C27)</f>
        <v>0.01054589661</v>
      </c>
      <c r="J26" s="18"/>
      <c r="AC26" s="19"/>
    </row>
    <row r="27">
      <c r="A27" s="20" t="s">
        <v>18</v>
      </c>
      <c r="B27" s="51" t="s">
        <v>19</v>
      </c>
      <c r="C27" s="22">
        <v>2007.0</v>
      </c>
      <c r="D27" s="23">
        <v>235781.0</v>
      </c>
      <c r="E27" s="24">
        <f t="array" ref="E27">INDEX(poblacion!C29,and(MATCH("CHL",poblacion!A29,0),MATCH(C27,poblacion!B29,0)))</f>
        <v>16443076</v>
      </c>
      <c r="F27" s="25">
        <f t="shared" si="1"/>
        <v>14.33922704</v>
      </c>
      <c r="G27" s="26">
        <f t="shared" si="2"/>
        <v>0.01433922704</v>
      </c>
      <c r="H27" s="49">
        <f>DIVIDE(poblacion!C29-poblacion!C28,poblacion!C28)</f>
        <v>0.01068022774</v>
      </c>
      <c r="J27" s="18"/>
      <c r="AC27" s="19"/>
    </row>
    <row r="28">
      <c r="A28" s="20" t="s">
        <v>18</v>
      </c>
      <c r="B28" s="51" t="s">
        <v>19</v>
      </c>
      <c r="C28" s="22">
        <v>2008.0</v>
      </c>
      <c r="D28" s="23">
        <v>240764.0</v>
      </c>
      <c r="E28" s="24">
        <f t="array" ref="E28">INDEX(poblacion!C30,and(MATCH("CHL",poblacion!A30,0),MATCH(C28,poblacion!B30,0)))</f>
        <v>16619714</v>
      </c>
      <c r="F28" s="25">
        <f t="shared" si="1"/>
        <v>14.48665121</v>
      </c>
      <c r="G28" s="26">
        <f t="shared" si="2"/>
        <v>0.01448665121</v>
      </c>
      <c r="H28" s="49">
        <f>DIVIDE(poblacion!C30-poblacion!C29,poblacion!C29)</f>
        <v>0.01074239394</v>
      </c>
      <c r="J28" s="18"/>
      <c r="AC28" s="19"/>
    </row>
    <row r="29">
      <c r="A29" s="20" t="s">
        <v>18</v>
      </c>
      <c r="B29" s="51" t="s">
        <v>19</v>
      </c>
      <c r="C29" s="22">
        <v>2009.0</v>
      </c>
      <c r="D29" s="23">
        <v>243308.0</v>
      </c>
      <c r="E29" s="24">
        <f t="array" ref="E29">INDEX(poblacion!C31,and(MATCH("CHL",poblacion!A31,0),MATCH(C29,poblacion!B31,0)))</f>
        <v>16797951</v>
      </c>
      <c r="F29" s="25">
        <f t="shared" si="1"/>
        <v>14.48438563</v>
      </c>
      <c r="G29" s="26">
        <f t="shared" si="2"/>
        <v>0.01448438563</v>
      </c>
      <c r="H29" s="49">
        <f>DIVIDE(poblacion!C31-poblacion!C30,poblacion!C30)</f>
        <v>0.01072443244</v>
      </c>
      <c r="J29" s="18"/>
      <c r="AC29" s="19"/>
    </row>
    <row r="30">
      <c r="A30" s="20" t="s">
        <v>18</v>
      </c>
      <c r="B30" s="51" t="s">
        <v>19</v>
      </c>
      <c r="C30" s="22">
        <v>2010.0</v>
      </c>
      <c r="D30" s="23">
        <v>243439.0</v>
      </c>
      <c r="E30" s="24">
        <f t="array" ref="E30">INDEX(poblacion!C32,and(MATCH("CHL",poblacion!A32,0),MATCH(C30,poblacion!B32,0)))</f>
        <v>16975082</v>
      </c>
      <c r="F30" s="25">
        <f t="shared" si="1"/>
        <v>14.34096165</v>
      </c>
      <c r="G30" s="26">
        <f t="shared" si="2"/>
        <v>0.01434096165</v>
      </c>
      <c r="H30" s="49">
        <f>DIVIDE(poblacion!C32-poblacion!C31,poblacion!C31)</f>
        <v>0.01054479799</v>
      </c>
      <c r="J30" s="18"/>
      <c r="AC30" s="19"/>
    </row>
    <row r="31">
      <c r="A31" s="20" t="s">
        <v>18</v>
      </c>
      <c r="B31" s="51" t="s">
        <v>19</v>
      </c>
      <c r="C31" s="22">
        <v>2011.0</v>
      </c>
      <c r="D31" s="23">
        <v>242097.0</v>
      </c>
      <c r="E31" s="24">
        <f t="array" ref="E31">INDEX(poblacion!C33,and(MATCH("CHL",poblacion!A33,0),MATCH(C31,poblacion!B33,0)))</f>
        <v>17148760</v>
      </c>
      <c r="F31" s="25">
        <f t="shared" si="1"/>
        <v>14.11746389</v>
      </c>
      <c r="G31" s="26">
        <f t="shared" si="2"/>
        <v>0.01411746389</v>
      </c>
      <c r="H31" s="49">
        <f>DIVIDE(poblacion!C33-poblacion!C32,poblacion!C32)</f>
        <v>0.01023134969</v>
      </c>
      <c r="J31" s="18"/>
      <c r="AC31" s="19"/>
    </row>
    <row r="32">
      <c r="A32" s="20" t="s">
        <v>18</v>
      </c>
      <c r="B32" s="51" t="s">
        <v>19</v>
      </c>
      <c r="C32" s="22">
        <v>2012.0</v>
      </c>
      <c r="D32" s="23">
        <v>240081.0</v>
      </c>
      <c r="E32" s="24">
        <f t="array" ref="E32">INDEX(poblacion!C34,and(MATCH("CHL",poblacion!A34,0),MATCH(C32,poblacion!B34,0)))</f>
        <v>17317427</v>
      </c>
      <c r="F32" s="25">
        <f t="shared" si="1"/>
        <v>13.86354913</v>
      </c>
      <c r="G32" s="26">
        <f t="shared" si="2"/>
        <v>0.01386354913</v>
      </c>
      <c r="H32" s="49">
        <f>DIVIDE(poblacion!C34-poblacion!C33,poblacion!C33)</f>
        <v>0.009835521635</v>
      </c>
      <c r="J32" s="18"/>
      <c r="AC32" s="19"/>
    </row>
    <row r="33">
      <c r="A33" s="20" t="s">
        <v>18</v>
      </c>
      <c r="B33" s="51" t="s">
        <v>19</v>
      </c>
      <c r="C33" s="22">
        <v>2013.0</v>
      </c>
      <c r="D33" s="23">
        <v>239570.0</v>
      </c>
      <c r="E33" s="24">
        <f t="array" ref="E33">INDEX(poblacion!C35,and(MATCH("CHL",poblacion!A35,0),MATCH(C33,poblacion!B35,0)))</f>
        <v>17486638</v>
      </c>
      <c r="F33" s="25">
        <f t="shared" si="1"/>
        <v>13.70017496</v>
      </c>
      <c r="G33" s="26">
        <f t="shared" si="2"/>
        <v>0.01370017496</v>
      </c>
      <c r="H33" s="49">
        <f>DIVIDE(poblacion!C35-poblacion!C34,poblacion!C34)</f>
        <v>0.009771139789</v>
      </c>
      <c r="J33" s="18"/>
      <c r="AC33" s="19"/>
    </row>
    <row r="34">
      <c r="A34" s="20" t="s">
        <v>18</v>
      </c>
      <c r="B34" s="51" t="s">
        <v>19</v>
      </c>
      <c r="C34" s="22">
        <v>2014.0</v>
      </c>
      <c r="D34" s="23">
        <v>239204.0</v>
      </c>
      <c r="E34" s="24">
        <f t="array" ref="E34">INDEX(poblacion!C36,and(MATCH("CHL",poblacion!A36,0),MATCH(C34,poblacion!B36,0)))</f>
        <v>17666010</v>
      </c>
      <c r="F34" s="25">
        <f t="shared" si="1"/>
        <v>13.54035235</v>
      </c>
      <c r="G34" s="26">
        <f t="shared" si="2"/>
        <v>0.01354035235</v>
      </c>
      <c r="H34" s="49">
        <f>DIVIDE(poblacion!C36-poblacion!C35,poblacion!C35)</f>
        <v>0.01025766074</v>
      </c>
      <c r="J34" s="18"/>
      <c r="AC34" s="19"/>
    </row>
    <row r="35">
      <c r="A35" s="20" t="s">
        <v>18</v>
      </c>
      <c r="B35" s="51" t="s">
        <v>19</v>
      </c>
      <c r="C35" s="22">
        <v>2015.0</v>
      </c>
      <c r="D35" s="23">
        <v>235699.0</v>
      </c>
      <c r="E35" s="24">
        <f t="array" ref="E35">INDEX(poblacion!C37,and(MATCH("CHL",poblacion!A37,0),MATCH(C35,poblacion!B37,0)))</f>
        <v>17865027</v>
      </c>
      <c r="F35" s="25">
        <f t="shared" si="1"/>
        <v>13.19331899</v>
      </c>
      <c r="G35" s="26">
        <f t="shared" si="2"/>
        <v>0.01319331899</v>
      </c>
      <c r="H35" s="49">
        <f>DIVIDE(poblacion!C37-poblacion!C36,poblacion!C36)</f>
        <v>0.01126553195</v>
      </c>
      <c r="J35" s="18"/>
      <c r="AC35" s="19"/>
    </row>
    <row r="36">
      <c r="A36" s="20" t="s">
        <v>18</v>
      </c>
      <c r="B36" s="51" t="s">
        <v>19</v>
      </c>
      <c r="C36" s="22">
        <v>2016.0</v>
      </c>
      <c r="D36" s="23">
        <v>228821.0</v>
      </c>
      <c r="E36" s="24">
        <f t="array" ref="E36">INDEX(poblacion!C38,and(MATCH("CHL",poblacion!A38,0),MATCH(C36,poblacion!B38,0)))</f>
        <v>18089869</v>
      </c>
      <c r="F36" s="25">
        <f t="shared" si="1"/>
        <v>12.64912421</v>
      </c>
      <c r="G36" s="26">
        <f t="shared" si="2"/>
        <v>0.01264912421</v>
      </c>
      <c r="H36" s="49">
        <f>DIVIDE(poblacion!C38-poblacion!C37,poblacion!C37)</f>
        <v>0.01258559531</v>
      </c>
      <c r="J36" s="18"/>
      <c r="AC36" s="19"/>
    </row>
    <row r="37">
      <c r="A37" s="20" t="s">
        <v>18</v>
      </c>
      <c r="B37" s="51" t="s">
        <v>19</v>
      </c>
      <c r="C37" s="22">
        <v>2017.0</v>
      </c>
      <c r="D37" s="23">
        <v>221468.0</v>
      </c>
      <c r="E37" s="24">
        <f t="array" ref="E37">INDEX(poblacion!C39,and(MATCH("CHL",poblacion!A39,0),MATCH(C37,poblacion!B39,0)))</f>
        <v>18340828</v>
      </c>
      <c r="F37" s="25">
        <f t="shared" si="1"/>
        <v>12.07513641</v>
      </c>
      <c r="G37" s="26">
        <f t="shared" si="2"/>
        <v>0.01207513641</v>
      </c>
      <c r="H37" s="49">
        <f>DIVIDE(poblacion!C39-poblacion!C38,poblacion!C38)</f>
        <v>0.01387290311</v>
      </c>
      <c r="J37" s="18"/>
      <c r="AC37" s="19"/>
    </row>
    <row r="38">
      <c r="A38" s="20" t="s">
        <v>18</v>
      </c>
      <c r="B38" s="51" t="s">
        <v>19</v>
      </c>
      <c r="C38" s="22">
        <v>2018.0</v>
      </c>
      <c r="D38" s="23">
        <v>221872.0</v>
      </c>
      <c r="E38" s="24">
        <f t="array" ref="E38">INDEX(poblacion!C40,and(MATCH("CHL",poblacion!A40,0),MATCH(C38,poblacion!B40,0)))</f>
        <v>18600864</v>
      </c>
      <c r="F38" s="25">
        <f t="shared" si="1"/>
        <v>11.92804807</v>
      </c>
      <c r="G38" s="26">
        <f t="shared" si="2"/>
        <v>0.01192804807</v>
      </c>
      <c r="H38" s="49">
        <f>DIVIDE(poblacion!C40-poblacion!C39,poblacion!C39)</f>
        <v>0.01417798586</v>
      </c>
      <c r="J38" s="18"/>
      <c r="AC38" s="19"/>
    </row>
    <row r="39">
      <c r="A39" s="20" t="s">
        <v>18</v>
      </c>
      <c r="B39" s="51" t="s">
        <v>19</v>
      </c>
      <c r="C39" s="22">
        <v>2019.0</v>
      </c>
      <c r="D39" s="23">
        <v>224350.0</v>
      </c>
      <c r="E39" s="24">
        <f t="array" ref="E39">INDEX(poblacion!C41,and(MATCH("CHL",poblacion!A41,0),MATCH(C39,poblacion!B41,0)))</f>
        <v>18841516</v>
      </c>
      <c r="F39" s="25">
        <f t="shared" si="1"/>
        <v>11.90721596</v>
      </c>
      <c r="G39" s="26">
        <f t="shared" si="2"/>
        <v>0.01190721596</v>
      </c>
      <c r="H39" s="49">
        <f>DIVIDE(poblacion!C41-poblacion!C40,poblacion!C40)</f>
        <v>0.01293767859</v>
      </c>
      <c r="J39" s="18"/>
      <c r="AC39" s="19"/>
    </row>
    <row r="40">
      <c r="A40" s="20" t="s">
        <v>18</v>
      </c>
      <c r="B40" s="51" t="s">
        <v>19</v>
      </c>
      <c r="C40" s="22">
        <v>2020.0</v>
      </c>
      <c r="D40" s="23">
        <v>227821.0</v>
      </c>
      <c r="E40" s="24">
        <f t="array" ref="E40">INDEX(poblacion!C42,and(MATCH("CHL",poblacion!A42,0),MATCH(C40,poblacion!B42,0)))</f>
        <v>19034571</v>
      </c>
      <c r="F40" s="25">
        <f t="shared" si="1"/>
        <v>11.9688014</v>
      </c>
      <c r="G40" s="26">
        <f t="shared" si="2"/>
        <v>0.0119688014</v>
      </c>
      <c r="H40" s="49">
        <f>DIVIDE(poblacion!C42-poblacion!C41,poblacion!C41)</f>
        <v>0.01024625619</v>
      </c>
      <c r="J40" s="18"/>
      <c r="AC40" s="19"/>
    </row>
    <row r="41">
      <c r="A41" s="42" t="s">
        <v>18</v>
      </c>
      <c r="B41" s="52" t="s">
        <v>19</v>
      </c>
      <c r="C41" s="44">
        <v>2021.0</v>
      </c>
      <c r="D41" s="45">
        <v>229116.0</v>
      </c>
      <c r="E41" s="46">
        <f t="array" ref="E41">INDEX(poblacion!C43,and(MATCH("CHL",poblacion!A43,0),MATCH(C41,poblacion!B43,0)))</f>
        <v>19237670</v>
      </c>
      <c r="F41" s="47">
        <f t="shared" si="1"/>
        <v>11.9097583</v>
      </c>
      <c r="G41" s="48">
        <f t="shared" si="2"/>
        <v>0.0119097583</v>
      </c>
      <c r="H41" s="49">
        <f>DIVIDE(poblacion!C43-poblacion!C42,poblacion!C42)</f>
        <v>0.01067000669</v>
      </c>
      <c r="J41" s="18"/>
      <c r="AC41" s="19"/>
    </row>
    <row r="42">
      <c r="A42" s="10" t="s">
        <v>20</v>
      </c>
      <c r="B42" s="50" t="s">
        <v>21</v>
      </c>
      <c r="C42" s="12">
        <v>2002.0</v>
      </c>
      <c r="D42" s="13">
        <v>850588.0</v>
      </c>
      <c r="E42" s="14">
        <f t="array" ref="E42">INDEX(poblacion!C45,and(MATCH("COL",poblacion!A45,0),MATCH(C42,poblacion!B45,0)))</f>
        <v>40568205</v>
      </c>
      <c r="F42" s="15">
        <f t="shared" si="1"/>
        <v>20.96686309</v>
      </c>
      <c r="G42" s="16">
        <f t="shared" si="2"/>
        <v>0.02096686309</v>
      </c>
      <c r="H42" s="49">
        <f>DIVIDE(poblacion!C45-poblacion!C44,poblacion!C44)</f>
        <v>0.01558802583</v>
      </c>
      <c r="J42" s="18"/>
      <c r="AC42" s="19"/>
    </row>
    <row r="43">
      <c r="A43" s="20" t="s">
        <v>20</v>
      </c>
      <c r="B43" s="51" t="s">
        <v>21</v>
      </c>
      <c r="C43" s="22">
        <v>2003.0</v>
      </c>
      <c r="D43" s="23">
        <v>839623.0</v>
      </c>
      <c r="E43" s="24">
        <f t="array" ref="E43">INDEX(poblacion!C46,and(MATCH("COL",poblacion!A46,0),MATCH(C43,poblacion!B46,0)))</f>
        <v>41182118</v>
      </c>
      <c r="F43" s="25">
        <f t="shared" si="1"/>
        <v>20.38804804</v>
      </c>
      <c r="G43" s="26">
        <f t="shared" si="2"/>
        <v>0.02038804804</v>
      </c>
      <c r="H43" s="49">
        <f>DIVIDE(poblacion!C46-poblacion!C45,poblacion!C45)</f>
        <v>0.01513286082</v>
      </c>
      <c r="J43" s="18"/>
      <c r="AC43" s="19"/>
    </row>
    <row r="44">
      <c r="A44" s="20" t="s">
        <v>20</v>
      </c>
      <c r="B44" s="51" t="s">
        <v>21</v>
      </c>
      <c r="C44" s="22">
        <v>2004.0</v>
      </c>
      <c r="D44" s="23">
        <v>827013.0</v>
      </c>
      <c r="E44" s="24">
        <f t="array" ref="E44">INDEX(poblacion!C47,and(MATCH("COL",poblacion!A47,0),MATCH(C44,poblacion!B47,0)))</f>
        <v>41781530</v>
      </c>
      <c r="F44" s="25">
        <f t="shared" si="1"/>
        <v>19.79374618</v>
      </c>
      <c r="G44" s="26">
        <f t="shared" si="2"/>
        <v>0.01979374618</v>
      </c>
      <c r="H44" s="49">
        <f>DIVIDE(poblacion!C47-poblacion!C46,poblacion!C46)</f>
        <v>0.01455515231</v>
      </c>
      <c r="J44" s="18"/>
      <c r="AC44" s="19"/>
    </row>
    <row r="45">
      <c r="A45" s="20" t="s">
        <v>20</v>
      </c>
      <c r="B45" s="51" t="s">
        <v>21</v>
      </c>
      <c r="C45" s="22">
        <v>2005.0</v>
      </c>
      <c r="D45" s="23">
        <v>813688.0</v>
      </c>
      <c r="E45" s="24">
        <f t="array" ref="E45">INDEX(poblacion!C48,and(MATCH("COL",poblacion!A48,0),MATCH(C45,poblacion!B48,0)))</f>
        <v>42364192</v>
      </c>
      <c r="F45" s="25">
        <f t="shared" si="1"/>
        <v>19.20697555</v>
      </c>
      <c r="G45" s="26">
        <f t="shared" si="2"/>
        <v>0.01920697555</v>
      </c>
      <c r="H45" s="49">
        <f>DIVIDE(poblacion!C48-poblacion!C47,poblacion!C47)</f>
        <v>0.01394544431</v>
      </c>
      <c r="J45" s="18"/>
      <c r="AC45" s="19"/>
    </row>
    <row r="46">
      <c r="A46" s="20" t="s">
        <v>20</v>
      </c>
      <c r="B46" s="51" t="s">
        <v>21</v>
      </c>
      <c r="C46" s="22">
        <v>2006.0</v>
      </c>
      <c r="D46" s="23">
        <v>799623.0</v>
      </c>
      <c r="E46" s="24">
        <f t="array" ref="E46">INDEX(poblacion!C49,and(MATCH("COL",poblacion!A49,0),MATCH(C46,poblacion!B49,0)))</f>
        <v>42926589</v>
      </c>
      <c r="F46" s="25">
        <f t="shared" si="1"/>
        <v>18.62768551</v>
      </c>
      <c r="G46" s="26">
        <f t="shared" si="2"/>
        <v>0.01862768551</v>
      </c>
      <c r="H46" s="49">
        <f>DIVIDE(poblacion!C49-poblacion!C48,poblacion!C48)</f>
        <v>0.01327529155</v>
      </c>
      <c r="J46" s="18"/>
      <c r="AC46" s="19"/>
    </row>
    <row r="47">
      <c r="A47" s="20" t="s">
        <v>20</v>
      </c>
      <c r="B47" s="51" t="s">
        <v>21</v>
      </c>
      <c r="C47" s="22">
        <v>2007.0</v>
      </c>
      <c r="D47" s="23">
        <v>787414.0</v>
      </c>
      <c r="E47" s="24">
        <f t="array" ref="E47">INDEX(poblacion!C50,and(MATCH("COL",poblacion!A50,0),MATCH(C47,poblacion!B50,0)))</f>
        <v>43471412</v>
      </c>
      <c r="F47" s="25">
        <f t="shared" si="1"/>
        <v>18.11337529</v>
      </c>
      <c r="G47" s="26">
        <f t="shared" si="2"/>
        <v>0.01811337529</v>
      </c>
      <c r="H47" s="49">
        <f>DIVIDE(poblacion!C50-poblacion!C49,poblacion!C49)</f>
        <v>0.01269197047</v>
      </c>
      <c r="J47" s="18"/>
      <c r="AC47" s="19"/>
    </row>
    <row r="48">
      <c r="A48" s="20" t="s">
        <v>20</v>
      </c>
      <c r="B48" s="51" t="s">
        <v>21</v>
      </c>
      <c r="C48" s="22">
        <v>2008.0</v>
      </c>
      <c r="D48" s="23">
        <v>776110.0</v>
      </c>
      <c r="E48" s="24">
        <f t="array" ref="E48">INDEX(poblacion!C51,and(MATCH("COL",poblacion!A51,0),MATCH(C48,poblacion!B51,0)))</f>
        <v>43997656</v>
      </c>
      <c r="F48" s="25">
        <f t="shared" si="1"/>
        <v>17.63980336</v>
      </c>
      <c r="G48" s="26">
        <f t="shared" si="2"/>
        <v>0.01763980336</v>
      </c>
      <c r="H48" s="49">
        <f>DIVIDE(poblacion!C51-poblacion!C50,poblacion!C50)</f>
        <v>0.01210551891</v>
      </c>
      <c r="J48" s="18"/>
      <c r="AC48" s="19"/>
    </row>
    <row r="49">
      <c r="A49" s="20" t="s">
        <v>20</v>
      </c>
      <c r="B49" s="51" t="s">
        <v>21</v>
      </c>
      <c r="C49" s="22">
        <v>2009.0</v>
      </c>
      <c r="D49" s="23">
        <v>765905.0</v>
      </c>
      <c r="E49" s="24">
        <f t="array" ref="E49">INDEX(poblacion!C52,and(MATCH("COL",poblacion!A52,0),MATCH(C49,poblacion!B52,0)))</f>
        <v>44504548</v>
      </c>
      <c r="F49" s="25">
        <f t="shared" si="1"/>
        <v>17.20958946</v>
      </c>
      <c r="G49" s="26">
        <f t="shared" si="2"/>
        <v>0.01720958946</v>
      </c>
      <c r="H49" s="49">
        <f>DIVIDE(poblacion!C52-poblacion!C51,poblacion!C51)</f>
        <v>0.01152088648</v>
      </c>
      <c r="J49" s="18"/>
      <c r="AC49" s="19"/>
    </row>
    <row r="50">
      <c r="A50" s="20" t="s">
        <v>20</v>
      </c>
      <c r="B50" s="51" t="s">
        <v>21</v>
      </c>
      <c r="C50" s="22">
        <v>2010.0</v>
      </c>
      <c r="D50" s="23">
        <v>758072.0</v>
      </c>
      <c r="E50" s="24">
        <f t="array" ref="E50">INDEX(poblacion!C53,and(MATCH("COL",poblacion!A53,0),MATCH(C50,poblacion!B53,0)))</f>
        <v>44988319</v>
      </c>
      <c r="F50" s="25">
        <f t="shared" si="1"/>
        <v>16.85041844</v>
      </c>
      <c r="G50" s="26">
        <f t="shared" si="2"/>
        <v>0.01685041844</v>
      </c>
      <c r="H50" s="49">
        <f>DIVIDE(poblacion!C53-poblacion!C52,poblacion!C52)</f>
        <v>0.01087014747</v>
      </c>
      <c r="J50" s="18"/>
      <c r="AC50" s="19"/>
    </row>
    <row r="51">
      <c r="A51" s="20" t="s">
        <v>20</v>
      </c>
      <c r="B51" s="51" t="s">
        <v>21</v>
      </c>
      <c r="C51" s="22">
        <v>2011.0</v>
      </c>
      <c r="D51" s="23">
        <v>752881.0</v>
      </c>
      <c r="E51" s="24">
        <f t="array" ref="E51">INDEX(poblacion!C54,and(MATCH("COL",poblacion!A54,0),MATCH(C51,poblacion!B54,0)))</f>
        <v>45444531</v>
      </c>
      <c r="F51" s="25">
        <f t="shared" si="1"/>
        <v>16.56703202</v>
      </c>
      <c r="G51" s="26">
        <f t="shared" si="2"/>
        <v>0.01656703202</v>
      </c>
      <c r="H51" s="49">
        <f>DIVIDE(poblacion!C54-poblacion!C53,poblacion!C53)</f>
        <v>0.01014067674</v>
      </c>
      <c r="J51" s="18"/>
      <c r="AC51" s="19"/>
    </row>
    <row r="52">
      <c r="A52" s="20" t="s">
        <v>20</v>
      </c>
      <c r="B52" s="51" t="s">
        <v>21</v>
      </c>
      <c r="C52" s="22">
        <v>2012.0</v>
      </c>
      <c r="D52" s="23">
        <v>748734.0</v>
      </c>
      <c r="E52" s="24">
        <f t="array" ref="E52">INDEX(poblacion!C55,and(MATCH("COL",poblacion!A55,0),MATCH(C52,poblacion!B55,0)))</f>
        <v>45870362</v>
      </c>
      <c r="F52" s="25">
        <f t="shared" si="1"/>
        <v>16.32282736</v>
      </c>
      <c r="G52" s="26">
        <f t="shared" si="2"/>
        <v>0.01632282736</v>
      </c>
      <c r="H52" s="49">
        <f>DIVIDE(poblacion!C55-poblacion!C54,poblacion!C54)</f>
        <v>0.009370346456</v>
      </c>
      <c r="J52" s="18"/>
      <c r="AC52" s="19"/>
    </row>
    <row r="53">
      <c r="A53" s="20" t="s">
        <v>20</v>
      </c>
      <c r="B53" s="51" t="s">
        <v>21</v>
      </c>
      <c r="C53" s="22">
        <v>2013.0</v>
      </c>
      <c r="D53" s="23">
        <v>744381.0</v>
      </c>
      <c r="E53" s="24">
        <f t="array" ref="E53">INDEX(poblacion!C56,and(MATCH("COL",poblacion!A56,0),MATCH(C53,poblacion!B56,0)))</f>
        <v>46287332</v>
      </c>
      <c r="F53" s="25">
        <f t="shared" si="1"/>
        <v>16.08174349</v>
      </c>
      <c r="G53" s="26">
        <f t="shared" si="2"/>
        <v>0.01608174349</v>
      </c>
      <c r="H53" s="49">
        <f>DIVIDE(poblacion!C56-poblacion!C55,poblacion!C55)</f>
        <v>0.00909018333</v>
      </c>
      <c r="J53" s="18"/>
      <c r="AC53" s="19"/>
    </row>
    <row r="54">
      <c r="A54" s="20" t="s">
        <v>20</v>
      </c>
      <c r="B54" s="51" t="s">
        <v>21</v>
      </c>
      <c r="C54" s="22">
        <v>2014.0</v>
      </c>
      <c r="D54" s="23">
        <v>739615.0</v>
      </c>
      <c r="E54" s="24">
        <f t="array" ref="E54">INDEX(poblacion!C57,and(MATCH("COL",poblacion!A57,0),MATCH(C54,poblacion!B57,0)))</f>
        <v>46733540</v>
      </c>
      <c r="F54" s="25">
        <f t="shared" si="1"/>
        <v>15.82621389</v>
      </c>
      <c r="G54" s="26">
        <f t="shared" si="2"/>
        <v>0.01582621389</v>
      </c>
      <c r="H54" s="49">
        <f>DIVIDE(poblacion!C57-poblacion!C56,poblacion!C56)</f>
        <v>0.009639959374</v>
      </c>
      <c r="J54" s="18"/>
      <c r="AC54" s="19"/>
    </row>
    <row r="55">
      <c r="A55" s="20" t="s">
        <v>20</v>
      </c>
      <c r="B55" s="51" t="s">
        <v>21</v>
      </c>
      <c r="C55" s="22">
        <v>2015.0</v>
      </c>
      <c r="D55" s="23">
        <v>734664.0</v>
      </c>
      <c r="E55" s="24">
        <f t="array" ref="E55">INDEX(poblacion!C58,and(MATCH("COL",poblacion!A58,0),MATCH(C55,poblacion!B58,0)))</f>
        <v>47246459</v>
      </c>
      <c r="F55" s="25">
        <f t="shared" si="1"/>
        <v>15.54960976</v>
      </c>
      <c r="G55" s="26">
        <f t="shared" si="2"/>
        <v>0.01554960976</v>
      </c>
      <c r="H55" s="49">
        <f>DIVIDE(poblacion!C58-poblacion!C57,poblacion!C57)</f>
        <v>0.01097539369</v>
      </c>
      <c r="J55" s="18"/>
      <c r="AC55" s="19"/>
    </row>
    <row r="56">
      <c r="A56" s="20" t="s">
        <v>20</v>
      </c>
      <c r="B56" s="51" t="s">
        <v>21</v>
      </c>
      <c r="C56" s="22">
        <v>2016.0</v>
      </c>
      <c r="D56" s="23">
        <v>730565.0</v>
      </c>
      <c r="E56" s="24">
        <f t="array" ref="E56">INDEX(poblacion!C59,and(MATCH("COL",poblacion!A59,0),MATCH(C56,poblacion!B59,0)))</f>
        <v>47849645</v>
      </c>
      <c r="F56" s="25">
        <f t="shared" si="1"/>
        <v>15.26792936</v>
      </c>
      <c r="G56" s="26">
        <f t="shared" si="2"/>
        <v>0.01526792936</v>
      </c>
      <c r="H56" s="49">
        <f>DIVIDE(poblacion!C59-poblacion!C58,poblacion!C58)</f>
        <v>0.01276679804</v>
      </c>
      <c r="J56" s="18"/>
      <c r="AC56" s="19"/>
    </row>
    <row r="57">
      <c r="A57" s="20" t="s">
        <v>20</v>
      </c>
      <c r="B57" s="51" t="s">
        <v>21</v>
      </c>
      <c r="C57" s="22">
        <v>2017.0</v>
      </c>
      <c r="D57" s="23">
        <v>726008.0</v>
      </c>
      <c r="E57" s="24">
        <f t="array" ref="E57">INDEX(poblacion!C60,and(MATCH("COL",poblacion!A60,0),MATCH(C57,poblacion!B60,0)))</f>
        <v>48545466</v>
      </c>
      <c r="F57" s="25">
        <f t="shared" si="1"/>
        <v>14.95521745</v>
      </c>
      <c r="G57" s="26">
        <f t="shared" si="2"/>
        <v>0.01495521745</v>
      </c>
      <c r="H57" s="49">
        <f>DIVIDE(poblacion!C60-poblacion!C59,poblacion!C59)</f>
        <v>0.01454182157</v>
      </c>
      <c r="J57" s="18"/>
      <c r="AC57" s="19"/>
    </row>
    <row r="58">
      <c r="A58" s="20" t="s">
        <v>20</v>
      </c>
      <c r="B58" s="51" t="s">
        <v>21</v>
      </c>
      <c r="C58" s="22">
        <v>2018.0</v>
      </c>
      <c r="D58" s="23">
        <v>727649.0</v>
      </c>
      <c r="E58" s="24">
        <f t="array" ref="E58">INDEX(poblacion!C61,and(MATCH("COL",poblacion!A61,0),MATCH(C58,poblacion!B61,0)))</f>
        <v>49288537</v>
      </c>
      <c r="F58" s="25">
        <f t="shared" si="1"/>
        <v>14.76304724</v>
      </c>
      <c r="G58" s="26">
        <f t="shared" si="2"/>
        <v>0.01476304724</v>
      </c>
      <c r="H58" s="49">
        <f>DIVIDE(poblacion!C61-poblacion!C60,poblacion!C60)</f>
        <v>0.01530670238</v>
      </c>
      <c r="J58" s="18"/>
      <c r="AC58" s="19"/>
    </row>
    <row r="59">
      <c r="A59" s="20" t="s">
        <v>20</v>
      </c>
      <c r="B59" s="51" t="s">
        <v>21</v>
      </c>
      <c r="C59" s="22">
        <v>2019.0</v>
      </c>
      <c r="D59" s="23">
        <v>733940.0</v>
      </c>
      <c r="E59" s="24">
        <f t="array" ref="E59">INDEX(poblacion!C62,and(MATCH("COL",poblacion!A62,0),MATCH(C59,poblacion!B62,0)))</f>
        <v>50003037</v>
      </c>
      <c r="F59" s="25">
        <f t="shared" si="1"/>
        <v>14.67790846</v>
      </c>
      <c r="G59" s="26">
        <f t="shared" si="2"/>
        <v>0.01467790846</v>
      </c>
      <c r="H59" s="49">
        <f>DIVIDE(poblacion!C62-poblacion!C61,poblacion!C61)</f>
        <v>0.01449627121</v>
      </c>
      <c r="J59" s="18"/>
      <c r="AC59" s="19"/>
    </row>
    <row r="60">
      <c r="A60" s="20" t="s">
        <v>20</v>
      </c>
      <c r="B60" s="51" t="s">
        <v>21</v>
      </c>
      <c r="C60" s="22">
        <v>2020.0</v>
      </c>
      <c r="D60" s="23">
        <v>733491.0</v>
      </c>
      <c r="E60" s="24">
        <f t="array" ref="E60">INDEX(poblacion!C63,and(MATCH("COL",poblacion!A63,0),MATCH(C60,poblacion!B63,0)))</f>
        <v>50612648</v>
      </c>
      <c r="F60" s="25">
        <f t="shared" si="1"/>
        <v>14.49224708</v>
      </c>
      <c r="G60" s="26">
        <f t="shared" si="2"/>
        <v>0.01449224708</v>
      </c>
      <c r="H60" s="49">
        <f>DIVIDE(poblacion!C63-poblacion!C62,poblacion!C62)</f>
        <v>0.01219147949</v>
      </c>
      <c r="J60" s="18"/>
      <c r="AC60" s="19"/>
    </row>
    <row r="61">
      <c r="A61" s="42" t="s">
        <v>20</v>
      </c>
      <c r="B61" s="52" t="s">
        <v>21</v>
      </c>
      <c r="C61" s="44">
        <v>2021.0</v>
      </c>
      <c r="D61" s="45">
        <v>730203.0</v>
      </c>
      <c r="E61" s="46">
        <f t="array" ref="E61">INDEX(poblacion!C64,and(MATCH("COL",poblacion!A64,0),MATCH(C61,poblacion!B64,0)))</f>
        <v>51109158</v>
      </c>
      <c r="F61" s="47">
        <f t="shared" si="1"/>
        <v>14.28712639</v>
      </c>
      <c r="G61" s="48">
        <f t="shared" si="2"/>
        <v>0.01428712639</v>
      </c>
      <c r="H61" s="49">
        <f>DIVIDE(poblacion!C64-poblacion!C63,poblacion!C63)</f>
        <v>0.009809998481</v>
      </c>
      <c r="J61" s="18"/>
      <c r="AC61" s="19"/>
    </row>
    <row r="62">
      <c r="A62" s="10" t="s">
        <v>22</v>
      </c>
      <c r="B62" s="50" t="s">
        <v>23</v>
      </c>
      <c r="C62" s="12">
        <v>2002.0</v>
      </c>
      <c r="D62" s="13">
        <v>320056.0</v>
      </c>
      <c r="E62" s="14">
        <f t="array" ref="E62">INDEX(poblacion!C66,and(MATCH("ECU",poblacion!A66,0),MATCH(C62,poblacion!B66,0)))</f>
        <v>13030003</v>
      </c>
      <c r="F62" s="15">
        <f t="shared" si="1"/>
        <v>24.56300279</v>
      </c>
      <c r="G62" s="16">
        <f t="shared" si="2"/>
        <v>0.02456300279</v>
      </c>
      <c r="H62" s="49">
        <f>DIVIDE(poblacion!C66-poblacion!C65,poblacion!C65)</f>
        <v>0.0180603712</v>
      </c>
      <c r="J62" s="18"/>
      <c r="AC62" s="19"/>
    </row>
    <row r="63">
      <c r="A63" s="20" t="s">
        <v>22</v>
      </c>
      <c r="B63" s="51" t="s">
        <v>23</v>
      </c>
      <c r="C63" s="22">
        <v>2003.0</v>
      </c>
      <c r="D63" s="23">
        <v>319753.0</v>
      </c>
      <c r="E63" s="24">
        <f t="array" ref="E63">INDEX(poblacion!C67,and(MATCH("ECU",poblacion!A67,0),MATCH(C63,poblacion!B67,0)))</f>
        <v>13257501</v>
      </c>
      <c r="F63" s="25">
        <f t="shared" si="1"/>
        <v>24.118648</v>
      </c>
      <c r="G63" s="26">
        <f t="shared" si="2"/>
        <v>0.024118648</v>
      </c>
      <c r="H63" s="49">
        <f>DIVIDE(poblacion!C67-poblacion!C66,poblacion!C66)</f>
        <v>0.01745955085</v>
      </c>
      <c r="J63" s="18"/>
      <c r="AC63" s="19"/>
    </row>
    <row r="64">
      <c r="A64" s="20" t="s">
        <v>22</v>
      </c>
      <c r="B64" s="51" t="s">
        <v>23</v>
      </c>
      <c r="C64" s="22">
        <v>2004.0</v>
      </c>
      <c r="D64" s="23">
        <v>319624.0</v>
      </c>
      <c r="E64" s="24">
        <f t="array" ref="E64">INDEX(poblacion!C68,and(MATCH("ECU",poblacion!A68,0),MATCH(C64,poblacion!B68,0)))</f>
        <v>13483653</v>
      </c>
      <c r="F64" s="25">
        <f t="shared" si="1"/>
        <v>23.70455543</v>
      </c>
      <c r="G64" s="26">
        <f t="shared" si="2"/>
        <v>0.02370455543</v>
      </c>
      <c r="H64" s="49">
        <f>DIVIDE(poblacion!C68-poblacion!C67,poblacion!C67)</f>
        <v>0.01705841848</v>
      </c>
      <c r="J64" s="18"/>
      <c r="AC64" s="19"/>
    </row>
    <row r="65">
      <c r="A65" s="20" t="s">
        <v>22</v>
      </c>
      <c r="B65" s="51" t="s">
        <v>23</v>
      </c>
      <c r="C65" s="22">
        <v>2005.0</v>
      </c>
      <c r="D65" s="23">
        <v>319659.0</v>
      </c>
      <c r="E65" s="24">
        <f t="array" ref="E65">INDEX(poblacion!C69,and(MATCH("ECU",poblacion!A69,0),MATCH(C65,poblacion!B69,0)))</f>
        <v>13712057</v>
      </c>
      <c r="F65" s="25">
        <f t="shared" si="1"/>
        <v>23.31225723</v>
      </c>
      <c r="G65" s="26">
        <f t="shared" si="2"/>
        <v>0.02331225723</v>
      </c>
      <c r="H65" s="49">
        <f>DIVIDE(poblacion!C69-poblacion!C68,poblacion!C68)</f>
        <v>0.01693932646</v>
      </c>
      <c r="J65" s="18"/>
      <c r="AC65" s="19"/>
    </row>
    <row r="66">
      <c r="A66" s="20" t="s">
        <v>22</v>
      </c>
      <c r="B66" s="51" t="s">
        <v>23</v>
      </c>
      <c r="C66" s="22">
        <v>2006.0</v>
      </c>
      <c r="D66" s="23">
        <v>320941.0</v>
      </c>
      <c r="E66" s="24">
        <f t="array" ref="E66">INDEX(poblacion!C70,and(MATCH("ECU",poblacion!A70,0),MATCH(C66,poblacion!B70,0)))</f>
        <v>13943569</v>
      </c>
      <c r="F66" s="25">
        <f t="shared" si="1"/>
        <v>23.01713428</v>
      </c>
      <c r="G66" s="26">
        <f t="shared" si="2"/>
        <v>0.02301713428</v>
      </c>
      <c r="H66" s="49">
        <f>DIVIDE(poblacion!C70-poblacion!C69,poblacion!C69)</f>
        <v>0.01688382713</v>
      </c>
      <c r="J66" s="18"/>
      <c r="AC66" s="19"/>
    </row>
    <row r="67">
      <c r="A67" s="20" t="s">
        <v>22</v>
      </c>
      <c r="B67" s="51" t="s">
        <v>23</v>
      </c>
      <c r="C67" s="22">
        <v>2007.0</v>
      </c>
      <c r="D67" s="23">
        <v>322742.0</v>
      </c>
      <c r="E67" s="24">
        <f t="array" ref="E67">INDEX(poblacion!C71,and(MATCH("ECU",poblacion!A71,0),MATCH(C67,poblacion!B71,0)))</f>
        <v>14178941</v>
      </c>
      <c r="F67" s="25">
        <f t="shared" si="1"/>
        <v>22.76206665</v>
      </c>
      <c r="G67" s="26">
        <f t="shared" si="2"/>
        <v>0.02276206665</v>
      </c>
      <c r="H67" s="49">
        <f>DIVIDE(poblacion!C71-poblacion!C70,poblacion!C70)</f>
        <v>0.01688032669</v>
      </c>
      <c r="J67" s="18"/>
      <c r="AC67" s="19"/>
    </row>
    <row r="68">
      <c r="A68" s="20" t="s">
        <v>22</v>
      </c>
      <c r="B68" s="51" t="s">
        <v>23</v>
      </c>
      <c r="C68" s="22">
        <v>2008.0</v>
      </c>
      <c r="D68" s="23">
        <v>324545.0</v>
      </c>
      <c r="E68" s="24">
        <f t="array" ref="E68">INDEX(poblacion!C72,and(MATCH("ECU",poblacion!A72,0),MATCH(C68,poblacion!B72,0)))</f>
        <v>14416801</v>
      </c>
      <c r="F68" s="25">
        <f t="shared" si="1"/>
        <v>22.51158215</v>
      </c>
      <c r="G68" s="26">
        <f t="shared" si="2"/>
        <v>0.02251158215</v>
      </c>
      <c r="H68" s="49">
        <f>DIVIDE(poblacion!C72-poblacion!C71,poblacion!C71)</f>
        <v>0.01677558289</v>
      </c>
      <c r="J68" s="18"/>
      <c r="AC68" s="19"/>
    </row>
    <row r="69">
      <c r="A69" s="20" t="s">
        <v>22</v>
      </c>
      <c r="B69" s="51" t="s">
        <v>23</v>
      </c>
      <c r="C69" s="22">
        <v>2009.0</v>
      </c>
      <c r="D69" s="23">
        <v>326551.0</v>
      </c>
      <c r="E69" s="24">
        <f t="array" ref="E69">INDEX(poblacion!C73,and(MATCH("ECU",poblacion!A73,0),MATCH(C69,poblacion!B73,0)))</f>
        <v>14656057</v>
      </c>
      <c r="F69" s="25">
        <f t="shared" si="1"/>
        <v>22.28095865</v>
      </c>
      <c r="G69" s="26">
        <f t="shared" si="2"/>
        <v>0.02228095865</v>
      </c>
      <c r="H69" s="49">
        <f>DIVIDE(poblacion!C73-poblacion!C72,poblacion!C72)</f>
        <v>0.01659563727</v>
      </c>
      <c r="J69" s="53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5"/>
    </row>
    <row r="70">
      <c r="A70" s="20" t="s">
        <v>22</v>
      </c>
      <c r="B70" s="51" t="s">
        <v>23</v>
      </c>
      <c r="C70" s="22">
        <v>2010.0</v>
      </c>
      <c r="D70" s="23">
        <v>328258.0</v>
      </c>
      <c r="E70" s="24">
        <f t="array" ref="E70">INDEX(poblacion!C74,and(MATCH("ECU",poblacion!A74,0),MATCH(C70,poblacion!B74,0)))</f>
        <v>14893736</v>
      </c>
      <c r="F70" s="25">
        <f t="shared" si="1"/>
        <v>22.04000393</v>
      </c>
      <c r="G70" s="26">
        <f t="shared" si="2"/>
        <v>0.02204000393</v>
      </c>
      <c r="H70" s="49">
        <f>DIVIDE(poblacion!C74-poblacion!C73,poblacion!C73)</f>
        <v>0.01621711761</v>
      </c>
    </row>
    <row r="71">
      <c r="A71" s="20" t="s">
        <v>22</v>
      </c>
      <c r="B71" s="51" t="s">
        <v>23</v>
      </c>
      <c r="C71" s="22">
        <v>2011.0</v>
      </c>
      <c r="D71" s="23">
        <v>330798.0</v>
      </c>
      <c r="E71" s="24">
        <f t="array" ref="E71">INDEX(poblacion!C75,and(MATCH("ECU",poblacion!A75,0),MATCH(C71,poblacion!B75,0)))</f>
        <v>15128456</v>
      </c>
      <c r="F71" s="25">
        <f t="shared" si="1"/>
        <v>21.86594587</v>
      </c>
      <c r="G71" s="26">
        <f t="shared" si="2"/>
        <v>0.02186594587</v>
      </c>
      <c r="H71" s="49">
        <f>DIVIDE(poblacion!C75-poblacion!C74,poblacion!C74)</f>
        <v>0.01575964553</v>
      </c>
    </row>
    <row r="72">
      <c r="A72" s="20" t="s">
        <v>22</v>
      </c>
      <c r="B72" s="51" t="s">
        <v>23</v>
      </c>
      <c r="C72" s="22">
        <v>2012.0</v>
      </c>
      <c r="D72" s="23">
        <v>325267.0</v>
      </c>
      <c r="E72" s="24">
        <f t="array" ref="E72">INDEX(poblacion!C76,and(MATCH("ECU",poblacion!A76,0),MATCH(C72,poblacion!B76,0)))</f>
        <v>15359621</v>
      </c>
      <c r="F72" s="25">
        <f t="shared" si="1"/>
        <v>21.1767595</v>
      </c>
      <c r="G72" s="26">
        <f t="shared" si="2"/>
        <v>0.0211767595</v>
      </c>
      <c r="H72" s="49">
        <f>DIVIDE(poblacion!C76-poblacion!C75,poblacion!C75)</f>
        <v>0.01528014491</v>
      </c>
    </row>
    <row r="73">
      <c r="A73" s="20" t="s">
        <v>22</v>
      </c>
      <c r="B73" s="51" t="s">
        <v>23</v>
      </c>
      <c r="C73" s="22">
        <v>2013.0</v>
      </c>
      <c r="D73" s="23">
        <v>316029.0</v>
      </c>
      <c r="E73" s="24">
        <f t="array" ref="E73">INDEX(poblacion!C77,and(MATCH("ECU",poblacion!A77,0),MATCH(C73,poblacion!B77,0)))</f>
        <v>15591745</v>
      </c>
      <c r="F73" s="25">
        <f t="shared" si="1"/>
        <v>20.26899491</v>
      </c>
      <c r="G73" s="26">
        <f t="shared" si="2"/>
        <v>0.02026899491</v>
      </c>
      <c r="H73" s="49">
        <f>DIVIDE(poblacion!C77-poblacion!C76,poblacion!C76)</f>
        <v>0.01511261248</v>
      </c>
    </row>
    <row r="74">
      <c r="A74" s="20" t="s">
        <v>22</v>
      </c>
      <c r="B74" s="51" t="s">
        <v>23</v>
      </c>
      <c r="C74" s="22">
        <v>2014.0</v>
      </c>
      <c r="D74" s="23">
        <v>308532.0</v>
      </c>
      <c r="E74" s="24">
        <f t="array" ref="E74">INDEX(poblacion!C78,and(MATCH("ECU",poblacion!A78,0),MATCH(C74,poblacion!B78,0)))</f>
        <v>15830657</v>
      </c>
      <c r="F74" s="25">
        <f t="shared" si="1"/>
        <v>19.48952592</v>
      </c>
      <c r="G74" s="26">
        <f t="shared" si="2"/>
        <v>0.01948952592</v>
      </c>
      <c r="H74" s="49">
        <f>DIVIDE(poblacion!C78-poblacion!C77,poblacion!C77)</f>
        <v>0.01532298021</v>
      </c>
    </row>
    <row r="75">
      <c r="A75" s="20" t="s">
        <v>22</v>
      </c>
      <c r="B75" s="51" t="s">
        <v>23</v>
      </c>
      <c r="C75" s="22">
        <v>2015.0</v>
      </c>
      <c r="D75" s="23">
        <v>303340.0</v>
      </c>
      <c r="E75" s="24">
        <f t="array" ref="E75">INDEX(poblacion!C79,and(MATCH("ECU",poblacion!A79,0),MATCH(C75,poblacion!B79,0)))</f>
        <v>16082996</v>
      </c>
      <c r="F75" s="25">
        <f t="shared" si="1"/>
        <v>18.86091373</v>
      </c>
      <c r="G75" s="26">
        <f t="shared" si="2"/>
        <v>0.01886091373</v>
      </c>
      <c r="H75" s="49">
        <f>DIVIDE(poblacion!C79-poblacion!C78,poblacion!C78)</f>
        <v>0.01593989435</v>
      </c>
    </row>
    <row r="76">
      <c r="A76" s="20" t="s">
        <v>22</v>
      </c>
      <c r="B76" s="51" t="s">
        <v>23</v>
      </c>
      <c r="C76" s="22">
        <v>2016.0</v>
      </c>
      <c r="D76" s="23">
        <v>299318.0</v>
      </c>
      <c r="E76" s="24">
        <f t="array" ref="E76">INDEX(poblacion!C80,and(MATCH("ECU",poblacion!A80,0),MATCH(C76,poblacion!B80,0)))</f>
        <v>16352332</v>
      </c>
      <c r="F76" s="25">
        <f t="shared" si="1"/>
        <v>18.30430057</v>
      </c>
      <c r="G76" s="26">
        <f t="shared" si="2"/>
        <v>0.01830430057</v>
      </c>
      <c r="H76" s="49">
        <f>DIVIDE(poblacion!C80-poblacion!C79,poblacion!C79)</f>
        <v>0.01674663104</v>
      </c>
    </row>
    <row r="77">
      <c r="A77" s="20" t="s">
        <v>22</v>
      </c>
      <c r="B77" s="51" t="s">
        <v>23</v>
      </c>
      <c r="C77" s="22">
        <v>2017.0</v>
      </c>
      <c r="D77" s="23">
        <v>300031.0</v>
      </c>
      <c r="E77" s="24">
        <f t="array" ref="E77">INDEX(poblacion!C81,and(MATCH("ECU",poblacion!A81,0),MATCH(C77,poblacion!B81,0)))</f>
        <v>16639445</v>
      </c>
      <c r="F77" s="25">
        <f t="shared" si="1"/>
        <v>18.03131054</v>
      </c>
      <c r="G77" s="26">
        <f t="shared" si="2"/>
        <v>0.01803131054</v>
      </c>
      <c r="H77" s="49">
        <f>DIVIDE(poblacion!C81-poblacion!C80,poblacion!C80)</f>
        <v>0.01755792385</v>
      </c>
    </row>
    <row r="78">
      <c r="A78" s="20" t="s">
        <v>22</v>
      </c>
      <c r="B78" s="51" t="s">
        <v>23</v>
      </c>
      <c r="C78" s="22">
        <v>2018.0</v>
      </c>
      <c r="D78" s="23">
        <v>299106.0</v>
      </c>
      <c r="E78" s="24">
        <f t="array" ref="E78">INDEX(poblacion!C82,and(MATCH("ECU",poblacion!A82,0),MATCH(C78,poblacion!B82,0)))</f>
        <v>16936086</v>
      </c>
      <c r="F78" s="25">
        <f t="shared" si="1"/>
        <v>17.66086922</v>
      </c>
      <c r="G78" s="26">
        <f t="shared" si="2"/>
        <v>0.01766086922</v>
      </c>
      <c r="H78" s="49">
        <f>DIVIDE(poblacion!C82-poblacion!C81,poblacion!C81)</f>
        <v>0.01782757778</v>
      </c>
    </row>
    <row r="79">
      <c r="A79" s="20" t="s">
        <v>22</v>
      </c>
      <c r="B79" s="51" t="s">
        <v>23</v>
      </c>
      <c r="C79" s="22">
        <v>2019.0</v>
      </c>
      <c r="D79" s="23">
        <v>300075.0</v>
      </c>
      <c r="E79" s="24">
        <f t="array" ref="E79">INDEX(poblacion!C83,and(MATCH("ECU",poblacion!A83,0),MATCH(C79,poblacion!B83,0)))</f>
        <v>17230197</v>
      </c>
      <c r="F79" s="25">
        <f t="shared" si="1"/>
        <v>17.41564533</v>
      </c>
      <c r="G79" s="26">
        <f t="shared" si="2"/>
        <v>0.01741564533</v>
      </c>
      <c r="H79" s="49">
        <f>DIVIDE(poblacion!C83-poblacion!C82,poblacion!C82)</f>
        <v>0.01736593685</v>
      </c>
    </row>
    <row r="80">
      <c r="A80" s="20" t="s">
        <v>22</v>
      </c>
      <c r="B80" s="51" t="s">
        <v>23</v>
      </c>
      <c r="C80" s="22">
        <v>2020.0</v>
      </c>
      <c r="D80" s="23">
        <v>299338.0</v>
      </c>
      <c r="E80" s="24">
        <f t="array" ref="E80">INDEX(poblacion!C84,and(MATCH("ECU",poblacion!A84,0),MATCH(C80,poblacion!B84,0)))</f>
        <v>17509095</v>
      </c>
      <c r="F80" s="25">
        <f t="shared" si="1"/>
        <v>17.09614346</v>
      </c>
      <c r="G80" s="26">
        <f t="shared" si="2"/>
        <v>0.01709614346</v>
      </c>
      <c r="H80" s="49">
        <f>DIVIDE(poblacion!C84-poblacion!C83,poblacion!C83)</f>
        <v>0.0161865822</v>
      </c>
    </row>
    <row r="81">
      <c r="A81" s="42" t="s">
        <v>22</v>
      </c>
      <c r="B81" s="52" t="s">
        <v>23</v>
      </c>
      <c r="C81" s="44">
        <v>2021.0</v>
      </c>
      <c r="D81" s="45">
        <v>298989.0</v>
      </c>
      <c r="E81" s="46">
        <f t="array" ref="E81">INDEX(poblacion!C85,and(MATCH("ECU",poblacion!A85,0),MATCH(C81,poblacion!B85,0)))</f>
        <v>17781537</v>
      </c>
      <c r="F81" s="47">
        <f t="shared" si="1"/>
        <v>16.8145757</v>
      </c>
      <c r="G81" s="48">
        <f t="shared" si="2"/>
        <v>0.0168145757</v>
      </c>
      <c r="H81" s="49">
        <f>DIVIDE(poblacion!C85-poblacion!C84,poblacion!C84)</f>
        <v>0.01556002752</v>
      </c>
    </row>
    <row r="82">
      <c r="A82" s="10" t="s">
        <v>24</v>
      </c>
      <c r="B82" s="50" t="s">
        <v>25</v>
      </c>
      <c r="C82" s="12">
        <v>2002.0</v>
      </c>
      <c r="D82" s="13">
        <v>2350590.0</v>
      </c>
      <c r="E82" s="14">
        <f t="array" ref="E82">INDEX(poblacion!C87,and(MATCH("MEX",poblacion!A87,0),MATCH(C82,poblacion!B87,0)))</f>
        <v>100997156</v>
      </c>
      <c r="F82" s="15">
        <f t="shared" si="1"/>
        <v>23.27382367</v>
      </c>
      <c r="G82" s="16">
        <f t="shared" si="2"/>
        <v>0.02327382367</v>
      </c>
      <c r="H82" s="49">
        <f>DIVIDE(poblacion!C87-poblacion!C86,poblacion!C86)</f>
        <v>0.01397936414</v>
      </c>
    </row>
    <row r="83">
      <c r="A83" s="20" t="s">
        <v>24</v>
      </c>
      <c r="B83" s="51" t="s">
        <v>25</v>
      </c>
      <c r="C83" s="22">
        <v>2003.0</v>
      </c>
      <c r="D83" s="23">
        <v>2339268.0</v>
      </c>
      <c r="E83" s="24">
        <f t="array" ref="E83">INDEX(poblacion!C88,and(MATCH("MEX",poblacion!A88,0),MATCH(C83,poblacion!B88,0)))</f>
        <v>102388630</v>
      </c>
      <c r="F83" s="25">
        <f t="shared" si="1"/>
        <v>22.84695088</v>
      </c>
      <c r="G83" s="26">
        <f t="shared" si="2"/>
        <v>0.02284695088</v>
      </c>
      <c r="H83" s="49">
        <f>DIVIDE(poblacion!C88-poblacion!C87,poblacion!C87)</f>
        <v>0.01377735825</v>
      </c>
    </row>
    <row r="84">
      <c r="A84" s="20" t="s">
        <v>24</v>
      </c>
      <c r="B84" s="51" t="s">
        <v>25</v>
      </c>
      <c r="C84" s="22">
        <v>2004.0</v>
      </c>
      <c r="D84" s="23">
        <v>2326284.0</v>
      </c>
      <c r="E84" s="24">
        <f t="array" ref="E84">INDEX(poblacion!C89,and(MATCH("MEX",poblacion!A89,0),MATCH(C84,poblacion!B89,0)))</f>
        <v>103801895</v>
      </c>
      <c r="F84" s="25">
        <f t="shared" si="1"/>
        <v>22.41080474</v>
      </c>
      <c r="G84" s="26">
        <f t="shared" si="2"/>
        <v>0.02241080474</v>
      </c>
      <c r="H84" s="49">
        <f>DIVIDE(poblacion!C89-poblacion!C88,poblacion!C88)</f>
        <v>0.01380294863</v>
      </c>
    </row>
    <row r="85">
      <c r="A85" s="20" t="s">
        <v>24</v>
      </c>
      <c r="B85" s="51" t="s">
        <v>25</v>
      </c>
      <c r="C85" s="22">
        <v>2005.0</v>
      </c>
      <c r="D85" s="23">
        <v>2312543.0</v>
      </c>
      <c r="E85" s="24">
        <f t="array" ref="E85">INDEX(poblacion!C90,and(MATCH("MEX",poblacion!A90,0),MATCH(C85,poblacion!B90,0)))</f>
        <v>105266191</v>
      </c>
      <c r="F85" s="25">
        <f t="shared" si="1"/>
        <v>21.96852549</v>
      </c>
      <c r="G85" s="26">
        <f t="shared" si="2"/>
        <v>0.02196852549</v>
      </c>
      <c r="H85" s="49">
        <f>DIVIDE(poblacion!C90-poblacion!C89,poblacion!C89)</f>
        <v>0.01410664035</v>
      </c>
    </row>
    <row r="86">
      <c r="A86" s="20" t="s">
        <v>24</v>
      </c>
      <c r="B86" s="51" t="s">
        <v>25</v>
      </c>
      <c r="C86" s="22">
        <v>2006.0</v>
      </c>
      <c r="D86" s="23">
        <v>2296928.0</v>
      </c>
      <c r="E86" s="24">
        <f t="array" ref="E86">INDEX(poblacion!C91,and(MATCH("MEX",poblacion!A91,0),MATCH(C86,poblacion!B91,0)))</f>
        <v>106789067</v>
      </c>
      <c r="F86" s="25">
        <f t="shared" si="1"/>
        <v>21.50901833</v>
      </c>
      <c r="G86" s="26">
        <f t="shared" si="2"/>
        <v>0.02150901833</v>
      </c>
      <c r="H86" s="49">
        <f>DIVIDE(poblacion!C91-poblacion!C90,poblacion!C90)</f>
        <v>0.01446690514</v>
      </c>
    </row>
    <row r="87">
      <c r="A87" s="20" t="s">
        <v>24</v>
      </c>
      <c r="B87" s="51" t="s">
        <v>25</v>
      </c>
      <c r="C87" s="22">
        <v>2007.0</v>
      </c>
      <c r="D87" s="23">
        <v>2286462.0</v>
      </c>
      <c r="E87" s="24">
        <f t="array" ref="E87">INDEX(poblacion!C92,and(MATCH("MEX",poblacion!A92,0),MATCH(C87,poblacion!B92,0)))</f>
        <v>108371947</v>
      </c>
      <c r="F87" s="25">
        <f t="shared" si="1"/>
        <v>21.09828293</v>
      </c>
      <c r="G87" s="26">
        <f t="shared" si="2"/>
        <v>0.02109828293</v>
      </c>
      <c r="H87" s="49">
        <f>DIVIDE(poblacion!C92-poblacion!C91,poblacion!C91)</f>
        <v>0.01482249115</v>
      </c>
    </row>
    <row r="88">
      <c r="A88" s="20" t="s">
        <v>24</v>
      </c>
      <c r="B88" s="51" t="s">
        <v>25</v>
      </c>
      <c r="C88" s="22">
        <v>2008.0</v>
      </c>
      <c r="D88" s="23">
        <v>2279101.0</v>
      </c>
      <c r="E88" s="24">
        <f t="array" ref="E88">INDEX(poblacion!C93,and(MATCH("MEX",poblacion!A93,0),MATCH(C88,poblacion!B93,0)))</f>
        <v>109997381</v>
      </c>
      <c r="F88" s="25">
        <f t="shared" si="1"/>
        <v>20.71959331</v>
      </c>
      <c r="G88" s="26">
        <f t="shared" si="2"/>
        <v>0.02071959331</v>
      </c>
      <c r="H88" s="49">
        <f>DIVIDE(poblacion!C93-poblacion!C92,poblacion!C92)</f>
        <v>0.01499866012</v>
      </c>
    </row>
    <row r="89">
      <c r="A89" s="20" t="s">
        <v>24</v>
      </c>
      <c r="B89" s="51" t="s">
        <v>25</v>
      </c>
      <c r="C89" s="22">
        <v>2009.0</v>
      </c>
      <c r="D89" s="23">
        <v>2273032.0</v>
      </c>
      <c r="E89" s="24">
        <f t="array" ref="E89">INDEX(poblacion!C94,and(MATCH("MEX",poblacion!A94,0),MATCH(C89,poblacion!B94,0)))</f>
        <v>111646354</v>
      </c>
      <c r="F89" s="25">
        <f t="shared" si="1"/>
        <v>20.35921388</v>
      </c>
      <c r="G89" s="26">
        <f t="shared" si="2"/>
        <v>0.02035921388</v>
      </c>
      <c r="H89" s="49">
        <f>DIVIDE(poblacion!C94-poblacion!C93,poblacion!C93)</f>
        <v>0.01499102056</v>
      </c>
    </row>
    <row r="90">
      <c r="A90" s="20" t="s">
        <v>24</v>
      </c>
      <c r="B90" s="51" t="s">
        <v>25</v>
      </c>
      <c r="C90" s="22">
        <v>2010.0</v>
      </c>
      <c r="D90" s="23">
        <v>2268110.0</v>
      </c>
      <c r="E90" s="24">
        <f t="array" ref="E90">INDEX(poblacion!C95,and(MATCH("MEX",poblacion!A95,0),MATCH(C90,poblacion!B95,0)))</f>
        <v>113285118</v>
      </c>
      <c r="F90" s="25">
        <f t="shared" si="1"/>
        <v>20.02125292</v>
      </c>
      <c r="G90" s="26">
        <f t="shared" si="2"/>
        <v>0.02002125292</v>
      </c>
      <c r="H90" s="49">
        <f>DIVIDE(poblacion!C95-poblacion!C94,poblacion!C94)</f>
        <v>0.01467816853</v>
      </c>
    </row>
    <row r="91">
      <c r="A91" s="20" t="s">
        <v>24</v>
      </c>
      <c r="B91" s="51" t="s">
        <v>25</v>
      </c>
      <c r="C91" s="22">
        <v>2011.0</v>
      </c>
      <c r="D91" s="23">
        <v>2273571.0</v>
      </c>
      <c r="E91" s="24">
        <f t="array" ref="E91">INDEX(poblacion!C96,and(MATCH("MEX",poblacion!A96,0),MATCH(C91,poblacion!B96,0)))</f>
        <v>114900800</v>
      </c>
      <c r="F91" s="25">
        <f t="shared" si="1"/>
        <v>19.78725126</v>
      </c>
      <c r="G91" s="26">
        <f t="shared" si="2"/>
        <v>0.01978725126</v>
      </c>
      <c r="H91" s="49">
        <f>DIVIDE(poblacion!C96-poblacion!C95,poblacion!C95)</f>
        <v>0.01426208516</v>
      </c>
    </row>
    <row r="92">
      <c r="A92" s="20" t="s">
        <v>24</v>
      </c>
      <c r="B92" s="51" t="s">
        <v>25</v>
      </c>
      <c r="C92" s="22">
        <v>2012.0</v>
      </c>
      <c r="D92" s="23">
        <v>2273326.0</v>
      </c>
      <c r="E92" s="24">
        <f t="array" ref="E92">INDEX(poblacion!C97,and(MATCH("MEX",poblacion!A97,0),MATCH(C92,poblacion!B97,0)))</f>
        <v>116489125</v>
      </c>
      <c r="F92" s="25">
        <f t="shared" si="1"/>
        <v>19.51534961</v>
      </c>
      <c r="G92" s="26">
        <f t="shared" si="2"/>
        <v>0.01951534961</v>
      </c>
      <c r="H92" s="49">
        <f>DIVIDE(poblacion!C97-poblacion!C96,poblacion!C96)</f>
        <v>0.01382344596</v>
      </c>
    </row>
    <row r="93">
      <c r="A93" s="20" t="s">
        <v>24</v>
      </c>
      <c r="B93" s="51" t="s">
        <v>25</v>
      </c>
      <c r="C93" s="22">
        <v>2013.0</v>
      </c>
      <c r="D93" s="23">
        <v>2267699.0</v>
      </c>
      <c r="E93" s="24">
        <f t="array" ref="E93">INDEX(poblacion!C98,and(MATCH("MEX",poblacion!A98,0),MATCH(C93,poblacion!B98,0)))</f>
        <v>118057039</v>
      </c>
      <c r="F93" s="25">
        <f t="shared" si="1"/>
        <v>19.2085031</v>
      </c>
      <c r="G93" s="26">
        <f t="shared" si="2"/>
        <v>0.0192085031</v>
      </c>
      <c r="H93" s="49">
        <f>DIVIDE(poblacion!C98-poblacion!C97,poblacion!C97)</f>
        <v>0.01345974571</v>
      </c>
    </row>
    <row r="94">
      <c r="A94" s="20" t="s">
        <v>24</v>
      </c>
      <c r="B94" s="51" t="s">
        <v>25</v>
      </c>
      <c r="C94" s="22">
        <v>2014.0</v>
      </c>
      <c r="D94" s="23">
        <v>2222905.0</v>
      </c>
      <c r="E94" s="24">
        <f t="array" ref="E94">INDEX(poblacion!C99,and(MATCH("MEX",poblacion!A99,0),MATCH(C94,poblacion!B99,0)))</f>
        <v>119597427</v>
      </c>
      <c r="F94" s="25">
        <f t="shared" si="1"/>
        <v>18.58656207</v>
      </c>
      <c r="G94" s="26">
        <f t="shared" si="2"/>
        <v>0.01858656207</v>
      </c>
      <c r="H94" s="49">
        <f>DIVIDE(poblacion!C99-poblacion!C98,poblacion!C98)</f>
        <v>0.01304782852</v>
      </c>
    </row>
    <row r="95">
      <c r="A95" s="20" t="s">
        <v>24</v>
      </c>
      <c r="B95" s="51" t="s">
        <v>25</v>
      </c>
      <c r="C95" s="22">
        <v>2015.0</v>
      </c>
      <c r="D95" s="23">
        <v>2159314.0</v>
      </c>
      <c r="E95" s="24">
        <f t="array" ref="E95">INDEX(poblacion!C100,and(MATCH("MEX",poblacion!A100,0),MATCH(C95,poblacion!B100,0)))</f>
        <v>121112871</v>
      </c>
      <c r="F95" s="25">
        <f t="shared" si="1"/>
        <v>17.82893909</v>
      </c>
      <c r="G95" s="26">
        <f t="shared" si="2"/>
        <v>0.01782893909</v>
      </c>
      <c r="H95" s="49">
        <f>DIVIDE(poblacion!C100-poblacion!C99,poblacion!C99)</f>
        <v>0.01267120906</v>
      </c>
    </row>
    <row r="96">
      <c r="A96" s="20" t="s">
        <v>24</v>
      </c>
      <c r="B96" s="51" t="s">
        <v>25</v>
      </c>
      <c r="C96" s="22">
        <v>2016.0</v>
      </c>
      <c r="D96" s="23">
        <v>2116264.0</v>
      </c>
      <c r="E96" s="24">
        <f t="array" ref="E96">INDEX(poblacion!C101,and(MATCH("MEX",poblacion!A101,0),MATCH(C96,poblacion!B101,0)))</f>
        <v>122599845</v>
      </c>
      <c r="F96" s="25">
        <f t="shared" si="1"/>
        <v>17.26155527</v>
      </c>
      <c r="G96" s="26">
        <f t="shared" si="2"/>
        <v>0.01726155527</v>
      </c>
      <c r="H96" s="49">
        <f>DIVIDE(poblacion!C101-poblacion!C100,poblacion!C100)</f>
        <v>0.01227758856</v>
      </c>
    </row>
    <row r="97">
      <c r="A97" s="20" t="s">
        <v>24</v>
      </c>
      <c r="B97" s="51" t="s">
        <v>25</v>
      </c>
      <c r="C97" s="22">
        <v>2017.0</v>
      </c>
      <c r="D97" s="23">
        <v>2081548.1</v>
      </c>
      <c r="E97" s="24">
        <f t="array" ref="E97">INDEX(poblacion!C102,and(MATCH("MEX",poblacion!A102,0),MATCH(C97,poblacion!B102,0)))</f>
        <v>124061287</v>
      </c>
      <c r="F97" s="25">
        <f t="shared" si="1"/>
        <v>16.77838551</v>
      </c>
      <c r="G97" s="26">
        <f t="shared" si="2"/>
        <v>0.01677838551</v>
      </c>
      <c r="H97" s="49">
        <f>DIVIDE(poblacion!C102-poblacion!C101,poblacion!C101)</f>
        <v>0.0119204229</v>
      </c>
    </row>
    <row r="98">
      <c r="A98" s="20" t="s">
        <v>24</v>
      </c>
      <c r="B98" s="51" t="s">
        <v>25</v>
      </c>
      <c r="C98" s="22">
        <v>2018.0</v>
      </c>
      <c r="D98" s="23">
        <v>2042458.0</v>
      </c>
      <c r="E98" s="24">
        <f t="array" ref="E98">INDEX(poblacion!C103,and(MATCH("MEX",poblacion!A103,0),MATCH(C98,poblacion!B103,0)))</f>
        <v>125489863</v>
      </c>
      <c r="F98" s="25">
        <f t="shared" si="1"/>
        <v>16.27588039</v>
      </c>
      <c r="G98" s="26">
        <f t="shared" si="2"/>
        <v>0.01627588039</v>
      </c>
      <c r="H98" s="49">
        <f>DIVIDE(poblacion!C103-poblacion!C102,poblacion!C102)</f>
        <v>0.01151508286</v>
      </c>
    </row>
    <row r="99">
      <c r="A99" s="20" t="s">
        <v>24</v>
      </c>
      <c r="B99" s="51" t="s">
        <v>25</v>
      </c>
      <c r="C99" s="22">
        <v>2019.0</v>
      </c>
      <c r="D99" s="23">
        <v>1965139.0</v>
      </c>
      <c r="E99" s="24">
        <f t="array" ref="E99">INDEX(poblacion!C104,and(MATCH("MEX",poblacion!A104,0),MATCH(C99,poblacion!B104,0)))</f>
        <v>126888846</v>
      </c>
      <c r="F99" s="25">
        <f t="shared" si="1"/>
        <v>15.48709017</v>
      </c>
      <c r="G99" s="26">
        <f t="shared" si="2"/>
        <v>0.01548709017</v>
      </c>
      <c r="H99" s="49">
        <f>DIVIDE(poblacion!C104-poblacion!C103,poblacion!C103)</f>
        <v>0.01114817537</v>
      </c>
    </row>
    <row r="100">
      <c r="A100" s="20" t="s">
        <v>24</v>
      </c>
      <c r="B100" s="51" t="s">
        <v>25</v>
      </c>
      <c r="C100" s="22">
        <v>2020.0</v>
      </c>
      <c r="D100" s="23">
        <v>1961267.0</v>
      </c>
      <c r="E100" s="24">
        <f t="array" ref="E100">INDEX(poblacion!C105,and(MATCH("MEX",poblacion!A105,0),MATCH(C100,poblacion!B105,0)))</f>
        <v>128257849</v>
      </c>
      <c r="F100" s="25">
        <f t="shared" si="1"/>
        <v>15.29159436</v>
      </c>
      <c r="G100" s="26">
        <f t="shared" si="2"/>
        <v>0.01529159436</v>
      </c>
      <c r="H100" s="49">
        <f>DIVIDE(poblacion!C105-poblacion!C104,poblacion!C104)</f>
        <v>0.01078899401</v>
      </c>
    </row>
    <row r="101">
      <c r="A101" s="42" t="s">
        <v>24</v>
      </c>
      <c r="B101" s="52" t="s">
        <v>25</v>
      </c>
      <c r="C101" s="44">
        <v>2021.0</v>
      </c>
      <c r="D101" s="45">
        <v>1882362.0</v>
      </c>
      <c r="E101" s="46">
        <f t="array" ref="E101">INDEX(poblacion!C106,and(MATCH("MEX",poblacion!A106,0),MATCH(C101,poblacion!B106,0)))</f>
        <v>130012416</v>
      </c>
      <c r="F101" s="47">
        <f t="shared" si="1"/>
        <v>14.4783249</v>
      </c>
      <c r="G101" s="48">
        <f t="shared" si="2"/>
        <v>0.0144783249</v>
      </c>
      <c r="H101" s="49">
        <f>DIVIDE(poblacion!C106-poblacion!C105,poblacion!C105)</f>
        <v>0.01367999708</v>
      </c>
    </row>
    <row r="102">
      <c r="A102" s="10" t="s">
        <v>26</v>
      </c>
      <c r="B102" s="50" t="s">
        <v>27</v>
      </c>
      <c r="C102" s="12">
        <v>2002.0</v>
      </c>
      <c r="D102" s="13">
        <v>616261.0</v>
      </c>
      <c r="E102" s="14">
        <f t="array" ref="E102">INDEX(poblacion!C108,and(MATCH("PER",poblacion!A108,0),MATCH(C102,poblacion!B108,0)))</f>
        <v>26951366</v>
      </c>
      <c r="F102" s="15">
        <f t="shared" si="1"/>
        <v>22.86566848</v>
      </c>
      <c r="G102" s="16">
        <f t="shared" si="2"/>
        <v>0.02286566848</v>
      </c>
      <c r="H102" s="49">
        <f>DIVIDE(poblacion!C108-poblacion!C107,poblacion!C107)</f>
        <v>0.01202939686</v>
      </c>
    </row>
    <row r="103">
      <c r="A103" s="20" t="s">
        <v>26</v>
      </c>
      <c r="B103" s="51" t="s">
        <v>27</v>
      </c>
      <c r="C103" s="22">
        <v>2003.0</v>
      </c>
      <c r="D103" s="23">
        <v>615508.0</v>
      </c>
      <c r="E103" s="24">
        <f t="array" ref="E103">INDEX(poblacion!C109,and(MATCH("PER",poblacion!A109,0),MATCH(C103,poblacion!B109,0)))</f>
        <v>27237705</v>
      </c>
      <c r="F103" s="25">
        <f t="shared" si="1"/>
        <v>22.59764543</v>
      </c>
      <c r="G103" s="26">
        <f t="shared" si="2"/>
        <v>0.02259764543</v>
      </c>
      <c r="H103" s="49">
        <f>DIVIDE(poblacion!C109-poblacion!C108,poblacion!C108)</f>
        <v>0.01062428524</v>
      </c>
    </row>
    <row r="104">
      <c r="A104" s="20" t="s">
        <v>26</v>
      </c>
      <c r="B104" s="51" t="s">
        <v>27</v>
      </c>
      <c r="C104" s="22">
        <v>2004.0</v>
      </c>
      <c r="D104" s="23">
        <v>623674.0</v>
      </c>
      <c r="E104" s="24">
        <f t="array" ref="E104">INDEX(poblacion!C110,and(MATCH("PER",poblacion!A110,0),MATCH(C104,poblacion!B110,0)))</f>
        <v>27498910</v>
      </c>
      <c r="F104" s="25">
        <f t="shared" si="1"/>
        <v>22.6799535</v>
      </c>
      <c r="G104" s="26">
        <f t="shared" si="2"/>
        <v>0.0226799535</v>
      </c>
      <c r="H104" s="49">
        <f>DIVIDE(poblacion!C110-poblacion!C109,poblacion!C109)</f>
        <v>0.009589831449</v>
      </c>
    </row>
    <row r="105">
      <c r="A105" s="20" t="s">
        <v>26</v>
      </c>
      <c r="B105" s="51" t="s">
        <v>27</v>
      </c>
      <c r="C105" s="22">
        <v>2005.0</v>
      </c>
      <c r="D105" s="23">
        <v>631197.0</v>
      </c>
      <c r="E105" s="24">
        <f t="array" ref="E105">INDEX(poblacion!C111,and(MATCH("PER",poblacion!A111,0),MATCH(C105,poblacion!B111,0)))</f>
        <v>27746177</v>
      </c>
      <c r="F105" s="25">
        <f t="shared" si="1"/>
        <v>22.74897187</v>
      </c>
      <c r="G105" s="26">
        <f t="shared" si="2"/>
        <v>0.02274897187</v>
      </c>
      <c r="H105" s="49">
        <f>DIVIDE(poblacion!C111-poblacion!C110,poblacion!C110)</f>
        <v>0.008991883678</v>
      </c>
    </row>
    <row r="106">
      <c r="A106" s="20" t="s">
        <v>26</v>
      </c>
      <c r="B106" s="51" t="s">
        <v>27</v>
      </c>
      <c r="C106" s="22">
        <v>2006.0</v>
      </c>
      <c r="D106" s="23">
        <v>634801.0</v>
      </c>
      <c r="E106" s="24">
        <f t="array" ref="E106">INDEX(poblacion!C112,and(MATCH("PER",poblacion!A112,0),MATCH(C106,poblacion!B112,0)))</f>
        <v>27985067</v>
      </c>
      <c r="F106" s="25">
        <f t="shared" si="1"/>
        <v>22.68356192</v>
      </c>
      <c r="G106" s="26">
        <f t="shared" si="2"/>
        <v>0.02268356192</v>
      </c>
      <c r="H106" s="49">
        <f>DIVIDE(poblacion!C112-poblacion!C111,poblacion!C111)</f>
        <v>0.008609834789</v>
      </c>
    </row>
    <row r="107">
      <c r="A107" s="20" t="s">
        <v>26</v>
      </c>
      <c r="B107" s="51" t="s">
        <v>27</v>
      </c>
      <c r="C107" s="22">
        <v>2007.0</v>
      </c>
      <c r="D107" s="23">
        <v>632563.0</v>
      </c>
      <c r="E107" s="24">
        <f t="array" ref="E107">INDEX(poblacion!C113,and(MATCH("PER",poblacion!A113,0),MATCH(C107,poblacion!B113,0)))</f>
        <v>28218502</v>
      </c>
      <c r="F107" s="25">
        <f t="shared" si="1"/>
        <v>22.41660454</v>
      </c>
      <c r="G107" s="26">
        <f t="shared" si="2"/>
        <v>0.02241660454</v>
      </c>
      <c r="H107" s="49">
        <f>DIVIDE(poblacion!C113-poblacion!C112,poblacion!C112)</f>
        <v>0.00834141294</v>
      </c>
    </row>
    <row r="108">
      <c r="A108" s="20" t="s">
        <v>26</v>
      </c>
      <c r="B108" s="51" t="s">
        <v>27</v>
      </c>
      <c r="C108" s="22">
        <v>2008.0</v>
      </c>
      <c r="D108" s="23">
        <v>626301.0</v>
      </c>
      <c r="E108" s="24">
        <f t="array" ref="E108">INDEX(poblacion!C114,and(MATCH("PER",poblacion!A114,0),MATCH(C108,poblacion!B114,0)))</f>
        <v>28448312</v>
      </c>
      <c r="F108" s="25">
        <f t="shared" si="1"/>
        <v>22.01540112</v>
      </c>
      <c r="G108" s="26">
        <f t="shared" si="2"/>
        <v>0.02201540112</v>
      </c>
      <c r="H108" s="49">
        <f>DIVIDE(poblacion!C114-poblacion!C113,poblacion!C113)</f>
        <v>0.008143947542</v>
      </c>
    </row>
    <row r="109">
      <c r="A109" s="20" t="s">
        <v>26</v>
      </c>
      <c r="B109" s="51" t="s">
        <v>27</v>
      </c>
      <c r="C109" s="22">
        <v>2009.0</v>
      </c>
      <c r="D109" s="23">
        <v>623635.0</v>
      </c>
      <c r="E109" s="24">
        <f t="array" ref="E109">INDEX(poblacion!C115,and(MATCH("PER",poblacion!A115,0),MATCH(C109,poblacion!B115,0)))</f>
        <v>28678439</v>
      </c>
      <c r="F109" s="25">
        <f t="shared" si="1"/>
        <v>21.74577912</v>
      </c>
      <c r="G109" s="26">
        <f t="shared" si="2"/>
        <v>0.02174577912</v>
      </c>
      <c r="H109" s="49">
        <f>DIVIDE(poblacion!C115-poblacion!C114,poblacion!C114)</f>
        <v>0.008089302451</v>
      </c>
    </row>
    <row r="110">
      <c r="A110" s="20" t="s">
        <v>26</v>
      </c>
      <c r="B110" s="51" t="s">
        <v>27</v>
      </c>
      <c r="C110" s="22">
        <v>2010.0</v>
      </c>
      <c r="D110" s="23">
        <v>617632.0</v>
      </c>
      <c r="E110" s="24">
        <f t="array" ref="E110">INDEX(poblacion!C116,and(MATCH("PER",poblacion!A116,0),MATCH(C110,poblacion!B116,0)))</f>
        <v>28911137</v>
      </c>
      <c r="F110" s="25">
        <f t="shared" si="1"/>
        <v>21.36311692</v>
      </c>
      <c r="G110" s="26">
        <f t="shared" si="2"/>
        <v>0.02136311692</v>
      </c>
      <c r="H110" s="49">
        <f>DIVIDE(poblacion!C116-poblacion!C115,poblacion!C115)</f>
        <v>0.008114039959</v>
      </c>
    </row>
    <row r="111">
      <c r="A111" s="20" t="s">
        <v>26</v>
      </c>
      <c r="B111" s="51" t="s">
        <v>27</v>
      </c>
      <c r="C111" s="22">
        <v>2011.0</v>
      </c>
      <c r="D111" s="23">
        <v>613180.0</v>
      </c>
      <c r="E111" s="24">
        <f t="array" ref="E111">INDEX(poblacion!C117,and(MATCH("PER",poblacion!A117,0),MATCH(C111,poblacion!B117,0)))</f>
        <v>29146969</v>
      </c>
      <c r="F111" s="25">
        <f t="shared" si="1"/>
        <v>21.03752195</v>
      </c>
      <c r="G111" s="26">
        <f t="shared" si="2"/>
        <v>0.02103752195</v>
      </c>
      <c r="H111" s="49">
        <f>DIVIDE(poblacion!C117-poblacion!C116,poblacion!C116)</f>
        <v>0.008157133357</v>
      </c>
    </row>
    <row r="112">
      <c r="A112" s="20" t="s">
        <v>26</v>
      </c>
      <c r="B112" s="51" t="s">
        <v>27</v>
      </c>
      <c r="C112" s="22">
        <v>2012.0</v>
      </c>
      <c r="D112" s="23">
        <v>602813.0</v>
      </c>
      <c r="E112" s="24">
        <f t="array" ref="E112">INDEX(poblacion!C118,and(MATCH("PER",poblacion!A118,0),MATCH(C112,poblacion!B118,0)))</f>
        <v>29386215</v>
      </c>
      <c r="F112" s="25">
        <f t="shared" si="1"/>
        <v>20.51346184</v>
      </c>
      <c r="G112" s="26">
        <f t="shared" si="2"/>
        <v>0.02051346184</v>
      </c>
      <c r="H112" s="49">
        <f>DIVIDE(poblacion!C118-poblacion!C117,poblacion!C117)</f>
        <v>0.008208263439</v>
      </c>
    </row>
    <row r="113">
      <c r="A113" s="20" t="s">
        <v>26</v>
      </c>
      <c r="B113" s="51" t="s">
        <v>27</v>
      </c>
      <c r="C113" s="22">
        <v>2013.0</v>
      </c>
      <c r="D113" s="23">
        <v>592938.0</v>
      </c>
      <c r="E113" s="24">
        <f t="array" ref="E113">INDEX(poblacion!C119,and(MATCH("PER",poblacion!A119,0),MATCH(C113,poblacion!B119,0)))</f>
        <v>29641486</v>
      </c>
      <c r="F113" s="25">
        <f t="shared" si="1"/>
        <v>20.00365299</v>
      </c>
      <c r="G113" s="26">
        <f t="shared" si="2"/>
        <v>0.02000365299</v>
      </c>
      <c r="H113" s="49">
        <f>DIVIDE(poblacion!C119-poblacion!C118,poblacion!C118)</f>
        <v>0.008686760102</v>
      </c>
    </row>
    <row r="114">
      <c r="A114" s="20" t="s">
        <v>26</v>
      </c>
      <c r="B114" s="51" t="s">
        <v>27</v>
      </c>
      <c r="C114" s="22">
        <v>2014.0</v>
      </c>
      <c r="D114" s="23">
        <v>584699.0</v>
      </c>
      <c r="E114" s="24">
        <f t="array" ref="E114">INDEX(poblacion!C120,and(MATCH("PER",poblacion!A120,0),MATCH(C114,poblacion!B120,0)))</f>
        <v>29933479</v>
      </c>
      <c r="F114" s="25">
        <f t="shared" si="1"/>
        <v>19.53327911</v>
      </c>
      <c r="G114" s="26">
        <f t="shared" si="2"/>
        <v>0.01953327911</v>
      </c>
      <c r="H114" s="49">
        <f>DIVIDE(poblacion!C120-poblacion!C119,poblacion!C119)</f>
        <v>0.009850821919</v>
      </c>
    </row>
    <row r="115">
      <c r="A115" s="20" t="s">
        <v>26</v>
      </c>
      <c r="B115" s="51" t="s">
        <v>27</v>
      </c>
      <c r="C115" s="22">
        <v>2015.0</v>
      </c>
      <c r="D115" s="23">
        <v>577568.0</v>
      </c>
      <c r="E115" s="24">
        <f t="array" ref="E115">INDEX(poblacion!C121,and(MATCH("PER",poblacion!A121,0),MATCH(C115,poblacion!B121,0)))</f>
        <v>30282119</v>
      </c>
      <c r="F115" s="25">
        <f t="shared" si="1"/>
        <v>19.0729057</v>
      </c>
      <c r="G115" s="26">
        <f t="shared" si="2"/>
        <v>0.0190729057</v>
      </c>
      <c r="H115" s="49">
        <f>DIVIDE(poblacion!C121-poblacion!C120,poblacion!C120)</f>
        <v>0.01164715936</v>
      </c>
    </row>
    <row r="116">
      <c r="A116" s="20" t="s">
        <v>26</v>
      </c>
      <c r="B116" s="51" t="s">
        <v>27</v>
      </c>
      <c r="C116" s="22">
        <v>2016.0</v>
      </c>
      <c r="D116" s="23">
        <v>575208.0</v>
      </c>
      <c r="E116" s="24">
        <f t="array" ref="E116">INDEX(poblacion!C122,and(MATCH("PER",poblacion!A122,0),MATCH(C116,poblacion!B122,0)))</f>
        <v>30699631</v>
      </c>
      <c r="F116" s="25">
        <f t="shared" si="1"/>
        <v>18.73664214</v>
      </c>
      <c r="G116" s="26">
        <f t="shared" si="2"/>
        <v>0.01873664214</v>
      </c>
      <c r="H116" s="49">
        <f>DIVIDE(poblacion!C122-poblacion!C121,poblacion!C121)</f>
        <v>0.01378741032</v>
      </c>
    </row>
    <row r="117">
      <c r="A117" s="20" t="s">
        <v>26</v>
      </c>
      <c r="B117" s="51" t="s">
        <v>27</v>
      </c>
      <c r="C117" s="22">
        <v>2017.0</v>
      </c>
      <c r="D117" s="23">
        <v>576461.0</v>
      </c>
      <c r="E117" s="24">
        <f t="array" ref="E117">INDEX(poblacion!C123,and(MATCH("PER",poblacion!A123,0),MATCH(C117,poblacion!B123,0)))</f>
        <v>31187297</v>
      </c>
      <c r="F117" s="25">
        <f t="shared" si="1"/>
        <v>18.48383975</v>
      </c>
      <c r="G117" s="26">
        <f t="shared" si="2"/>
        <v>0.01848383975</v>
      </c>
      <c r="H117" s="49">
        <f>DIVIDE(poblacion!C123-poblacion!C122,poblacion!C122)</f>
        <v>0.01588507692</v>
      </c>
    </row>
    <row r="118">
      <c r="A118" s="20" t="s">
        <v>26</v>
      </c>
      <c r="B118" s="51" t="s">
        <v>27</v>
      </c>
      <c r="C118" s="22">
        <v>2018.0</v>
      </c>
      <c r="D118" s="23">
        <v>579697.0</v>
      </c>
      <c r="E118" s="24">
        <f t="array" ref="E118">INDEX(poblacion!C124,and(MATCH("PER",poblacion!A124,0),MATCH(C118,poblacion!B124,0)))</f>
        <v>31719022</v>
      </c>
      <c r="F118" s="25">
        <f t="shared" si="1"/>
        <v>18.27600485</v>
      </c>
      <c r="G118" s="26">
        <f t="shared" si="2"/>
        <v>0.01827600485</v>
      </c>
      <c r="H118" s="49">
        <f>DIVIDE(poblacion!C124-poblacion!C123,poblacion!C123)</f>
        <v>0.01704940957</v>
      </c>
    </row>
    <row r="119">
      <c r="A119" s="20" t="s">
        <v>26</v>
      </c>
      <c r="B119" s="51" t="s">
        <v>27</v>
      </c>
      <c r="C119" s="22">
        <v>2019.0</v>
      </c>
      <c r="D119" s="23">
        <v>591025.0</v>
      </c>
      <c r="E119" s="24">
        <f t="array" ref="E119">INDEX(poblacion!C125,and(MATCH("PER",poblacion!A125,0),MATCH(C119,poblacion!B125,0)))</f>
        <v>32252005</v>
      </c>
      <c r="F119" s="25">
        <f t="shared" si="1"/>
        <v>18.3252173</v>
      </c>
      <c r="G119" s="26">
        <f t="shared" si="2"/>
        <v>0.0183252173</v>
      </c>
      <c r="H119" s="49">
        <f>DIVIDE(poblacion!C125-poblacion!C124,poblacion!C124)</f>
        <v>0.01680326083</v>
      </c>
    </row>
    <row r="120">
      <c r="A120" s="20" t="s">
        <v>26</v>
      </c>
      <c r="B120" s="51" t="s">
        <v>27</v>
      </c>
      <c r="C120" s="22">
        <v>2020.0</v>
      </c>
      <c r="D120" s="23">
        <v>593207.0</v>
      </c>
      <c r="E120" s="24">
        <f t="array" ref="E120">INDEX(poblacion!C126,and(MATCH("PER",poblacion!A126,0),MATCH(C120,poblacion!B126,0)))</f>
        <v>32742415</v>
      </c>
      <c r="F120" s="25">
        <f t="shared" si="1"/>
        <v>18.11738688</v>
      </c>
      <c r="G120" s="26">
        <f t="shared" si="2"/>
        <v>0.01811738688</v>
      </c>
      <c r="H120" s="49">
        <f>DIVIDE(poblacion!C126-poblacion!C125,poblacion!C125)</f>
        <v>0.01520556629</v>
      </c>
    </row>
    <row r="121">
      <c r="A121" s="42" t="s">
        <v>26</v>
      </c>
      <c r="B121" s="52" t="s">
        <v>27</v>
      </c>
      <c r="C121" s="44">
        <v>2021.0</v>
      </c>
      <c r="D121" s="45">
        <v>593523.0</v>
      </c>
      <c r="E121" s="46">
        <f t="array" ref="E121">INDEX(poblacion!C127,and(MATCH("PER",poblacion!A127,0),MATCH(C121,poblacion!B127,0)))</f>
        <v>33174287</v>
      </c>
      <c r="F121" s="47">
        <f t="shared" si="1"/>
        <v>17.8910552</v>
      </c>
      <c r="G121" s="48">
        <f t="shared" si="2"/>
        <v>0.0178910552</v>
      </c>
      <c r="H121" s="49">
        <f>DIVIDE(poblacion!C127-poblacion!C126,poblacion!C126)</f>
        <v>0.01318998614</v>
      </c>
    </row>
    <row r="122">
      <c r="A122" s="51"/>
      <c r="B122" s="51"/>
      <c r="C122" s="51"/>
      <c r="D122" s="56"/>
      <c r="F122" s="25"/>
      <c r="G122" s="26"/>
      <c r="H122" s="57"/>
    </row>
    <row r="123">
      <c r="A123" s="51"/>
      <c r="B123" s="51"/>
      <c r="C123" s="51"/>
      <c r="D123" s="56"/>
      <c r="F123" s="25"/>
      <c r="G123" s="26"/>
      <c r="H123" s="57"/>
    </row>
    <row r="124">
      <c r="A124" s="51"/>
      <c r="B124" s="51"/>
      <c r="C124" s="51"/>
      <c r="D124" s="56"/>
      <c r="F124" s="25"/>
      <c r="G124" s="26"/>
      <c r="H124" s="57"/>
    </row>
    <row r="125">
      <c r="A125" s="51"/>
      <c r="B125" s="51"/>
      <c r="C125" s="51"/>
      <c r="D125" s="56"/>
      <c r="F125" s="25"/>
      <c r="G125" s="26"/>
      <c r="H125" s="57"/>
    </row>
    <row r="126">
      <c r="A126" s="51"/>
      <c r="B126" s="51"/>
      <c r="C126" s="51"/>
      <c r="D126" s="56"/>
      <c r="F126" s="25"/>
      <c r="G126" s="26"/>
      <c r="H126" s="57"/>
    </row>
    <row r="127">
      <c r="A127" s="51"/>
      <c r="B127" s="51"/>
      <c r="C127" s="51"/>
      <c r="D127" s="56"/>
      <c r="F127" s="25"/>
      <c r="G127" s="26"/>
      <c r="H127" s="57"/>
    </row>
    <row r="128">
      <c r="A128" s="51"/>
      <c r="B128" s="51"/>
      <c r="C128" s="51"/>
      <c r="D128" s="56"/>
      <c r="F128" s="25"/>
      <c r="G128" s="26"/>
      <c r="H128" s="57"/>
    </row>
    <row r="129">
      <c r="A129" s="51"/>
      <c r="B129" s="51"/>
      <c r="C129" s="51"/>
      <c r="D129" s="56"/>
      <c r="F129" s="25"/>
      <c r="G129" s="26"/>
      <c r="H129" s="57"/>
    </row>
    <row r="130">
      <c r="A130" s="51"/>
      <c r="B130" s="51"/>
      <c r="C130" s="51"/>
      <c r="D130" s="56"/>
      <c r="F130" s="25"/>
      <c r="G130" s="26"/>
      <c r="H130" s="57"/>
    </row>
    <row r="131">
      <c r="A131" s="51"/>
      <c r="B131" s="51"/>
      <c r="C131" s="51"/>
      <c r="D131" s="56"/>
      <c r="F131" s="25"/>
      <c r="G131" s="26"/>
      <c r="H131" s="57"/>
    </row>
    <row r="132">
      <c r="A132" s="51"/>
      <c r="B132" s="51"/>
      <c r="C132" s="51"/>
      <c r="D132" s="56"/>
      <c r="F132" s="25"/>
      <c r="G132" s="26"/>
      <c r="H132" s="57"/>
    </row>
    <row r="133">
      <c r="A133" s="51"/>
      <c r="B133" s="51"/>
      <c r="C133" s="51"/>
      <c r="D133" s="56"/>
      <c r="F133" s="25"/>
      <c r="G133" s="26"/>
      <c r="H133" s="57"/>
    </row>
    <row r="134">
      <c r="A134" s="51"/>
      <c r="B134" s="51"/>
      <c r="C134" s="51"/>
      <c r="D134" s="56"/>
      <c r="F134" s="25"/>
      <c r="G134" s="26"/>
      <c r="H134" s="57"/>
    </row>
    <row r="135">
      <c r="A135" s="51"/>
      <c r="B135" s="51"/>
      <c r="C135" s="51"/>
      <c r="D135" s="56"/>
      <c r="F135" s="25"/>
      <c r="G135" s="26"/>
      <c r="H135" s="57"/>
    </row>
    <row r="136">
      <c r="A136" s="51"/>
      <c r="B136" s="51"/>
      <c r="C136" s="51"/>
      <c r="D136" s="56"/>
      <c r="F136" s="25"/>
      <c r="G136" s="26"/>
      <c r="H136" s="57"/>
    </row>
    <row r="137">
      <c r="A137" s="51"/>
      <c r="B137" s="51"/>
      <c r="C137" s="51"/>
      <c r="D137" s="56"/>
      <c r="F137" s="25"/>
      <c r="G137" s="26"/>
      <c r="H137" s="57"/>
    </row>
    <row r="138">
      <c r="A138" s="51"/>
      <c r="B138" s="51"/>
      <c r="C138" s="51"/>
      <c r="D138" s="56"/>
      <c r="F138" s="25"/>
      <c r="G138" s="26"/>
      <c r="H138" s="57"/>
    </row>
    <row r="139">
      <c r="A139" s="51"/>
      <c r="B139" s="51"/>
      <c r="C139" s="51"/>
      <c r="D139" s="56"/>
      <c r="F139" s="25"/>
      <c r="G139" s="26"/>
      <c r="H139" s="57"/>
    </row>
    <row r="140">
      <c r="A140" s="51"/>
      <c r="B140" s="51"/>
      <c r="C140" s="51"/>
      <c r="D140" s="56"/>
      <c r="F140" s="25"/>
      <c r="G140" s="26"/>
      <c r="H140" s="57"/>
    </row>
    <row r="141">
      <c r="A141" s="51"/>
      <c r="B141" s="51"/>
      <c r="C141" s="51"/>
      <c r="D141" s="56"/>
      <c r="F141" s="25"/>
      <c r="G141" s="26"/>
      <c r="H141" s="57"/>
    </row>
    <row r="142">
      <c r="A142" s="51"/>
      <c r="B142" s="51"/>
      <c r="C142" s="51"/>
      <c r="D142" s="56"/>
      <c r="F142" s="25"/>
      <c r="G142" s="26"/>
      <c r="H142" s="57"/>
    </row>
    <row r="143">
      <c r="A143" s="51"/>
      <c r="B143" s="51"/>
      <c r="C143" s="51"/>
      <c r="D143" s="56"/>
      <c r="F143" s="25"/>
      <c r="G143" s="26"/>
      <c r="H143" s="57"/>
    </row>
    <row r="144">
      <c r="A144" s="51"/>
      <c r="B144" s="51"/>
      <c r="C144" s="51"/>
      <c r="D144" s="56"/>
      <c r="F144" s="25"/>
      <c r="G144" s="26"/>
      <c r="H144" s="57"/>
    </row>
    <row r="145">
      <c r="A145" s="51"/>
      <c r="B145" s="51"/>
      <c r="C145" s="51"/>
      <c r="D145" s="56"/>
      <c r="F145" s="25"/>
      <c r="G145" s="26"/>
      <c r="H145" s="57"/>
    </row>
    <row r="146">
      <c r="A146" s="51"/>
      <c r="B146" s="51"/>
      <c r="C146" s="51"/>
      <c r="D146" s="56"/>
      <c r="F146" s="25"/>
      <c r="G146" s="26"/>
      <c r="H146" s="57"/>
    </row>
    <row r="147">
      <c r="A147" s="51"/>
      <c r="B147" s="51"/>
      <c r="C147" s="51"/>
      <c r="D147" s="56"/>
      <c r="F147" s="25"/>
      <c r="G147" s="26"/>
      <c r="H147" s="57"/>
    </row>
    <row r="148">
      <c r="A148" s="51"/>
      <c r="B148" s="51"/>
      <c r="C148" s="51"/>
      <c r="D148" s="56"/>
      <c r="F148" s="25"/>
      <c r="G148" s="26"/>
      <c r="H148" s="57"/>
    </row>
    <row r="149">
      <c r="A149" s="51"/>
      <c r="B149" s="51"/>
      <c r="C149" s="51"/>
      <c r="D149" s="56"/>
      <c r="F149" s="25"/>
      <c r="G149" s="26"/>
      <c r="H149" s="57"/>
    </row>
    <row r="150">
      <c r="A150" s="51"/>
      <c r="B150" s="51"/>
      <c r="C150" s="51"/>
      <c r="D150" s="56"/>
      <c r="F150" s="25"/>
      <c r="G150" s="26"/>
      <c r="H150" s="57"/>
    </row>
    <row r="151">
      <c r="A151" s="51"/>
      <c r="B151" s="51"/>
      <c r="C151" s="51"/>
      <c r="D151" s="56"/>
      <c r="F151" s="25"/>
      <c r="G151" s="26"/>
      <c r="H151" s="57"/>
    </row>
    <row r="152">
      <c r="A152" s="51"/>
      <c r="B152" s="51"/>
      <c r="C152" s="51"/>
      <c r="D152" s="56"/>
      <c r="F152" s="25"/>
      <c r="G152" s="26"/>
      <c r="H152" s="57"/>
    </row>
    <row r="153">
      <c r="A153" s="51"/>
      <c r="B153" s="51"/>
      <c r="C153" s="51"/>
      <c r="D153" s="56"/>
      <c r="F153" s="25"/>
      <c r="G153" s="26"/>
      <c r="H153" s="57"/>
    </row>
    <row r="154">
      <c r="A154" s="51"/>
      <c r="B154" s="51"/>
      <c r="C154" s="51"/>
      <c r="D154" s="56"/>
      <c r="F154" s="25"/>
      <c r="G154" s="26"/>
      <c r="H154" s="57"/>
    </row>
    <row r="155">
      <c r="A155" s="51"/>
      <c r="B155" s="51"/>
      <c r="C155" s="51"/>
      <c r="D155" s="56"/>
      <c r="F155" s="25"/>
      <c r="G155" s="26"/>
      <c r="H155" s="57"/>
    </row>
    <row r="156">
      <c r="A156" s="51"/>
      <c r="B156" s="51"/>
      <c r="C156" s="51"/>
      <c r="D156" s="56"/>
      <c r="F156" s="25"/>
      <c r="G156" s="26"/>
      <c r="H156" s="57"/>
    </row>
    <row r="157">
      <c r="A157" s="51"/>
      <c r="B157" s="51"/>
      <c r="C157" s="51"/>
      <c r="D157" s="56"/>
      <c r="F157" s="25"/>
      <c r="G157" s="26"/>
      <c r="H157" s="57"/>
    </row>
    <row r="158">
      <c r="A158" s="51"/>
      <c r="B158" s="51"/>
      <c r="C158" s="51"/>
      <c r="D158" s="56"/>
      <c r="F158" s="25"/>
      <c r="G158" s="26"/>
      <c r="H158" s="57"/>
    </row>
    <row r="159">
      <c r="A159" s="51"/>
      <c r="B159" s="51"/>
      <c r="C159" s="51"/>
      <c r="D159" s="56"/>
      <c r="F159" s="25"/>
      <c r="G159" s="26"/>
      <c r="H159" s="57"/>
    </row>
    <row r="160">
      <c r="A160" s="51"/>
      <c r="B160" s="51"/>
      <c r="C160" s="51"/>
      <c r="D160" s="56"/>
      <c r="F160" s="25"/>
      <c r="G160" s="26"/>
      <c r="H160" s="57"/>
    </row>
    <row r="161">
      <c r="A161" s="51"/>
      <c r="B161" s="51"/>
      <c r="C161" s="51"/>
      <c r="D161" s="56"/>
      <c r="F161" s="25"/>
      <c r="G161" s="26"/>
      <c r="H161" s="57"/>
    </row>
    <row r="162">
      <c r="A162" s="51"/>
      <c r="B162" s="51"/>
      <c r="C162" s="51"/>
      <c r="D162" s="56"/>
      <c r="F162" s="25"/>
      <c r="G162" s="26"/>
      <c r="H162" s="57"/>
    </row>
    <row r="163">
      <c r="A163" s="51"/>
      <c r="B163" s="51"/>
      <c r="C163" s="51"/>
      <c r="D163" s="56"/>
      <c r="F163" s="25"/>
      <c r="G163" s="26"/>
      <c r="H163" s="57"/>
    </row>
    <row r="164">
      <c r="A164" s="51"/>
      <c r="B164" s="51"/>
      <c r="C164" s="51"/>
      <c r="D164" s="56"/>
      <c r="F164" s="25"/>
      <c r="G164" s="26"/>
      <c r="H164" s="57"/>
    </row>
    <row r="165">
      <c r="A165" s="51"/>
      <c r="B165" s="51"/>
      <c r="C165" s="51"/>
      <c r="D165" s="56"/>
      <c r="F165" s="25"/>
      <c r="G165" s="26"/>
      <c r="H165" s="57"/>
    </row>
    <row r="166">
      <c r="A166" s="51"/>
      <c r="B166" s="51"/>
      <c r="C166" s="51"/>
      <c r="D166" s="56"/>
      <c r="F166" s="25"/>
      <c r="G166" s="26"/>
      <c r="H166" s="57"/>
    </row>
    <row r="167">
      <c r="A167" s="51"/>
      <c r="B167" s="51"/>
      <c r="C167" s="51"/>
      <c r="D167" s="56"/>
      <c r="F167" s="25"/>
      <c r="G167" s="26"/>
      <c r="H167" s="57"/>
    </row>
    <row r="168">
      <c r="A168" s="51"/>
      <c r="B168" s="51"/>
      <c r="C168" s="51"/>
      <c r="D168" s="56"/>
      <c r="F168" s="25"/>
      <c r="G168" s="26"/>
      <c r="H168" s="57"/>
    </row>
    <row r="169">
      <c r="A169" s="51"/>
      <c r="B169" s="51"/>
      <c r="C169" s="51"/>
      <c r="D169" s="56"/>
      <c r="F169" s="25"/>
      <c r="G169" s="26"/>
      <c r="H169" s="57"/>
    </row>
    <row r="170">
      <c r="A170" s="51"/>
      <c r="B170" s="51"/>
      <c r="C170" s="51"/>
      <c r="D170" s="56"/>
      <c r="F170" s="25"/>
      <c r="G170" s="26"/>
      <c r="H170" s="57"/>
    </row>
    <row r="171">
      <c r="A171" s="51"/>
      <c r="B171" s="51"/>
      <c r="C171" s="51"/>
      <c r="D171" s="56"/>
      <c r="F171" s="25"/>
      <c r="G171" s="26"/>
      <c r="H171" s="57"/>
    </row>
    <row r="172">
      <c r="A172" s="51"/>
      <c r="B172" s="51"/>
      <c r="C172" s="51"/>
      <c r="D172" s="56"/>
      <c r="F172" s="25"/>
      <c r="G172" s="26"/>
      <c r="H172" s="57"/>
    </row>
    <row r="173">
      <c r="A173" s="51"/>
      <c r="B173" s="51"/>
      <c r="C173" s="51"/>
      <c r="D173" s="56"/>
      <c r="F173" s="25"/>
      <c r="G173" s="26"/>
      <c r="H173" s="57"/>
    </row>
    <row r="174">
      <c r="A174" s="51"/>
      <c r="B174" s="51"/>
      <c r="C174" s="51"/>
      <c r="D174" s="56"/>
      <c r="F174" s="25"/>
      <c r="G174" s="26"/>
      <c r="H174" s="57"/>
    </row>
    <row r="175">
      <c r="A175" s="51"/>
      <c r="B175" s="51"/>
      <c r="C175" s="51"/>
      <c r="D175" s="56"/>
      <c r="F175" s="25"/>
      <c r="G175" s="26"/>
      <c r="H175" s="57"/>
    </row>
    <row r="176">
      <c r="A176" s="51"/>
      <c r="B176" s="51"/>
      <c r="C176" s="51"/>
      <c r="D176" s="56"/>
      <c r="F176" s="25"/>
      <c r="G176" s="26"/>
      <c r="H176" s="57"/>
    </row>
    <row r="177">
      <c r="A177" s="51"/>
      <c r="B177" s="51"/>
      <c r="C177" s="51"/>
      <c r="D177" s="56"/>
      <c r="F177" s="25"/>
      <c r="G177" s="26"/>
      <c r="H177" s="57"/>
    </row>
    <row r="178">
      <c r="A178" s="51"/>
      <c r="B178" s="51"/>
      <c r="C178" s="51"/>
      <c r="D178" s="56"/>
      <c r="F178" s="25"/>
      <c r="G178" s="26"/>
      <c r="H178" s="57"/>
    </row>
    <row r="179">
      <c r="A179" s="51"/>
      <c r="B179" s="51"/>
      <c r="C179" s="51"/>
      <c r="D179" s="56"/>
      <c r="F179" s="25"/>
      <c r="G179" s="26"/>
      <c r="H179" s="57"/>
    </row>
    <row r="180">
      <c r="A180" s="51"/>
      <c r="B180" s="51"/>
      <c r="C180" s="51"/>
      <c r="D180" s="56"/>
      <c r="F180" s="25"/>
      <c r="G180" s="26"/>
      <c r="H180" s="57"/>
    </row>
    <row r="181">
      <c r="A181" s="51"/>
      <c r="B181" s="51"/>
      <c r="C181" s="51"/>
      <c r="D181" s="56"/>
      <c r="F181" s="25"/>
      <c r="G181" s="26"/>
      <c r="H181" s="57"/>
    </row>
    <row r="182">
      <c r="A182" s="51"/>
      <c r="B182" s="51"/>
      <c r="C182" s="51"/>
      <c r="D182" s="56"/>
      <c r="F182" s="25"/>
      <c r="G182" s="26"/>
      <c r="H182" s="57"/>
    </row>
    <row r="183">
      <c r="A183" s="51"/>
      <c r="B183" s="51"/>
      <c r="C183" s="51"/>
      <c r="D183" s="56"/>
      <c r="F183" s="25"/>
      <c r="G183" s="26"/>
      <c r="H183" s="57"/>
    </row>
    <row r="184">
      <c r="A184" s="51"/>
      <c r="B184" s="51"/>
      <c r="C184" s="51"/>
      <c r="D184" s="56"/>
      <c r="F184" s="25"/>
      <c r="G184" s="26"/>
      <c r="H184" s="57"/>
    </row>
    <row r="185">
      <c r="A185" s="51"/>
      <c r="B185" s="51"/>
      <c r="C185" s="51"/>
      <c r="D185" s="56"/>
      <c r="F185" s="25"/>
      <c r="G185" s="26"/>
      <c r="H185" s="57"/>
    </row>
    <row r="186">
      <c r="A186" s="51"/>
      <c r="B186" s="51"/>
      <c r="C186" s="51"/>
      <c r="D186" s="56"/>
      <c r="F186" s="25"/>
      <c r="G186" s="26"/>
      <c r="H186" s="57"/>
    </row>
    <row r="187">
      <c r="A187" s="51"/>
      <c r="B187" s="51"/>
      <c r="C187" s="51"/>
      <c r="D187" s="56"/>
      <c r="F187" s="25"/>
      <c r="G187" s="26"/>
      <c r="H187" s="57"/>
    </row>
    <row r="188">
      <c r="A188" s="51"/>
      <c r="B188" s="51"/>
      <c r="C188" s="51"/>
      <c r="D188" s="56"/>
      <c r="F188" s="25"/>
      <c r="G188" s="26"/>
      <c r="H188" s="57"/>
    </row>
    <row r="189">
      <c r="A189" s="51"/>
      <c r="B189" s="51"/>
      <c r="C189" s="51"/>
      <c r="D189" s="56"/>
      <c r="F189" s="25"/>
      <c r="G189" s="26"/>
      <c r="H189" s="57"/>
    </row>
    <row r="190">
      <c r="A190" s="51"/>
      <c r="B190" s="51"/>
      <c r="C190" s="51"/>
      <c r="D190" s="56"/>
      <c r="F190" s="25"/>
      <c r="G190" s="26"/>
      <c r="H190" s="57"/>
    </row>
    <row r="191">
      <c r="A191" s="51"/>
      <c r="B191" s="51"/>
      <c r="C191" s="51"/>
      <c r="D191" s="56"/>
      <c r="F191" s="25"/>
      <c r="G191" s="26"/>
      <c r="H191" s="57"/>
    </row>
    <row r="192">
      <c r="A192" s="51"/>
      <c r="B192" s="51"/>
      <c r="C192" s="51"/>
      <c r="D192" s="56"/>
      <c r="F192" s="25"/>
      <c r="G192" s="26"/>
      <c r="H192" s="57"/>
    </row>
    <row r="193">
      <c r="A193" s="51"/>
      <c r="B193" s="51"/>
      <c r="C193" s="51"/>
      <c r="D193" s="56"/>
      <c r="F193" s="25"/>
      <c r="G193" s="26"/>
      <c r="H193" s="57"/>
    </row>
    <row r="194">
      <c r="A194" s="51"/>
      <c r="B194" s="51"/>
      <c r="C194" s="51"/>
      <c r="D194" s="56"/>
      <c r="F194" s="25"/>
      <c r="G194" s="26"/>
      <c r="H194" s="57"/>
    </row>
    <row r="195">
      <c r="A195" s="51"/>
      <c r="B195" s="51"/>
      <c r="C195" s="51"/>
      <c r="D195" s="56"/>
      <c r="F195" s="25"/>
      <c r="G195" s="26"/>
      <c r="H195" s="57"/>
    </row>
    <row r="196">
      <c r="A196" s="51"/>
      <c r="B196" s="51"/>
      <c r="C196" s="51"/>
      <c r="D196" s="56"/>
      <c r="F196" s="25"/>
      <c r="G196" s="26"/>
      <c r="H196" s="57"/>
    </row>
    <row r="197">
      <c r="A197" s="51"/>
      <c r="B197" s="51"/>
      <c r="C197" s="51"/>
      <c r="D197" s="56"/>
      <c r="F197" s="25"/>
      <c r="G197" s="26"/>
      <c r="H197" s="57"/>
    </row>
    <row r="198">
      <c r="A198" s="51"/>
      <c r="B198" s="51"/>
      <c r="C198" s="51"/>
      <c r="D198" s="56"/>
      <c r="F198" s="25"/>
      <c r="G198" s="26"/>
      <c r="H198" s="57"/>
    </row>
    <row r="199">
      <c r="A199" s="51"/>
      <c r="B199" s="51"/>
      <c r="C199" s="51"/>
      <c r="D199" s="56"/>
      <c r="F199" s="25"/>
      <c r="G199" s="26"/>
      <c r="H199" s="57"/>
    </row>
    <row r="200">
      <c r="A200" s="51"/>
      <c r="B200" s="51"/>
      <c r="C200" s="51"/>
      <c r="D200" s="56"/>
      <c r="F200" s="25"/>
      <c r="G200" s="26"/>
      <c r="H200" s="57"/>
    </row>
    <row r="201">
      <c r="A201" s="51"/>
      <c r="B201" s="51"/>
      <c r="C201" s="51"/>
      <c r="D201" s="56"/>
      <c r="F201" s="25"/>
      <c r="G201" s="26"/>
      <c r="H201" s="57"/>
    </row>
    <row r="202">
      <c r="A202" s="51"/>
      <c r="B202" s="51"/>
      <c r="C202" s="51"/>
      <c r="D202" s="56"/>
      <c r="F202" s="25"/>
      <c r="G202" s="26"/>
      <c r="H202" s="57"/>
    </row>
    <row r="203">
      <c r="A203" s="51"/>
      <c r="B203" s="51"/>
      <c r="C203" s="51"/>
      <c r="D203" s="56"/>
      <c r="F203" s="25"/>
      <c r="G203" s="26"/>
      <c r="H203" s="57"/>
    </row>
    <row r="204">
      <c r="A204" s="51"/>
      <c r="B204" s="51"/>
      <c r="C204" s="51"/>
      <c r="D204" s="56"/>
      <c r="F204" s="25"/>
      <c r="G204" s="26"/>
      <c r="H204" s="57"/>
    </row>
    <row r="205">
      <c r="A205" s="51"/>
      <c r="B205" s="51"/>
      <c r="C205" s="51"/>
      <c r="D205" s="56"/>
      <c r="F205" s="25"/>
      <c r="G205" s="26"/>
      <c r="H205" s="57"/>
    </row>
    <row r="206">
      <c r="A206" s="51"/>
      <c r="B206" s="51"/>
      <c r="C206" s="51"/>
      <c r="D206" s="56"/>
      <c r="F206" s="25"/>
      <c r="G206" s="26"/>
      <c r="H206" s="57"/>
    </row>
    <row r="207">
      <c r="A207" s="51"/>
      <c r="B207" s="51"/>
      <c r="C207" s="51"/>
      <c r="D207" s="56"/>
      <c r="F207" s="25"/>
      <c r="G207" s="26"/>
      <c r="H207" s="57"/>
    </row>
    <row r="208">
      <c r="A208" s="51"/>
      <c r="B208" s="51"/>
      <c r="C208" s="51"/>
      <c r="D208" s="56"/>
      <c r="F208" s="25"/>
      <c r="G208" s="26"/>
      <c r="H208" s="57"/>
    </row>
    <row r="209">
      <c r="A209" s="51"/>
      <c r="B209" s="51"/>
      <c r="C209" s="51"/>
      <c r="D209" s="56"/>
      <c r="F209" s="25"/>
      <c r="G209" s="26"/>
      <c r="H209" s="57"/>
    </row>
    <row r="210">
      <c r="A210" s="51"/>
      <c r="B210" s="51"/>
      <c r="C210" s="51"/>
      <c r="D210" s="56"/>
      <c r="F210" s="25"/>
      <c r="G210" s="26"/>
      <c r="H210" s="57"/>
    </row>
    <row r="211">
      <c r="A211" s="51"/>
      <c r="B211" s="51"/>
      <c r="C211" s="51"/>
      <c r="D211" s="56"/>
      <c r="F211" s="25"/>
      <c r="G211" s="26"/>
      <c r="H211" s="57"/>
    </row>
    <row r="212">
      <c r="A212" s="51"/>
      <c r="B212" s="51"/>
      <c r="C212" s="51"/>
      <c r="D212" s="56"/>
      <c r="F212" s="25"/>
      <c r="G212" s="26"/>
      <c r="H212" s="57"/>
    </row>
    <row r="213">
      <c r="A213" s="51"/>
      <c r="B213" s="51"/>
      <c r="C213" s="51"/>
      <c r="D213" s="56"/>
      <c r="F213" s="25"/>
      <c r="G213" s="26"/>
      <c r="H213" s="57"/>
    </row>
    <row r="214">
      <c r="A214" s="51"/>
      <c r="B214" s="51"/>
      <c r="C214" s="51"/>
      <c r="D214" s="56"/>
      <c r="F214" s="25"/>
      <c r="G214" s="26"/>
      <c r="H214" s="57"/>
    </row>
    <row r="215">
      <c r="A215" s="51"/>
      <c r="B215" s="51"/>
      <c r="C215" s="51"/>
      <c r="D215" s="56"/>
      <c r="F215" s="25"/>
      <c r="G215" s="26"/>
      <c r="H215" s="57"/>
    </row>
    <row r="216">
      <c r="A216" s="51"/>
      <c r="B216" s="51"/>
      <c r="C216" s="51"/>
      <c r="D216" s="56"/>
      <c r="F216" s="25"/>
      <c r="G216" s="26"/>
      <c r="H216" s="57"/>
    </row>
    <row r="217">
      <c r="A217" s="51"/>
      <c r="B217" s="51"/>
      <c r="C217" s="51"/>
      <c r="D217" s="56"/>
      <c r="F217" s="25"/>
      <c r="G217" s="26"/>
      <c r="H217" s="57"/>
    </row>
    <row r="218">
      <c r="A218" s="51"/>
      <c r="B218" s="51"/>
      <c r="C218" s="51"/>
      <c r="D218" s="56"/>
      <c r="F218" s="25"/>
      <c r="G218" s="26"/>
      <c r="H218" s="57"/>
    </row>
    <row r="219">
      <c r="A219" s="51"/>
      <c r="B219" s="51"/>
      <c r="C219" s="51"/>
      <c r="D219" s="56"/>
      <c r="F219" s="25"/>
      <c r="G219" s="26"/>
      <c r="H219" s="57"/>
    </row>
    <row r="220">
      <c r="A220" s="51"/>
      <c r="B220" s="51"/>
      <c r="C220" s="51"/>
      <c r="D220" s="56"/>
      <c r="F220" s="25"/>
      <c r="G220" s="26"/>
      <c r="H220" s="57"/>
    </row>
    <row r="221">
      <c r="A221" s="51"/>
      <c r="B221" s="51"/>
      <c r="C221" s="51"/>
      <c r="D221" s="56"/>
      <c r="F221" s="25"/>
      <c r="G221" s="26"/>
      <c r="H221" s="57"/>
    </row>
    <row r="222">
      <c r="A222" s="51"/>
      <c r="B222" s="51"/>
      <c r="C222" s="51"/>
      <c r="D222" s="56"/>
      <c r="F222" s="25"/>
      <c r="G222" s="26"/>
      <c r="H222" s="57"/>
    </row>
    <row r="223">
      <c r="A223" s="51"/>
      <c r="B223" s="51"/>
      <c r="C223" s="51"/>
      <c r="D223" s="56"/>
      <c r="F223" s="25"/>
      <c r="G223" s="26"/>
      <c r="H223" s="57"/>
    </row>
    <row r="224">
      <c r="A224" s="51"/>
      <c r="B224" s="51"/>
      <c r="C224" s="51"/>
      <c r="D224" s="56"/>
      <c r="F224" s="25"/>
      <c r="G224" s="26"/>
      <c r="H224" s="57"/>
    </row>
    <row r="225">
      <c r="A225" s="51"/>
      <c r="B225" s="51"/>
      <c r="C225" s="51"/>
      <c r="D225" s="56"/>
      <c r="F225" s="25"/>
      <c r="G225" s="26"/>
      <c r="H225" s="57"/>
    </row>
    <row r="226">
      <c r="A226" s="51"/>
      <c r="B226" s="51"/>
      <c r="C226" s="51"/>
      <c r="D226" s="56"/>
      <c r="F226" s="25"/>
      <c r="G226" s="26"/>
      <c r="H226" s="57"/>
    </row>
    <row r="227">
      <c r="A227" s="51"/>
      <c r="B227" s="51"/>
      <c r="C227" s="51"/>
      <c r="D227" s="56"/>
      <c r="F227" s="25"/>
      <c r="G227" s="26"/>
      <c r="H227" s="57"/>
    </row>
    <row r="228">
      <c r="A228" s="51"/>
      <c r="B228" s="51"/>
      <c r="C228" s="51"/>
      <c r="D228" s="56"/>
      <c r="F228" s="25"/>
      <c r="G228" s="26"/>
      <c r="H228" s="57"/>
    </row>
    <row r="229">
      <c r="A229" s="51"/>
      <c r="B229" s="51"/>
      <c r="C229" s="51"/>
      <c r="D229" s="56"/>
      <c r="F229" s="25"/>
      <c r="G229" s="26"/>
      <c r="H229" s="57"/>
    </row>
    <row r="230">
      <c r="A230" s="51"/>
      <c r="B230" s="51"/>
      <c r="C230" s="51"/>
      <c r="D230" s="56"/>
      <c r="F230" s="25"/>
      <c r="G230" s="26"/>
      <c r="H230" s="57"/>
    </row>
    <row r="231">
      <c r="A231" s="51"/>
      <c r="B231" s="51"/>
      <c r="C231" s="51"/>
      <c r="D231" s="56"/>
      <c r="F231" s="25"/>
      <c r="G231" s="26"/>
      <c r="H231" s="57"/>
    </row>
    <row r="232">
      <c r="A232" s="51"/>
      <c r="B232" s="51"/>
      <c r="C232" s="51"/>
      <c r="D232" s="56"/>
      <c r="F232" s="25"/>
      <c r="G232" s="26"/>
      <c r="H232" s="57"/>
    </row>
    <row r="233">
      <c r="A233" s="51"/>
      <c r="B233" s="51"/>
      <c r="C233" s="51"/>
      <c r="D233" s="56"/>
      <c r="F233" s="25"/>
      <c r="G233" s="26"/>
      <c r="H233" s="57"/>
    </row>
    <row r="234">
      <c r="A234" s="51"/>
      <c r="B234" s="51"/>
      <c r="C234" s="51"/>
      <c r="D234" s="56"/>
      <c r="F234" s="25"/>
      <c r="G234" s="26"/>
      <c r="H234" s="57"/>
    </row>
    <row r="235">
      <c r="A235" s="51"/>
      <c r="B235" s="51"/>
      <c r="C235" s="51"/>
      <c r="D235" s="56"/>
      <c r="F235" s="25"/>
      <c r="G235" s="26"/>
      <c r="H235" s="57"/>
    </row>
    <row r="236">
      <c r="A236" s="51"/>
      <c r="B236" s="51"/>
      <c r="C236" s="51"/>
      <c r="D236" s="56"/>
      <c r="F236" s="25"/>
      <c r="G236" s="26"/>
      <c r="H236" s="57"/>
    </row>
    <row r="237">
      <c r="A237" s="51"/>
      <c r="B237" s="51"/>
      <c r="C237" s="51"/>
      <c r="D237" s="56"/>
      <c r="F237" s="25"/>
      <c r="G237" s="26"/>
      <c r="H237" s="57"/>
    </row>
    <row r="238">
      <c r="A238" s="51"/>
      <c r="B238" s="51"/>
      <c r="C238" s="51"/>
      <c r="D238" s="56"/>
      <c r="F238" s="25"/>
      <c r="G238" s="26"/>
      <c r="H238" s="57"/>
    </row>
    <row r="239">
      <c r="A239" s="51"/>
      <c r="B239" s="51"/>
      <c r="C239" s="51"/>
      <c r="D239" s="56"/>
      <c r="F239" s="25"/>
      <c r="G239" s="26"/>
      <c r="H239" s="57"/>
    </row>
    <row r="240">
      <c r="A240" s="51"/>
      <c r="B240" s="51"/>
      <c r="C240" s="51"/>
      <c r="D240" s="56"/>
      <c r="F240" s="25"/>
      <c r="G240" s="26"/>
      <c r="H240" s="57"/>
    </row>
    <row r="241">
      <c r="A241" s="51"/>
      <c r="B241" s="51"/>
      <c r="C241" s="51"/>
      <c r="D241" s="56"/>
      <c r="F241" s="25"/>
      <c r="G241" s="26"/>
      <c r="H241" s="57"/>
    </row>
    <row r="242">
      <c r="A242" s="51"/>
      <c r="B242" s="51"/>
      <c r="C242" s="51"/>
      <c r="D242" s="56"/>
      <c r="F242" s="25"/>
      <c r="G242" s="26"/>
      <c r="H242" s="57"/>
    </row>
    <row r="243">
      <c r="A243" s="51"/>
      <c r="B243" s="51"/>
      <c r="C243" s="51"/>
      <c r="D243" s="56"/>
      <c r="F243" s="25"/>
      <c r="G243" s="26"/>
      <c r="H243" s="57"/>
    </row>
    <row r="244">
      <c r="A244" s="51"/>
      <c r="B244" s="51"/>
      <c r="C244" s="51"/>
      <c r="D244" s="56"/>
      <c r="F244" s="25"/>
      <c r="G244" s="26"/>
      <c r="H244" s="57"/>
    </row>
    <row r="245">
      <c r="A245" s="51"/>
      <c r="B245" s="51"/>
      <c r="C245" s="51"/>
      <c r="D245" s="56"/>
      <c r="F245" s="25"/>
      <c r="G245" s="26"/>
      <c r="H245" s="57"/>
    </row>
    <row r="246">
      <c r="A246" s="51"/>
      <c r="B246" s="51"/>
      <c r="C246" s="51"/>
      <c r="D246" s="56"/>
      <c r="F246" s="25"/>
      <c r="G246" s="26"/>
      <c r="H246" s="57"/>
    </row>
    <row r="247">
      <c r="A247" s="51"/>
      <c r="B247" s="51"/>
      <c r="C247" s="51"/>
      <c r="D247" s="56"/>
      <c r="F247" s="25"/>
      <c r="G247" s="26"/>
      <c r="H247" s="57"/>
    </row>
    <row r="248">
      <c r="A248" s="51"/>
      <c r="B248" s="51"/>
      <c r="C248" s="51"/>
      <c r="D248" s="56"/>
      <c r="F248" s="25"/>
      <c r="G248" s="26"/>
      <c r="H248" s="57"/>
    </row>
    <row r="249">
      <c r="A249" s="51"/>
      <c r="B249" s="51"/>
      <c r="C249" s="51"/>
      <c r="D249" s="56"/>
      <c r="F249" s="25"/>
      <c r="G249" s="26"/>
      <c r="H249" s="57"/>
    </row>
    <row r="250">
      <c r="A250" s="51"/>
      <c r="B250" s="51"/>
      <c r="C250" s="51"/>
      <c r="D250" s="56"/>
      <c r="F250" s="25"/>
      <c r="G250" s="26"/>
      <c r="H250" s="57"/>
    </row>
    <row r="251">
      <c r="A251" s="51"/>
      <c r="B251" s="51"/>
      <c r="C251" s="51"/>
      <c r="D251" s="56"/>
      <c r="F251" s="25"/>
      <c r="G251" s="26"/>
      <c r="H251" s="57"/>
    </row>
    <row r="252">
      <c r="A252" s="51"/>
      <c r="B252" s="51"/>
      <c r="C252" s="51"/>
      <c r="D252" s="56"/>
      <c r="F252" s="25"/>
      <c r="G252" s="26"/>
      <c r="H252" s="57"/>
    </row>
    <row r="253">
      <c r="A253" s="51"/>
      <c r="B253" s="51"/>
      <c r="C253" s="51"/>
      <c r="D253" s="56"/>
      <c r="F253" s="25"/>
      <c r="G253" s="26"/>
      <c r="H253" s="57"/>
    </row>
    <row r="254">
      <c r="A254" s="51"/>
      <c r="B254" s="51"/>
      <c r="C254" s="51"/>
      <c r="D254" s="56"/>
      <c r="F254" s="25"/>
      <c r="G254" s="26"/>
      <c r="H254" s="57"/>
    </row>
    <row r="255">
      <c r="A255" s="51"/>
      <c r="B255" s="51"/>
      <c r="C255" s="51"/>
      <c r="D255" s="56"/>
      <c r="F255" s="25"/>
      <c r="G255" s="26"/>
      <c r="H255" s="57"/>
    </row>
    <row r="256">
      <c r="A256" s="51"/>
      <c r="B256" s="51"/>
      <c r="C256" s="51"/>
      <c r="D256" s="56"/>
      <c r="F256" s="25"/>
      <c r="G256" s="26"/>
      <c r="H256" s="57"/>
    </row>
    <row r="257">
      <c r="A257" s="51"/>
      <c r="B257" s="51"/>
      <c r="C257" s="51"/>
      <c r="D257" s="56"/>
      <c r="F257" s="25"/>
      <c r="G257" s="26"/>
      <c r="H257" s="57"/>
    </row>
    <row r="258">
      <c r="A258" s="51"/>
      <c r="B258" s="51"/>
      <c r="C258" s="51"/>
      <c r="D258" s="56"/>
      <c r="F258" s="25"/>
      <c r="G258" s="26"/>
      <c r="H258" s="57"/>
    </row>
    <row r="259">
      <c r="A259" s="51"/>
      <c r="B259" s="51"/>
      <c r="C259" s="51"/>
      <c r="D259" s="56"/>
      <c r="F259" s="25"/>
      <c r="G259" s="26"/>
      <c r="H259" s="57"/>
    </row>
    <row r="260">
      <c r="A260" s="51"/>
      <c r="B260" s="51"/>
      <c r="C260" s="51"/>
      <c r="D260" s="56"/>
      <c r="F260" s="25"/>
      <c r="G260" s="26"/>
      <c r="H260" s="57"/>
    </row>
    <row r="261">
      <c r="A261" s="51"/>
      <c r="B261" s="51"/>
      <c r="C261" s="51"/>
      <c r="D261" s="56"/>
      <c r="F261" s="25"/>
      <c r="G261" s="26"/>
      <c r="H261" s="57"/>
    </row>
    <row r="262">
      <c r="A262" s="51"/>
      <c r="B262" s="51"/>
      <c r="C262" s="51"/>
      <c r="D262" s="56"/>
      <c r="F262" s="25"/>
      <c r="G262" s="26"/>
      <c r="H262" s="57"/>
    </row>
    <row r="263">
      <c r="A263" s="51"/>
      <c r="B263" s="51"/>
      <c r="C263" s="51"/>
      <c r="D263" s="56"/>
      <c r="F263" s="25"/>
      <c r="G263" s="26"/>
      <c r="H263" s="57"/>
    </row>
    <row r="264">
      <c r="A264" s="51"/>
      <c r="B264" s="51"/>
      <c r="C264" s="51"/>
      <c r="D264" s="56"/>
      <c r="F264" s="25"/>
      <c r="G264" s="26"/>
      <c r="H264" s="57"/>
    </row>
    <row r="265">
      <c r="A265" s="51"/>
      <c r="B265" s="51"/>
      <c r="C265" s="51"/>
      <c r="D265" s="56"/>
      <c r="F265" s="25"/>
      <c r="G265" s="26"/>
      <c r="H265" s="57"/>
    </row>
    <row r="266">
      <c r="A266" s="51"/>
      <c r="B266" s="51"/>
      <c r="C266" s="51"/>
      <c r="D266" s="56"/>
      <c r="F266" s="25"/>
      <c r="G266" s="26"/>
      <c r="H266" s="57"/>
    </row>
    <row r="267">
      <c r="A267" s="51"/>
      <c r="B267" s="51"/>
      <c r="C267" s="51"/>
      <c r="D267" s="56"/>
      <c r="F267" s="25"/>
      <c r="G267" s="26"/>
      <c r="H267" s="57"/>
    </row>
    <row r="268">
      <c r="A268" s="51"/>
      <c r="B268" s="51"/>
      <c r="C268" s="51"/>
      <c r="D268" s="56"/>
      <c r="F268" s="25"/>
      <c r="G268" s="26"/>
      <c r="H268" s="57"/>
    </row>
    <row r="269">
      <c r="A269" s="51"/>
      <c r="B269" s="51"/>
      <c r="C269" s="51"/>
      <c r="D269" s="56"/>
      <c r="F269" s="25"/>
      <c r="G269" s="26"/>
      <c r="H269" s="57"/>
    </row>
    <row r="270">
      <c r="A270" s="51"/>
      <c r="B270" s="51"/>
      <c r="C270" s="51"/>
      <c r="D270" s="56"/>
      <c r="F270" s="25"/>
      <c r="G270" s="26"/>
      <c r="H270" s="57"/>
    </row>
    <row r="271">
      <c r="A271" s="51"/>
      <c r="B271" s="51"/>
      <c r="C271" s="51"/>
      <c r="D271" s="56"/>
      <c r="F271" s="25"/>
      <c r="G271" s="26"/>
      <c r="H271" s="57"/>
    </row>
    <row r="272">
      <c r="A272" s="51"/>
      <c r="B272" s="51"/>
      <c r="C272" s="51"/>
      <c r="D272" s="56"/>
      <c r="F272" s="25"/>
      <c r="G272" s="26"/>
      <c r="H272" s="57"/>
    </row>
    <row r="273">
      <c r="A273" s="51"/>
      <c r="B273" s="51"/>
      <c r="C273" s="51"/>
      <c r="D273" s="56"/>
      <c r="F273" s="25"/>
      <c r="G273" s="26"/>
      <c r="H273" s="57"/>
    </row>
    <row r="274">
      <c r="A274" s="51"/>
      <c r="B274" s="51"/>
      <c r="C274" s="51"/>
      <c r="D274" s="56"/>
      <c r="F274" s="25"/>
      <c r="G274" s="26"/>
      <c r="H274" s="57"/>
    </row>
    <row r="275">
      <c r="A275" s="51"/>
      <c r="B275" s="51"/>
      <c r="C275" s="51"/>
      <c r="D275" s="56"/>
      <c r="F275" s="25"/>
      <c r="G275" s="26"/>
      <c r="H275" s="57"/>
    </row>
    <row r="276">
      <c r="A276" s="51"/>
      <c r="B276" s="51"/>
      <c r="C276" s="51"/>
      <c r="D276" s="56"/>
      <c r="F276" s="25"/>
      <c r="G276" s="26"/>
      <c r="H276" s="57"/>
    </row>
    <row r="277">
      <c r="A277" s="51"/>
      <c r="B277" s="51"/>
      <c r="C277" s="51"/>
      <c r="D277" s="56"/>
      <c r="F277" s="25"/>
      <c r="G277" s="26"/>
      <c r="H277" s="57"/>
    </row>
    <row r="278">
      <c r="A278" s="51"/>
      <c r="B278" s="51"/>
      <c r="C278" s="51"/>
      <c r="D278" s="56"/>
      <c r="F278" s="25"/>
      <c r="G278" s="26"/>
      <c r="H278" s="57"/>
    </row>
    <row r="279">
      <c r="A279" s="51"/>
      <c r="B279" s="51"/>
      <c r="C279" s="51"/>
      <c r="D279" s="56"/>
      <c r="F279" s="25"/>
      <c r="G279" s="26"/>
      <c r="H279" s="57"/>
    </row>
    <row r="280">
      <c r="A280" s="51"/>
      <c r="B280" s="51"/>
      <c r="C280" s="51"/>
      <c r="D280" s="56"/>
      <c r="F280" s="25"/>
      <c r="G280" s="26"/>
      <c r="H280" s="57"/>
    </row>
    <row r="281">
      <c r="A281" s="51"/>
      <c r="B281" s="51"/>
      <c r="C281" s="51"/>
      <c r="D281" s="56"/>
      <c r="F281" s="25"/>
      <c r="G281" s="26"/>
      <c r="H281" s="57"/>
    </row>
    <row r="282">
      <c r="A282" s="51"/>
      <c r="B282" s="51"/>
      <c r="C282" s="51"/>
      <c r="D282" s="56"/>
      <c r="F282" s="25"/>
      <c r="G282" s="26"/>
      <c r="H282" s="57"/>
    </row>
    <row r="283">
      <c r="A283" s="51"/>
      <c r="B283" s="51"/>
      <c r="C283" s="51"/>
      <c r="D283" s="56"/>
      <c r="F283" s="25"/>
      <c r="G283" s="26"/>
      <c r="H283" s="57"/>
    </row>
    <row r="284">
      <c r="A284" s="51"/>
      <c r="B284" s="51"/>
      <c r="C284" s="51"/>
      <c r="D284" s="56"/>
      <c r="F284" s="25"/>
      <c r="G284" s="26"/>
      <c r="H284" s="57"/>
    </row>
    <row r="285">
      <c r="A285" s="51"/>
      <c r="B285" s="51"/>
      <c r="C285" s="51"/>
      <c r="D285" s="56"/>
      <c r="F285" s="25"/>
      <c r="G285" s="26"/>
      <c r="H285" s="57"/>
    </row>
    <row r="286">
      <c r="A286" s="51"/>
      <c r="B286" s="51"/>
      <c r="C286" s="51"/>
      <c r="D286" s="56"/>
      <c r="F286" s="25"/>
      <c r="G286" s="26"/>
      <c r="H286" s="57"/>
    </row>
    <row r="287">
      <c r="A287" s="51"/>
      <c r="B287" s="51"/>
      <c r="C287" s="51"/>
      <c r="D287" s="56"/>
      <c r="F287" s="25"/>
      <c r="G287" s="26"/>
      <c r="H287" s="57"/>
    </row>
    <row r="288">
      <c r="A288" s="51"/>
      <c r="B288" s="51"/>
      <c r="C288" s="51"/>
      <c r="D288" s="56"/>
      <c r="F288" s="25"/>
      <c r="G288" s="26"/>
      <c r="H288" s="57"/>
    </row>
    <row r="289">
      <c r="A289" s="51"/>
      <c r="B289" s="51"/>
      <c r="C289" s="51"/>
      <c r="D289" s="56"/>
      <c r="F289" s="25"/>
      <c r="G289" s="26"/>
      <c r="H289" s="57"/>
    </row>
    <row r="290">
      <c r="A290" s="51"/>
      <c r="B290" s="51"/>
      <c r="C290" s="51"/>
      <c r="D290" s="56"/>
      <c r="F290" s="25"/>
      <c r="G290" s="26"/>
      <c r="H290" s="57"/>
    </row>
    <row r="291">
      <c r="A291" s="51"/>
      <c r="B291" s="51"/>
      <c r="C291" s="51"/>
      <c r="D291" s="56"/>
      <c r="F291" s="25"/>
      <c r="G291" s="26"/>
      <c r="H291" s="57"/>
    </row>
    <row r="292">
      <c r="A292" s="51"/>
      <c r="B292" s="51"/>
      <c r="C292" s="51"/>
      <c r="D292" s="56"/>
      <c r="F292" s="25"/>
      <c r="G292" s="26"/>
      <c r="H292" s="57"/>
    </row>
    <row r="293">
      <c r="A293" s="51"/>
      <c r="B293" s="51"/>
      <c r="C293" s="51"/>
      <c r="D293" s="56"/>
      <c r="F293" s="25"/>
      <c r="G293" s="26"/>
      <c r="H293" s="57"/>
    </row>
    <row r="294">
      <c r="A294" s="51"/>
      <c r="B294" s="51"/>
      <c r="C294" s="51"/>
      <c r="D294" s="56"/>
      <c r="F294" s="25"/>
      <c r="G294" s="26"/>
      <c r="H294" s="57"/>
    </row>
    <row r="295">
      <c r="A295" s="51"/>
      <c r="B295" s="51"/>
      <c r="C295" s="51"/>
      <c r="D295" s="56"/>
      <c r="F295" s="25"/>
      <c r="G295" s="26"/>
      <c r="H295" s="57"/>
    </row>
    <row r="296">
      <c r="A296" s="51"/>
      <c r="B296" s="51"/>
      <c r="C296" s="51"/>
      <c r="D296" s="56"/>
      <c r="F296" s="25"/>
      <c r="G296" s="26"/>
      <c r="H296" s="57"/>
    </row>
    <row r="297">
      <c r="A297" s="51"/>
      <c r="B297" s="51"/>
      <c r="C297" s="51"/>
      <c r="D297" s="56"/>
      <c r="F297" s="25"/>
      <c r="G297" s="26"/>
      <c r="H297" s="57"/>
    </row>
    <row r="298">
      <c r="A298" s="51"/>
      <c r="B298" s="51"/>
      <c r="C298" s="51"/>
      <c r="D298" s="56"/>
      <c r="F298" s="25"/>
      <c r="G298" s="26"/>
      <c r="H298" s="57"/>
    </row>
    <row r="299">
      <c r="A299" s="51"/>
      <c r="B299" s="51"/>
      <c r="C299" s="51"/>
      <c r="D299" s="56"/>
      <c r="F299" s="25"/>
      <c r="G299" s="26"/>
      <c r="H299" s="57"/>
    </row>
    <row r="300">
      <c r="A300" s="51"/>
      <c r="B300" s="51"/>
      <c r="C300" s="51"/>
      <c r="D300" s="56"/>
      <c r="F300" s="25"/>
      <c r="G300" s="26"/>
      <c r="H300" s="57"/>
    </row>
    <row r="301">
      <c r="A301" s="51"/>
      <c r="B301" s="51"/>
      <c r="C301" s="51"/>
      <c r="D301" s="56"/>
      <c r="F301" s="25"/>
      <c r="G301" s="26"/>
      <c r="H301" s="57"/>
    </row>
    <row r="302">
      <c r="A302" s="51"/>
      <c r="B302" s="51"/>
      <c r="C302" s="51"/>
      <c r="D302" s="56"/>
      <c r="F302" s="25"/>
      <c r="G302" s="26"/>
      <c r="H302" s="57"/>
    </row>
    <row r="303">
      <c r="A303" s="51"/>
      <c r="B303" s="51"/>
      <c r="C303" s="51"/>
      <c r="D303" s="56"/>
      <c r="F303" s="25"/>
      <c r="G303" s="26"/>
      <c r="H303" s="57"/>
    </row>
    <row r="304">
      <c r="A304" s="51"/>
      <c r="B304" s="51"/>
      <c r="C304" s="51"/>
      <c r="D304" s="56"/>
      <c r="F304" s="25"/>
      <c r="G304" s="26"/>
      <c r="H304" s="57"/>
    </row>
    <row r="305">
      <c r="A305" s="51"/>
      <c r="B305" s="51"/>
      <c r="C305" s="51"/>
      <c r="D305" s="56"/>
      <c r="F305" s="25"/>
      <c r="G305" s="26"/>
      <c r="H305" s="57"/>
    </row>
    <row r="306">
      <c r="A306" s="51"/>
      <c r="B306" s="51"/>
      <c r="C306" s="51"/>
      <c r="D306" s="56"/>
      <c r="F306" s="25"/>
      <c r="G306" s="26"/>
      <c r="H306" s="57"/>
    </row>
    <row r="307">
      <c r="A307" s="51"/>
      <c r="B307" s="51"/>
      <c r="C307" s="51"/>
      <c r="D307" s="56"/>
      <c r="F307" s="25"/>
      <c r="G307" s="26"/>
      <c r="H307" s="57"/>
    </row>
    <row r="308">
      <c r="A308" s="51"/>
      <c r="B308" s="51"/>
      <c r="C308" s="51"/>
      <c r="D308" s="56"/>
      <c r="F308" s="25"/>
      <c r="G308" s="26"/>
      <c r="H308" s="57"/>
    </row>
    <row r="309">
      <c r="A309" s="51"/>
      <c r="B309" s="51"/>
      <c r="C309" s="51"/>
      <c r="D309" s="56"/>
      <c r="F309" s="25"/>
      <c r="G309" s="26"/>
      <c r="H309" s="57"/>
    </row>
    <row r="310">
      <c r="A310" s="51"/>
      <c r="B310" s="51"/>
      <c r="C310" s="51"/>
      <c r="D310" s="56"/>
      <c r="F310" s="25"/>
      <c r="G310" s="26"/>
      <c r="H310" s="57"/>
    </row>
    <row r="311">
      <c r="A311" s="51"/>
      <c r="B311" s="51"/>
      <c r="C311" s="51"/>
      <c r="D311" s="56"/>
      <c r="F311" s="25"/>
      <c r="G311" s="26"/>
      <c r="H311" s="57"/>
    </row>
    <row r="312">
      <c r="A312" s="51"/>
      <c r="B312" s="51"/>
      <c r="C312" s="51"/>
      <c r="D312" s="56"/>
      <c r="F312" s="25"/>
      <c r="G312" s="26"/>
      <c r="H312" s="57"/>
    </row>
    <row r="313">
      <c r="A313" s="51"/>
      <c r="B313" s="51"/>
      <c r="C313" s="51"/>
      <c r="D313" s="56"/>
      <c r="F313" s="25"/>
      <c r="G313" s="26"/>
      <c r="H313" s="57"/>
    </row>
    <row r="314">
      <c r="A314" s="51"/>
      <c r="B314" s="51"/>
      <c r="C314" s="51"/>
      <c r="D314" s="56"/>
      <c r="F314" s="25"/>
      <c r="G314" s="26"/>
      <c r="H314" s="57"/>
    </row>
    <row r="315">
      <c r="A315" s="51"/>
      <c r="B315" s="51"/>
      <c r="C315" s="51"/>
      <c r="D315" s="56"/>
      <c r="F315" s="25"/>
      <c r="G315" s="26"/>
      <c r="H315" s="57"/>
    </row>
    <row r="316">
      <c r="A316" s="51"/>
      <c r="B316" s="51"/>
      <c r="C316" s="51"/>
      <c r="D316" s="56"/>
      <c r="F316" s="25"/>
      <c r="G316" s="26"/>
      <c r="H316" s="57"/>
    </row>
    <row r="317">
      <c r="A317" s="51"/>
      <c r="B317" s="51"/>
      <c r="C317" s="51"/>
      <c r="D317" s="56"/>
      <c r="F317" s="25"/>
      <c r="G317" s="26"/>
      <c r="H317" s="57"/>
    </row>
    <row r="318">
      <c r="A318" s="51"/>
      <c r="B318" s="51"/>
      <c r="C318" s="51"/>
      <c r="D318" s="56"/>
      <c r="F318" s="25"/>
      <c r="G318" s="26"/>
      <c r="H318" s="57"/>
    </row>
    <row r="319">
      <c r="A319" s="51"/>
      <c r="B319" s="51"/>
      <c r="C319" s="51"/>
      <c r="D319" s="56"/>
      <c r="F319" s="25"/>
      <c r="G319" s="26"/>
      <c r="H319" s="57"/>
    </row>
    <row r="320">
      <c r="A320" s="51"/>
      <c r="B320" s="51"/>
      <c r="C320" s="51"/>
      <c r="D320" s="56"/>
      <c r="F320" s="25"/>
      <c r="G320" s="26"/>
      <c r="H320" s="57"/>
    </row>
    <row r="321">
      <c r="A321" s="51"/>
      <c r="B321" s="51"/>
      <c r="C321" s="51"/>
      <c r="D321" s="56"/>
      <c r="F321" s="25"/>
      <c r="G321" s="26"/>
      <c r="H321" s="57"/>
    </row>
    <row r="322">
      <c r="A322" s="51"/>
      <c r="B322" s="51"/>
      <c r="C322" s="51"/>
      <c r="D322" s="56"/>
      <c r="F322" s="25"/>
      <c r="G322" s="26"/>
      <c r="H322" s="57"/>
    </row>
    <row r="323">
      <c r="A323" s="51"/>
      <c r="B323" s="51"/>
      <c r="C323" s="51"/>
      <c r="D323" s="56"/>
      <c r="F323" s="25"/>
      <c r="G323" s="26"/>
      <c r="H323" s="57"/>
    </row>
    <row r="324">
      <c r="A324" s="51"/>
      <c r="B324" s="51"/>
      <c r="C324" s="51"/>
      <c r="D324" s="56"/>
      <c r="F324" s="25"/>
      <c r="G324" s="26"/>
      <c r="H324" s="57"/>
    </row>
    <row r="325">
      <c r="A325" s="51"/>
      <c r="B325" s="51"/>
      <c r="C325" s="51"/>
      <c r="D325" s="56"/>
      <c r="F325" s="25"/>
      <c r="G325" s="26"/>
      <c r="H325" s="57"/>
    </row>
    <row r="326">
      <c r="A326" s="51"/>
      <c r="B326" s="51"/>
      <c r="C326" s="51"/>
      <c r="D326" s="56"/>
      <c r="F326" s="25"/>
      <c r="G326" s="26"/>
      <c r="H326" s="57"/>
    </row>
    <row r="327">
      <c r="A327" s="51"/>
      <c r="B327" s="51"/>
      <c r="C327" s="51"/>
      <c r="D327" s="56"/>
      <c r="F327" s="25"/>
      <c r="G327" s="26"/>
      <c r="H327" s="57"/>
    </row>
    <row r="328">
      <c r="A328" s="51"/>
      <c r="B328" s="51"/>
      <c r="C328" s="51"/>
      <c r="D328" s="56"/>
      <c r="F328" s="25"/>
      <c r="G328" s="26"/>
      <c r="H328" s="57"/>
    </row>
    <row r="329">
      <c r="A329" s="51"/>
      <c r="B329" s="51"/>
      <c r="C329" s="51"/>
      <c r="D329" s="56"/>
      <c r="F329" s="25"/>
      <c r="G329" s="26"/>
      <c r="H329" s="57"/>
    </row>
    <row r="330">
      <c r="A330" s="51"/>
      <c r="B330" s="51"/>
      <c r="C330" s="51"/>
      <c r="D330" s="56"/>
      <c r="F330" s="25"/>
      <c r="G330" s="26"/>
      <c r="H330" s="57"/>
    </row>
    <row r="331">
      <c r="A331" s="51"/>
      <c r="B331" s="51"/>
      <c r="C331" s="51"/>
      <c r="D331" s="56"/>
      <c r="F331" s="25"/>
      <c r="G331" s="26"/>
      <c r="H331" s="57"/>
    </row>
    <row r="332">
      <c r="A332" s="51"/>
      <c r="B332" s="51"/>
      <c r="C332" s="51"/>
      <c r="D332" s="56"/>
      <c r="F332" s="25"/>
      <c r="G332" s="26"/>
      <c r="H332" s="57"/>
    </row>
    <row r="333">
      <c r="A333" s="51"/>
      <c r="B333" s="51"/>
      <c r="C333" s="51"/>
      <c r="D333" s="56"/>
      <c r="F333" s="25"/>
      <c r="G333" s="26"/>
      <c r="H333" s="57"/>
    </row>
    <row r="334">
      <c r="A334" s="51"/>
      <c r="B334" s="51"/>
      <c r="C334" s="51"/>
      <c r="D334" s="56"/>
      <c r="F334" s="25"/>
      <c r="G334" s="26"/>
      <c r="H334" s="57"/>
    </row>
    <row r="335">
      <c r="A335" s="51"/>
      <c r="B335" s="51"/>
      <c r="C335" s="51"/>
      <c r="D335" s="56"/>
      <c r="F335" s="25"/>
      <c r="G335" s="26"/>
      <c r="H335" s="57"/>
    </row>
    <row r="336">
      <c r="A336" s="51"/>
      <c r="B336" s="51"/>
      <c r="C336" s="51"/>
      <c r="D336" s="56"/>
      <c r="F336" s="25"/>
      <c r="G336" s="26"/>
      <c r="H336" s="57"/>
    </row>
    <row r="337">
      <c r="A337" s="51"/>
      <c r="B337" s="51"/>
      <c r="C337" s="51"/>
      <c r="D337" s="56"/>
      <c r="F337" s="25"/>
      <c r="G337" s="26"/>
      <c r="H337" s="57"/>
    </row>
    <row r="338">
      <c r="A338" s="51"/>
      <c r="B338" s="51"/>
      <c r="C338" s="51"/>
      <c r="D338" s="56"/>
      <c r="F338" s="25"/>
      <c r="G338" s="26"/>
      <c r="H338" s="57"/>
    </row>
    <row r="339">
      <c r="A339" s="51"/>
      <c r="B339" s="51"/>
      <c r="C339" s="51"/>
      <c r="D339" s="56"/>
      <c r="F339" s="25"/>
      <c r="G339" s="26"/>
      <c r="H339" s="57"/>
    </row>
    <row r="340">
      <c r="A340" s="51"/>
      <c r="B340" s="51"/>
      <c r="C340" s="51"/>
      <c r="D340" s="56"/>
      <c r="F340" s="25"/>
      <c r="G340" s="26"/>
      <c r="H340" s="57"/>
    </row>
    <row r="341">
      <c r="A341" s="51"/>
      <c r="B341" s="51"/>
      <c r="C341" s="51"/>
      <c r="D341" s="56"/>
      <c r="F341" s="25"/>
      <c r="G341" s="26"/>
      <c r="H341" s="57"/>
    </row>
    <row r="342">
      <c r="A342" s="51"/>
      <c r="B342" s="51"/>
      <c r="C342" s="51"/>
      <c r="D342" s="56"/>
      <c r="F342" s="25"/>
      <c r="G342" s="26"/>
      <c r="H342" s="57"/>
    </row>
    <row r="343">
      <c r="A343" s="51"/>
      <c r="B343" s="51"/>
      <c r="C343" s="51"/>
      <c r="D343" s="56"/>
      <c r="F343" s="25"/>
      <c r="G343" s="26"/>
      <c r="H343" s="57"/>
    </row>
    <row r="344">
      <c r="A344" s="51"/>
      <c r="B344" s="51"/>
      <c r="C344" s="51"/>
      <c r="D344" s="56"/>
      <c r="F344" s="25"/>
      <c r="G344" s="26"/>
      <c r="H344" s="57"/>
    </row>
    <row r="345">
      <c r="A345" s="51"/>
      <c r="B345" s="51"/>
      <c r="C345" s="51"/>
      <c r="D345" s="56"/>
      <c r="F345" s="25"/>
      <c r="G345" s="26"/>
      <c r="H345" s="57"/>
    </row>
    <row r="346">
      <c r="A346" s="51"/>
      <c r="B346" s="51"/>
      <c r="C346" s="51"/>
      <c r="D346" s="56"/>
      <c r="F346" s="25"/>
      <c r="G346" s="26"/>
      <c r="H346" s="57"/>
    </row>
    <row r="347">
      <c r="A347" s="51"/>
      <c r="B347" s="51"/>
      <c r="C347" s="51"/>
      <c r="D347" s="56"/>
      <c r="F347" s="25"/>
      <c r="G347" s="26"/>
      <c r="H347" s="57"/>
    </row>
    <row r="348">
      <c r="A348" s="51"/>
      <c r="B348" s="51"/>
      <c r="C348" s="51"/>
      <c r="D348" s="56"/>
      <c r="F348" s="25"/>
      <c r="G348" s="26"/>
      <c r="H348" s="57"/>
    </row>
    <row r="349">
      <c r="A349" s="51"/>
      <c r="B349" s="51"/>
      <c r="C349" s="51"/>
      <c r="D349" s="56"/>
      <c r="F349" s="25"/>
      <c r="G349" s="26"/>
      <c r="H349" s="57"/>
    </row>
    <row r="350">
      <c r="A350" s="51"/>
      <c r="B350" s="51"/>
      <c r="C350" s="51"/>
      <c r="D350" s="56"/>
      <c r="F350" s="25"/>
      <c r="G350" s="26"/>
      <c r="H350" s="57"/>
    </row>
    <row r="351">
      <c r="A351" s="51"/>
      <c r="B351" s="51"/>
      <c r="C351" s="51"/>
      <c r="D351" s="56"/>
      <c r="F351" s="25"/>
      <c r="G351" s="26"/>
      <c r="H351" s="57"/>
    </row>
    <row r="352">
      <c r="A352" s="51"/>
      <c r="B352" s="51"/>
      <c r="C352" s="51"/>
      <c r="D352" s="56"/>
      <c r="F352" s="25"/>
      <c r="G352" s="26"/>
      <c r="H352" s="57"/>
    </row>
    <row r="353">
      <c r="A353" s="51"/>
      <c r="B353" s="51"/>
      <c r="C353" s="51"/>
      <c r="D353" s="56"/>
      <c r="F353" s="25"/>
      <c r="G353" s="26"/>
      <c r="H353" s="57"/>
    </row>
    <row r="354">
      <c r="A354" s="51"/>
      <c r="B354" s="51"/>
      <c r="C354" s="51"/>
      <c r="D354" s="56"/>
      <c r="F354" s="25"/>
      <c r="G354" s="26"/>
      <c r="H354" s="57"/>
    </row>
    <row r="355">
      <c r="A355" s="51"/>
      <c r="B355" s="51"/>
      <c r="C355" s="51"/>
      <c r="D355" s="56"/>
      <c r="F355" s="25"/>
      <c r="G355" s="26"/>
      <c r="H355" s="57"/>
    </row>
    <row r="356">
      <c r="A356" s="51"/>
      <c r="B356" s="51"/>
      <c r="C356" s="51"/>
      <c r="D356" s="56"/>
      <c r="F356" s="25"/>
      <c r="G356" s="26"/>
      <c r="H356" s="57"/>
    </row>
    <row r="357">
      <c r="A357" s="51"/>
      <c r="B357" s="51"/>
      <c r="C357" s="51"/>
      <c r="D357" s="56"/>
      <c r="F357" s="25"/>
      <c r="G357" s="26"/>
      <c r="H357" s="57"/>
    </row>
    <row r="358">
      <c r="A358" s="51"/>
      <c r="B358" s="51"/>
      <c r="C358" s="51"/>
      <c r="D358" s="56"/>
      <c r="F358" s="25"/>
      <c r="G358" s="26"/>
      <c r="H358" s="57"/>
    </row>
    <row r="359">
      <c r="A359" s="51"/>
      <c r="B359" s="51"/>
      <c r="C359" s="51"/>
      <c r="D359" s="56"/>
      <c r="F359" s="25"/>
      <c r="G359" s="26"/>
      <c r="H359" s="57"/>
    </row>
    <row r="360">
      <c r="A360" s="51"/>
      <c r="B360" s="51"/>
      <c r="C360" s="51"/>
      <c r="D360" s="56"/>
      <c r="F360" s="25"/>
      <c r="G360" s="26"/>
      <c r="H360" s="57"/>
    </row>
    <row r="361">
      <c r="A361" s="51"/>
      <c r="B361" s="51"/>
      <c r="C361" s="51"/>
      <c r="D361" s="56"/>
      <c r="F361" s="25"/>
      <c r="G361" s="26"/>
      <c r="H361" s="57"/>
    </row>
    <row r="362">
      <c r="A362" s="51"/>
      <c r="B362" s="51"/>
      <c r="C362" s="51"/>
      <c r="D362" s="56"/>
      <c r="F362" s="25"/>
      <c r="G362" s="26"/>
      <c r="H362" s="57"/>
    </row>
    <row r="363">
      <c r="A363" s="51"/>
      <c r="B363" s="51"/>
      <c r="C363" s="51"/>
      <c r="D363" s="56"/>
      <c r="F363" s="25"/>
      <c r="G363" s="26"/>
      <c r="H363" s="57"/>
    </row>
    <row r="364">
      <c r="A364" s="51"/>
      <c r="B364" s="51"/>
      <c r="C364" s="51"/>
      <c r="D364" s="56"/>
      <c r="F364" s="25"/>
      <c r="G364" s="26"/>
      <c r="H364" s="57"/>
    </row>
    <row r="365">
      <c r="A365" s="51"/>
      <c r="B365" s="51"/>
      <c r="C365" s="51"/>
      <c r="D365" s="56"/>
      <c r="F365" s="25"/>
      <c r="G365" s="26"/>
      <c r="H365" s="57"/>
    </row>
    <row r="366">
      <c r="A366" s="51"/>
      <c r="B366" s="51"/>
      <c r="C366" s="51"/>
      <c r="D366" s="56"/>
      <c r="F366" s="25"/>
      <c r="G366" s="26"/>
      <c r="H366" s="57"/>
    </row>
    <row r="367">
      <c r="A367" s="51"/>
      <c r="B367" s="51"/>
      <c r="C367" s="51"/>
      <c r="D367" s="56"/>
      <c r="F367" s="25"/>
      <c r="G367" s="26"/>
      <c r="H367" s="57"/>
    </row>
    <row r="368">
      <c r="A368" s="51"/>
      <c r="B368" s="51"/>
      <c r="C368" s="51"/>
      <c r="D368" s="56"/>
      <c r="F368" s="25"/>
      <c r="G368" s="26"/>
      <c r="H368" s="57"/>
    </row>
    <row r="369">
      <c r="A369" s="51"/>
      <c r="B369" s="51"/>
      <c r="C369" s="51"/>
      <c r="D369" s="56"/>
      <c r="F369" s="25"/>
      <c r="G369" s="26"/>
      <c r="H369" s="57"/>
    </row>
    <row r="370">
      <c r="A370" s="51"/>
      <c r="B370" s="51"/>
      <c r="C370" s="51"/>
      <c r="D370" s="56"/>
      <c r="F370" s="25"/>
      <c r="G370" s="26"/>
      <c r="H370" s="57"/>
    </row>
    <row r="371">
      <c r="A371" s="51"/>
      <c r="B371" s="51"/>
      <c r="C371" s="51"/>
      <c r="D371" s="56"/>
      <c r="F371" s="25"/>
      <c r="G371" s="26"/>
      <c r="H371" s="57"/>
    </row>
    <row r="372">
      <c r="A372" s="51"/>
      <c r="B372" s="51"/>
      <c r="C372" s="51"/>
      <c r="D372" s="56"/>
      <c r="F372" s="25"/>
      <c r="G372" s="26"/>
      <c r="H372" s="57"/>
    </row>
    <row r="373">
      <c r="A373" s="51"/>
      <c r="B373" s="51"/>
      <c r="C373" s="51"/>
      <c r="D373" s="56"/>
      <c r="F373" s="25"/>
      <c r="G373" s="26"/>
      <c r="H373" s="57"/>
    </row>
    <row r="374">
      <c r="A374" s="51"/>
      <c r="B374" s="51"/>
      <c r="C374" s="51"/>
      <c r="D374" s="56"/>
      <c r="F374" s="25"/>
      <c r="G374" s="26"/>
      <c r="H374" s="57"/>
    </row>
    <row r="375">
      <c r="A375" s="51"/>
      <c r="B375" s="51"/>
      <c r="C375" s="51"/>
      <c r="D375" s="56"/>
      <c r="F375" s="25"/>
      <c r="G375" s="26"/>
      <c r="H375" s="57"/>
    </row>
    <row r="376">
      <c r="A376" s="51"/>
      <c r="B376" s="51"/>
      <c r="C376" s="51"/>
      <c r="D376" s="56"/>
      <c r="F376" s="25"/>
      <c r="G376" s="26"/>
      <c r="H376" s="57"/>
    </row>
    <row r="377">
      <c r="A377" s="51"/>
      <c r="B377" s="51"/>
      <c r="C377" s="51"/>
      <c r="D377" s="56"/>
      <c r="F377" s="25"/>
      <c r="G377" s="26"/>
      <c r="H377" s="57"/>
    </row>
    <row r="378">
      <c r="A378" s="51"/>
      <c r="B378" s="51"/>
      <c r="C378" s="51"/>
      <c r="D378" s="56"/>
      <c r="F378" s="25"/>
      <c r="G378" s="26"/>
      <c r="H378" s="57"/>
    </row>
    <row r="379">
      <c r="A379" s="51"/>
      <c r="B379" s="51"/>
      <c r="C379" s="51"/>
      <c r="D379" s="56"/>
      <c r="F379" s="25"/>
      <c r="G379" s="26"/>
      <c r="H379" s="57"/>
    </row>
    <row r="380">
      <c r="A380" s="51"/>
      <c r="B380" s="51"/>
      <c r="C380" s="51"/>
      <c r="D380" s="56"/>
      <c r="F380" s="25"/>
      <c r="G380" s="26"/>
      <c r="H380" s="57"/>
    </row>
    <row r="381">
      <c r="A381" s="51"/>
      <c r="B381" s="51"/>
      <c r="C381" s="51"/>
      <c r="D381" s="56"/>
      <c r="F381" s="25"/>
      <c r="G381" s="26"/>
      <c r="H381" s="57"/>
    </row>
    <row r="382">
      <c r="A382" s="51"/>
      <c r="B382" s="51"/>
      <c r="C382" s="51"/>
      <c r="D382" s="56"/>
      <c r="F382" s="25"/>
      <c r="G382" s="26"/>
      <c r="H382" s="57"/>
    </row>
    <row r="383">
      <c r="A383" s="51"/>
      <c r="B383" s="51"/>
      <c r="C383" s="51"/>
      <c r="D383" s="56"/>
      <c r="F383" s="25"/>
      <c r="G383" s="26"/>
      <c r="H383" s="57"/>
    </row>
    <row r="384">
      <c r="A384" s="51"/>
      <c r="B384" s="51"/>
      <c r="C384" s="51"/>
      <c r="D384" s="56"/>
      <c r="F384" s="25"/>
      <c r="G384" s="26"/>
      <c r="H384" s="57"/>
    </row>
    <row r="385">
      <c r="A385" s="51"/>
      <c r="B385" s="51"/>
      <c r="C385" s="51"/>
      <c r="D385" s="56"/>
      <c r="F385" s="25"/>
      <c r="G385" s="26"/>
      <c r="H385" s="57"/>
    </row>
    <row r="386">
      <c r="A386" s="51"/>
      <c r="B386" s="51"/>
      <c r="C386" s="51"/>
      <c r="D386" s="56"/>
      <c r="F386" s="25"/>
      <c r="G386" s="26"/>
      <c r="H386" s="57"/>
    </row>
    <row r="387">
      <c r="A387" s="51"/>
      <c r="B387" s="51"/>
      <c r="C387" s="51"/>
      <c r="D387" s="56"/>
      <c r="F387" s="25"/>
      <c r="G387" s="26"/>
      <c r="H387" s="57"/>
    </row>
    <row r="388">
      <c r="A388" s="51"/>
      <c r="B388" s="51"/>
      <c r="C388" s="51"/>
      <c r="D388" s="56"/>
      <c r="F388" s="25"/>
      <c r="G388" s="26"/>
      <c r="H388" s="57"/>
    </row>
    <row r="389">
      <c r="A389" s="51"/>
      <c r="B389" s="51"/>
      <c r="C389" s="51"/>
      <c r="D389" s="56"/>
      <c r="F389" s="25"/>
      <c r="G389" s="26"/>
      <c r="H389" s="57"/>
    </row>
    <row r="390">
      <c r="A390" s="51"/>
      <c r="B390" s="51"/>
      <c r="C390" s="51"/>
      <c r="D390" s="56"/>
      <c r="F390" s="25"/>
      <c r="G390" s="26"/>
      <c r="H390" s="57"/>
    </row>
    <row r="391">
      <c r="A391" s="51"/>
      <c r="B391" s="51"/>
      <c r="C391" s="51"/>
      <c r="D391" s="56"/>
      <c r="F391" s="25"/>
      <c r="G391" s="26"/>
      <c r="H391" s="57"/>
    </row>
    <row r="392">
      <c r="A392" s="51"/>
      <c r="B392" s="51"/>
      <c r="C392" s="51"/>
      <c r="D392" s="56"/>
      <c r="F392" s="25"/>
      <c r="G392" s="26"/>
      <c r="H392" s="57"/>
    </row>
    <row r="393">
      <c r="A393" s="51"/>
      <c r="B393" s="51"/>
      <c r="C393" s="51"/>
      <c r="D393" s="56"/>
      <c r="F393" s="25"/>
      <c r="G393" s="26"/>
      <c r="H393" s="57"/>
    </row>
    <row r="394">
      <c r="A394" s="51"/>
      <c r="B394" s="51"/>
      <c r="C394" s="51"/>
      <c r="D394" s="56"/>
      <c r="F394" s="25"/>
      <c r="G394" s="26"/>
      <c r="H394" s="57"/>
    </row>
    <row r="395">
      <c r="A395" s="51"/>
      <c r="B395" s="51"/>
      <c r="C395" s="51"/>
      <c r="D395" s="56"/>
      <c r="F395" s="25"/>
      <c r="G395" s="26"/>
      <c r="H395" s="57"/>
    </row>
    <row r="396">
      <c r="A396" s="51"/>
      <c r="B396" s="51"/>
      <c r="C396" s="51"/>
      <c r="D396" s="56"/>
      <c r="F396" s="25"/>
      <c r="G396" s="26"/>
      <c r="H396" s="57"/>
    </row>
    <row r="397">
      <c r="A397" s="51"/>
      <c r="B397" s="51"/>
      <c r="C397" s="51"/>
      <c r="D397" s="56"/>
      <c r="F397" s="25"/>
      <c r="G397" s="26"/>
      <c r="H397" s="57"/>
    </row>
    <row r="398">
      <c r="A398" s="51"/>
      <c r="B398" s="51"/>
      <c r="C398" s="51"/>
      <c r="D398" s="56"/>
      <c r="F398" s="25"/>
      <c r="G398" s="26"/>
      <c r="H398" s="57"/>
    </row>
    <row r="399">
      <c r="A399" s="51"/>
      <c r="B399" s="51"/>
      <c r="C399" s="51"/>
      <c r="D399" s="56"/>
      <c r="F399" s="25"/>
      <c r="G399" s="26"/>
      <c r="H399" s="57"/>
    </row>
    <row r="400">
      <c r="A400" s="51"/>
      <c r="B400" s="51"/>
      <c r="C400" s="51"/>
      <c r="D400" s="56"/>
      <c r="F400" s="25"/>
      <c r="G400" s="26"/>
      <c r="H400" s="57"/>
    </row>
    <row r="401">
      <c r="A401" s="51"/>
      <c r="B401" s="51"/>
      <c r="C401" s="51"/>
      <c r="D401" s="56"/>
      <c r="F401" s="25"/>
      <c r="G401" s="26"/>
      <c r="H401" s="57"/>
    </row>
    <row r="402">
      <c r="A402" s="51"/>
      <c r="B402" s="51"/>
      <c r="C402" s="51"/>
      <c r="D402" s="56"/>
      <c r="F402" s="25"/>
      <c r="G402" s="26"/>
      <c r="H402" s="57"/>
    </row>
    <row r="403">
      <c r="A403" s="51"/>
      <c r="B403" s="51"/>
      <c r="C403" s="51"/>
      <c r="D403" s="56"/>
      <c r="F403" s="25"/>
      <c r="G403" s="26"/>
      <c r="H403" s="57"/>
    </row>
    <row r="404">
      <c r="A404" s="51"/>
      <c r="B404" s="51"/>
      <c r="C404" s="51"/>
      <c r="D404" s="56"/>
      <c r="F404" s="25"/>
      <c r="G404" s="26"/>
      <c r="H404" s="57"/>
    </row>
    <row r="405">
      <c r="A405" s="51"/>
      <c r="B405" s="51"/>
      <c r="C405" s="51"/>
      <c r="D405" s="56"/>
      <c r="F405" s="25"/>
      <c r="G405" s="26"/>
      <c r="H405" s="57"/>
    </row>
    <row r="406">
      <c r="A406" s="51"/>
      <c r="B406" s="51"/>
      <c r="C406" s="51"/>
      <c r="D406" s="56"/>
      <c r="F406" s="25"/>
      <c r="G406" s="26"/>
      <c r="H406" s="57"/>
    </row>
    <row r="407">
      <c r="A407" s="51"/>
      <c r="B407" s="51"/>
      <c r="C407" s="51"/>
      <c r="D407" s="56"/>
      <c r="F407" s="25"/>
      <c r="G407" s="26"/>
      <c r="H407" s="57"/>
    </row>
    <row r="408">
      <c r="A408" s="51"/>
      <c r="B408" s="51"/>
      <c r="C408" s="51"/>
      <c r="D408" s="56"/>
      <c r="F408" s="25"/>
      <c r="G408" s="26"/>
      <c r="H408" s="57"/>
    </row>
    <row r="409">
      <c r="A409" s="51"/>
      <c r="B409" s="51"/>
      <c r="C409" s="51"/>
      <c r="D409" s="56"/>
      <c r="F409" s="25"/>
      <c r="G409" s="26"/>
      <c r="H409" s="57"/>
    </row>
    <row r="410">
      <c r="A410" s="51"/>
      <c r="B410" s="51"/>
      <c r="C410" s="51"/>
      <c r="D410" s="56"/>
      <c r="F410" s="25"/>
      <c r="G410" s="26"/>
      <c r="H410" s="57"/>
    </row>
    <row r="411">
      <c r="A411" s="51"/>
      <c r="B411" s="51"/>
      <c r="C411" s="51"/>
      <c r="D411" s="56"/>
      <c r="F411" s="25"/>
      <c r="G411" s="26"/>
      <c r="H411" s="57"/>
    </row>
    <row r="412">
      <c r="A412" s="51"/>
      <c r="B412" s="51"/>
      <c r="C412" s="51"/>
      <c r="D412" s="56"/>
      <c r="F412" s="25"/>
      <c r="G412" s="26"/>
      <c r="H412" s="57"/>
    </row>
    <row r="413">
      <c r="A413" s="51"/>
      <c r="B413" s="51"/>
      <c r="C413" s="51"/>
      <c r="D413" s="56"/>
      <c r="F413" s="25"/>
      <c r="G413" s="26"/>
      <c r="H413" s="57"/>
    </row>
    <row r="414">
      <c r="A414" s="51"/>
      <c r="B414" s="51"/>
      <c r="C414" s="51"/>
      <c r="D414" s="56"/>
      <c r="F414" s="25"/>
      <c r="G414" s="26"/>
      <c r="H414" s="57"/>
    </row>
    <row r="415">
      <c r="A415" s="51"/>
      <c r="B415" s="51"/>
      <c r="C415" s="51"/>
      <c r="D415" s="56"/>
      <c r="F415" s="25"/>
      <c r="G415" s="26"/>
      <c r="H415" s="57"/>
    </row>
    <row r="416">
      <c r="A416" s="51"/>
      <c r="B416" s="51"/>
      <c r="C416" s="51"/>
      <c r="D416" s="56"/>
      <c r="F416" s="25"/>
      <c r="G416" s="26"/>
      <c r="H416" s="57"/>
    </row>
    <row r="417">
      <c r="A417" s="51"/>
      <c r="B417" s="51"/>
      <c r="C417" s="51"/>
      <c r="D417" s="56"/>
      <c r="F417" s="25"/>
      <c r="G417" s="26"/>
      <c r="H417" s="57"/>
    </row>
    <row r="418">
      <c r="A418" s="51"/>
      <c r="B418" s="51"/>
      <c r="C418" s="51"/>
      <c r="D418" s="56"/>
      <c r="F418" s="25"/>
      <c r="G418" s="26"/>
      <c r="H418" s="57"/>
    </row>
    <row r="419">
      <c r="A419" s="51"/>
      <c r="B419" s="51"/>
      <c r="C419" s="51"/>
      <c r="D419" s="56"/>
      <c r="F419" s="25"/>
      <c r="G419" s="26"/>
      <c r="H419" s="57"/>
    </row>
    <row r="420">
      <c r="A420" s="51"/>
      <c r="B420" s="51"/>
      <c r="C420" s="51"/>
      <c r="D420" s="56"/>
      <c r="F420" s="25"/>
      <c r="G420" s="26"/>
      <c r="H420" s="57"/>
    </row>
    <row r="421">
      <c r="A421" s="51"/>
      <c r="B421" s="51"/>
      <c r="C421" s="51"/>
      <c r="D421" s="56"/>
      <c r="F421" s="25"/>
      <c r="G421" s="26"/>
      <c r="H421" s="57"/>
    </row>
    <row r="422">
      <c r="A422" s="51"/>
      <c r="B422" s="51"/>
      <c r="C422" s="51"/>
      <c r="D422" s="56"/>
      <c r="F422" s="25"/>
      <c r="G422" s="26"/>
      <c r="H422" s="57"/>
    </row>
    <row r="423">
      <c r="A423" s="51"/>
      <c r="B423" s="51"/>
      <c r="C423" s="51"/>
      <c r="D423" s="56"/>
      <c r="F423" s="25"/>
      <c r="G423" s="26"/>
      <c r="H423" s="57"/>
    </row>
    <row r="424">
      <c r="A424" s="51"/>
      <c r="B424" s="51"/>
      <c r="C424" s="51"/>
      <c r="D424" s="56"/>
      <c r="F424" s="25"/>
      <c r="G424" s="26"/>
      <c r="H424" s="57"/>
    </row>
    <row r="425">
      <c r="A425" s="51"/>
      <c r="B425" s="51"/>
      <c r="C425" s="51"/>
      <c r="D425" s="56"/>
      <c r="F425" s="25"/>
      <c r="G425" s="26"/>
      <c r="H425" s="57"/>
    </row>
    <row r="426">
      <c r="A426" s="51"/>
      <c r="B426" s="51"/>
      <c r="C426" s="51"/>
      <c r="D426" s="56"/>
      <c r="F426" s="25"/>
      <c r="G426" s="26"/>
      <c r="H426" s="57"/>
    </row>
    <row r="427">
      <c r="A427" s="51"/>
      <c r="B427" s="51"/>
      <c r="C427" s="51"/>
      <c r="D427" s="56"/>
      <c r="F427" s="25"/>
      <c r="G427" s="26"/>
      <c r="H427" s="57"/>
    </row>
    <row r="428">
      <c r="A428" s="51"/>
      <c r="B428" s="51"/>
      <c r="C428" s="51"/>
      <c r="D428" s="56"/>
      <c r="F428" s="25"/>
      <c r="G428" s="26"/>
      <c r="H428" s="57"/>
    </row>
    <row r="429">
      <c r="A429" s="51"/>
      <c r="B429" s="51"/>
      <c r="C429" s="51"/>
      <c r="D429" s="56"/>
      <c r="F429" s="25"/>
      <c r="G429" s="26"/>
      <c r="H429" s="57"/>
    </row>
    <row r="430">
      <c r="A430" s="51"/>
      <c r="B430" s="51"/>
      <c r="C430" s="51"/>
      <c r="D430" s="56"/>
      <c r="F430" s="25"/>
      <c r="G430" s="26"/>
      <c r="H430" s="57"/>
    </row>
    <row r="431">
      <c r="A431" s="51"/>
      <c r="B431" s="51"/>
      <c r="C431" s="51"/>
      <c r="D431" s="56"/>
      <c r="F431" s="25"/>
      <c r="G431" s="26"/>
      <c r="H431" s="57"/>
    </row>
    <row r="432">
      <c r="A432" s="51"/>
      <c r="B432" s="51"/>
      <c r="C432" s="51"/>
      <c r="D432" s="56"/>
      <c r="F432" s="25"/>
      <c r="G432" s="26"/>
      <c r="H432" s="57"/>
    </row>
    <row r="433">
      <c r="A433" s="51"/>
      <c r="B433" s="51"/>
      <c r="C433" s="51"/>
      <c r="D433" s="56"/>
      <c r="F433" s="25"/>
      <c r="G433" s="26"/>
      <c r="H433" s="57"/>
    </row>
    <row r="434">
      <c r="A434" s="51"/>
      <c r="B434" s="51"/>
      <c r="C434" s="51"/>
      <c r="D434" s="56"/>
      <c r="F434" s="25"/>
      <c r="G434" s="26"/>
      <c r="H434" s="57"/>
    </row>
    <row r="435">
      <c r="A435" s="51"/>
      <c r="B435" s="51"/>
      <c r="C435" s="51"/>
      <c r="D435" s="56"/>
      <c r="F435" s="25"/>
      <c r="G435" s="26"/>
      <c r="H435" s="57"/>
    </row>
    <row r="436">
      <c r="A436" s="51"/>
      <c r="B436" s="51"/>
      <c r="C436" s="51"/>
      <c r="D436" s="56"/>
      <c r="F436" s="25"/>
      <c r="G436" s="26"/>
      <c r="H436" s="57"/>
    </row>
    <row r="437">
      <c r="A437" s="51"/>
      <c r="B437" s="51"/>
      <c r="C437" s="51"/>
      <c r="D437" s="56"/>
      <c r="F437" s="25"/>
      <c r="G437" s="26"/>
      <c r="H437" s="57"/>
    </row>
    <row r="438">
      <c r="A438" s="51"/>
      <c r="B438" s="51"/>
      <c r="C438" s="51"/>
      <c r="D438" s="56"/>
      <c r="F438" s="25"/>
      <c r="G438" s="26"/>
      <c r="H438" s="57"/>
    </row>
    <row r="439">
      <c r="A439" s="51"/>
      <c r="B439" s="51"/>
      <c r="C439" s="51"/>
      <c r="D439" s="56"/>
      <c r="F439" s="25"/>
      <c r="G439" s="26"/>
      <c r="H439" s="57"/>
    </row>
    <row r="440">
      <c r="A440" s="51"/>
      <c r="B440" s="51"/>
      <c r="C440" s="51"/>
      <c r="D440" s="56"/>
      <c r="F440" s="25"/>
      <c r="G440" s="26"/>
      <c r="H440" s="57"/>
    </row>
    <row r="441">
      <c r="A441" s="51"/>
      <c r="B441" s="51"/>
      <c r="C441" s="51"/>
      <c r="D441" s="56"/>
      <c r="F441" s="25"/>
      <c r="G441" s="26"/>
      <c r="H441" s="57"/>
    </row>
    <row r="442">
      <c r="A442" s="51"/>
      <c r="B442" s="51"/>
      <c r="C442" s="51"/>
      <c r="D442" s="56"/>
      <c r="F442" s="25"/>
      <c r="G442" s="26"/>
      <c r="H442" s="57"/>
    </row>
    <row r="443">
      <c r="A443" s="51"/>
      <c r="B443" s="51"/>
      <c r="C443" s="51"/>
      <c r="D443" s="56"/>
      <c r="F443" s="25"/>
      <c r="G443" s="26"/>
      <c r="H443" s="57"/>
    </row>
    <row r="444">
      <c r="A444" s="51"/>
      <c r="B444" s="51"/>
      <c r="C444" s="51"/>
      <c r="D444" s="56"/>
      <c r="F444" s="25"/>
      <c r="G444" s="26"/>
      <c r="H444" s="57"/>
    </row>
    <row r="445">
      <c r="A445" s="51"/>
      <c r="B445" s="51"/>
      <c r="C445" s="51"/>
      <c r="D445" s="56"/>
      <c r="F445" s="25"/>
      <c r="G445" s="26"/>
      <c r="H445" s="57"/>
    </row>
    <row r="446">
      <c r="A446" s="51"/>
      <c r="B446" s="51"/>
      <c r="C446" s="51"/>
      <c r="D446" s="56"/>
      <c r="F446" s="25"/>
      <c r="G446" s="26"/>
      <c r="H446" s="57"/>
    </row>
    <row r="447">
      <c r="A447" s="51"/>
      <c r="B447" s="51"/>
      <c r="C447" s="51"/>
      <c r="D447" s="56"/>
      <c r="F447" s="25"/>
      <c r="G447" s="26"/>
      <c r="H447" s="57"/>
    </row>
    <row r="448">
      <c r="A448" s="51"/>
      <c r="B448" s="51"/>
      <c r="C448" s="51"/>
      <c r="D448" s="56"/>
      <c r="F448" s="25"/>
      <c r="G448" s="26"/>
      <c r="H448" s="57"/>
    </row>
    <row r="449">
      <c r="A449" s="51"/>
      <c r="B449" s="51"/>
      <c r="C449" s="51"/>
      <c r="D449" s="56"/>
      <c r="F449" s="25"/>
      <c r="G449" s="26"/>
      <c r="H449" s="57"/>
    </row>
    <row r="450">
      <c r="A450" s="51"/>
      <c r="B450" s="51"/>
      <c r="C450" s="51"/>
      <c r="D450" s="56"/>
      <c r="F450" s="25"/>
      <c r="G450" s="26"/>
      <c r="H450" s="57"/>
    </row>
    <row r="451">
      <c r="A451" s="51"/>
      <c r="B451" s="51"/>
      <c r="C451" s="51"/>
      <c r="D451" s="56"/>
      <c r="F451" s="25"/>
      <c r="G451" s="26"/>
      <c r="H451" s="57"/>
    </row>
    <row r="452">
      <c r="A452" s="51"/>
      <c r="B452" s="51"/>
      <c r="C452" s="51"/>
      <c r="D452" s="56"/>
      <c r="F452" s="25"/>
      <c r="G452" s="26"/>
      <c r="H452" s="57"/>
    </row>
    <row r="453">
      <c r="A453" s="51"/>
      <c r="B453" s="51"/>
      <c r="C453" s="51"/>
      <c r="D453" s="56"/>
      <c r="F453" s="25"/>
      <c r="G453" s="26"/>
      <c r="H453" s="57"/>
    </row>
    <row r="454">
      <c r="A454" s="51"/>
      <c r="B454" s="51"/>
      <c r="C454" s="51"/>
      <c r="D454" s="56"/>
      <c r="F454" s="25"/>
      <c r="G454" s="26"/>
      <c r="H454" s="57"/>
    </row>
    <row r="455">
      <c r="A455" s="51"/>
      <c r="B455" s="51"/>
      <c r="C455" s="51"/>
      <c r="D455" s="56"/>
      <c r="F455" s="25"/>
      <c r="G455" s="26"/>
      <c r="H455" s="57"/>
    </row>
    <row r="456">
      <c r="A456" s="51"/>
      <c r="B456" s="51"/>
      <c r="C456" s="51"/>
      <c r="D456" s="56"/>
      <c r="F456" s="25"/>
      <c r="G456" s="26"/>
      <c r="H456" s="57"/>
    </row>
    <row r="457">
      <c r="A457" s="51"/>
      <c r="B457" s="51"/>
      <c r="C457" s="51"/>
      <c r="D457" s="56"/>
      <c r="F457" s="25"/>
      <c r="G457" s="26"/>
      <c r="H457" s="57"/>
    </row>
    <row r="458">
      <c r="A458" s="51"/>
      <c r="B458" s="51"/>
      <c r="C458" s="51"/>
      <c r="D458" s="56"/>
      <c r="F458" s="25"/>
      <c r="G458" s="26"/>
      <c r="H458" s="57"/>
    </row>
    <row r="459">
      <c r="A459" s="51"/>
      <c r="B459" s="51"/>
      <c r="C459" s="51"/>
      <c r="D459" s="56"/>
      <c r="F459" s="25"/>
      <c r="G459" s="26"/>
      <c r="H459" s="57"/>
    </row>
    <row r="460">
      <c r="A460" s="51"/>
      <c r="B460" s="51"/>
      <c r="C460" s="51"/>
      <c r="D460" s="56"/>
      <c r="F460" s="25"/>
      <c r="G460" s="26"/>
      <c r="H460" s="57"/>
    </row>
    <row r="461">
      <c r="A461" s="51"/>
      <c r="B461" s="51"/>
      <c r="C461" s="51"/>
      <c r="D461" s="56"/>
      <c r="F461" s="25"/>
      <c r="G461" s="26"/>
      <c r="H461" s="57"/>
    </row>
    <row r="462">
      <c r="A462" s="51"/>
      <c r="B462" s="51"/>
      <c r="C462" s="51"/>
      <c r="D462" s="56"/>
      <c r="F462" s="25"/>
      <c r="G462" s="26"/>
      <c r="H462" s="57"/>
    </row>
    <row r="463">
      <c r="A463" s="51"/>
      <c r="B463" s="51"/>
      <c r="C463" s="51"/>
      <c r="D463" s="56"/>
      <c r="F463" s="25"/>
      <c r="G463" s="26"/>
      <c r="H463" s="57"/>
    </row>
    <row r="464">
      <c r="A464" s="51"/>
      <c r="B464" s="51"/>
      <c r="C464" s="51"/>
      <c r="D464" s="56"/>
      <c r="F464" s="25"/>
      <c r="G464" s="26"/>
      <c r="H464" s="57"/>
    </row>
    <row r="465">
      <c r="A465" s="51"/>
      <c r="B465" s="51"/>
      <c r="C465" s="51"/>
      <c r="D465" s="56"/>
      <c r="F465" s="25"/>
      <c r="G465" s="26"/>
      <c r="H465" s="57"/>
    </row>
    <row r="466">
      <c r="A466" s="51"/>
      <c r="B466" s="51"/>
      <c r="C466" s="51"/>
      <c r="D466" s="56"/>
      <c r="F466" s="25"/>
      <c r="G466" s="26"/>
      <c r="H466" s="57"/>
    </row>
    <row r="467">
      <c r="A467" s="51"/>
      <c r="B467" s="51"/>
      <c r="C467" s="51"/>
      <c r="D467" s="56"/>
      <c r="F467" s="25"/>
      <c r="G467" s="26"/>
      <c r="H467" s="57"/>
    </row>
    <row r="468">
      <c r="A468" s="51"/>
      <c r="B468" s="51"/>
      <c r="C468" s="51"/>
      <c r="D468" s="56"/>
      <c r="F468" s="25"/>
      <c r="G468" s="26"/>
      <c r="H468" s="57"/>
    </row>
    <row r="469">
      <c r="A469" s="51"/>
      <c r="B469" s="51"/>
      <c r="C469" s="51"/>
      <c r="D469" s="56"/>
      <c r="F469" s="25"/>
      <c r="G469" s="26"/>
      <c r="H469" s="57"/>
    </row>
    <row r="470">
      <c r="A470" s="51"/>
      <c r="B470" s="51"/>
      <c r="C470" s="51"/>
      <c r="D470" s="56"/>
      <c r="F470" s="25"/>
      <c r="G470" s="26"/>
      <c r="H470" s="57"/>
    </row>
    <row r="471">
      <c r="A471" s="51"/>
      <c r="B471" s="51"/>
      <c r="C471" s="51"/>
      <c r="D471" s="56"/>
      <c r="F471" s="25"/>
      <c r="G471" s="26"/>
      <c r="H471" s="57"/>
    </row>
    <row r="472">
      <c r="A472" s="51"/>
      <c r="B472" s="51"/>
      <c r="C472" s="51"/>
      <c r="D472" s="56"/>
      <c r="F472" s="25"/>
      <c r="G472" s="26"/>
      <c r="H472" s="57"/>
    </row>
    <row r="473">
      <c r="A473" s="51"/>
      <c r="B473" s="51"/>
      <c r="C473" s="51"/>
      <c r="D473" s="56"/>
      <c r="F473" s="25"/>
      <c r="G473" s="26"/>
      <c r="H473" s="57"/>
    </row>
    <row r="474">
      <c r="A474" s="51"/>
      <c r="B474" s="51"/>
      <c r="C474" s="51"/>
      <c r="D474" s="56"/>
      <c r="F474" s="25"/>
      <c r="G474" s="26"/>
      <c r="H474" s="57"/>
    </row>
    <row r="475">
      <c r="A475" s="51"/>
      <c r="B475" s="51"/>
      <c r="C475" s="51"/>
      <c r="D475" s="56"/>
      <c r="F475" s="25"/>
      <c r="G475" s="26"/>
      <c r="H475" s="57"/>
    </row>
    <row r="476">
      <c r="A476" s="51"/>
      <c r="B476" s="51"/>
      <c r="C476" s="51"/>
      <c r="D476" s="56"/>
      <c r="F476" s="25"/>
      <c r="G476" s="26"/>
      <c r="H476" s="57"/>
    </row>
    <row r="477">
      <c r="A477" s="51"/>
      <c r="B477" s="51"/>
      <c r="C477" s="51"/>
      <c r="D477" s="56"/>
      <c r="F477" s="25"/>
      <c r="G477" s="26"/>
      <c r="H477" s="57"/>
    </row>
    <row r="478">
      <c r="A478" s="51"/>
      <c r="B478" s="51"/>
      <c r="C478" s="51"/>
      <c r="D478" s="56"/>
      <c r="F478" s="25"/>
      <c r="G478" s="26"/>
      <c r="H478" s="57"/>
    </row>
    <row r="479">
      <c r="A479" s="51"/>
      <c r="B479" s="51"/>
      <c r="C479" s="51"/>
      <c r="D479" s="56"/>
      <c r="F479" s="25"/>
      <c r="G479" s="26"/>
      <c r="H479" s="57"/>
    </row>
    <row r="480">
      <c r="A480" s="51"/>
      <c r="B480" s="51"/>
      <c r="C480" s="51"/>
      <c r="D480" s="56"/>
      <c r="F480" s="25"/>
      <c r="G480" s="26"/>
      <c r="H480" s="57"/>
    </row>
    <row r="481">
      <c r="A481" s="51"/>
      <c r="B481" s="51"/>
      <c r="C481" s="51"/>
      <c r="D481" s="56"/>
      <c r="F481" s="25"/>
      <c r="G481" s="26"/>
      <c r="H481" s="57"/>
    </row>
    <row r="482">
      <c r="A482" s="51"/>
      <c r="B482" s="51"/>
      <c r="C482" s="51"/>
      <c r="D482" s="56"/>
      <c r="F482" s="25"/>
      <c r="G482" s="26"/>
      <c r="H482" s="57"/>
    </row>
    <row r="483">
      <c r="A483" s="51"/>
      <c r="B483" s="51"/>
      <c r="C483" s="51"/>
      <c r="D483" s="56"/>
      <c r="F483" s="25"/>
      <c r="G483" s="26"/>
      <c r="H483" s="57"/>
    </row>
    <row r="484">
      <c r="A484" s="51"/>
      <c r="B484" s="51"/>
      <c r="C484" s="51"/>
      <c r="D484" s="56"/>
      <c r="F484" s="25"/>
      <c r="G484" s="26"/>
      <c r="H484" s="57"/>
    </row>
    <row r="485">
      <c r="A485" s="51"/>
      <c r="B485" s="51"/>
      <c r="C485" s="51"/>
      <c r="D485" s="56"/>
      <c r="F485" s="25"/>
      <c r="G485" s="26"/>
      <c r="H485" s="57"/>
    </row>
    <row r="486">
      <c r="A486" s="51"/>
      <c r="B486" s="51"/>
      <c r="C486" s="51"/>
      <c r="D486" s="56"/>
      <c r="F486" s="25"/>
      <c r="G486" s="26"/>
      <c r="H486" s="57"/>
    </row>
    <row r="487">
      <c r="A487" s="51"/>
      <c r="B487" s="51"/>
      <c r="C487" s="51"/>
      <c r="D487" s="56"/>
      <c r="F487" s="25"/>
      <c r="G487" s="26"/>
      <c r="H487" s="57"/>
    </row>
    <row r="488">
      <c r="A488" s="51"/>
      <c r="B488" s="51"/>
      <c r="C488" s="51"/>
      <c r="D488" s="56"/>
      <c r="F488" s="25"/>
      <c r="G488" s="26"/>
      <c r="H488" s="57"/>
    </row>
    <row r="489">
      <c r="A489" s="51"/>
      <c r="B489" s="51"/>
      <c r="C489" s="51"/>
      <c r="D489" s="56"/>
      <c r="F489" s="25"/>
      <c r="G489" s="26"/>
      <c r="H489" s="57"/>
    </row>
    <row r="490">
      <c r="A490" s="51"/>
      <c r="B490" s="51"/>
      <c r="C490" s="51"/>
      <c r="D490" s="56"/>
      <c r="F490" s="25"/>
      <c r="G490" s="26"/>
      <c r="H490" s="57"/>
    </row>
    <row r="491">
      <c r="A491" s="51"/>
      <c r="B491" s="51"/>
      <c r="C491" s="51"/>
      <c r="D491" s="56"/>
      <c r="F491" s="25"/>
      <c r="G491" s="26"/>
      <c r="H491" s="57"/>
    </row>
    <row r="492">
      <c r="A492" s="51"/>
      <c r="B492" s="51"/>
      <c r="C492" s="51"/>
      <c r="D492" s="56"/>
      <c r="F492" s="25"/>
      <c r="G492" s="26"/>
      <c r="H492" s="57"/>
    </row>
    <row r="493">
      <c r="A493" s="51"/>
      <c r="B493" s="51"/>
      <c r="C493" s="51"/>
      <c r="D493" s="56"/>
      <c r="F493" s="25"/>
      <c r="G493" s="26"/>
      <c r="H493" s="57"/>
    </row>
    <row r="494">
      <c r="A494" s="51"/>
      <c r="B494" s="51"/>
      <c r="C494" s="51"/>
      <c r="D494" s="56"/>
      <c r="F494" s="25"/>
      <c r="G494" s="26"/>
      <c r="H494" s="57"/>
    </row>
    <row r="495">
      <c r="A495" s="51"/>
      <c r="B495" s="51"/>
      <c r="C495" s="51"/>
      <c r="D495" s="56"/>
      <c r="F495" s="25"/>
      <c r="G495" s="26"/>
      <c r="H495" s="57"/>
    </row>
    <row r="496">
      <c r="A496" s="51"/>
      <c r="B496" s="51"/>
      <c r="C496" s="51"/>
      <c r="D496" s="56"/>
      <c r="F496" s="25"/>
      <c r="G496" s="26"/>
      <c r="H496" s="57"/>
    </row>
    <row r="497">
      <c r="A497" s="51"/>
      <c r="B497" s="51"/>
      <c r="C497" s="51"/>
      <c r="D497" s="56"/>
      <c r="F497" s="25"/>
      <c r="G497" s="26"/>
      <c r="H497" s="57"/>
    </row>
    <row r="498">
      <c r="A498" s="51"/>
      <c r="B498" s="51"/>
      <c r="C498" s="51"/>
      <c r="D498" s="56"/>
      <c r="F498" s="25"/>
      <c r="G498" s="26"/>
      <c r="H498" s="57"/>
    </row>
    <row r="499">
      <c r="A499" s="51"/>
      <c r="B499" s="51"/>
      <c r="C499" s="51"/>
      <c r="D499" s="56"/>
      <c r="F499" s="25"/>
      <c r="G499" s="26"/>
      <c r="H499" s="57"/>
    </row>
    <row r="500">
      <c r="A500" s="51"/>
      <c r="B500" s="51"/>
      <c r="C500" s="51"/>
      <c r="D500" s="56"/>
      <c r="F500" s="25"/>
      <c r="G500" s="26"/>
      <c r="H500" s="57"/>
    </row>
    <row r="501">
      <c r="A501" s="51"/>
      <c r="B501" s="51"/>
      <c r="C501" s="51"/>
      <c r="D501" s="56"/>
      <c r="F501" s="25"/>
      <c r="G501" s="26"/>
      <c r="H501" s="57"/>
    </row>
    <row r="502">
      <c r="A502" s="51"/>
      <c r="B502" s="51"/>
      <c r="C502" s="51"/>
      <c r="D502" s="56"/>
      <c r="F502" s="25"/>
      <c r="G502" s="26"/>
      <c r="H502" s="57"/>
    </row>
    <row r="503">
      <c r="A503" s="51"/>
      <c r="B503" s="51"/>
      <c r="C503" s="51"/>
      <c r="D503" s="56"/>
      <c r="F503" s="25"/>
      <c r="G503" s="26"/>
      <c r="H503" s="57"/>
    </row>
    <row r="504">
      <c r="A504" s="51"/>
      <c r="B504" s="51"/>
      <c r="C504" s="51"/>
      <c r="D504" s="56"/>
      <c r="F504" s="25"/>
      <c r="G504" s="26"/>
      <c r="H504" s="57"/>
    </row>
    <row r="505">
      <c r="A505" s="51"/>
      <c r="B505" s="51"/>
      <c r="C505" s="51"/>
      <c r="D505" s="56"/>
      <c r="F505" s="25"/>
      <c r="G505" s="26"/>
      <c r="H505" s="57"/>
    </row>
    <row r="506">
      <c r="A506" s="51"/>
      <c r="B506" s="51"/>
      <c r="C506" s="51"/>
      <c r="D506" s="56"/>
      <c r="F506" s="25"/>
      <c r="G506" s="26"/>
      <c r="H506" s="57"/>
    </row>
    <row r="507">
      <c r="A507" s="51"/>
      <c r="B507" s="51"/>
      <c r="C507" s="51"/>
      <c r="D507" s="56"/>
      <c r="F507" s="25"/>
      <c r="G507" s="26"/>
      <c r="H507" s="57"/>
    </row>
    <row r="508">
      <c r="A508" s="51"/>
      <c r="B508" s="51"/>
      <c r="C508" s="51"/>
      <c r="D508" s="56"/>
      <c r="F508" s="25"/>
      <c r="G508" s="26"/>
      <c r="H508" s="57"/>
    </row>
    <row r="509">
      <c r="A509" s="51"/>
      <c r="B509" s="51"/>
      <c r="C509" s="51"/>
      <c r="D509" s="56"/>
      <c r="F509" s="25"/>
      <c r="G509" s="26"/>
      <c r="H509" s="57"/>
    </row>
    <row r="510">
      <c r="A510" s="51"/>
      <c r="B510" s="51"/>
      <c r="C510" s="51"/>
      <c r="D510" s="56"/>
      <c r="F510" s="25"/>
      <c r="G510" s="26"/>
      <c r="H510" s="57"/>
    </row>
    <row r="511">
      <c r="A511" s="51"/>
      <c r="B511" s="51"/>
      <c r="C511" s="51"/>
      <c r="D511" s="56"/>
      <c r="F511" s="25"/>
      <c r="G511" s="26"/>
      <c r="H511" s="57"/>
    </row>
    <row r="512">
      <c r="A512" s="51"/>
      <c r="B512" s="51"/>
      <c r="C512" s="51"/>
      <c r="D512" s="56"/>
      <c r="F512" s="25"/>
      <c r="G512" s="26"/>
      <c r="H512" s="57"/>
    </row>
    <row r="513">
      <c r="A513" s="51"/>
      <c r="B513" s="51"/>
      <c r="C513" s="51"/>
      <c r="D513" s="56"/>
      <c r="F513" s="25"/>
      <c r="G513" s="26"/>
      <c r="H513" s="57"/>
    </row>
    <row r="514">
      <c r="A514" s="51"/>
      <c r="B514" s="51"/>
      <c r="C514" s="51"/>
      <c r="D514" s="56"/>
      <c r="F514" s="25"/>
      <c r="G514" s="26"/>
      <c r="H514" s="57"/>
    </row>
    <row r="515">
      <c r="A515" s="51"/>
      <c r="B515" s="51"/>
      <c r="C515" s="51"/>
      <c r="D515" s="56"/>
      <c r="F515" s="25"/>
      <c r="G515" s="26"/>
      <c r="H515" s="57"/>
    </row>
    <row r="516">
      <c r="A516" s="51"/>
      <c r="B516" s="51"/>
      <c r="C516" s="51"/>
      <c r="D516" s="56"/>
      <c r="F516" s="25"/>
      <c r="G516" s="26"/>
      <c r="H516" s="57"/>
    </row>
    <row r="517">
      <c r="A517" s="51"/>
      <c r="B517" s="51"/>
      <c r="C517" s="51"/>
      <c r="D517" s="56"/>
      <c r="F517" s="25"/>
      <c r="G517" s="26"/>
      <c r="H517" s="57"/>
    </row>
    <row r="518">
      <c r="A518" s="51"/>
      <c r="B518" s="51"/>
      <c r="C518" s="51"/>
      <c r="D518" s="56"/>
      <c r="F518" s="25"/>
      <c r="G518" s="26"/>
      <c r="H518" s="57"/>
    </row>
    <row r="519">
      <c r="A519" s="51"/>
      <c r="B519" s="51"/>
      <c r="C519" s="51"/>
      <c r="D519" s="56"/>
      <c r="F519" s="25"/>
      <c r="G519" s="26"/>
      <c r="H519" s="57"/>
    </row>
    <row r="520">
      <c r="A520" s="51"/>
      <c r="B520" s="51"/>
      <c r="C520" s="51"/>
      <c r="D520" s="56"/>
      <c r="F520" s="25"/>
      <c r="G520" s="26"/>
      <c r="H520" s="57"/>
    </row>
    <row r="521">
      <c r="A521" s="51"/>
      <c r="B521" s="51"/>
      <c r="C521" s="51"/>
      <c r="D521" s="56"/>
      <c r="F521" s="25"/>
      <c r="G521" s="26"/>
      <c r="H521" s="57"/>
    </row>
    <row r="522">
      <c r="A522" s="51"/>
      <c r="B522" s="51"/>
      <c r="C522" s="51"/>
      <c r="D522" s="56"/>
      <c r="F522" s="25"/>
      <c r="G522" s="26"/>
      <c r="H522" s="57"/>
    </row>
    <row r="523">
      <c r="A523" s="51"/>
      <c r="B523" s="51"/>
      <c r="C523" s="51"/>
      <c r="D523" s="56"/>
      <c r="F523" s="25"/>
      <c r="G523" s="26"/>
      <c r="H523" s="57"/>
    </row>
    <row r="524">
      <c r="A524" s="51"/>
      <c r="B524" s="51"/>
      <c r="C524" s="51"/>
      <c r="D524" s="56"/>
      <c r="F524" s="25"/>
      <c r="G524" s="26"/>
      <c r="H524" s="57"/>
    </row>
    <row r="525">
      <c r="A525" s="51"/>
      <c r="B525" s="51"/>
      <c r="C525" s="51"/>
      <c r="D525" s="56"/>
      <c r="F525" s="25"/>
      <c r="G525" s="26"/>
      <c r="H525" s="57"/>
    </row>
    <row r="526">
      <c r="A526" s="51"/>
      <c r="B526" s="51"/>
      <c r="C526" s="51"/>
      <c r="D526" s="56"/>
      <c r="F526" s="25"/>
      <c r="G526" s="26"/>
      <c r="H526" s="57"/>
    </row>
    <row r="527">
      <c r="A527" s="51"/>
      <c r="B527" s="51"/>
      <c r="C527" s="51"/>
      <c r="D527" s="56"/>
      <c r="F527" s="25"/>
      <c r="G527" s="26"/>
      <c r="H527" s="57"/>
    </row>
    <row r="528">
      <c r="A528" s="51"/>
      <c r="B528" s="51"/>
      <c r="C528" s="51"/>
      <c r="D528" s="56"/>
      <c r="F528" s="25"/>
      <c r="G528" s="26"/>
      <c r="H528" s="57"/>
    </row>
    <row r="529">
      <c r="A529" s="51"/>
      <c r="B529" s="51"/>
      <c r="C529" s="51"/>
      <c r="D529" s="56"/>
      <c r="F529" s="25"/>
      <c r="G529" s="26"/>
      <c r="H529" s="57"/>
    </row>
    <row r="530">
      <c r="A530" s="51"/>
      <c r="B530" s="51"/>
      <c r="C530" s="51"/>
      <c r="D530" s="56"/>
      <c r="F530" s="25"/>
      <c r="G530" s="26"/>
      <c r="H530" s="57"/>
    </row>
    <row r="531">
      <c r="A531" s="51"/>
      <c r="B531" s="51"/>
      <c r="C531" s="51"/>
      <c r="D531" s="56"/>
      <c r="F531" s="25"/>
      <c r="G531" s="26"/>
      <c r="H531" s="57"/>
    </row>
    <row r="532">
      <c r="A532" s="51"/>
      <c r="B532" s="51"/>
      <c r="C532" s="51"/>
      <c r="D532" s="56"/>
      <c r="F532" s="25"/>
      <c r="G532" s="26"/>
      <c r="H532" s="57"/>
    </row>
    <row r="533">
      <c r="A533" s="51"/>
      <c r="B533" s="51"/>
      <c r="C533" s="51"/>
      <c r="D533" s="56"/>
      <c r="F533" s="25"/>
      <c r="G533" s="26"/>
      <c r="H533" s="57"/>
    </row>
    <row r="534">
      <c r="A534" s="51"/>
      <c r="B534" s="51"/>
      <c r="C534" s="51"/>
      <c r="D534" s="56"/>
      <c r="F534" s="25"/>
      <c r="G534" s="26"/>
      <c r="H534" s="57"/>
    </row>
    <row r="535">
      <c r="A535" s="51"/>
      <c r="B535" s="51"/>
      <c r="C535" s="51"/>
      <c r="D535" s="56"/>
      <c r="F535" s="25"/>
      <c r="G535" s="26"/>
      <c r="H535" s="57"/>
    </row>
    <row r="536">
      <c r="A536" s="51"/>
      <c r="B536" s="51"/>
      <c r="C536" s="51"/>
      <c r="D536" s="56"/>
      <c r="F536" s="25"/>
      <c r="G536" s="26"/>
      <c r="H536" s="57"/>
    </row>
    <row r="537">
      <c r="A537" s="51"/>
      <c r="B537" s="51"/>
      <c r="C537" s="51"/>
      <c r="D537" s="56"/>
      <c r="F537" s="25"/>
      <c r="G537" s="26"/>
      <c r="H537" s="57"/>
    </row>
    <row r="538">
      <c r="A538" s="51"/>
      <c r="B538" s="51"/>
      <c r="C538" s="51"/>
      <c r="D538" s="56"/>
      <c r="F538" s="25"/>
      <c r="G538" s="26"/>
      <c r="H538" s="57"/>
    </row>
    <row r="539">
      <c r="A539" s="51"/>
      <c r="B539" s="51"/>
      <c r="C539" s="51"/>
      <c r="D539" s="56"/>
      <c r="F539" s="25"/>
      <c r="G539" s="26"/>
      <c r="H539" s="57"/>
    </row>
    <row r="540">
      <c r="A540" s="51"/>
      <c r="B540" s="51"/>
      <c r="C540" s="51"/>
      <c r="D540" s="56"/>
      <c r="F540" s="25"/>
      <c r="G540" s="26"/>
      <c r="H540" s="57"/>
    </row>
    <row r="541">
      <c r="A541" s="51"/>
      <c r="B541" s="51"/>
      <c r="C541" s="51"/>
      <c r="D541" s="56"/>
      <c r="F541" s="25"/>
      <c r="G541" s="26"/>
      <c r="H541" s="57"/>
    </row>
    <row r="542">
      <c r="A542" s="51"/>
      <c r="B542" s="51"/>
      <c r="C542" s="51"/>
      <c r="D542" s="56"/>
      <c r="F542" s="25"/>
      <c r="G542" s="26"/>
      <c r="H542" s="57"/>
    </row>
    <row r="543">
      <c r="A543" s="51"/>
      <c r="B543" s="51"/>
      <c r="C543" s="51"/>
      <c r="D543" s="56"/>
      <c r="F543" s="25"/>
      <c r="G543" s="26"/>
      <c r="H543" s="57"/>
    </row>
    <row r="544">
      <c r="A544" s="51"/>
      <c r="B544" s="51"/>
      <c r="C544" s="51"/>
      <c r="D544" s="56"/>
      <c r="F544" s="25"/>
      <c r="G544" s="26"/>
      <c r="H544" s="57"/>
    </row>
    <row r="545">
      <c r="A545" s="51"/>
      <c r="B545" s="51"/>
      <c r="C545" s="51"/>
      <c r="D545" s="56"/>
      <c r="F545" s="25"/>
      <c r="G545" s="26"/>
      <c r="H545" s="57"/>
    </row>
    <row r="546">
      <c r="A546" s="51"/>
      <c r="B546" s="51"/>
      <c r="C546" s="51"/>
      <c r="D546" s="56"/>
      <c r="F546" s="25"/>
      <c r="G546" s="26"/>
      <c r="H546" s="57"/>
    </row>
    <row r="547">
      <c r="A547" s="51"/>
      <c r="B547" s="51"/>
      <c r="C547" s="51"/>
      <c r="D547" s="56"/>
      <c r="F547" s="25"/>
      <c r="G547" s="26"/>
      <c r="H547" s="57"/>
    </row>
    <row r="548">
      <c r="A548" s="51"/>
      <c r="B548" s="51"/>
      <c r="C548" s="51"/>
      <c r="D548" s="56"/>
      <c r="F548" s="25"/>
      <c r="G548" s="26"/>
      <c r="H548" s="57"/>
    </row>
    <row r="549">
      <c r="A549" s="51"/>
      <c r="B549" s="51"/>
      <c r="C549" s="51"/>
      <c r="D549" s="56"/>
      <c r="F549" s="25"/>
      <c r="G549" s="26"/>
      <c r="H549" s="57"/>
    </row>
    <row r="550">
      <c r="A550" s="51"/>
      <c r="B550" s="51"/>
      <c r="C550" s="51"/>
      <c r="D550" s="56"/>
      <c r="F550" s="25"/>
      <c r="G550" s="26"/>
      <c r="H550" s="57"/>
    </row>
    <row r="551">
      <c r="A551" s="51"/>
      <c r="B551" s="51"/>
      <c r="C551" s="51"/>
      <c r="D551" s="56"/>
      <c r="F551" s="25"/>
      <c r="G551" s="26"/>
      <c r="H551" s="57"/>
    </row>
    <row r="552">
      <c r="A552" s="51"/>
      <c r="B552" s="51"/>
      <c r="C552" s="51"/>
      <c r="D552" s="56"/>
      <c r="F552" s="25"/>
      <c r="G552" s="26"/>
      <c r="H552" s="57"/>
    </row>
    <row r="553">
      <c r="A553" s="51"/>
      <c r="B553" s="51"/>
      <c r="C553" s="51"/>
      <c r="D553" s="56"/>
      <c r="F553" s="25"/>
      <c r="G553" s="26"/>
      <c r="H553" s="57"/>
    </row>
    <row r="554">
      <c r="A554" s="51"/>
      <c r="B554" s="51"/>
      <c r="C554" s="51"/>
      <c r="D554" s="56"/>
      <c r="F554" s="25"/>
      <c r="G554" s="26"/>
      <c r="H554" s="57"/>
    </row>
    <row r="555">
      <c r="A555" s="51"/>
      <c r="B555" s="51"/>
      <c r="C555" s="51"/>
      <c r="D555" s="56"/>
      <c r="F555" s="25"/>
      <c r="G555" s="26"/>
      <c r="H555" s="57"/>
    </row>
    <row r="556">
      <c r="A556" s="51"/>
      <c r="B556" s="51"/>
      <c r="C556" s="51"/>
      <c r="D556" s="56"/>
      <c r="F556" s="25"/>
      <c r="G556" s="26"/>
      <c r="H556" s="57"/>
    </row>
    <row r="557">
      <c r="A557" s="51"/>
      <c r="B557" s="51"/>
      <c r="C557" s="51"/>
      <c r="D557" s="56"/>
      <c r="F557" s="25"/>
      <c r="G557" s="26"/>
      <c r="H557" s="57"/>
    </row>
    <row r="558">
      <c r="A558" s="51"/>
      <c r="B558" s="51"/>
      <c r="C558" s="51"/>
      <c r="D558" s="56"/>
      <c r="F558" s="25"/>
      <c r="G558" s="26"/>
      <c r="H558" s="57"/>
    </row>
    <row r="559">
      <c r="A559" s="51"/>
      <c r="B559" s="51"/>
      <c r="C559" s="51"/>
      <c r="D559" s="56"/>
      <c r="F559" s="25"/>
      <c r="G559" s="26"/>
      <c r="H559" s="57"/>
    </row>
    <row r="560">
      <c r="A560" s="51"/>
      <c r="B560" s="51"/>
      <c r="C560" s="51"/>
      <c r="D560" s="56"/>
      <c r="F560" s="25"/>
      <c r="G560" s="26"/>
      <c r="H560" s="57"/>
    </row>
    <row r="561">
      <c r="A561" s="51"/>
      <c r="B561" s="51"/>
      <c r="C561" s="51"/>
      <c r="D561" s="56"/>
      <c r="F561" s="25"/>
      <c r="G561" s="26"/>
      <c r="H561" s="57"/>
    </row>
    <row r="562">
      <c r="A562" s="51"/>
      <c r="B562" s="51"/>
      <c r="C562" s="51"/>
      <c r="D562" s="56"/>
      <c r="F562" s="25"/>
      <c r="G562" s="26"/>
      <c r="H562" s="57"/>
    </row>
    <row r="563">
      <c r="A563" s="51"/>
      <c r="B563" s="51"/>
      <c r="C563" s="51"/>
      <c r="D563" s="56"/>
      <c r="F563" s="25"/>
      <c r="G563" s="26"/>
      <c r="H563" s="57"/>
    </row>
    <row r="564">
      <c r="A564" s="51"/>
      <c r="B564" s="51"/>
      <c r="C564" s="51"/>
      <c r="D564" s="56"/>
      <c r="F564" s="25"/>
      <c r="G564" s="26"/>
      <c r="H564" s="57"/>
    </row>
    <row r="565">
      <c r="A565" s="51"/>
      <c r="B565" s="51"/>
      <c r="C565" s="51"/>
      <c r="D565" s="56"/>
      <c r="F565" s="25"/>
      <c r="G565" s="26"/>
      <c r="H565" s="57"/>
    </row>
    <row r="566">
      <c r="A566" s="51"/>
      <c r="B566" s="51"/>
      <c r="C566" s="51"/>
      <c r="D566" s="56"/>
      <c r="F566" s="25"/>
      <c r="G566" s="26"/>
      <c r="H566" s="57"/>
    </row>
    <row r="567">
      <c r="A567" s="51"/>
      <c r="B567" s="51"/>
      <c r="C567" s="51"/>
      <c r="D567" s="56"/>
      <c r="F567" s="25"/>
      <c r="G567" s="26"/>
      <c r="H567" s="57"/>
    </row>
    <row r="568">
      <c r="A568" s="51"/>
      <c r="B568" s="51"/>
      <c r="C568" s="51"/>
      <c r="D568" s="56"/>
      <c r="F568" s="25"/>
      <c r="G568" s="26"/>
      <c r="H568" s="57"/>
    </row>
    <row r="569">
      <c r="A569" s="51"/>
      <c r="B569" s="51"/>
      <c r="C569" s="51"/>
      <c r="D569" s="56"/>
      <c r="F569" s="25"/>
      <c r="G569" s="26"/>
      <c r="H569" s="57"/>
    </row>
    <row r="570">
      <c r="A570" s="51"/>
      <c r="B570" s="51"/>
      <c r="C570" s="51"/>
      <c r="D570" s="56"/>
      <c r="F570" s="25"/>
      <c r="G570" s="26"/>
      <c r="H570" s="57"/>
    </row>
    <row r="571">
      <c r="A571" s="51"/>
      <c r="B571" s="51"/>
      <c r="C571" s="51"/>
      <c r="D571" s="56"/>
      <c r="F571" s="25"/>
      <c r="G571" s="26"/>
      <c r="H571" s="57"/>
    </row>
    <row r="572">
      <c r="A572" s="51"/>
      <c r="B572" s="51"/>
      <c r="C572" s="51"/>
      <c r="D572" s="56"/>
      <c r="F572" s="25"/>
      <c r="G572" s="26"/>
      <c r="H572" s="57"/>
    </row>
    <row r="573">
      <c r="A573" s="51"/>
      <c r="B573" s="51"/>
      <c r="C573" s="51"/>
      <c r="D573" s="56"/>
      <c r="F573" s="25"/>
      <c r="G573" s="26"/>
      <c r="H573" s="57"/>
    </row>
    <row r="574">
      <c r="A574" s="51"/>
      <c r="B574" s="51"/>
      <c r="C574" s="51"/>
      <c r="D574" s="56"/>
      <c r="F574" s="25"/>
      <c r="G574" s="26"/>
      <c r="H574" s="57"/>
    </row>
    <row r="575">
      <c r="A575" s="51"/>
      <c r="B575" s="51"/>
      <c r="C575" s="51"/>
      <c r="D575" s="56"/>
      <c r="F575" s="25"/>
      <c r="G575" s="26"/>
      <c r="H575" s="57"/>
    </row>
    <row r="576">
      <c r="A576" s="51"/>
      <c r="B576" s="51"/>
      <c r="C576" s="51"/>
      <c r="D576" s="56"/>
      <c r="F576" s="25"/>
      <c r="G576" s="26"/>
      <c r="H576" s="57"/>
    </row>
    <row r="577">
      <c r="A577" s="51"/>
      <c r="B577" s="51"/>
      <c r="C577" s="51"/>
      <c r="D577" s="56"/>
      <c r="F577" s="25"/>
      <c r="G577" s="26"/>
      <c r="H577" s="57"/>
    </row>
    <row r="578">
      <c r="A578" s="51"/>
      <c r="B578" s="51"/>
      <c r="C578" s="51"/>
      <c r="D578" s="56"/>
      <c r="F578" s="25"/>
      <c r="G578" s="26"/>
      <c r="H578" s="57"/>
    </row>
    <row r="579">
      <c r="A579" s="51"/>
      <c r="B579" s="51"/>
      <c r="C579" s="51"/>
      <c r="D579" s="56"/>
      <c r="F579" s="25"/>
      <c r="G579" s="26"/>
      <c r="H579" s="57"/>
    </row>
    <row r="580">
      <c r="A580" s="51"/>
      <c r="B580" s="51"/>
      <c r="C580" s="51"/>
      <c r="D580" s="56"/>
      <c r="F580" s="25"/>
      <c r="G580" s="26"/>
      <c r="H580" s="57"/>
    </row>
    <row r="581">
      <c r="A581" s="51"/>
      <c r="B581" s="51"/>
      <c r="C581" s="51"/>
      <c r="D581" s="56"/>
      <c r="F581" s="25"/>
      <c r="G581" s="26"/>
      <c r="H581" s="57"/>
    </row>
    <row r="582">
      <c r="A582" s="51"/>
      <c r="B582" s="51"/>
      <c r="C582" s="51"/>
      <c r="D582" s="56"/>
      <c r="F582" s="25"/>
      <c r="G582" s="26"/>
      <c r="H582" s="57"/>
    </row>
    <row r="583">
      <c r="A583" s="51"/>
      <c r="B583" s="51"/>
      <c r="C583" s="51"/>
      <c r="D583" s="56"/>
      <c r="F583" s="25"/>
      <c r="G583" s="26"/>
      <c r="H583" s="57"/>
    </row>
    <row r="584">
      <c r="A584" s="51"/>
      <c r="B584" s="51"/>
      <c r="C584" s="51"/>
      <c r="D584" s="56"/>
      <c r="F584" s="25"/>
      <c r="G584" s="26"/>
      <c r="H584" s="57"/>
    </row>
    <row r="585">
      <c r="A585" s="51"/>
      <c r="B585" s="51"/>
      <c r="C585" s="51"/>
      <c r="D585" s="56"/>
      <c r="F585" s="25"/>
      <c r="G585" s="26"/>
      <c r="H585" s="57"/>
    </row>
    <row r="586">
      <c r="A586" s="51"/>
      <c r="B586" s="51"/>
      <c r="C586" s="51"/>
      <c r="D586" s="56"/>
      <c r="F586" s="25"/>
      <c r="G586" s="26"/>
      <c r="H586" s="57"/>
    </row>
    <row r="587">
      <c r="A587" s="51"/>
      <c r="B587" s="51"/>
      <c r="C587" s="51"/>
      <c r="D587" s="56"/>
      <c r="F587" s="25"/>
      <c r="G587" s="26"/>
      <c r="H587" s="57"/>
    </row>
    <row r="588">
      <c r="A588" s="51"/>
      <c r="B588" s="51"/>
      <c r="C588" s="51"/>
      <c r="D588" s="56"/>
      <c r="F588" s="25"/>
      <c r="G588" s="26"/>
      <c r="H588" s="57"/>
    </row>
    <row r="589">
      <c r="A589" s="51"/>
      <c r="B589" s="51"/>
      <c r="C589" s="51"/>
      <c r="D589" s="56"/>
      <c r="F589" s="25"/>
      <c r="G589" s="26"/>
      <c r="H589" s="57"/>
    </row>
    <row r="590">
      <c r="A590" s="51"/>
      <c r="B590" s="51"/>
      <c r="C590" s="51"/>
      <c r="D590" s="56"/>
      <c r="F590" s="25"/>
      <c r="G590" s="26"/>
      <c r="H590" s="57"/>
    </row>
    <row r="591">
      <c r="A591" s="51"/>
      <c r="B591" s="51"/>
      <c r="C591" s="51"/>
      <c r="D591" s="56"/>
      <c r="F591" s="25"/>
      <c r="G591" s="26"/>
      <c r="H591" s="57"/>
    </row>
    <row r="592">
      <c r="A592" s="51"/>
      <c r="B592" s="51"/>
      <c r="C592" s="51"/>
      <c r="D592" s="56"/>
      <c r="F592" s="25"/>
      <c r="G592" s="26"/>
      <c r="H592" s="57"/>
    </row>
    <row r="593">
      <c r="A593" s="51"/>
      <c r="B593" s="51"/>
      <c r="C593" s="51"/>
      <c r="D593" s="56"/>
      <c r="F593" s="25"/>
      <c r="G593" s="26"/>
      <c r="H593" s="57"/>
    </row>
    <row r="594">
      <c r="A594" s="51"/>
      <c r="B594" s="51"/>
      <c r="C594" s="51"/>
      <c r="D594" s="56"/>
      <c r="F594" s="25"/>
      <c r="G594" s="26"/>
      <c r="H594" s="57"/>
    </row>
    <row r="595">
      <c r="A595" s="51"/>
      <c r="B595" s="51"/>
      <c r="C595" s="51"/>
      <c r="D595" s="56"/>
      <c r="F595" s="25"/>
      <c r="G595" s="26"/>
      <c r="H595" s="57"/>
    </row>
    <row r="596">
      <c r="A596" s="51"/>
      <c r="B596" s="51"/>
      <c r="C596" s="51"/>
      <c r="D596" s="56"/>
      <c r="F596" s="25"/>
      <c r="G596" s="26"/>
      <c r="H596" s="57"/>
    </row>
    <row r="597">
      <c r="A597" s="51"/>
      <c r="B597" s="51"/>
      <c r="C597" s="51"/>
      <c r="D597" s="56"/>
      <c r="F597" s="25"/>
      <c r="G597" s="26"/>
      <c r="H597" s="57"/>
    </row>
    <row r="598">
      <c r="A598" s="51"/>
      <c r="B598" s="51"/>
      <c r="C598" s="51"/>
      <c r="D598" s="56"/>
      <c r="F598" s="25"/>
      <c r="G598" s="26"/>
      <c r="H598" s="57"/>
    </row>
    <row r="599">
      <c r="A599" s="51"/>
      <c r="B599" s="51"/>
      <c r="C599" s="51"/>
      <c r="D599" s="56"/>
      <c r="F599" s="25"/>
      <c r="G599" s="26"/>
      <c r="H599" s="57"/>
    </row>
    <row r="600">
      <c r="A600" s="51"/>
      <c r="B600" s="51"/>
      <c r="C600" s="51"/>
      <c r="D600" s="56"/>
      <c r="F600" s="25"/>
      <c r="G600" s="26"/>
      <c r="H600" s="57"/>
    </row>
    <row r="601">
      <c r="A601" s="51"/>
      <c r="B601" s="51"/>
      <c r="C601" s="51"/>
      <c r="D601" s="56"/>
      <c r="F601" s="25"/>
      <c r="G601" s="26"/>
      <c r="H601" s="57"/>
    </row>
    <row r="602">
      <c r="A602" s="51"/>
      <c r="B602" s="51"/>
      <c r="C602" s="51"/>
      <c r="D602" s="56"/>
      <c r="F602" s="25"/>
      <c r="G602" s="26"/>
      <c r="H602" s="57"/>
    </row>
    <row r="603">
      <c r="A603" s="51"/>
      <c r="B603" s="51"/>
      <c r="C603" s="51"/>
      <c r="D603" s="56"/>
      <c r="F603" s="25"/>
      <c r="G603" s="26"/>
      <c r="H603" s="57"/>
    </row>
    <row r="604">
      <c r="A604" s="51"/>
      <c r="B604" s="51"/>
      <c r="C604" s="51"/>
      <c r="D604" s="56"/>
      <c r="F604" s="25"/>
      <c r="G604" s="26"/>
      <c r="H604" s="57"/>
    </row>
    <row r="605">
      <c r="A605" s="51"/>
      <c r="B605" s="51"/>
      <c r="C605" s="51"/>
      <c r="D605" s="56"/>
      <c r="F605" s="25"/>
      <c r="G605" s="26"/>
      <c r="H605" s="57"/>
    </row>
    <row r="606">
      <c r="A606" s="51"/>
      <c r="B606" s="51"/>
      <c r="C606" s="51"/>
      <c r="D606" s="56"/>
      <c r="F606" s="25"/>
      <c r="G606" s="26"/>
      <c r="H606" s="57"/>
    </row>
    <row r="607">
      <c r="A607" s="51"/>
      <c r="B607" s="51"/>
      <c r="C607" s="51"/>
      <c r="D607" s="56"/>
      <c r="F607" s="25"/>
      <c r="G607" s="26"/>
      <c r="H607" s="57"/>
    </row>
    <row r="608">
      <c r="A608" s="51"/>
      <c r="B608" s="51"/>
      <c r="C608" s="51"/>
      <c r="D608" s="56"/>
      <c r="F608" s="25"/>
      <c r="G608" s="26"/>
      <c r="H608" s="57"/>
    </row>
    <row r="609">
      <c r="A609" s="51"/>
      <c r="B609" s="51"/>
      <c r="C609" s="51"/>
      <c r="D609" s="56"/>
      <c r="F609" s="25"/>
      <c r="G609" s="26"/>
      <c r="H609" s="57"/>
    </row>
    <row r="610">
      <c r="A610" s="51"/>
      <c r="B610" s="51"/>
      <c r="C610" s="51"/>
      <c r="D610" s="56"/>
      <c r="F610" s="25"/>
      <c r="G610" s="26"/>
      <c r="H610" s="57"/>
    </row>
    <row r="611">
      <c r="A611" s="51"/>
      <c r="B611" s="51"/>
      <c r="C611" s="51"/>
      <c r="D611" s="56"/>
      <c r="F611" s="25"/>
      <c r="G611" s="26"/>
      <c r="H611" s="57"/>
    </row>
    <row r="612">
      <c r="A612" s="51"/>
      <c r="B612" s="51"/>
      <c r="C612" s="51"/>
      <c r="D612" s="56"/>
      <c r="F612" s="25"/>
      <c r="G612" s="26"/>
      <c r="H612" s="57"/>
    </row>
    <row r="613">
      <c r="A613" s="51"/>
      <c r="B613" s="51"/>
      <c r="C613" s="51"/>
      <c r="D613" s="56"/>
      <c r="F613" s="25"/>
      <c r="G613" s="26"/>
      <c r="H613" s="57"/>
    </row>
    <row r="614">
      <c r="A614" s="51"/>
      <c r="B614" s="51"/>
      <c r="C614" s="51"/>
      <c r="D614" s="56"/>
      <c r="F614" s="25"/>
      <c r="G614" s="26"/>
      <c r="H614" s="57"/>
    </row>
    <row r="615">
      <c r="A615" s="51"/>
      <c r="B615" s="51"/>
      <c r="C615" s="51"/>
      <c r="D615" s="56"/>
      <c r="F615" s="25"/>
      <c r="G615" s="26"/>
      <c r="H615" s="57"/>
    </row>
    <row r="616">
      <c r="A616" s="51"/>
      <c r="B616" s="51"/>
      <c r="C616" s="51"/>
      <c r="D616" s="56"/>
      <c r="F616" s="25"/>
      <c r="G616" s="26"/>
      <c r="H616" s="57"/>
    </row>
    <row r="617">
      <c r="A617" s="51"/>
      <c r="B617" s="51"/>
      <c r="C617" s="51"/>
      <c r="D617" s="56"/>
      <c r="F617" s="25"/>
      <c r="G617" s="26"/>
      <c r="H617" s="57"/>
    </row>
    <row r="618">
      <c r="A618" s="51"/>
      <c r="B618" s="51"/>
      <c r="C618" s="51"/>
      <c r="D618" s="56"/>
      <c r="F618" s="25"/>
      <c r="G618" s="26"/>
      <c r="H618" s="57"/>
    </row>
    <row r="619">
      <c r="A619" s="51"/>
      <c r="B619" s="51"/>
      <c r="C619" s="51"/>
      <c r="D619" s="56"/>
      <c r="F619" s="25"/>
      <c r="G619" s="26"/>
      <c r="H619" s="57"/>
    </row>
    <row r="620">
      <c r="A620" s="51"/>
      <c r="B620" s="51"/>
      <c r="C620" s="51"/>
      <c r="D620" s="56"/>
      <c r="F620" s="25"/>
      <c r="G620" s="26"/>
      <c r="H620" s="57"/>
    </row>
    <row r="621">
      <c r="A621" s="51"/>
      <c r="B621" s="51"/>
      <c r="C621" s="51"/>
      <c r="D621" s="56"/>
      <c r="F621" s="25"/>
      <c r="G621" s="26"/>
      <c r="H621" s="57"/>
    </row>
    <row r="622">
      <c r="A622" s="51"/>
      <c r="B622" s="51"/>
      <c r="C622" s="51"/>
      <c r="D622" s="56"/>
      <c r="F622" s="25"/>
      <c r="G622" s="26"/>
      <c r="H622" s="57"/>
    </row>
    <row r="623">
      <c r="A623" s="51"/>
      <c r="B623" s="51"/>
      <c r="C623" s="51"/>
      <c r="D623" s="56"/>
      <c r="F623" s="25"/>
      <c r="G623" s="26"/>
      <c r="H623" s="57"/>
    </row>
    <row r="624">
      <c r="A624" s="51"/>
      <c r="B624" s="51"/>
      <c r="C624" s="51"/>
      <c r="D624" s="56"/>
      <c r="F624" s="25"/>
      <c r="G624" s="26"/>
      <c r="H624" s="57"/>
    </row>
    <row r="625">
      <c r="A625" s="51"/>
      <c r="B625" s="51"/>
      <c r="C625" s="51"/>
      <c r="D625" s="56"/>
      <c r="F625" s="25"/>
      <c r="G625" s="26"/>
      <c r="H625" s="57"/>
    </row>
    <row r="626">
      <c r="A626" s="51"/>
      <c r="B626" s="51"/>
      <c r="C626" s="51"/>
      <c r="D626" s="56"/>
      <c r="F626" s="25"/>
      <c r="G626" s="26"/>
      <c r="H626" s="57"/>
    </row>
    <row r="627">
      <c r="A627" s="51"/>
      <c r="B627" s="51"/>
      <c r="C627" s="51"/>
      <c r="D627" s="56"/>
      <c r="F627" s="25"/>
      <c r="G627" s="26"/>
      <c r="H627" s="57"/>
    </row>
    <row r="628">
      <c r="A628" s="51"/>
      <c r="B628" s="51"/>
      <c r="C628" s="51"/>
      <c r="D628" s="56"/>
      <c r="F628" s="25"/>
      <c r="G628" s="26"/>
      <c r="H628" s="57"/>
    </row>
    <row r="629">
      <c r="A629" s="51"/>
      <c r="B629" s="51"/>
      <c r="C629" s="51"/>
      <c r="D629" s="56"/>
      <c r="F629" s="25"/>
      <c r="G629" s="26"/>
      <c r="H629" s="57"/>
    </row>
    <row r="630">
      <c r="A630" s="51"/>
      <c r="B630" s="51"/>
      <c r="C630" s="51"/>
      <c r="D630" s="56"/>
      <c r="F630" s="25"/>
      <c r="G630" s="26"/>
      <c r="H630" s="57"/>
    </row>
    <row r="631">
      <c r="A631" s="51"/>
      <c r="B631" s="51"/>
      <c r="C631" s="51"/>
      <c r="D631" s="56"/>
      <c r="F631" s="25"/>
      <c r="G631" s="26"/>
      <c r="H631" s="57"/>
    </row>
    <row r="632">
      <c r="A632" s="51"/>
      <c r="B632" s="51"/>
      <c r="C632" s="51"/>
      <c r="D632" s="56"/>
      <c r="F632" s="25"/>
      <c r="G632" s="26"/>
      <c r="H632" s="57"/>
    </row>
    <row r="633">
      <c r="A633" s="51"/>
      <c r="B633" s="51"/>
      <c r="C633" s="51"/>
      <c r="D633" s="56"/>
      <c r="F633" s="25"/>
      <c r="G633" s="26"/>
      <c r="H633" s="57"/>
    </row>
    <row r="634">
      <c r="A634" s="51"/>
      <c r="B634" s="51"/>
      <c r="C634" s="51"/>
      <c r="D634" s="56"/>
      <c r="F634" s="25"/>
      <c r="G634" s="26"/>
      <c r="H634" s="57"/>
    </row>
    <row r="635">
      <c r="A635" s="51"/>
      <c r="B635" s="51"/>
      <c r="C635" s="51"/>
      <c r="D635" s="56"/>
      <c r="F635" s="25"/>
      <c r="G635" s="26"/>
      <c r="H635" s="57"/>
    </row>
    <row r="636">
      <c r="A636" s="51"/>
      <c r="B636" s="51"/>
      <c r="C636" s="51"/>
      <c r="D636" s="56"/>
      <c r="F636" s="25"/>
      <c r="G636" s="26"/>
      <c r="H636" s="57"/>
    </row>
    <row r="637">
      <c r="A637" s="51"/>
      <c r="B637" s="51"/>
      <c r="C637" s="51"/>
      <c r="D637" s="56"/>
      <c r="F637" s="25"/>
      <c r="G637" s="26"/>
      <c r="H637" s="57"/>
    </row>
    <row r="638">
      <c r="A638" s="51"/>
      <c r="B638" s="51"/>
      <c r="C638" s="51"/>
      <c r="D638" s="56"/>
      <c r="F638" s="25"/>
      <c r="G638" s="26"/>
      <c r="H638" s="57"/>
    </row>
    <row r="639">
      <c r="A639" s="51"/>
      <c r="B639" s="51"/>
      <c r="C639" s="51"/>
      <c r="D639" s="56"/>
      <c r="F639" s="25"/>
      <c r="G639" s="26"/>
      <c r="H639" s="57"/>
    </row>
    <row r="640">
      <c r="A640" s="51"/>
      <c r="B640" s="51"/>
      <c r="C640" s="51"/>
      <c r="D640" s="56"/>
      <c r="F640" s="25"/>
      <c r="G640" s="26"/>
      <c r="H640" s="57"/>
    </row>
    <row r="641">
      <c r="A641" s="51"/>
      <c r="B641" s="51"/>
      <c r="C641" s="51"/>
      <c r="D641" s="56"/>
      <c r="F641" s="25"/>
      <c r="G641" s="26"/>
      <c r="H641" s="57"/>
    </row>
    <row r="642">
      <c r="A642" s="51"/>
      <c r="B642" s="51"/>
      <c r="C642" s="51"/>
      <c r="D642" s="56"/>
      <c r="F642" s="25"/>
      <c r="G642" s="26"/>
      <c r="H642" s="57"/>
    </row>
    <row r="643">
      <c r="A643" s="51"/>
      <c r="B643" s="51"/>
      <c r="C643" s="51"/>
      <c r="D643" s="56"/>
      <c r="F643" s="25"/>
      <c r="G643" s="26"/>
      <c r="H643" s="57"/>
    </row>
    <row r="644">
      <c r="A644" s="51"/>
      <c r="B644" s="51"/>
      <c r="C644" s="51"/>
      <c r="D644" s="56"/>
      <c r="F644" s="25"/>
      <c r="G644" s="26"/>
      <c r="H644" s="57"/>
    </row>
    <row r="645">
      <c r="A645" s="51"/>
      <c r="B645" s="51"/>
      <c r="C645" s="51"/>
      <c r="D645" s="56"/>
      <c r="F645" s="25"/>
      <c r="G645" s="26"/>
      <c r="H645" s="57"/>
    </row>
    <row r="646">
      <c r="A646" s="51"/>
      <c r="B646" s="51"/>
      <c r="C646" s="51"/>
      <c r="D646" s="56"/>
      <c r="F646" s="25"/>
      <c r="G646" s="26"/>
      <c r="H646" s="57"/>
    </row>
    <row r="647">
      <c r="A647" s="51"/>
      <c r="B647" s="51"/>
      <c r="C647" s="51"/>
      <c r="D647" s="56"/>
      <c r="F647" s="25"/>
      <c r="G647" s="26"/>
      <c r="H647" s="57"/>
    </row>
    <row r="648">
      <c r="A648" s="51"/>
      <c r="B648" s="51"/>
      <c r="C648" s="51"/>
      <c r="D648" s="56"/>
      <c r="F648" s="25"/>
      <c r="G648" s="26"/>
      <c r="H648" s="57"/>
    </row>
    <row r="649">
      <c r="A649" s="51"/>
      <c r="B649" s="51"/>
      <c r="C649" s="51"/>
      <c r="D649" s="56"/>
      <c r="F649" s="25"/>
      <c r="G649" s="26"/>
      <c r="H649" s="57"/>
    </row>
    <row r="650">
      <c r="A650" s="51"/>
      <c r="B650" s="51"/>
      <c r="C650" s="51"/>
      <c r="D650" s="56"/>
      <c r="F650" s="25"/>
      <c r="G650" s="26"/>
      <c r="H650" s="57"/>
    </row>
    <row r="651">
      <c r="A651" s="51"/>
      <c r="B651" s="51"/>
      <c r="C651" s="51"/>
      <c r="D651" s="56"/>
      <c r="F651" s="25"/>
      <c r="G651" s="26"/>
      <c r="H651" s="57"/>
    </row>
    <row r="652">
      <c r="A652" s="51"/>
      <c r="B652" s="51"/>
      <c r="C652" s="51"/>
      <c r="D652" s="56"/>
      <c r="F652" s="25"/>
      <c r="G652" s="26"/>
      <c r="H652" s="57"/>
    </row>
    <row r="653">
      <c r="A653" s="51"/>
      <c r="B653" s="51"/>
      <c r="C653" s="51"/>
      <c r="D653" s="56"/>
      <c r="F653" s="25"/>
      <c r="G653" s="26"/>
      <c r="H653" s="57"/>
    </row>
    <row r="654">
      <c r="A654" s="51"/>
      <c r="B654" s="51"/>
      <c r="C654" s="51"/>
      <c r="D654" s="56"/>
      <c r="F654" s="25"/>
      <c r="G654" s="26"/>
      <c r="H654" s="57"/>
    </row>
    <row r="655">
      <c r="A655" s="51"/>
      <c r="B655" s="51"/>
      <c r="C655" s="51"/>
      <c r="D655" s="56"/>
      <c r="F655" s="25"/>
      <c r="G655" s="26"/>
      <c r="H655" s="57"/>
    </row>
    <row r="656">
      <c r="A656" s="51"/>
      <c r="B656" s="51"/>
      <c r="C656" s="51"/>
      <c r="D656" s="56"/>
      <c r="F656" s="25"/>
      <c r="G656" s="26"/>
      <c r="H656" s="57"/>
    </row>
    <row r="657">
      <c r="A657" s="51"/>
      <c r="B657" s="51"/>
      <c r="C657" s="51"/>
      <c r="D657" s="56"/>
      <c r="F657" s="25"/>
      <c r="G657" s="26"/>
      <c r="H657" s="57"/>
    </row>
    <row r="658">
      <c r="A658" s="51"/>
      <c r="B658" s="51"/>
      <c r="C658" s="51"/>
      <c r="D658" s="56"/>
      <c r="F658" s="25"/>
      <c r="G658" s="26"/>
      <c r="H658" s="57"/>
    </row>
    <row r="659">
      <c r="A659" s="51"/>
      <c r="B659" s="51"/>
      <c r="C659" s="51"/>
      <c r="D659" s="56"/>
      <c r="F659" s="25"/>
      <c r="G659" s="26"/>
      <c r="H659" s="57"/>
    </row>
    <row r="660">
      <c r="A660" s="51"/>
      <c r="B660" s="51"/>
      <c r="C660" s="51"/>
      <c r="D660" s="56"/>
      <c r="F660" s="25"/>
      <c r="G660" s="26"/>
      <c r="H660" s="57"/>
    </row>
    <row r="661">
      <c r="A661" s="51"/>
      <c r="B661" s="51"/>
      <c r="C661" s="51"/>
      <c r="D661" s="56"/>
      <c r="F661" s="25"/>
      <c r="G661" s="26"/>
      <c r="H661" s="57"/>
    </row>
    <row r="662">
      <c r="A662" s="51"/>
      <c r="B662" s="51"/>
      <c r="C662" s="51"/>
      <c r="D662" s="56"/>
      <c r="F662" s="25"/>
      <c r="G662" s="26"/>
      <c r="H662" s="57"/>
    </row>
    <row r="663">
      <c r="A663" s="51"/>
      <c r="B663" s="51"/>
      <c r="C663" s="51"/>
      <c r="D663" s="56"/>
      <c r="F663" s="25"/>
      <c r="G663" s="26"/>
      <c r="H663" s="57"/>
    </row>
    <row r="664">
      <c r="A664" s="51"/>
      <c r="B664" s="51"/>
      <c r="C664" s="51"/>
      <c r="D664" s="56"/>
      <c r="F664" s="25"/>
      <c r="G664" s="26"/>
      <c r="H664" s="57"/>
    </row>
    <row r="665">
      <c r="A665" s="51"/>
      <c r="B665" s="51"/>
      <c r="C665" s="51"/>
      <c r="D665" s="56"/>
      <c r="F665" s="25"/>
      <c r="G665" s="26"/>
      <c r="H665" s="57"/>
    </row>
    <row r="666">
      <c r="A666" s="51"/>
      <c r="B666" s="51"/>
      <c r="C666" s="51"/>
      <c r="D666" s="56"/>
      <c r="F666" s="25"/>
      <c r="G666" s="26"/>
      <c r="H666" s="57"/>
    </row>
    <row r="667">
      <c r="A667" s="51"/>
      <c r="B667" s="51"/>
      <c r="C667" s="51"/>
      <c r="D667" s="56"/>
      <c r="F667" s="25"/>
      <c r="G667" s="26"/>
      <c r="H667" s="57"/>
    </row>
    <row r="668">
      <c r="A668" s="51"/>
      <c r="B668" s="51"/>
      <c r="C668" s="51"/>
      <c r="D668" s="56"/>
      <c r="F668" s="25"/>
      <c r="G668" s="26"/>
      <c r="H668" s="57"/>
    </row>
    <row r="669">
      <c r="A669" s="51"/>
      <c r="B669" s="51"/>
      <c r="C669" s="51"/>
      <c r="D669" s="56"/>
      <c r="F669" s="25"/>
      <c r="G669" s="26"/>
      <c r="H669" s="57"/>
    </row>
    <row r="670">
      <c r="A670" s="51"/>
      <c r="B670" s="51"/>
      <c r="C670" s="51"/>
      <c r="D670" s="56"/>
      <c r="F670" s="25"/>
      <c r="G670" s="26"/>
      <c r="H670" s="57"/>
    </row>
    <row r="671">
      <c r="A671" s="51"/>
      <c r="B671" s="51"/>
      <c r="C671" s="51"/>
      <c r="D671" s="56"/>
      <c r="F671" s="25"/>
      <c r="G671" s="26"/>
      <c r="H671" s="57"/>
    </row>
    <row r="672">
      <c r="A672" s="51"/>
      <c r="B672" s="51"/>
      <c r="C672" s="51"/>
      <c r="D672" s="56"/>
      <c r="F672" s="25"/>
      <c r="G672" s="26"/>
      <c r="H672" s="57"/>
    </row>
    <row r="673">
      <c r="A673" s="51"/>
      <c r="B673" s="51"/>
      <c r="C673" s="51"/>
      <c r="D673" s="56"/>
      <c r="F673" s="25"/>
      <c r="G673" s="26"/>
      <c r="H673" s="57"/>
    </row>
    <row r="674">
      <c r="A674" s="51"/>
      <c r="B674" s="51"/>
      <c r="C674" s="51"/>
      <c r="D674" s="56"/>
      <c r="F674" s="25"/>
      <c r="G674" s="26"/>
      <c r="H674" s="57"/>
    </row>
    <row r="675">
      <c r="A675" s="51"/>
      <c r="B675" s="51"/>
      <c r="C675" s="51"/>
      <c r="D675" s="56"/>
      <c r="F675" s="25"/>
      <c r="G675" s="26"/>
      <c r="H675" s="57"/>
    </row>
    <row r="676">
      <c r="A676" s="51"/>
      <c r="B676" s="51"/>
      <c r="C676" s="51"/>
      <c r="D676" s="56"/>
      <c r="F676" s="25"/>
      <c r="G676" s="26"/>
      <c r="H676" s="57"/>
    </row>
    <row r="677">
      <c r="A677" s="51"/>
      <c r="B677" s="51"/>
      <c r="C677" s="51"/>
      <c r="D677" s="56"/>
      <c r="F677" s="25"/>
      <c r="G677" s="26"/>
      <c r="H677" s="57"/>
    </row>
    <row r="678">
      <c r="A678" s="51"/>
      <c r="B678" s="51"/>
      <c r="C678" s="51"/>
      <c r="D678" s="56"/>
      <c r="F678" s="25"/>
      <c r="G678" s="26"/>
      <c r="H678" s="57"/>
    </row>
    <row r="679">
      <c r="A679" s="51"/>
      <c r="B679" s="51"/>
      <c r="C679" s="51"/>
      <c r="D679" s="56"/>
      <c r="F679" s="25"/>
      <c r="G679" s="26"/>
      <c r="H679" s="57"/>
    </row>
    <row r="680">
      <c r="A680" s="51"/>
      <c r="B680" s="51"/>
      <c r="C680" s="51"/>
      <c r="D680" s="56"/>
      <c r="F680" s="25"/>
      <c r="G680" s="26"/>
      <c r="H680" s="57"/>
    </row>
    <row r="681">
      <c r="A681" s="51"/>
      <c r="B681" s="51"/>
      <c r="C681" s="51"/>
      <c r="D681" s="56"/>
      <c r="F681" s="25"/>
      <c r="G681" s="26"/>
      <c r="H681" s="57"/>
    </row>
    <row r="682">
      <c r="A682" s="51"/>
      <c r="B682" s="51"/>
      <c r="C682" s="51"/>
      <c r="D682" s="56"/>
      <c r="F682" s="25"/>
      <c r="G682" s="26"/>
      <c r="H682" s="57"/>
    </row>
    <row r="683">
      <c r="A683" s="51"/>
      <c r="B683" s="51"/>
      <c r="C683" s="51"/>
      <c r="D683" s="56"/>
      <c r="F683" s="25"/>
      <c r="G683" s="26"/>
      <c r="H683" s="57"/>
    </row>
    <row r="684">
      <c r="A684" s="51"/>
      <c r="B684" s="51"/>
      <c r="C684" s="51"/>
      <c r="D684" s="56"/>
      <c r="F684" s="25"/>
      <c r="G684" s="26"/>
      <c r="H684" s="57"/>
    </row>
    <row r="685">
      <c r="A685" s="51"/>
      <c r="B685" s="51"/>
      <c r="C685" s="51"/>
      <c r="D685" s="56"/>
      <c r="F685" s="25"/>
      <c r="G685" s="26"/>
      <c r="H685" s="57"/>
    </row>
    <row r="686">
      <c r="A686" s="51"/>
      <c r="B686" s="51"/>
      <c r="C686" s="51"/>
      <c r="D686" s="56"/>
      <c r="F686" s="25"/>
      <c r="G686" s="26"/>
      <c r="H686" s="57"/>
    </row>
    <row r="687">
      <c r="A687" s="51"/>
      <c r="B687" s="51"/>
      <c r="C687" s="51"/>
      <c r="D687" s="56"/>
      <c r="F687" s="25"/>
      <c r="G687" s="26"/>
      <c r="H687" s="57"/>
    </row>
    <row r="688">
      <c r="A688" s="51"/>
      <c r="B688" s="51"/>
      <c r="C688" s="51"/>
      <c r="D688" s="56"/>
      <c r="F688" s="25"/>
      <c r="G688" s="26"/>
      <c r="H688" s="57"/>
    </row>
    <row r="689">
      <c r="A689" s="51"/>
      <c r="B689" s="51"/>
      <c r="C689" s="51"/>
      <c r="D689" s="56"/>
      <c r="F689" s="25"/>
      <c r="G689" s="26"/>
      <c r="H689" s="57"/>
    </row>
    <row r="690">
      <c r="A690" s="51"/>
      <c r="B690" s="51"/>
      <c r="C690" s="51"/>
      <c r="D690" s="56"/>
      <c r="F690" s="25"/>
      <c r="G690" s="26"/>
      <c r="H690" s="57"/>
    </row>
    <row r="691">
      <c r="A691" s="51"/>
      <c r="B691" s="51"/>
      <c r="C691" s="51"/>
      <c r="D691" s="56"/>
      <c r="F691" s="25"/>
      <c r="G691" s="26"/>
      <c r="H691" s="57"/>
    </row>
    <row r="692">
      <c r="A692" s="51"/>
      <c r="B692" s="51"/>
      <c r="C692" s="51"/>
      <c r="D692" s="56"/>
      <c r="F692" s="25"/>
      <c r="G692" s="26"/>
      <c r="H692" s="57"/>
    </row>
    <row r="693">
      <c r="A693" s="51"/>
      <c r="B693" s="51"/>
      <c r="C693" s="51"/>
      <c r="D693" s="56"/>
      <c r="F693" s="25"/>
      <c r="G693" s="26"/>
      <c r="H693" s="57"/>
    </row>
    <row r="694">
      <c r="A694" s="51"/>
      <c r="B694" s="51"/>
      <c r="C694" s="51"/>
      <c r="D694" s="56"/>
      <c r="F694" s="25"/>
      <c r="G694" s="26"/>
      <c r="H694" s="57"/>
    </row>
    <row r="695">
      <c r="A695" s="51"/>
      <c r="B695" s="51"/>
      <c r="C695" s="51"/>
      <c r="D695" s="56"/>
      <c r="F695" s="25"/>
      <c r="G695" s="26"/>
      <c r="H695" s="57"/>
    </row>
    <row r="696">
      <c r="A696" s="51"/>
      <c r="B696" s="51"/>
      <c r="C696" s="51"/>
      <c r="D696" s="56"/>
      <c r="F696" s="25"/>
      <c r="G696" s="26"/>
      <c r="H696" s="57"/>
    </row>
    <row r="697">
      <c r="A697" s="51"/>
      <c r="B697" s="51"/>
      <c r="C697" s="51"/>
      <c r="D697" s="56"/>
      <c r="F697" s="25"/>
      <c r="G697" s="26"/>
      <c r="H697" s="57"/>
    </row>
    <row r="698">
      <c r="A698" s="51"/>
      <c r="B698" s="51"/>
      <c r="C698" s="51"/>
      <c r="D698" s="56"/>
      <c r="F698" s="25"/>
      <c r="G698" s="26"/>
      <c r="H698" s="57"/>
    </row>
    <row r="699">
      <c r="A699" s="51"/>
      <c r="B699" s="51"/>
      <c r="C699" s="51"/>
      <c r="D699" s="56"/>
      <c r="F699" s="25"/>
      <c r="G699" s="26"/>
      <c r="H699" s="57"/>
    </row>
    <row r="700">
      <c r="A700" s="51"/>
      <c r="B700" s="51"/>
      <c r="C700" s="51"/>
      <c r="D700" s="56"/>
      <c r="F700" s="25"/>
      <c r="G700" s="26"/>
      <c r="H700" s="57"/>
    </row>
    <row r="701">
      <c r="A701" s="51"/>
      <c r="B701" s="51"/>
      <c r="C701" s="51"/>
      <c r="D701" s="56"/>
      <c r="F701" s="25"/>
      <c r="G701" s="26"/>
      <c r="H701" s="57"/>
    </row>
    <row r="702">
      <c r="A702" s="51"/>
      <c r="B702" s="51"/>
      <c r="C702" s="51"/>
      <c r="D702" s="56"/>
      <c r="F702" s="25"/>
      <c r="G702" s="26"/>
      <c r="H702" s="57"/>
    </row>
    <row r="703">
      <c r="A703" s="51"/>
      <c r="B703" s="51"/>
      <c r="C703" s="51"/>
      <c r="D703" s="56"/>
      <c r="F703" s="25"/>
      <c r="G703" s="26"/>
      <c r="H703" s="57"/>
    </row>
    <row r="704">
      <c r="A704" s="51"/>
      <c r="B704" s="51"/>
      <c r="C704" s="51"/>
      <c r="D704" s="56"/>
      <c r="F704" s="25"/>
      <c r="G704" s="26"/>
      <c r="H704" s="57"/>
    </row>
    <row r="705">
      <c r="A705" s="51"/>
      <c r="B705" s="51"/>
      <c r="C705" s="51"/>
      <c r="D705" s="56"/>
      <c r="F705" s="25"/>
      <c r="G705" s="26"/>
      <c r="H705" s="57"/>
    </row>
    <row r="706">
      <c r="A706" s="51"/>
      <c r="B706" s="51"/>
      <c r="C706" s="51"/>
      <c r="D706" s="56"/>
      <c r="F706" s="25"/>
      <c r="G706" s="26"/>
      <c r="H706" s="57"/>
    </row>
    <row r="707">
      <c r="A707" s="51"/>
      <c r="B707" s="51"/>
      <c r="C707" s="51"/>
      <c r="D707" s="56"/>
      <c r="F707" s="25"/>
      <c r="G707" s="26"/>
      <c r="H707" s="57"/>
    </row>
    <row r="708">
      <c r="A708" s="51"/>
      <c r="B708" s="51"/>
      <c r="C708" s="51"/>
      <c r="D708" s="56"/>
      <c r="F708" s="25"/>
      <c r="G708" s="26"/>
      <c r="H708" s="57"/>
    </row>
    <row r="709">
      <c r="A709" s="51"/>
      <c r="B709" s="51"/>
      <c r="C709" s="51"/>
      <c r="D709" s="56"/>
      <c r="F709" s="25"/>
      <c r="G709" s="26"/>
      <c r="H709" s="57"/>
    </row>
    <row r="710">
      <c r="A710" s="51"/>
      <c r="B710" s="51"/>
      <c r="C710" s="51"/>
      <c r="D710" s="56"/>
      <c r="F710" s="25"/>
      <c r="G710" s="26"/>
      <c r="H710" s="57"/>
    </row>
    <row r="711">
      <c r="A711" s="51"/>
      <c r="B711" s="51"/>
      <c r="C711" s="51"/>
      <c r="D711" s="56"/>
      <c r="F711" s="25"/>
      <c r="G711" s="26"/>
      <c r="H711" s="57"/>
    </row>
    <row r="712">
      <c r="A712" s="51"/>
      <c r="B712" s="51"/>
      <c r="C712" s="51"/>
      <c r="D712" s="56"/>
      <c r="F712" s="25"/>
      <c r="G712" s="26"/>
      <c r="H712" s="57"/>
    </row>
    <row r="713">
      <c r="A713" s="51"/>
      <c r="B713" s="51"/>
      <c r="C713" s="51"/>
      <c r="D713" s="56"/>
      <c r="F713" s="25"/>
      <c r="G713" s="26"/>
      <c r="H713" s="57"/>
    </row>
    <row r="714">
      <c r="A714" s="51"/>
      <c r="B714" s="51"/>
      <c r="C714" s="51"/>
      <c r="D714" s="56"/>
      <c r="F714" s="25"/>
      <c r="G714" s="26"/>
      <c r="H714" s="57"/>
    </row>
    <row r="715">
      <c r="A715" s="51"/>
      <c r="B715" s="51"/>
      <c r="C715" s="51"/>
      <c r="D715" s="56"/>
      <c r="F715" s="25"/>
      <c r="G715" s="26"/>
      <c r="H715" s="57"/>
    </row>
    <row r="716">
      <c r="A716" s="51"/>
      <c r="B716" s="51"/>
      <c r="C716" s="51"/>
      <c r="D716" s="56"/>
      <c r="F716" s="25"/>
      <c r="G716" s="26"/>
      <c r="H716" s="57"/>
    </row>
    <row r="717">
      <c r="A717" s="51"/>
      <c r="B717" s="51"/>
      <c r="C717" s="51"/>
      <c r="D717" s="56"/>
      <c r="F717" s="25"/>
      <c r="G717" s="26"/>
      <c r="H717" s="57"/>
    </row>
    <row r="718">
      <c r="A718" s="51"/>
      <c r="B718" s="51"/>
      <c r="C718" s="51"/>
      <c r="D718" s="56"/>
      <c r="F718" s="25"/>
      <c r="G718" s="26"/>
      <c r="H718" s="57"/>
    </row>
    <row r="719">
      <c r="A719" s="51"/>
      <c r="B719" s="51"/>
      <c r="C719" s="51"/>
      <c r="D719" s="56"/>
      <c r="F719" s="25"/>
      <c r="G719" s="26"/>
      <c r="H719" s="57"/>
    </row>
    <row r="720">
      <c r="A720" s="51"/>
      <c r="B720" s="51"/>
      <c r="C720" s="51"/>
      <c r="D720" s="56"/>
      <c r="F720" s="25"/>
      <c r="G720" s="26"/>
      <c r="H720" s="57"/>
    </row>
    <row r="721">
      <c r="A721" s="51"/>
      <c r="B721" s="51"/>
      <c r="C721" s="51"/>
      <c r="D721" s="56"/>
      <c r="F721" s="25"/>
      <c r="G721" s="26"/>
      <c r="H721" s="57"/>
    </row>
    <row r="722">
      <c r="A722" s="51"/>
      <c r="B722" s="51"/>
      <c r="C722" s="51"/>
      <c r="D722" s="56"/>
      <c r="F722" s="25"/>
      <c r="G722" s="26"/>
      <c r="H722" s="57"/>
    </row>
    <row r="723">
      <c r="A723" s="51"/>
      <c r="B723" s="51"/>
      <c r="C723" s="51"/>
      <c r="D723" s="56"/>
      <c r="F723" s="25"/>
      <c r="G723" s="26"/>
      <c r="H723" s="57"/>
    </row>
    <row r="724">
      <c r="A724" s="51"/>
      <c r="B724" s="51"/>
      <c r="C724" s="51"/>
      <c r="D724" s="56"/>
      <c r="F724" s="25"/>
      <c r="G724" s="26"/>
      <c r="H724" s="57"/>
    </row>
    <row r="725">
      <c r="A725" s="51"/>
      <c r="B725" s="51"/>
      <c r="C725" s="51"/>
      <c r="D725" s="56"/>
      <c r="F725" s="25"/>
      <c r="G725" s="26"/>
      <c r="H725" s="57"/>
    </row>
    <row r="726">
      <c r="A726" s="51"/>
      <c r="B726" s="51"/>
      <c r="C726" s="51"/>
      <c r="D726" s="56"/>
      <c r="F726" s="25"/>
      <c r="G726" s="26"/>
      <c r="H726" s="57"/>
    </row>
    <row r="727">
      <c r="A727" s="51"/>
      <c r="B727" s="51"/>
      <c r="C727" s="51"/>
      <c r="D727" s="56"/>
      <c r="F727" s="25"/>
      <c r="G727" s="26"/>
      <c r="H727" s="57"/>
    </row>
    <row r="728">
      <c r="A728" s="51"/>
      <c r="B728" s="51"/>
      <c r="C728" s="51"/>
      <c r="D728" s="56"/>
      <c r="F728" s="25"/>
      <c r="G728" s="26"/>
      <c r="H728" s="57"/>
    </row>
    <row r="729">
      <c r="A729" s="51"/>
      <c r="B729" s="51"/>
      <c r="C729" s="51"/>
      <c r="D729" s="56"/>
      <c r="F729" s="25"/>
      <c r="G729" s="26"/>
      <c r="H729" s="57"/>
    </row>
    <row r="730">
      <c r="A730" s="51"/>
      <c r="B730" s="51"/>
      <c r="C730" s="51"/>
      <c r="D730" s="56"/>
      <c r="F730" s="25"/>
      <c r="G730" s="26"/>
      <c r="H730" s="57"/>
    </row>
    <row r="731">
      <c r="A731" s="51"/>
      <c r="B731" s="51"/>
      <c r="C731" s="51"/>
      <c r="D731" s="56"/>
      <c r="F731" s="25"/>
      <c r="G731" s="26"/>
      <c r="H731" s="57"/>
    </row>
    <row r="732">
      <c r="A732" s="51"/>
      <c r="B732" s="51"/>
      <c r="C732" s="51"/>
      <c r="D732" s="56"/>
      <c r="F732" s="25"/>
      <c r="G732" s="26"/>
      <c r="H732" s="57"/>
    </row>
    <row r="733">
      <c r="A733" s="51"/>
      <c r="B733" s="51"/>
      <c r="C733" s="51"/>
      <c r="D733" s="56"/>
      <c r="F733" s="25"/>
      <c r="G733" s="26"/>
      <c r="H733" s="57"/>
    </row>
    <row r="734">
      <c r="A734" s="51"/>
      <c r="B734" s="51"/>
      <c r="C734" s="51"/>
      <c r="D734" s="56"/>
      <c r="F734" s="25"/>
      <c r="G734" s="26"/>
      <c r="H734" s="57"/>
    </row>
    <row r="735">
      <c r="A735" s="51"/>
      <c r="B735" s="51"/>
      <c r="C735" s="51"/>
      <c r="D735" s="56"/>
      <c r="F735" s="25"/>
      <c r="G735" s="26"/>
      <c r="H735" s="57"/>
    </row>
    <row r="736">
      <c r="A736" s="51"/>
      <c r="B736" s="51"/>
      <c r="C736" s="51"/>
      <c r="D736" s="56"/>
      <c r="F736" s="25"/>
      <c r="G736" s="26"/>
      <c r="H736" s="57"/>
    </row>
    <row r="737">
      <c r="A737" s="51"/>
      <c r="B737" s="51"/>
      <c r="C737" s="51"/>
      <c r="D737" s="56"/>
      <c r="F737" s="25"/>
      <c r="G737" s="26"/>
      <c r="H737" s="57"/>
    </row>
    <row r="738">
      <c r="A738" s="51"/>
      <c r="B738" s="51"/>
      <c r="C738" s="51"/>
      <c r="D738" s="56"/>
      <c r="F738" s="25"/>
      <c r="G738" s="26"/>
      <c r="H738" s="57"/>
    </row>
    <row r="739">
      <c r="A739" s="51"/>
      <c r="B739" s="51"/>
      <c r="C739" s="51"/>
      <c r="D739" s="56"/>
      <c r="F739" s="25"/>
      <c r="G739" s="26"/>
      <c r="H739" s="57"/>
    </row>
    <row r="740">
      <c r="A740" s="51"/>
      <c r="B740" s="51"/>
      <c r="C740" s="51"/>
      <c r="D740" s="56"/>
      <c r="F740" s="25"/>
      <c r="G740" s="26"/>
      <c r="H740" s="57"/>
    </row>
    <row r="741">
      <c r="A741" s="51"/>
      <c r="B741" s="51"/>
      <c r="C741" s="51"/>
      <c r="D741" s="56"/>
      <c r="F741" s="25"/>
      <c r="G741" s="26"/>
      <c r="H741" s="57"/>
    </row>
    <row r="742">
      <c r="A742" s="51"/>
      <c r="B742" s="51"/>
      <c r="C742" s="51"/>
      <c r="D742" s="56"/>
      <c r="F742" s="25"/>
      <c r="G742" s="26"/>
      <c r="H742" s="57"/>
    </row>
    <row r="743">
      <c r="A743" s="51"/>
      <c r="B743" s="51"/>
      <c r="C743" s="51"/>
      <c r="D743" s="56"/>
      <c r="F743" s="25"/>
      <c r="G743" s="26"/>
      <c r="H743" s="57"/>
    </row>
    <row r="744">
      <c r="A744" s="51"/>
      <c r="B744" s="51"/>
      <c r="C744" s="51"/>
      <c r="D744" s="56"/>
      <c r="F744" s="25"/>
      <c r="G744" s="26"/>
      <c r="H744" s="57"/>
    </row>
    <row r="745">
      <c r="A745" s="51"/>
      <c r="B745" s="51"/>
      <c r="C745" s="51"/>
      <c r="D745" s="56"/>
      <c r="F745" s="25"/>
      <c r="G745" s="26"/>
      <c r="H745" s="57"/>
    </row>
    <row r="746">
      <c r="A746" s="51"/>
      <c r="B746" s="51"/>
      <c r="C746" s="51"/>
      <c r="D746" s="56"/>
      <c r="F746" s="25"/>
      <c r="G746" s="26"/>
      <c r="H746" s="57"/>
    </row>
    <row r="747">
      <c r="A747" s="51"/>
      <c r="B747" s="51"/>
      <c r="C747" s="51"/>
      <c r="D747" s="56"/>
      <c r="F747" s="25"/>
      <c r="G747" s="26"/>
      <c r="H747" s="57"/>
    </row>
    <row r="748">
      <c r="A748" s="51"/>
      <c r="B748" s="51"/>
      <c r="C748" s="51"/>
      <c r="D748" s="56"/>
      <c r="F748" s="25"/>
      <c r="G748" s="26"/>
      <c r="H748" s="57"/>
    </row>
    <row r="749">
      <c r="A749" s="51"/>
      <c r="B749" s="51"/>
      <c r="C749" s="51"/>
      <c r="D749" s="56"/>
      <c r="F749" s="25"/>
      <c r="G749" s="26"/>
      <c r="H749" s="57"/>
    </row>
    <row r="750">
      <c r="A750" s="51"/>
      <c r="B750" s="51"/>
      <c r="C750" s="51"/>
      <c r="D750" s="56"/>
      <c r="F750" s="25"/>
      <c r="G750" s="26"/>
      <c r="H750" s="57"/>
    </row>
    <row r="751">
      <c r="A751" s="51"/>
      <c r="B751" s="51"/>
      <c r="C751" s="51"/>
      <c r="D751" s="56"/>
      <c r="F751" s="25"/>
      <c r="G751" s="26"/>
      <c r="H751" s="57"/>
    </row>
    <row r="752">
      <c r="A752" s="51"/>
      <c r="B752" s="51"/>
      <c r="C752" s="51"/>
      <c r="D752" s="56"/>
      <c r="F752" s="25"/>
      <c r="G752" s="26"/>
      <c r="H752" s="57"/>
    </row>
    <row r="753">
      <c r="A753" s="51"/>
      <c r="B753" s="51"/>
      <c r="C753" s="51"/>
      <c r="D753" s="56"/>
      <c r="F753" s="25"/>
      <c r="G753" s="26"/>
      <c r="H753" s="57"/>
    </row>
    <row r="754">
      <c r="A754" s="51"/>
      <c r="B754" s="51"/>
      <c r="C754" s="51"/>
      <c r="D754" s="56"/>
      <c r="F754" s="25"/>
      <c r="G754" s="26"/>
      <c r="H754" s="57"/>
    </row>
    <row r="755">
      <c r="A755" s="51"/>
      <c r="B755" s="51"/>
      <c r="C755" s="51"/>
      <c r="D755" s="56"/>
      <c r="F755" s="25"/>
      <c r="G755" s="26"/>
      <c r="H755" s="57"/>
    </row>
    <row r="756">
      <c r="A756" s="51"/>
      <c r="B756" s="51"/>
      <c r="C756" s="51"/>
      <c r="D756" s="56"/>
      <c r="F756" s="25"/>
      <c r="G756" s="26"/>
      <c r="H756" s="57"/>
    </row>
    <row r="757">
      <c r="A757" s="51"/>
      <c r="B757" s="51"/>
      <c r="C757" s="51"/>
      <c r="D757" s="56"/>
      <c r="F757" s="25"/>
      <c r="G757" s="26"/>
      <c r="H757" s="57"/>
    </row>
    <row r="758">
      <c r="A758" s="51"/>
      <c r="B758" s="51"/>
      <c r="C758" s="51"/>
      <c r="D758" s="56"/>
      <c r="F758" s="25"/>
      <c r="G758" s="26"/>
      <c r="H758" s="57"/>
    </row>
    <row r="759">
      <c r="A759" s="51"/>
      <c r="B759" s="51"/>
      <c r="C759" s="51"/>
      <c r="D759" s="56"/>
      <c r="F759" s="25"/>
      <c r="G759" s="26"/>
      <c r="H759" s="57"/>
    </row>
    <row r="760">
      <c r="A760" s="51"/>
      <c r="B760" s="51"/>
      <c r="C760" s="51"/>
      <c r="D760" s="56"/>
      <c r="F760" s="25"/>
      <c r="G760" s="26"/>
      <c r="H760" s="57"/>
    </row>
    <row r="761">
      <c r="A761" s="51"/>
      <c r="B761" s="51"/>
      <c r="C761" s="51"/>
      <c r="D761" s="56"/>
      <c r="F761" s="25"/>
      <c r="G761" s="26"/>
      <c r="H761" s="57"/>
    </row>
    <row r="762">
      <c r="A762" s="51"/>
      <c r="B762" s="51"/>
      <c r="C762" s="51"/>
      <c r="D762" s="56"/>
      <c r="F762" s="25"/>
      <c r="G762" s="26"/>
      <c r="H762" s="57"/>
    </row>
    <row r="763">
      <c r="A763" s="51"/>
      <c r="B763" s="51"/>
      <c r="C763" s="51"/>
      <c r="D763" s="56"/>
      <c r="F763" s="25"/>
      <c r="G763" s="26"/>
      <c r="H763" s="57"/>
    </row>
    <row r="764">
      <c r="A764" s="51"/>
      <c r="B764" s="51"/>
      <c r="C764" s="51"/>
      <c r="D764" s="56"/>
      <c r="F764" s="25"/>
      <c r="G764" s="26"/>
      <c r="H764" s="57"/>
    </row>
    <row r="765">
      <c r="A765" s="51"/>
      <c r="B765" s="51"/>
      <c r="C765" s="51"/>
      <c r="D765" s="56"/>
      <c r="F765" s="25"/>
      <c r="G765" s="26"/>
      <c r="H765" s="57"/>
    </row>
    <row r="766">
      <c r="A766" s="51"/>
      <c r="B766" s="51"/>
      <c r="C766" s="51"/>
      <c r="D766" s="56"/>
      <c r="F766" s="25"/>
      <c r="G766" s="26"/>
      <c r="H766" s="57"/>
    </row>
    <row r="767">
      <c r="A767" s="51"/>
      <c r="B767" s="51"/>
      <c r="C767" s="51"/>
      <c r="D767" s="56"/>
      <c r="F767" s="25"/>
      <c r="G767" s="26"/>
      <c r="H767" s="57"/>
    </row>
    <row r="768">
      <c r="A768" s="51"/>
      <c r="B768" s="51"/>
      <c r="C768" s="51"/>
      <c r="D768" s="56"/>
      <c r="F768" s="25"/>
      <c r="G768" s="26"/>
      <c r="H768" s="57"/>
    </row>
    <row r="769">
      <c r="A769" s="51"/>
      <c r="B769" s="51"/>
      <c r="C769" s="51"/>
      <c r="D769" s="56"/>
      <c r="F769" s="25"/>
      <c r="G769" s="26"/>
      <c r="H769" s="57"/>
    </row>
    <row r="770">
      <c r="A770" s="51"/>
      <c r="B770" s="51"/>
      <c r="C770" s="51"/>
      <c r="D770" s="56"/>
      <c r="F770" s="25"/>
      <c r="G770" s="26"/>
      <c r="H770" s="57"/>
    </row>
    <row r="771">
      <c r="A771" s="51"/>
      <c r="B771" s="51"/>
      <c r="C771" s="51"/>
      <c r="D771" s="56"/>
      <c r="F771" s="25"/>
      <c r="G771" s="26"/>
      <c r="H771" s="57"/>
    </row>
    <row r="772">
      <c r="A772" s="51"/>
      <c r="B772" s="51"/>
      <c r="C772" s="51"/>
      <c r="D772" s="56"/>
      <c r="F772" s="25"/>
      <c r="G772" s="26"/>
      <c r="H772" s="57"/>
    </row>
    <row r="773">
      <c r="A773" s="51"/>
      <c r="B773" s="51"/>
      <c r="C773" s="51"/>
      <c r="D773" s="56"/>
      <c r="F773" s="25"/>
      <c r="G773" s="26"/>
      <c r="H773" s="57"/>
    </row>
    <row r="774">
      <c r="A774" s="51"/>
      <c r="B774" s="51"/>
      <c r="C774" s="51"/>
      <c r="D774" s="56"/>
      <c r="F774" s="25"/>
      <c r="G774" s="26"/>
      <c r="H774" s="57"/>
    </row>
    <row r="775">
      <c r="A775" s="51"/>
      <c r="B775" s="51"/>
      <c r="C775" s="51"/>
      <c r="D775" s="56"/>
      <c r="F775" s="25"/>
      <c r="G775" s="26"/>
      <c r="H775" s="57"/>
    </row>
    <row r="776">
      <c r="A776" s="51"/>
      <c r="B776" s="51"/>
      <c r="C776" s="51"/>
      <c r="D776" s="56"/>
      <c r="F776" s="25"/>
      <c r="G776" s="26"/>
      <c r="H776" s="57"/>
    </row>
    <row r="777">
      <c r="A777" s="51"/>
      <c r="B777" s="51"/>
      <c r="C777" s="51"/>
      <c r="D777" s="56"/>
      <c r="F777" s="25"/>
      <c r="G777" s="26"/>
      <c r="H777" s="57"/>
    </row>
    <row r="778">
      <c r="A778" s="51"/>
      <c r="B778" s="51"/>
      <c r="C778" s="51"/>
      <c r="D778" s="56"/>
      <c r="F778" s="25"/>
      <c r="G778" s="26"/>
      <c r="H778" s="57"/>
    </row>
    <row r="779">
      <c r="A779" s="51"/>
      <c r="B779" s="51"/>
      <c r="C779" s="51"/>
      <c r="D779" s="56"/>
      <c r="F779" s="25"/>
      <c r="G779" s="26"/>
      <c r="H779" s="57"/>
    </row>
    <row r="780">
      <c r="A780" s="51"/>
      <c r="B780" s="51"/>
      <c r="C780" s="51"/>
      <c r="D780" s="56"/>
      <c r="F780" s="25"/>
      <c r="G780" s="26"/>
      <c r="H780" s="57"/>
    </row>
    <row r="781">
      <c r="A781" s="51"/>
      <c r="B781" s="51"/>
      <c r="C781" s="51"/>
      <c r="D781" s="56"/>
      <c r="F781" s="25"/>
      <c r="G781" s="26"/>
      <c r="H781" s="57"/>
    </row>
    <row r="782">
      <c r="A782" s="51"/>
      <c r="B782" s="51"/>
      <c r="C782" s="51"/>
      <c r="D782" s="56"/>
      <c r="F782" s="25"/>
      <c r="G782" s="26"/>
      <c r="H782" s="57"/>
    </row>
    <row r="783">
      <c r="A783" s="51"/>
      <c r="B783" s="51"/>
      <c r="C783" s="51"/>
      <c r="D783" s="56"/>
      <c r="F783" s="25"/>
      <c r="G783" s="26"/>
      <c r="H783" s="57"/>
    </row>
    <row r="784">
      <c r="A784" s="51"/>
      <c r="B784" s="51"/>
      <c r="C784" s="51"/>
      <c r="D784" s="56"/>
      <c r="F784" s="25"/>
      <c r="G784" s="26"/>
      <c r="H784" s="57"/>
    </row>
    <row r="785">
      <c r="A785" s="51"/>
      <c r="B785" s="51"/>
      <c r="C785" s="51"/>
      <c r="D785" s="56"/>
      <c r="F785" s="25"/>
      <c r="G785" s="26"/>
      <c r="H785" s="57"/>
    </row>
    <row r="786">
      <c r="A786" s="51"/>
      <c r="B786" s="51"/>
      <c r="C786" s="51"/>
      <c r="D786" s="56"/>
      <c r="F786" s="25"/>
      <c r="G786" s="26"/>
      <c r="H786" s="57"/>
    </row>
    <row r="787">
      <c r="A787" s="51"/>
      <c r="B787" s="51"/>
      <c r="C787" s="51"/>
      <c r="D787" s="56"/>
      <c r="F787" s="25"/>
      <c r="G787" s="26"/>
      <c r="H787" s="57"/>
    </row>
    <row r="788">
      <c r="A788" s="51"/>
      <c r="B788" s="51"/>
      <c r="C788" s="51"/>
      <c r="D788" s="56"/>
      <c r="F788" s="25"/>
      <c r="G788" s="26"/>
      <c r="H788" s="57"/>
    </row>
    <row r="789">
      <c r="A789" s="51"/>
      <c r="B789" s="51"/>
      <c r="C789" s="51"/>
      <c r="D789" s="56"/>
      <c r="F789" s="25"/>
      <c r="G789" s="26"/>
      <c r="H789" s="57"/>
    </row>
    <row r="790">
      <c r="A790" s="51"/>
      <c r="B790" s="51"/>
      <c r="C790" s="51"/>
      <c r="D790" s="56"/>
      <c r="F790" s="25"/>
      <c r="G790" s="26"/>
      <c r="H790" s="57"/>
    </row>
    <row r="791">
      <c r="A791" s="51"/>
      <c r="B791" s="51"/>
      <c r="C791" s="51"/>
      <c r="D791" s="56"/>
      <c r="F791" s="25"/>
      <c r="G791" s="26"/>
      <c r="H791" s="57"/>
    </row>
    <row r="792">
      <c r="A792" s="51"/>
      <c r="B792" s="51"/>
      <c r="C792" s="51"/>
      <c r="D792" s="56"/>
      <c r="F792" s="25"/>
      <c r="G792" s="26"/>
      <c r="H792" s="57"/>
    </row>
    <row r="793">
      <c r="A793" s="51"/>
      <c r="B793" s="51"/>
      <c r="C793" s="51"/>
      <c r="D793" s="56"/>
      <c r="F793" s="25"/>
      <c r="G793" s="26"/>
      <c r="H793" s="57"/>
    </row>
    <row r="794">
      <c r="A794" s="51"/>
      <c r="B794" s="51"/>
      <c r="C794" s="51"/>
      <c r="D794" s="56"/>
      <c r="F794" s="25"/>
      <c r="G794" s="26"/>
      <c r="H794" s="57"/>
    </row>
    <row r="795">
      <c r="A795" s="51"/>
      <c r="B795" s="51"/>
      <c r="C795" s="51"/>
      <c r="D795" s="56"/>
      <c r="F795" s="25"/>
      <c r="G795" s="26"/>
      <c r="H795" s="57"/>
    </row>
    <row r="796">
      <c r="A796" s="51"/>
      <c r="B796" s="51"/>
      <c r="C796" s="51"/>
      <c r="D796" s="56"/>
      <c r="F796" s="25"/>
      <c r="G796" s="26"/>
      <c r="H796" s="57"/>
    </row>
    <row r="797">
      <c r="A797" s="51"/>
      <c r="B797" s="51"/>
      <c r="C797" s="51"/>
      <c r="D797" s="56"/>
      <c r="F797" s="25"/>
      <c r="G797" s="26"/>
      <c r="H797" s="57"/>
    </row>
    <row r="798">
      <c r="A798" s="51"/>
      <c r="B798" s="51"/>
      <c r="C798" s="51"/>
      <c r="D798" s="56"/>
      <c r="F798" s="25"/>
      <c r="G798" s="26"/>
      <c r="H798" s="57"/>
    </row>
    <row r="799">
      <c r="A799" s="51"/>
      <c r="B799" s="51"/>
      <c r="C799" s="51"/>
      <c r="D799" s="56"/>
      <c r="F799" s="25"/>
      <c r="G799" s="26"/>
      <c r="H799" s="57"/>
    </row>
    <row r="800">
      <c r="A800" s="51"/>
      <c r="B800" s="51"/>
      <c r="C800" s="51"/>
      <c r="D800" s="56"/>
      <c r="F800" s="25"/>
      <c r="G800" s="26"/>
      <c r="H800" s="57"/>
    </row>
    <row r="801">
      <c r="A801" s="51"/>
      <c r="B801" s="51"/>
      <c r="C801" s="51"/>
      <c r="D801" s="56"/>
      <c r="F801" s="25"/>
      <c r="G801" s="26"/>
      <c r="H801" s="57"/>
    </row>
    <row r="802">
      <c r="A802" s="51"/>
      <c r="B802" s="51"/>
      <c r="C802" s="51"/>
      <c r="D802" s="56"/>
      <c r="F802" s="25"/>
      <c r="G802" s="26"/>
      <c r="H802" s="57"/>
    </row>
    <row r="803">
      <c r="A803" s="51"/>
      <c r="B803" s="51"/>
      <c r="C803" s="51"/>
      <c r="D803" s="56"/>
      <c r="F803" s="25"/>
      <c r="G803" s="26"/>
      <c r="H803" s="57"/>
    </row>
    <row r="804">
      <c r="A804" s="51"/>
      <c r="B804" s="51"/>
      <c r="C804" s="51"/>
      <c r="D804" s="56"/>
      <c r="F804" s="25"/>
      <c r="G804" s="26"/>
      <c r="H804" s="57"/>
    </row>
    <row r="805">
      <c r="A805" s="51"/>
      <c r="B805" s="51"/>
      <c r="C805" s="51"/>
      <c r="D805" s="56"/>
      <c r="F805" s="25"/>
      <c r="G805" s="26"/>
      <c r="H805" s="57"/>
    </row>
    <row r="806">
      <c r="A806" s="51"/>
      <c r="B806" s="51"/>
      <c r="C806" s="51"/>
      <c r="D806" s="56"/>
      <c r="F806" s="25"/>
      <c r="G806" s="26"/>
      <c r="H806" s="57"/>
    </row>
    <row r="807">
      <c r="A807" s="51"/>
      <c r="B807" s="51"/>
      <c r="C807" s="51"/>
      <c r="D807" s="56"/>
      <c r="F807" s="25"/>
      <c r="G807" s="26"/>
      <c r="H807" s="57"/>
    </row>
    <row r="808">
      <c r="A808" s="51"/>
      <c r="B808" s="51"/>
      <c r="C808" s="51"/>
      <c r="D808" s="56"/>
      <c r="F808" s="25"/>
      <c r="G808" s="26"/>
      <c r="H808" s="57"/>
    </row>
    <row r="809">
      <c r="A809" s="51"/>
      <c r="B809" s="51"/>
      <c r="C809" s="51"/>
      <c r="D809" s="56"/>
      <c r="F809" s="25"/>
      <c r="G809" s="26"/>
      <c r="H809" s="57"/>
    </row>
    <row r="810">
      <c r="A810" s="51"/>
      <c r="B810" s="51"/>
      <c r="C810" s="51"/>
      <c r="D810" s="56"/>
      <c r="F810" s="25"/>
      <c r="G810" s="26"/>
      <c r="H810" s="57"/>
    </row>
    <row r="811">
      <c r="A811" s="51"/>
      <c r="B811" s="51"/>
      <c r="C811" s="51"/>
      <c r="D811" s="56"/>
      <c r="F811" s="25"/>
      <c r="G811" s="26"/>
      <c r="H811" s="57"/>
    </row>
    <row r="812">
      <c r="A812" s="51"/>
      <c r="B812" s="51"/>
      <c r="C812" s="51"/>
      <c r="D812" s="56"/>
      <c r="F812" s="25"/>
      <c r="G812" s="26"/>
      <c r="H812" s="57"/>
    </row>
    <row r="813">
      <c r="A813" s="51"/>
      <c r="B813" s="51"/>
      <c r="C813" s="51"/>
      <c r="D813" s="56"/>
      <c r="F813" s="25"/>
      <c r="G813" s="26"/>
      <c r="H813" s="57"/>
    </row>
    <row r="814">
      <c r="A814" s="51"/>
      <c r="B814" s="51"/>
      <c r="C814" s="51"/>
      <c r="D814" s="56"/>
      <c r="F814" s="25"/>
      <c r="G814" s="26"/>
      <c r="H814" s="57"/>
    </row>
    <row r="815">
      <c r="A815" s="51"/>
      <c r="B815" s="51"/>
      <c r="C815" s="51"/>
      <c r="D815" s="56"/>
      <c r="F815" s="25"/>
      <c r="G815" s="26"/>
      <c r="H815" s="57"/>
    </row>
    <row r="816">
      <c r="A816" s="51"/>
      <c r="B816" s="51"/>
      <c r="C816" s="51"/>
      <c r="D816" s="56"/>
      <c r="F816" s="25"/>
      <c r="G816" s="26"/>
      <c r="H816" s="57"/>
    </row>
    <row r="817">
      <c r="A817" s="51"/>
      <c r="B817" s="51"/>
      <c r="C817" s="51"/>
      <c r="D817" s="56"/>
      <c r="F817" s="25"/>
      <c r="G817" s="26"/>
      <c r="H817" s="57"/>
    </row>
    <row r="818">
      <c r="A818" s="51"/>
      <c r="B818" s="51"/>
      <c r="C818" s="51"/>
      <c r="D818" s="56"/>
      <c r="F818" s="25"/>
      <c r="G818" s="26"/>
      <c r="H818" s="57"/>
    </row>
    <row r="819">
      <c r="A819" s="51"/>
      <c r="B819" s="51"/>
      <c r="C819" s="51"/>
      <c r="D819" s="56"/>
      <c r="F819" s="25"/>
      <c r="G819" s="26"/>
      <c r="H819" s="57"/>
    </row>
    <row r="820">
      <c r="A820" s="51"/>
      <c r="B820" s="51"/>
      <c r="C820" s="51"/>
      <c r="D820" s="56"/>
      <c r="F820" s="25"/>
      <c r="G820" s="26"/>
      <c r="H820" s="57"/>
    </row>
    <row r="821">
      <c r="A821" s="51"/>
      <c r="B821" s="51"/>
      <c r="C821" s="51"/>
      <c r="D821" s="56"/>
      <c r="F821" s="25"/>
      <c r="G821" s="26"/>
      <c r="H821" s="57"/>
    </row>
    <row r="822">
      <c r="A822" s="51"/>
      <c r="B822" s="51"/>
      <c r="C822" s="51"/>
      <c r="D822" s="56"/>
      <c r="F822" s="25"/>
      <c r="G822" s="26"/>
      <c r="H822" s="57"/>
    </row>
    <row r="823">
      <c r="A823" s="51"/>
      <c r="B823" s="51"/>
      <c r="C823" s="51"/>
      <c r="D823" s="56"/>
      <c r="F823" s="25"/>
      <c r="G823" s="26"/>
      <c r="H823" s="57"/>
    </row>
    <row r="824">
      <c r="A824" s="51"/>
      <c r="B824" s="51"/>
      <c r="C824" s="51"/>
      <c r="D824" s="56"/>
      <c r="F824" s="25"/>
      <c r="G824" s="26"/>
      <c r="H824" s="57"/>
    </row>
    <row r="825">
      <c r="A825" s="51"/>
      <c r="B825" s="51"/>
      <c r="C825" s="51"/>
      <c r="D825" s="56"/>
      <c r="F825" s="25"/>
      <c r="G825" s="26"/>
      <c r="H825" s="57"/>
    </row>
    <row r="826">
      <c r="A826" s="51"/>
      <c r="B826" s="51"/>
      <c r="C826" s="51"/>
      <c r="D826" s="56"/>
      <c r="F826" s="25"/>
      <c r="G826" s="26"/>
      <c r="H826" s="57"/>
    </row>
    <row r="827">
      <c r="A827" s="51"/>
      <c r="B827" s="51"/>
      <c r="C827" s="51"/>
      <c r="D827" s="56"/>
      <c r="F827" s="25"/>
      <c r="G827" s="26"/>
      <c r="H827" s="57"/>
    </row>
    <row r="828">
      <c r="A828" s="51"/>
      <c r="B828" s="51"/>
      <c r="C828" s="51"/>
      <c r="D828" s="56"/>
      <c r="F828" s="25"/>
      <c r="G828" s="26"/>
      <c r="H828" s="57"/>
    </row>
    <row r="829">
      <c r="A829" s="51"/>
      <c r="B829" s="51"/>
      <c r="C829" s="51"/>
      <c r="D829" s="56"/>
      <c r="F829" s="25"/>
      <c r="G829" s="26"/>
      <c r="H829" s="57"/>
    </row>
    <row r="830">
      <c r="A830" s="51"/>
      <c r="B830" s="51"/>
      <c r="C830" s="51"/>
      <c r="D830" s="56"/>
      <c r="F830" s="25"/>
      <c r="G830" s="26"/>
      <c r="H830" s="57"/>
    </row>
    <row r="831">
      <c r="A831" s="51"/>
      <c r="B831" s="51"/>
      <c r="C831" s="51"/>
      <c r="D831" s="56"/>
      <c r="F831" s="25"/>
      <c r="G831" s="26"/>
      <c r="H831" s="57"/>
    </row>
    <row r="832">
      <c r="A832" s="51"/>
      <c r="B832" s="51"/>
      <c r="C832" s="51"/>
      <c r="D832" s="56"/>
      <c r="F832" s="25"/>
      <c r="G832" s="26"/>
      <c r="H832" s="57"/>
    </row>
    <row r="833">
      <c r="A833" s="51"/>
      <c r="B833" s="51"/>
      <c r="C833" s="51"/>
      <c r="D833" s="56"/>
      <c r="F833" s="25"/>
      <c r="G833" s="26"/>
      <c r="H833" s="57"/>
    </row>
    <row r="834">
      <c r="A834" s="51"/>
      <c r="B834" s="51"/>
      <c r="C834" s="51"/>
      <c r="D834" s="56"/>
      <c r="F834" s="25"/>
      <c r="G834" s="26"/>
      <c r="H834" s="57"/>
    </row>
    <row r="835">
      <c r="A835" s="51"/>
      <c r="B835" s="51"/>
      <c r="C835" s="51"/>
      <c r="D835" s="56"/>
      <c r="F835" s="25"/>
      <c r="G835" s="26"/>
      <c r="H835" s="57"/>
    </row>
    <row r="836">
      <c r="A836" s="51"/>
      <c r="B836" s="51"/>
      <c r="C836" s="51"/>
      <c r="D836" s="56"/>
      <c r="F836" s="25"/>
      <c r="G836" s="26"/>
      <c r="H836" s="57"/>
    </row>
    <row r="837">
      <c r="A837" s="51"/>
      <c r="B837" s="51"/>
      <c r="C837" s="51"/>
      <c r="D837" s="56"/>
      <c r="F837" s="25"/>
      <c r="G837" s="26"/>
      <c r="H837" s="57"/>
    </row>
    <row r="838">
      <c r="A838" s="51"/>
      <c r="B838" s="51"/>
      <c r="C838" s="51"/>
      <c r="D838" s="56"/>
      <c r="F838" s="25"/>
      <c r="G838" s="26"/>
      <c r="H838" s="57"/>
    </row>
    <row r="839">
      <c r="A839" s="51"/>
      <c r="B839" s="51"/>
      <c r="C839" s="51"/>
      <c r="D839" s="56"/>
      <c r="F839" s="25"/>
      <c r="G839" s="26"/>
      <c r="H839" s="57"/>
    </row>
    <row r="840">
      <c r="A840" s="51"/>
      <c r="B840" s="51"/>
      <c r="C840" s="51"/>
      <c r="D840" s="56"/>
      <c r="F840" s="25"/>
      <c r="G840" s="26"/>
      <c r="H840" s="57"/>
    </row>
    <row r="841">
      <c r="A841" s="51"/>
      <c r="B841" s="51"/>
      <c r="C841" s="51"/>
      <c r="D841" s="56"/>
      <c r="F841" s="25"/>
      <c r="G841" s="26"/>
      <c r="H841" s="57"/>
    </row>
    <row r="842">
      <c r="A842" s="51"/>
      <c r="B842" s="51"/>
      <c r="C842" s="51"/>
      <c r="D842" s="56"/>
      <c r="F842" s="25"/>
      <c r="G842" s="26"/>
      <c r="H842" s="57"/>
    </row>
    <row r="843">
      <c r="A843" s="51"/>
      <c r="B843" s="51"/>
      <c r="C843" s="51"/>
      <c r="D843" s="56"/>
      <c r="F843" s="25"/>
      <c r="G843" s="26"/>
      <c r="H843" s="57"/>
    </row>
    <row r="844">
      <c r="A844" s="51"/>
      <c r="B844" s="51"/>
      <c r="C844" s="51"/>
      <c r="D844" s="56"/>
      <c r="F844" s="25"/>
      <c r="G844" s="26"/>
      <c r="H844" s="57"/>
    </row>
    <row r="845">
      <c r="A845" s="51"/>
      <c r="B845" s="51"/>
      <c r="C845" s="51"/>
      <c r="D845" s="56"/>
      <c r="F845" s="25"/>
      <c r="G845" s="26"/>
      <c r="H845" s="57"/>
    </row>
    <row r="846">
      <c r="A846" s="51"/>
      <c r="B846" s="51"/>
      <c r="C846" s="51"/>
      <c r="D846" s="56"/>
      <c r="F846" s="25"/>
      <c r="G846" s="26"/>
      <c r="H846" s="57"/>
    </row>
    <row r="847">
      <c r="A847" s="51"/>
      <c r="B847" s="51"/>
      <c r="C847" s="51"/>
      <c r="D847" s="56"/>
      <c r="F847" s="25"/>
      <c r="G847" s="26"/>
      <c r="H847" s="57"/>
    </row>
    <row r="848">
      <c r="A848" s="51"/>
      <c r="B848" s="51"/>
      <c r="C848" s="51"/>
      <c r="D848" s="56"/>
      <c r="F848" s="25"/>
      <c r="G848" s="26"/>
      <c r="H848" s="57"/>
    </row>
    <row r="849">
      <c r="A849" s="51"/>
      <c r="B849" s="51"/>
      <c r="C849" s="51"/>
      <c r="D849" s="56"/>
      <c r="F849" s="25"/>
      <c r="G849" s="26"/>
      <c r="H849" s="57"/>
    </row>
    <row r="850">
      <c r="A850" s="51"/>
      <c r="B850" s="51"/>
      <c r="C850" s="51"/>
      <c r="D850" s="56"/>
      <c r="F850" s="25"/>
      <c r="G850" s="26"/>
      <c r="H850" s="57"/>
    </row>
    <row r="851">
      <c r="A851" s="51"/>
      <c r="B851" s="51"/>
      <c r="C851" s="51"/>
      <c r="D851" s="56"/>
      <c r="F851" s="25"/>
      <c r="G851" s="26"/>
      <c r="H851" s="57"/>
    </row>
    <row r="852">
      <c r="A852" s="51"/>
      <c r="B852" s="51"/>
      <c r="C852" s="51"/>
      <c r="D852" s="56"/>
      <c r="F852" s="25"/>
      <c r="G852" s="26"/>
      <c r="H852" s="57"/>
    </row>
    <row r="853">
      <c r="A853" s="51"/>
      <c r="B853" s="51"/>
      <c r="C853" s="51"/>
      <c r="D853" s="56"/>
      <c r="F853" s="25"/>
      <c r="G853" s="26"/>
      <c r="H853" s="57"/>
    </row>
    <row r="854">
      <c r="A854" s="51"/>
      <c r="B854" s="51"/>
      <c r="C854" s="51"/>
      <c r="D854" s="56"/>
      <c r="F854" s="25"/>
      <c r="G854" s="26"/>
      <c r="H854" s="57"/>
    </row>
    <row r="855">
      <c r="A855" s="51"/>
      <c r="B855" s="51"/>
      <c r="C855" s="51"/>
      <c r="D855" s="56"/>
      <c r="F855" s="25"/>
      <c r="G855" s="26"/>
      <c r="H855" s="57"/>
    </row>
    <row r="856">
      <c r="A856" s="51"/>
      <c r="B856" s="51"/>
      <c r="C856" s="51"/>
      <c r="D856" s="56"/>
      <c r="F856" s="25"/>
      <c r="G856" s="26"/>
      <c r="H856" s="57"/>
    </row>
    <row r="857">
      <c r="A857" s="51"/>
      <c r="B857" s="51"/>
      <c r="C857" s="51"/>
      <c r="D857" s="56"/>
      <c r="F857" s="25"/>
      <c r="G857" s="26"/>
      <c r="H857" s="57"/>
    </row>
    <row r="858">
      <c r="A858" s="51"/>
      <c r="B858" s="51"/>
      <c r="C858" s="51"/>
      <c r="D858" s="56"/>
      <c r="F858" s="25"/>
      <c r="G858" s="26"/>
      <c r="H858" s="57"/>
    </row>
    <row r="859">
      <c r="A859" s="51"/>
      <c r="B859" s="51"/>
      <c r="C859" s="51"/>
      <c r="D859" s="56"/>
      <c r="F859" s="25"/>
      <c r="G859" s="26"/>
      <c r="H859" s="57"/>
    </row>
    <row r="860">
      <c r="A860" s="51"/>
      <c r="B860" s="51"/>
      <c r="C860" s="51"/>
      <c r="D860" s="56"/>
      <c r="F860" s="25"/>
      <c r="G860" s="26"/>
      <c r="H860" s="57"/>
    </row>
    <row r="861">
      <c r="A861" s="51"/>
      <c r="B861" s="51"/>
      <c r="C861" s="51"/>
      <c r="D861" s="56"/>
      <c r="F861" s="25"/>
      <c r="G861" s="26"/>
      <c r="H861" s="57"/>
    </row>
    <row r="862">
      <c r="A862" s="51"/>
      <c r="B862" s="51"/>
      <c r="C862" s="51"/>
      <c r="D862" s="56"/>
      <c r="F862" s="25"/>
      <c r="G862" s="26"/>
      <c r="H862" s="57"/>
    </row>
    <row r="863">
      <c r="A863" s="51"/>
      <c r="B863" s="51"/>
      <c r="C863" s="51"/>
      <c r="D863" s="56"/>
      <c r="F863" s="25"/>
      <c r="G863" s="26"/>
      <c r="H863" s="57"/>
    </row>
    <row r="864">
      <c r="A864" s="51"/>
      <c r="B864" s="51"/>
      <c r="C864" s="51"/>
      <c r="D864" s="56"/>
      <c r="F864" s="25"/>
      <c r="G864" s="26"/>
      <c r="H864" s="57"/>
    </row>
    <row r="865">
      <c r="A865" s="51"/>
      <c r="B865" s="51"/>
      <c r="C865" s="51"/>
      <c r="D865" s="56"/>
      <c r="F865" s="25"/>
      <c r="G865" s="26"/>
      <c r="H865" s="57"/>
    </row>
    <row r="866">
      <c r="A866" s="51"/>
      <c r="B866" s="51"/>
      <c r="C866" s="51"/>
      <c r="D866" s="56"/>
      <c r="F866" s="25"/>
      <c r="G866" s="26"/>
      <c r="H866" s="57"/>
    </row>
    <row r="867">
      <c r="A867" s="51"/>
      <c r="B867" s="51"/>
      <c r="C867" s="51"/>
      <c r="D867" s="56"/>
      <c r="F867" s="25"/>
      <c r="G867" s="26"/>
      <c r="H867" s="57"/>
    </row>
    <row r="868">
      <c r="A868" s="51"/>
      <c r="B868" s="51"/>
      <c r="C868" s="51"/>
      <c r="D868" s="56"/>
      <c r="F868" s="25"/>
      <c r="G868" s="26"/>
      <c r="H868" s="57"/>
    </row>
    <row r="869">
      <c r="A869" s="51"/>
      <c r="B869" s="51"/>
      <c r="C869" s="51"/>
      <c r="D869" s="56"/>
      <c r="F869" s="25"/>
      <c r="G869" s="26"/>
      <c r="H869" s="57"/>
    </row>
    <row r="870">
      <c r="A870" s="51"/>
      <c r="B870" s="51"/>
      <c r="C870" s="51"/>
      <c r="D870" s="56"/>
      <c r="F870" s="25"/>
      <c r="G870" s="26"/>
      <c r="H870" s="57"/>
    </row>
    <row r="871">
      <c r="A871" s="51"/>
      <c r="B871" s="51"/>
      <c r="C871" s="51"/>
      <c r="D871" s="56"/>
      <c r="F871" s="25"/>
      <c r="G871" s="26"/>
      <c r="H871" s="57"/>
    </row>
    <row r="872">
      <c r="A872" s="51"/>
      <c r="B872" s="51"/>
      <c r="C872" s="51"/>
      <c r="D872" s="56"/>
      <c r="F872" s="25"/>
      <c r="G872" s="26"/>
      <c r="H872" s="57"/>
    </row>
    <row r="873">
      <c r="A873" s="51"/>
      <c r="B873" s="51"/>
      <c r="C873" s="51"/>
      <c r="D873" s="56"/>
      <c r="F873" s="25"/>
      <c r="G873" s="26"/>
      <c r="H873" s="57"/>
    </row>
    <row r="874">
      <c r="A874" s="51"/>
      <c r="B874" s="51"/>
      <c r="C874" s="51"/>
      <c r="D874" s="56"/>
      <c r="F874" s="25"/>
      <c r="G874" s="26"/>
      <c r="H874" s="57"/>
    </row>
    <row r="875">
      <c r="A875" s="51"/>
      <c r="B875" s="51"/>
      <c r="C875" s="51"/>
      <c r="D875" s="56"/>
      <c r="F875" s="25"/>
      <c r="G875" s="26"/>
      <c r="H875" s="57"/>
    </row>
    <row r="876">
      <c r="A876" s="51"/>
      <c r="B876" s="51"/>
      <c r="C876" s="51"/>
      <c r="D876" s="56"/>
      <c r="F876" s="25"/>
      <c r="G876" s="26"/>
      <c r="H876" s="57"/>
    </row>
    <row r="877">
      <c r="A877" s="51"/>
      <c r="B877" s="51"/>
      <c r="C877" s="51"/>
      <c r="D877" s="56"/>
      <c r="F877" s="25"/>
      <c r="G877" s="26"/>
      <c r="H877" s="57"/>
    </row>
    <row r="878">
      <c r="A878" s="51"/>
      <c r="B878" s="51"/>
      <c r="C878" s="51"/>
      <c r="D878" s="56"/>
      <c r="F878" s="25"/>
      <c r="G878" s="26"/>
      <c r="H878" s="57"/>
    </row>
    <row r="879">
      <c r="A879" s="51"/>
      <c r="B879" s="51"/>
      <c r="C879" s="51"/>
      <c r="D879" s="56"/>
      <c r="F879" s="25"/>
      <c r="G879" s="26"/>
      <c r="H879" s="57"/>
    </row>
    <row r="880">
      <c r="A880" s="51"/>
      <c r="B880" s="51"/>
      <c r="C880" s="51"/>
      <c r="D880" s="56"/>
      <c r="F880" s="25"/>
      <c r="G880" s="26"/>
      <c r="H880" s="57"/>
    </row>
    <row r="881">
      <c r="A881" s="51"/>
      <c r="B881" s="51"/>
      <c r="C881" s="51"/>
      <c r="D881" s="56"/>
      <c r="F881" s="25"/>
      <c r="G881" s="26"/>
      <c r="H881" s="57"/>
    </row>
    <row r="882">
      <c r="A882" s="51"/>
      <c r="B882" s="51"/>
      <c r="C882" s="51"/>
      <c r="D882" s="56"/>
      <c r="F882" s="25"/>
      <c r="G882" s="26"/>
      <c r="H882" s="57"/>
    </row>
    <row r="883">
      <c r="A883" s="51"/>
      <c r="B883" s="51"/>
      <c r="C883" s="51"/>
      <c r="D883" s="56"/>
      <c r="F883" s="25"/>
      <c r="G883" s="26"/>
      <c r="H883" s="57"/>
    </row>
    <row r="884">
      <c r="A884" s="51"/>
      <c r="B884" s="51"/>
      <c r="C884" s="51"/>
      <c r="D884" s="56"/>
      <c r="F884" s="25"/>
      <c r="G884" s="26"/>
      <c r="H884" s="57"/>
    </row>
    <row r="885">
      <c r="A885" s="51"/>
      <c r="B885" s="51"/>
      <c r="C885" s="51"/>
      <c r="D885" s="56"/>
      <c r="F885" s="25"/>
      <c r="G885" s="26"/>
      <c r="H885" s="57"/>
    </row>
    <row r="886">
      <c r="A886" s="51"/>
      <c r="B886" s="51"/>
      <c r="C886" s="51"/>
      <c r="D886" s="56"/>
      <c r="F886" s="25"/>
      <c r="G886" s="26"/>
      <c r="H886" s="57"/>
    </row>
    <row r="887">
      <c r="A887" s="51"/>
      <c r="B887" s="51"/>
      <c r="C887" s="51"/>
      <c r="D887" s="56"/>
      <c r="F887" s="25"/>
      <c r="G887" s="26"/>
      <c r="H887" s="57"/>
    </row>
    <row r="888">
      <c r="A888" s="51"/>
      <c r="B888" s="51"/>
      <c r="C888" s="51"/>
      <c r="D888" s="56"/>
      <c r="F888" s="25"/>
      <c r="G888" s="26"/>
      <c r="H888" s="57"/>
    </row>
    <row r="889">
      <c r="A889" s="51"/>
      <c r="B889" s="51"/>
      <c r="C889" s="51"/>
      <c r="D889" s="56"/>
      <c r="F889" s="25"/>
      <c r="G889" s="26"/>
      <c r="H889" s="57"/>
    </row>
    <row r="890">
      <c r="A890" s="51"/>
      <c r="B890" s="51"/>
      <c r="C890" s="51"/>
      <c r="D890" s="56"/>
      <c r="F890" s="25"/>
      <c r="G890" s="26"/>
      <c r="H890" s="57"/>
    </row>
    <row r="891">
      <c r="A891" s="51"/>
      <c r="B891" s="51"/>
      <c r="C891" s="51"/>
      <c r="D891" s="56"/>
      <c r="F891" s="25"/>
      <c r="G891" s="26"/>
      <c r="H891" s="57"/>
    </row>
    <row r="892">
      <c r="A892" s="51"/>
      <c r="B892" s="51"/>
      <c r="C892" s="51"/>
      <c r="D892" s="56"/>
      <c r="F892" s="25"/>
      <c r="G892" s="26"/>
      <c r="H892" s="57"/>
    </row>
    <row r="893">
      <c r="A893" s="51"/>
      <c r="B893" s="51"/>
      <c r="C893" s="51"/>
      <c r="D893" s="56"/>
      <c r="F893" s="25"/>
      <c r="G893" s="26"/>
      <c r="H893" s="57"/>
    </row>
    <row r="894">
      <c r="A894" s="51"/>
      <c r="B894" s="51"/>
      <c r="C894" s="51"/>
      <c r="D894" s="56"/>
      <c r="F894" s="25"/>
      <c r="G894" s="26"/>
      <c r="H894" s="57"/>
    </row>
    <row r="895">
      <c r="A895" s="51"/>
      <c r="B895" s="51"/>
      <c r="C895" s="51"/>
      <c r="D895" s="56"/>
      <c r="F895" s="25"/>
      <c r="G895" s="26"/>
      <c r="H895" s="57"/>
    </row>
    <row r="896">
      <c r="A896" s="51"/>
      <c r="B896" s="51"/>
      <c r="C896" s="51"/>
      <c r="D896" s="56"/>
      <c r="F896" s="25"/>
      <c r="G896" s="26"/>
      <c r="H896" s="57"/>
    </row>
    <row r="897">
      <c r="A897" s="51"/>
      <c r="B897" s="51"/>
      <c r="C897" s="51"/>
      <c r="D897" s="56"/>
      <c r="F897" s="25"/>
      <c r="G897" s="26"/>
      <c r="H897" s="57"/>
    </row>
    <row r="898">
      <c r="A898" s="51"/>
      <c r="B898" s="51"/>
      <c r="C898" s="51"/>
      <c r="D898" s="56"/>
      <c r="F898" s="25"/>
      <c r="G898" s="26"/>
      <c r="H898" s="57"/>
    </row>
    <row r="899">
      <c r="A899" s="51"/>
      <c r="B899" s="51"/>
      <c r="C899" s="51"/>
      <c r="D899" s="56"/>
      <c r="F899" s="25"/>
      <c r="G899" s="26"/>
      <c r="H899" s="57"/>
    </row>
    <row r="900">
      <c r="A900" s="51"/>
      <c r="B900" s="51"/>
      <c r="C900" s="51"/>
      <c r="D900" s="56"/>
      <c r="F900" s="25"/>
      <c r="G900" s="26"/>
      <c r="H900" s="57"/>
    </row>
    <row r="901">
      <c r="A901" s="51"/>
      <c r="B901" s="51"/>
      <c r="C901" s="51"/>
      <c r="D901" s="56"/>
      <c r="F901" s="25"/>
      <c r="G901" s="26"/>
      <c r="H901" s="57"/>
    </row>
    <row r="902">
      <c r="A902" s="51"/>
      <c r="B902" s="51"/>
      <c r="C902" s="51"/>
      <c r="D902" s="56"/>
      <c r="F902" s="25"/>
      <c r="G902" s="26"/>
      <c r="H902" s="57"/>
    </row>
    <row r="903">
      <c r="A903" s="51"/>
      <c r="B903" s="51"/>
      <c r="C903" s="51"/>
      <c r="D903" s="56"/>
      <c r="F903" s="25"/>
      <c r="G903" s="26"/>
      <c r="H903" s="57"/>
    </row>
    <row r="904">
      <c r="A904" s="51"/>
      <c r="B904" s="51"/>
      <c r="C904" s="51"/>
      <c r="D904" s="56"/>
      <c r="F904" s="25"/>
      <c r="G904" s="26"/>
      <c r="H904" s="57"/>
    </row>
    <row r="905">
      <c r="A905" s="51"/>
      <c r="B905" s="51"/>
      <c r="C905" s="51"/>
      <c r="D905" s="56"/>
      <c r="F905" s="25"/>
      <c r="G905" s="26"/>
      <c r="H905" s="57"/>
    </row>
    <row r="906">
      <c r="A906" s="51"/>
      <c r="B906" s="51"/>
      <c r="C906" s="51"/>
      <c r="D906" s="56"/>
      <c r="F906" s="25"/>
      <c r="G906" s="26"/>
      <c r="H906" s="57"/>
    </row>
    <row r="907">
      <c r="A907" s="51"/>
      <c r="B907" s="51"/>
      <c r="C907" s="51"/>
      <c r="D907" s="56"/>
      <c r="F907" s="25"/>
      <c r="G907" s="26"/>
      <c r="H907" s="57"/>
    </row>
    <row r="908">
      <c r="A908" s="51"/>
      <c r="B908" s="51"/>
      <c r="C908" s="51"/>
      <c r="D908" s="56"/>
      <c r="F908" s="25"/>
      <c r="G908" s="26"/>
      <c r="H908" s="57"/>
    </row>
    <row r="909">
      <c r="A909" s="51"/>
      <c r="B909" s="51"/>
      <c r="C909" s="51"/>
      <c r="D909" s="56"/>
      <c r="F909" s="25"/>
      <c r="G909" s="26"/>
      <c r="H909" s="57"/>
    </row>
    <row r="910">
      <c r="A910" s="51"/>
      <c r="B910" s="51"/>
      <c r="C910" s="51"/>
      <c r="D910" s="56"/>
      <c r="F910" s="25"/>
      <c r="G910" s="26"/>
      <c r="H910" s="57"/>
    </row>
    <row r="911">
      <c r="A911" s="51"/>
      <c r="B911" s="51"/>
      <c r="C911" s="51"/>
      <c r="D911" s="56"/>
      <c r="F911" s="25"/>
      <c r="G911" s="26"/>
      <c r="H911" s="57"/>
    </row>
    <row r="912">
      <c r="A912" s="51"/>
      <c r="B912" s="51"/>
      <c r="C912" s="51"/>
      <c r="D912" s="56"/>
      <c r="F912" s="25"/>
      <c r="G912" s="26"/>
      <c r="H912" s="57"/>
    </row>
    <row r="913">
      <c r="A913" s="51"/>
      <c r="B913" s="51"/>
      <c r="C913" s="51"/>
      <c r="D913" s="56"/>
      <c r="F913" s="25"/>
      <c r="G913" s="26"/>
      <c r="H913" s="57"/>
    </row>
    <row r="914">
      <c r="A914" s="51"/>
      <c r="B914" s="51"/>
      <c r="C914" s="51"/>
      <c r="D914" s="56"/>
      <c r="F914" s="25"/>
      <c r="G914" s="26"/>
      <c r="H914" s="57"/>
    </row>
    <row r="915">
      <c r="A915" s="51"/>
      <c r="B915" s="51"/>
      <c r="C915" s="51"/>
      <c r="D915" s="56"/>
      <c r="F915" s="25"/>
      <c r="G915" s="26"/>
      <c r="H915" s="57"/>
    </row>
    <row r="916">
      <c r="A916" s="51"/>
      <c r="B916" s="51"/>
      <c r="C916" s="51"/>
      <c r="D916" s="56"/>
      <c r="F916" s="25"/>
      <c r="G916" s="26"/>
      <c r="H916" s="57"/>
    </row>
    <row r="917">
      <c r="A917" s="51"/>
      <c r="B917" s="51"/>
      <c r="C917" s="51"/>
      <c r="D917" s="56"/>
      <c r="F917" s="25"/>
      <c r="G917" s="26"/>
      <c r="H917" s="57"/>
    </row>
    <row r="918">
      <c r="A918" s="51"/>
      <c r="B918" s="51"/>
      <c r="C918" s="51"/>
      <c r="D918" s="56"/>
      <c r="F918" s="25"/>
      <c r="G918" s="26"/>
      <c r="H918" s="57"/>
    </row>
    <row r="919">
      <c r="A919" s="51"/>
      <c r="B919" s="51"/>
      <c r="C919" s="51"/>
      <c r="D919" s="56"/>
      <c r="F919" s="25"/>
      <c r="G919" s="26"/>
      <c r="H919" s="57"/>
    </row>
    <row r="920">
      <c r="A920" s="51"/>
      <c r="B920" s="51"/>
      <c r="C920" s="51"/>
      <c r="D920" s="56"/>
      <c r="F920" s="25"/>
      <c r="G920" s="26"/>
      <c r="H920" s="57"/>
    </row>
    <row r="921">
      <c r="A921" s="51"/>
      <c r="B921" s="51"/>
      <c r="C921" s="51"/>
      <c r="D921" s="56"/>
      <c r="F921" s="25"/>
      <c r="G921" s="26"/>
      <c r="H921" s="57"/>
    </row>
    <row r="922">
      <c r="A922" s="51"/>
      <c r="B922" s="51"/>
      <c r="C922" s="51"/>
      <c r="D922" s="56"/>
      <c r="F922" s="25"/>
      <c r="G922" s="26"/>
      <c r="H922" s="57"/>
    </row>
    <row r="923">
      <c r="A923" s="51"/>
      <c r="B923" s="51"/>
      <c r="C923" s="51"/>
      <c r="D923" s="56"/>
      <c r="F923" s="25"/>
      <c r="G923" s="26"/>
      <c r="H923" s="57"/>
    </row>
    <row r="924">
      <c r="A924" s="51"/>
      <c r="B924" s="51"/>
      <c r="C924" s="51"/>
      <c r="D924" s="56"/>
      <c r="F924" s="25"/>
      <c r="G924" s="26"/>
      <c r="H924" s="57"/>
    </row>
    <row r="925">
      <c r="A925" s="51"/>
      <c r="B925" s="51"/>
      <c r="C925" s="51"/>
      <c r="D925" s="56"/>
      <c r="F925" s="25"/>
      <c r="G925" s="26"/>
      <c r="H925" s="57"/>
    </row>
    <row r="926">
      <c r="A926" s="51"/>
      <c r="B926" s="51"/>
      <c r="C926" s="51"/>
      <c r="D926" s="56"/>
      <c r="F926" s="25"/>
      <c r="G926" s="26"/>
      <c r="H926" s="57"/>
    </row>
    <row r="927">
      <c r="A927" s="51"/>
      <c r="B927" s="51"/>
      <c r="C927" s="51"/>
      <c r="D927" s="56"/>
      <c r="F927" s="25"/>
      <c r="G927" s="26"/>
      <c r="H927" s="57"/>
    </row>
    <row r="928">
      <c r="A928" s="51"/>
      <c r="B928" s="51"/>
      <c r="C928" s="51"/>
      <c r="D928" s="56"/>
      <c r="F928" s="25"/>
      <c r="G928" s="26"/>
      <c r="H928" s="57"/>
    </row>
    <row r="929">
      <c r="A929" s="51"/>
      <c r="B929" s="51"/>
      <c r="C929" s="51"/>
      <c r="D929" s="56"/>
      <c r="F929" s="25"/>
      <c r="G929" s="26"/>
      <c r="H929" s="57"/>
    </row>
    <row r="930">
      <c r="A930" s="51"/>
      <c r="B930" s="51"/>
      <c r="C930" s="51"/>
      <c r="D930" s="56"/>
      <c r="F930" s="25"/>
      <c r="G930" s="26"/>
      <c r="H930" s="57"/>
    </row>
    <row r="931">
      <c r="A931" s="51"/>
      <c r="B931" s="51"/>
      <c r="C931" s="51"/>
      <c r="D931" s="56"/>
      <c r="F931" s="25"/>
      <c r="G931" s="26"/>
      <c r="H931" s="57"/>
    </row>
    <row r="932">
      <c r="A932" s="51"/>
      <c r="B932" s="51"/>
      <c r="C932" s="51"/>
      <c r="D932" s="56"/>
      <c r="F932" s="25"/>
      <c r="G932" s="26"/>
      <c r="H932" s="57"/>
    </row>
    <row r="933">
      <c r="A933" s="51"/>
      <c r="B933" s="51"/>
      <c r="C933" s="51"/>
      <c r="D933" s="56"/>
      <c r="F933" s="25"/>
      <c r="G933" s="26"/>
      <c r="H933" s="57"/>
    </row>
    <row r="934">
      <c r="A934" s="51"/>
      <c r="B934" s="51"/>
      <c r="C934" s="51"/>
      <c r="D934" s="56"/>
      <c r="F934" s="25"/>
      <c r="G934" s="26"/>
      <c r="H934" s="57"/>
    </row>
    <row r="935">
      <c r="A935" s="51"/>
      <c r="B935" s="51"/>
      <c r="C935" s="51"/>
      <c r="D935" s="56"/>
      <c r="F935" s="25"/>
      <c r="G935" s="26"/>
      <c r="H935" s="57"/>
    </row>
    <row r="936">
      <c r="A936" s="51"/>
      <c r="B936" s="51"/>
      <c r="C936" s="51"/>
      <c r="D936" s="56"/>
      <c r="F936" s="25"/>
      <c r="G936" s="26"/>
      <c r="H936" s="57"/>
    </row>
    <row r="937">
      <c r="A937" s="51"/>
      <c r="B937" s="51"/>
      <c r="C937" s="51"/>
      <c r="D937" s="56"/>
      <c r="F937" s="25"/>
      <c r="G937" s="26"/>
      <c r="H937" s="57"/>
    </row>
    <row r="938">
      <c r="A938" s="51"/>
      <c r="B938" s="51"/>
      <c r="C938" s="51"/>
      <c r="D938" s="56"/>
      <c r="F938" s="25"/>
      <c r="G938" s="26"/>
      <c r="H938" s="57"/>
    </row>
    <row r="939">
      <c r="A939" s="51"/>
      <c r="B939" s="51"/>
      <c r="C939" s="51"/>
      <c r="D939" s="56"/>
      <c r="F939" s="25"/>
      <c r="G939" s="26"/>
      <c r="H939" s="57"/>
    </row>
    <row r="940">
      <c r="A940" s="51"/>
      <c r="B940" s="51"/>
      <c r="C940" s="51"/>
      <c r="D940" s="56"/>
      <c r="F940" s="25"/>
      <c r="G940" s="26"/>
      <c r="H940" s="57"/>
    </row>
    <row r="941">
      <c r="A941" s="51"/>
      <c r="B941" s="51"/>
      <c r="C941" s="51"/>
      <c r="D941" s="56"/>
      <c r="F941" s="25"/>
      <c r="G941" s="26"/>
      <c r="H941" s="57"/>
    </row>
    <row r="942">
      <c r="A942" s="51"/>
      <c r="B942" s="51"/>
      <c r="C942" s="51"/>
      <c r="D942" s="56"/>
      <c r="F942" s="25"/>
      <c r="G942" s="26"/>
      <c r="H942" s="57"/>
    </row>
    <row r="943">
      <c r="A943" s="51"/>
      <c r="B943" s="51"/>
      <c r="C943" s="51"/>
      <c r="D943" s="56"/>
      <c r="F943" s="25"/>
      <c r="G943" s="26"/>
      <c r="H943" s="57"/>
    </row>
    <row r="944">
      <c r="A944" s="51"/>
      <c r="B944" s="51"/>
      <c r="C944" s="51"/>
      <c r="D944" s="56"/>
      <c r="F944" s="25"/>
      <c r="G944" s="26"/>
      <c r="H944" s="57"/>
    </row>
    <row r="945">
      <c r="A945" s="51"/>
      <c r="B945" s="51"/>
      <c r="C945" s="51"/>
      <c r="D945" s="56"/>
      <c r="F945" s="25"/>
      <c r="G945" s="26"/>
      <c r="H945" s="57"/>
    </row>
    <row r="946">
      <c r="A946" s="51"/>
      <c r="B946" s="51"/>
      <c r="C946" s="51"/>
      <c r="D946" s="56"/>
      <c r="F946" s="25"/>
      <c r="G946" s="26"/>
      <c r="H946" s="57"/>
    </row>
    <row r="947">
      <c r="A947" s="51"/>
      <c r="B947" s="51"/>
      <c r="C947" s="51"/>
      <c r="D947" s="56"/>
      <c r="F947" s="25"/>
      <c r="G947" s="26"/>
      <c r="H947" s="57"/>
    </row>
    <row r="948">
      <c r="A948" s="51"/>
      <c r="B948" s="51"/>
      <c r="C948" s="51"/>
      <c r="D948" s="56"/>
      <c r="F948" s="25"/>
      <c r="G948" s="26"/>
      <c r="H948" s="57"/>
    </row>
    <row r="949">
      <c r="A949" s="51"/>
      <c r="B949" s="51"/>
      <c r="C949" s="51"/>
      <c r="D949" s="56"/>
      <c r="F949" s="25"/>
      <c r="G949" s="26"/>
      <c r="H949" s="57"/>
    </row>
    <row r="950">
      <c r="A950" s="51"/>
      <c r="B950" s="51"/>
      <c r="C950" s="51"/>
      <c r="D950" s="56"/>
      <c r="F950" s="25"/>
      <c r="G950" s="26"/>
      <c r="H950" s="57"/>
    </row>
    <row r="951">
      <c r="A951" s="51"/>
      <c r="B951" s="51"/>
      <c r="C951" s="51"/>
      <c r="D951" s="56"/>
      <c r="F951" s="25"/>
      <c r="G951" s="26"/>
      <c r="H951" s="57"/>
    </row>
    <row r="952">
      <c r="A952" s="51"/>
      <c r="B952" s="51"/>
      <c r="C952" s="51"/>
      <c r="D952" s="56"/>
      <c r="F952" s="25"/>
      <c r="G952" s="26"/>
      <c r="H952" s="57"/>
    </row>
    <row r="953">
      <c r="A953" s="51"/>
      <c r="B953" s="51"/>
      <c r="C953" s="51"/>
      <c r="D953" s="56"/>
      <c r="F953" s="25"/>
      <c r="G953" s="26"/>
      <c r="H953" s="57"/>
    </row>
    <row r="954">
      <c r="A954" s="51"/>
      <c r="B954" s="51"/>
      <c r="C954" s="51"/>
      <c r="D954" s="56"/>
      <c r="F954" s="25"/>
      <c r="G954" s="26"/>
      <c r="H954" s="57"/>
    </row>
    <row r="955">
      <c r="A955" s="51"/>
      <c r="B955" s="51"/>
      <c r="C955" s="51"/>
      <c r="D955" s="56"/>
      <c r="F955" s="25"/>
      <c r="G955" s="26"/>
      <c r="H955" s="57"/>
    </row>
    <row r="956">
      <c r="A956" s="51"/>
      <c r="B956" s="51"/>
      <c r="C956" s="51"/>
      <c r="D956" s="56"/>
      <c r="F956" s="25"/>
      <c r="G956" s="26"/>
      <c r="H956" s="57"/>
    </row>
    <row r="957">
      <c r="A957" s="51"/>
      <c r="B957" s="51"/>
      <c r="C957" s="51"/>
      <c r="D957" s="56"/>
      <c r="F957" s="25"/>
      <c r="G957" s="26"/>
      <c r="H957" s="57"/>
    </row>
    <row r="958">
      <c r="A958" s="51"/>
      <c r="B958" s="51"/>
      <c r="C958" s="51"/>
      <c r="D958" s="56"/>
      <c r="F958" s="25"/>
      <c r="G958" s="26"/>
      <c r="H958" s="57"/>
    </row>
    <row r="959">
      <c r="A959" s="51"/>
      <c r="B959" s="51"/>
      <c r="C959" s="51"/>
      <c r="D959" s="56"/>
      <c r="F959" s="25"/>
      <c r="G959" s="26"/>
      <c r="H959" s="57"/>
    </row>
    <row r="960">
      <c r="A960" s="51"/>
      <c r="B960" s="51"/>
      <c r="C960" s="51"/>
      <c r="D960" s="56"/>
      <c r="F960" s="25"/>
      <c r="G960" s="26"/>
      <c r="H960" s="57"/>
    </row>
    <row r="961">
      <c r="A961" s="51"/>
      <c r="B961" s="51"/>
      <c r="C961" s="51"/>
      <c r="D961" s="56"/>
      <c r="F961" s="25"/>
      <c r="G961" s="26"/>
      <c r="H961" s="57"/>
    </row>
    <row r="962">
      <c r="A962" s="51"/>
      <c r="B962" s="51"/>
      <c r="C962" s="51"/>
      <c r="D962" s="56"/>
      <c r="F962" s="25"/>
      <c r="G962" s="26"/>
      <c r="H962" s="57"/>
    </row>
    <row r="963">
      <c r="A963" s="51"/>
      <c r="B963" s="51"/>
      <c r="C963" s="51"/>
      <c r="D963" s="56"/>
      <c r="F963" s="25"/>
      <c r="G963" s="26"/>
      <c r="H963" s="57"/>
    </row>
    <row r="964">
      <c r="A964" s="51"/>
      <c r="B964" s="51"/>
      <c r="C964" s="51"/>
      <c r="D964" s="56"/>
      <c r="F964" s="25"/>
      <c r="G964" s="26"/>
      <c r="H964" s="57"/>
    </row>
    <row r="965">
      <c r="A965" s="51"/>
      <c r="B965" s="51"/>
      <c r="C965" s="51"/>
      <c r="D965" s="56"/>
      <c r="F965" s="25"/>
      <c r="G965" s="26"/>
      <c r="H965" s="57"/>
    </row>
    <row r="966">
      <c r="A966" s="51"/>
      <c r="B966" s="51"/>
      <c r="C966" s="51"/>
      <c r="D966" s="56"/>
      <c r="F966" s="25"/>
      <c r="G966" s="26"/>
      <c r="H966" s="57"/>
    </row>
    <row r="967">
      <c r="A967" s="51"/>
      <c r="B967" s="51"/>
      <c r="C967" s="51"/>
      <c r="D967" s="56"/>
      <c r="F967" s="25"/>
      <c r="G967" s="26"/>
      <c r="H967" s="57"/>
    </row>
    <row r="968">
      <c r="A968" s="51"/>
      <c r="B968" s="51"/>
      <c r="C968" s="51"/>
      <c r="D968" s="56"/>
      <c r="F968" s="25"/>
      <c r="G968" s="26"/>
      <c r="H968" s="57"/>
    </row>
    <row r="969">
      <c r="A969" s="51"/>
      <c r="B969" s="51"/>
      <c r="C969" s="51"/>
      <c r="D969" s="56"/>
      <c r="F969" s="25"/>
      <c r="G969" s="26"/>
      <c r="H969" s="57"/>
    </row>
    <row r="970">
      <c r="A970" s="51"/>
      <c r="B970" s="51"/>
      <c r="C970" s="51"/>
      <c r="D970" s="56"/>
      <c r="F970" s="25"/>
      <c r="G970" s="26"/>
      <c r="H970" s="57"/>
    </row>
    <row r="971">
      <c r="A971" s="51"/>
      <c r="B971" s="51"/>
      <c r="C971" s="51"/>
      <c r="D971" s="56"/>
      <c r="F971" s="25"/>
      <c r="G971" s="26"/>
      <c r="H971" s="57"/>
    </row>
    <row r="972">
      <c r="A972" s="51"/>
      <c r="B972" s="51"/>
      <c r="C972" s="51"/>
      <c r="D972" s="56"/>
      <c r="F972" s="25"/>
      <c r="G972" s="26"/>
      <c r="H972" s="57"/>
    </row>
    <row r="973">
      <c r="A973" s="51"/>
      <c r="B973" s="51"/>
      <c r="C973" s="51"/>
      <c r="D973" s="56"/>
      <c r="F973" s="25"/>
      <c r="G973" s="26"/>
      <c r="H973" s="57"/>
    </row>
    <row r="974">
      <c r="A974" s="51"/>
      <c r="B974" s="51"/>
      <c r="C974" s="51"/>
      <c r="D974" s="56"/>
      <c r="F974" s="25"/>
      <c r="G974" s="26"/>
      <c r="H974" s="57"/>
    </row>
    <row r="975">
      <c r="A975" s="51"/>
      <c r="B975" s="51"/>
      <c r="C975" s="51"/>
      <c r="D975" s="56"/>
      <c r="F975" s="25"/>
      <c r="G975" s="26"/>
      <c r="H975" s="57"/>
    </row>
    <row r="976">
      <c r="A976" s="51"/>
      <c r="B976" s="51"/>
      <c r="C976" s="51"/>
      <c r="D976" s="56"/>
      <c r="F976" s="25"/>
      <c r="G976" s="26"/>
      <c r="H976" s="57"/>
    </row>
    <row r="977">
      <c r="A977" s="51"/>
      <c r="B977" s="51"/>
      <c r="C977" s="51"/>
      <c r="D977" s="56"/>
      <c r="F977" s="25"/>
      <c r="G977" s="26"/>
      <c r="H977" s="57"/>
    </row>
    <row r="978">
      <c r="A978" s="51"/>
      <c r="B978" s="51"/>
      <c r="C978" s="51"/>
      <c r="D978" s="56"/>
      <c r="F978" s="25"/>
      <c r="G978" s="26"/>
      <c r="H978" s="57"/>
    </row>
    <row r="979">
      <c r="A979" s="51"/>
      <c r="B979" s="51"/>
      <c r="C979" s="51"/>
      <c r="D979" s="56"/>
      <c r="F979" s="25"/>
      <c r="G979" s="26"/>
      <c r="H979" s="57"/>
    </row>
    <row r="980">
      <c r="A980" s="51"/>
      <c r="B980" s="51"/>
      <c r="C980" s="51"/>
      <c r="D980" s="56"/>
      <c r="F980" s="25"/>
      <c r="G980" s="26"/>
      <c r="H980" s="57"/>
    </row>
    <row r="981">
      <c r="A981" s="51"/>
      <c r="B981" s="51"/>
      <c r="C981" s="51"/>
      <c r="D981" s="56"/>
      <c r="F981" s="25"/>
      <c r="G981" s="26"/>
      <c r="H981" s="57"/>
    </row>
    <row r="982">
      <c r="A982" s="51"/>
      <c r="B982" s="51"/>
      <c r="C982" s="51"/>
      <c r="D982" s="56"/>
      <c r="F982" s="25"/>
      <c r="G982" s="26"/>
      <c r="H982" s="57"/>
    </row>
    <row r="983">
      <c r="A983" s="51"/>
      <c r="B983" s="51"/>
      <c r="C983" s="51"/>
      <c r="D983" s="56"/>
      <c r="F983" s="25"/>
      <c r="G983" s="26"/>
      <c r="H983" s="57"/>
    </row>
    <row r="984">
      <c r="A984" s="51"/>
      <c r="B984" s="51"/>
      <c r="C984" s="51"/>
      <c r="D984" s="56"/>
      <c r="F984" s="25"/>
      <c r="G984" s="26"/>
      <c r="H984" s="57"/>
    </row>
    <row r="985">
      <c r="A985" s="51"/>
      <c r="B985" s="51"/>
      <c r="C985" s="51"/>
      <c r="D985" s="56"/>
      <c r="F985" s="25"/>
      <c r="G985" s="26"/>
      <c r="H985" s="57"/>
    </row>
    <row r="986">
      <c r="A986" s="51"/>
      <c r="B986" s="51"/>
      <c r="C986" s="51"/>
      <c r="D986" s="56"/>
      <c r="F986" s="25"/>
      <c r="G986" s="26"/>
      <c r="H986" s="57"/>
    </row>
    <row r="987">
      <c r="A987" s="51"/>
      <c r="B987" s="51"/>
      <c r="C987" s="51"/>
      <c r="D987" s="56"/>
      <c r="F987" s="25"/>
      <c r="G987" s="26"/>
      <c r="H987" s="57"/>
    </row>
    <row r="988">
      <c r="A988" s="51"/>
      <c r="B988" s="51"/>
      <c r="C988" s="51"/>
      <c r="D988" s="56"/>
      <c r="F988" s="25"/>
      <c r="G988" s="26"/>
      <c r="H988" s="57"/>
    </row>
    <row r="989">
      <c r="F989" s="25"/>
      <c r="G989" s="26"/>
      <c r="H989" s="57"/>
    </row>
    <row r="990">
      <c r="F990" s="25"/>
      <c r="G990" s="26"/>
      <c r="H990" s="57"/>
    </row>
    <row r="991">
      <c r="F991" s="25"/>
      <c r="G991" s="26"/>
      <c r="H991" s="57"/>
    </row>
    <row r="992">
      <c r="F992" s="25"/>
      <c r="G992" s="26"/>
      <c r="H992" s="57"/>
    </row>
    <row r="993">
      <c r="F993" s="25"/>
      <c r="G993" s="26"/>
      <c r="H993" s="57"/>
    </row>
    <row r="994">
      <c r="F994" s="25"/>
      <c r="G994" s="26"/>
      <c r="H994" s="57"/>
    </row>
    <row r="995">
      <c r="F995" s="25"/>
      <c r="G995" s="26"/>
      <c r="H995" s="57"/>
    </row>
    <row r="996">
      <c r="F996" s="25"/>
      <c r="G996" s="26"/>
      <c r="H996" s="57"/>
    </row>
    <row r="997">
      <c r="F997" s="25"/>
      <c r="G997" s="26"/>
      <c r="H997" s="57"/>
    </row>
    <row r="998">
      <c r="F998" s="25"/>
      <c r="G998" s="26"/>
      <c r="H998" s="57"/>
    </row>
    <row r="999">
      <c r="F999" s="25"/>
      <c r="G999" s="26"/>
      <c r="H999" s="57"/>
    </row>
    <row r="1000">
      <c r="F1000" s="25"/>
      <c r="G1000" s="26"/>
      <c r="H1000" s="57"/>
    </row>
  </sheetData>
  <mergeCells count="5">
    <mergeCell ref="J1:AC1"/>
    <mergeCell ref="J3:L3"/>
    <mergeCell ref="Y3:AB3"/>
    <mergeCell ref="Y4:AB4"/>
    <mergeCell ref="X5:A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8" t="s">
        <v>0</v>
      </c>
      <c r="B1" s="58" t="s">
        <v>1</v>
      </c>
      <c r="C1" s="59" t="s">
        <v>28</v>
      </c>
      <c r="D1" s="58" t="s">
        <v>3</v>
      </c>
      <c r="E1" s="58" t="s">
        <v>14</v>
      </c>
      <c r="F1" s="58" t="s">
        <v>4</v>
      </c>
      <c r="G1" s="58" t="s">
        <v>5</v>
      </c>
      <c r="H1" s="58" t="s">
        <v>6</v>
      </c>
    </row>
    <row r="2">
      <c r="A2" s="58" t="s">
        <v>8</v>
      </c>
      <c r="B2" s="58" t="s">
        <v>9</v>
      </c>
      <c r="C2" s="58">
        <v>2002.0</v>
      </c>
      <c r="D2" s="60">
        <v>3351520.0</v>
      </c>
      <c r="E2" s="60">
        <v>1.78376409E8</v>
      </c>
      <c r="F2" s="25">
        <v>18.789031681874476</v>
      </c>
      <c r="G2" s="26">
        <v>0.018789031681874478</v>
      </c>
      <c r="H2" s="57">
        <v>0.01348458212501405</v>
      </c>
    </row>
    <row r="3">
      <c r="A3" s="58" t="s">
        <v>8</v>
      </c>
      <c r="B3" s="58" t="s">
        <v>9</v>
      </c>
      <c r="C3" s="58">
        <v>2003.0</v>
      </c>
      <c r="D3" s="60">
        <v>3259436.0</v>
      </c>
      <c r="E3" s="60">
        <v>1.80682719E8</v>
      </c>
      <c r="F3" s="25">
        <v>18.039555847064708</v>
      </c>
      <c r="G3" s="26">
        <v>0.01803955584706471</v>
      </c>
      <c r="H3" s="57">
        <v>0.012929456383439135</v>
      </c>
    </row>
    <row r="4">
      <c r="A4" s="58" t="s">
        <v>8</v>
      </c>
      <c r="B4" s="58" t="s">
        <v>9</v>
      </c>
      <c r="C4" s="58">
        <v>2004.0</v>
      </c>
      <c r="D4" s="60">
        <v>3257137.0</v>
      </c>
      <c r="E4" s="60">
        <v>1.82913865E8</v>
      </c>
      <c r="F4" s="25">
        <v>17.806944268549568</v>
      </c>
      <c r="G4" s="26">
        <v>0.01780694426854957</v>
      </c>
      <c r="H4" s="57">
        <v>0.012348419441263777</v>
      </c>
    </row>
    <row r="5">
      <c r="A5" s="58" t="s">
        <v>8</v>
      </c>
      <c r="B5" s="58" t="s">
        <v>9</v>
      </c>
      <c r="C5" s="58">
        <v>2005.0</v>
      </c>
      <c r="D5" s="60">
        <v>3238499.0</v>
      </c>
      <c r="E5" s="60">
        <v>1.85075508E8</v>
      </c>
      <c r="F5" s="25">
        <v>17.49825806232557</v>
      </c>
      <c r="G5" s="26">
        <v>0.017498258062325567</v>
      </c>
      <c r="H5" s="57">
        <v>0.011817819277942654</v>
      </c>
    </row>
    <row r="6">
      <c r="A6" s="58" t="s">
        <v>8</v>
      </c>
      <c r="B6" s="58" t="s">
        <v>9</v>
      </c>
      <c r="C6" s="58">
        <v>2006.0</v>
      </c>
      <c r="D6" s="60">
        <v>3182010.0</v>
      </c>
      <c r="E6" s="60">
        <v>1.87155615E8</v>
      </c>
      <c r="F6" s="25">
        <v>17.001947817595532</v>
      </c>
      <c r="G6" s="26">
        <v>0.017001947817595533</v>
      </c>
      <c r="H6" s="57">
        <v>0.011239234312948636</v>
      </c>
    </row>
    <row r="7">
      <c r="A7" s="58" t="s">
        <v>8</v>
      </c>
      <c r="B7" s="58" t="s">
        <v>9</v>
      </c>
      <c r="C7" s="58">
        <v>2007.0</v>
      </c>
      <c r="D7" s="60">
        <v>3123429.0</v>
      </c>
      <c r="E7" s="60">
        <v>1.89156967E8</v>
      </c>
      <c r="F7" s="25">
        <v>16.5123656270086</v>
      </c>
      <c r="G7" s="26">
        <v>0.0165123656270086</v>
      </c>
      <c r="H7" s="57">
        <v>0.01069351833232468</v>
      </c>
    </row>
    <row r="8">
      <c r="A8" s="58" t="s">
        <v>8</v>
      </c>
      <c r="B8" s="58" t="s">
        <v>9</v>
      </c>
      <c r="C8" s="58">
        <v>2008.0</v>
      </c>
      <c r="D8" s="60">
        <v>3071834.0</v>
      </c>
      <c r="E8" s="60">
        <v>1.91085595E8</v>
      </c>
      <c r="F8" s="25">
        <v>16.07569633911965</v>
      </c>
      <c r="G8" s="26">
        <v>0.01607569633911965</v>
      </c>
      <c r="H8" s="57">
        <v>0.01019591311167513</v>
      </c>
    </row>
    <row r="9">
      <c r="A9" s="58" t="s">
        <v>8</v>
      </c>
      <c r="B9" s="58" t="s">
        <v>9</v>
      </c>
      <c r="C9" s="58">
        <v>2009.0</v>
      </c>
      <c r="D9" s="60">
        <v>3057083.0</v>
      </c>
      <c r="E9" s="60">
        <v>1.92966061E8</v>
      </c>
      <c r="F9" s="25">
        <v>15.842594206242309</v>
      </c>
      <c r="G9" s="26">
        <v>0.01584259420624231</v>
      </c>
      <c r="H9" s="57">
        <v>0.009840961585827545</v>
      </c>
    </row>
    <row r="10">
      <c r="A10" s="58" t="s">
        <v>8</v>
      </c>
      <c r="B10" s="58" t="s">
        <v>9</v>
      </c>
      <c r="C10" s="58">
        <v>2010.0</v>
      </c>
      <c r="D10" s="60">
        <v>3041789.0</v>
      </c>
      <c r="E10" s="60">
        <v>1.9480758E8</v>
      </c>
      <c r="F10" s="25">
        <v>15.614325684862981</v>
      </c>
      <c r="G10" s="26">
        <v>0.01561432568486298</v>
      </c>
      <c r="H10" s="57">
        <v>0.009543227396863327</v>
      </c>
    </row>
    <row r="11">
      <c r="A11" s="58" t="s">
        <v>8</v>
      </c>
      <c r="B11" s="58" t="s">
        <v>9</v>
      </c>
      <c r="C11" s="58">
        <v>2011.0</v>
      </c>
      <c r="D11" s="60">
        <v>3033630.0</v>
      </c>
      <c r="E11" s="60">
        <v>1.9662149E8</v>
      </c>
      <c r="F11" s="25">
        <v>15.428781462290821</v>
      </c>
      <c r="G11" s="26">
        <v>0.015428781462290821</v>
      </c>
      <c r="H11" s="57">
        <v>0.009311290659223835</v>
      </c>
    </row>
    <row r="12">
      <c r="A12" s="58" t="s">
        <v>8</v>
      </c>
      <c r="B12" s="58" t="s">
        <v>9</v>
      </c>
      <c r="C12" s="58">
        <v>2012.0</v>
      </c>
      <c r="D12" s="60">
        <v>2986828.0</v>
      </c>
      <c r="E12" s="60">
        <v>1.9840576E8</v>
      </c>
      <c r="F12" s="25">
        <v>15.054139557238662</v>
      </c>
      <c r="G12" s="26">
        <v>0.01505413955723866</v>
      </c>
      <c r="H12" s="57">
        <v>0.009074643875397343</v>
      </c>
    </row>
    <row r="13">
      <c r="A13" s="58" t="s">
        <v>8</v>
      </c>
      <c r="B13" s="58" t="s">
        <v>9</v>
      </c>
      <c r="C13" s="58">
        <v>2013.0</v>
      </c>
      <c r="D13" s="60">
        <v>2962857.0</v>
      </c>
      <c r="E13" s="60">
        <v>2.00168784E8</v>
      </c>
      <c r="F13" s="25">
        <v>14.801793470454413</v>
      </c>
      <c r="G13" s="26">
        <v>0.014801793470454414</v>
      </c>
      <c r="H13" s="57">
        <v>0.008885951698176504</v>
      </c>
    </row>
    <row r="14">
      <c r="A14" s="58" t="s">
        <v>8</v>
      </c>
      <c r="B14" s="58" t="s">
        <v>9</v>
      </c>
      <c r="C14" s="58">
        <v>2014.0</v>
      </c>
      <c r="D14" s="60">
        <v>3001591.0</v>
      </c>
      <c r="E14" s="60">
        <v>2.01906925E8</v>
      </c>
      <c r="F14" s="25">
        <v>14.866211250555175</v>
      </c>
      <c r="G14" s="26">
        <v>0.014866211250555175</v>
      </c>
      <c r="H14" s="57">
        <v>0.008683376924545837</v>
      </c>
    </row>
    <row r="15">
      <c r="A15" s="58" t="s">
        <v>8</v>
      </c>
      <c r="B15" s="58" t="s">
        <v>9</v>
      </c>
      <c r="C15" s="58">
        <v>2015.0</v>
      </c>
      <c r="D15" s="60">
        <v>3021946.0</v>
      </c>
      <c r="E15" s="60">
        <v>2.03624771E8</v>
      </c>
      <c r="F15" s="25">
        <v>14.84075824939786</v>
      </c>
      <c r="G15" s="26">
        <v>0.014840758249397859</v>
      </c>
      <c r="H15" s="57">
        <v>0.00850810837716438</v>
      </c>
    </row>
    <row r="16">
      <c r="A16" s="58" t="s">
        <v>8</v>
      </c>
      <c r="B16" s="58" t="s">
        <v>9</v>
      </c>
      <c r="C16" s="58">
        <v>2016.0</v>
      </c>
      <c r="D16" s="60">
        <v>2905301.0</v>
      </c>
      <c r="E16" s="60">
        <v>2.05322029E8</v>
      </c>
      <c r="F16" s="25">
        <v>14.149972188322764</v>
      </c>
      <c r="G16" s="26">
        <v>0.014149972188322764</v>
      </c>
      <c r="H16" s="57">
        <v>0.00833522361579476</v>
      </c>
    </row>
    <row r="17">
      <c r="A17" s="58" t="s">
        <v>8</v>
      </c>
      <c r="B17" s="58" t="s">
        <v>9</v>
      </c>
      <c r="C17" s="58">
        <v>2017.0</v>
      </c>
      <c r="D17" s="60">
        <v>2952133.0</v>
      </c>
      <c r="E17" s="60">
        <v>2.07005307E8</v>
      </c>
      <c r="F17" s="25">
        <v>14.261146454568916</v>
      </c>
      <c r="G17" s="26">
        <v>0.014261146454568916</v>
      </c>
      <c r="H17" s="57">
        <v>0.00819823380958309</v>
      </c>
    </row>
    <row r="18">
      <c r="A18" s="58" t="s">
        <v>8</v>
      </c>
      <c r="B18" s="58" t="s">
        <v>9</v>
      </c>
      <c r="C18" s="58">
        <v>2018.0</v>
      </c>
      <c r="D18" s="60">
        <v>2969862.0</v>
      </c>
      <c r="E18" s="60">
        <v>2.08658294E8</v>
      </c>
      <c r="F18" s="25">
        <v>14.233136594129347</v>
      </c>
      <c r="G18" s="26">
        <v>0.014233136594129347</v>
      </c>
      <c r="H18" s="57">
        <v>0.007985239721414485</v>
      </c>
    </row>
    <row r="19">
      <c r="A19" s="58" t="s">
        <v>8</v>
      </c>
      <c r="B19" s="58" t="s">
        <v>9</v>
      </c>
      <c r="C19" s="58">
        <v>2019.0</v>
      </c>
      <c r="D19" s="60">
        <v>2886359.0</v>
      </c>
      <c r="E19" s="60">
        <v>2.10265913E8</v>
      </c>
      <c r="F19" s="25">
        <v>13.727184586500238</v>
      </c>
      <c r="G19" s="26">
        <v>0.013727184586500237</v>
      </c>
      <c r="H19" s="57">
        <v>0.007704553551080026</v>
      </c>
    </row>
    <row r="20">
      <c r="A20" s="58" t="s">
        <v>8</v>
      </c>
      <c r="B20" s="58" t="s">
        <v>9</v>
      </c>
      <c r="C20" s="58">
        <v>2020.0</v>
      </c>
      <c r="D20" s="60">
        <v>2787294.0</v>
      </c>
      <c r="E20" s="60">
        <v>2.11808589E8</v>
      </c>
      <c r="F20" s="25">
        <v>13.159494679415479</v>
      </c>
      <c r="G20" s="26">
        <v>0.01315949467941548</v>
      </c>
      <c r="H20" s="57">
        <v>0.007336785967775956</v>
      </c>
    </row>
    <row r="21">
      <c r="A21" s="58" t="s">
        <v>8</v>
      </c>
      <c r="B21" s="58" t="s">
        <v>9</v>
      </c>
      <c r="C21" s="58">
        <v>2021.0</v>
      </c>
      <c r="D21" s="60">
        <v>2760958.0</v>
      </c>
      <c r="E21" s="60">
        <v>2.13736047E8</v>
      </c>
      <c r="F21" s="25">
        <v>12.917605798145972</v>
      </c>
      <c r="G21" s="26">
        <v>0.012917605798145972</v>
      </c>
      <c r="H21" s="57">
        <v>0.009099999245073107</v>
      </c>
    </row>
    <row r="22">
      <c r="A22" s="58" t="s">
        <v>18</v>
      </c>
      <c r="B22" s="58" t="s">
        <v>19</v>
      </c>
      <c r="C22" s="58">
        <v>2002.0</v>
      </c>
      <c r="D22" s="60">
        <v>241091.0</v>
      </c>
      <c r="E22" s="60">
        <v>1.5600954E7</v>
      </c>
      <c r="F22" s="25">
        <v>15.45360623459309</v>
      </c>
      <c r="G22" s="26">
        <v>0.01545360623459309</v>
      </c>
      <c r="H22" s="57">
        <v>0.011082929978039455</v>
      </c>
    </row>
    <row r="23">
      <c r="A23" s="58" t="s">
        <v>18</v>
      </c>
      <c r="B23" s="58" t="s">
        <v>19</v>
      </c>
      <c r="C23" s="58">
        <v>2003.0</v>
      </c>
      <c r="D23" s="60">
        <v>234636.0</v>
      </c>
      <c r="E23" s="60">
        <v>1.576771E7</v>
      </c>
      <c r="F23" s="25">
        <v>14.88079118654516</v>
      </c>
      <c r="G23" s="26">
        <v>0.01488079118654516</v>
      </c>
      <c r="H23" s="57">
        <v>0.010688833516206765</v>
      </c>
    </row>
    <row r="24">
      <c r="A24" s="58" t="s">
        <v>18</v>
      </c>
      <c r="B24" s="58" t="s">
        <v>19</v>
      </c>
      <c r="C24" s="58">
        <v>2004.0</v>
      </c>
      <c r="D24" s="60">
        <v>230212.0</v>
      </c>
      <c r="E24" s="60">
        <v>1.5932762E7</v>
      </c>
      <c r="F24" s="25">
        <v>14.448969990262832</v>
      </c>
      <c r="G24" s="26">
        <v>0.01444896999026283</v>
      </c>
      <c r="H24" s="57">
        <v>0.010467721691989515</v>
      </c>
    </row>
    <row r="25">
      <c r="A25" s="58" t="s">
        <v>18</v>
      </c>
      <c r="B25" s="58" t="s">
        <v>19</v>
      </c>
      <c r="C25" s="58">
        <v>2005.0</v>
      </c>
      <c r="D25" s="60">
        <v>229074.0</v>
      </c>
      <c r="E25" s="60">
        <v>1.6099532E7</v>
      </c>
      <c r="F25" s="25">
        <v>14.228612359663622</v>
      </c>
      <c r="G25" s="26">
        <v>0.014228612359663622</v>
      </c>
      <c r="H25" s="57">
        <v>0.010467111728650688</v>
      </c>
    </row>
    <row r="26">
      <c r="A26" s="58" t="s">
        <v>18</v>
      </c>
      <c r="B26" s="58" t="s">
        <v>19</v>
      </c>
      <c r="C26" s="58">
        <v>2006.0</v>
      </c>
      <c r="D26" s="60">
        <v>230846.0</v>
      </c>
      <c r="E26" s="60">
        <v>1.6269316E7</v>
      </c>
      <c r="F26" s="25">
        <v>14.1890415061088</v>
      </c>
      <c r="G26" s="26">
        <v>0.0141890415061088</v>
      </c>
      <c r="H26" s="57">
        <v>0.010545896613640695</v>
      </c>
    </row>
    <row r="27">
      <c r="A27" s="58" t="s">
        <v>18</v>
      </c>
      <c r="B27" s="58" t="s">
        <v>19</v>
      </c>
      <c r="C27" s="58">
        <v>2007.0</v>
      </c>
      <c r="D27" s="60">
        <v>235781.0</v>
      </c>
      <c r="E27" s="60">
        <v>1.6443076E7</v>
      </c>
      <c r="F27" s="25">
        <v>14.339227040001518</v>
      </c>
      <c r="G27" s="26">
        <v>0.014339227040001517</v>
      </c>
      <c r="H27" s="57">
        <v>0.01068022773667928</v>
      </c>
    </row>
    <row r="28">
      <c r="A28" s="58" t="s">
        <v>18</v>
      </c>
      <c r="B28" s="58" t="s">
        <v>19</v>
      </c>
      <c r="C28" s="58">
        <v>2008.0</v>
      </c>
      <c r="D28" s="60">
        <v>240764.0</v>
      </c>
      <c r="E28" s="60">
        <v>1.6619714E7</v>
      </c>
      <c r="F28" s="25">
        <v>14.486651214334977</v>
      </c>
      <c r="G28" s="26">
        <v>0.014486651214334977</v>
      </c>
      <c r="H28" s="57">
        <v>0.010742393941376905</v>
      </c>
    </row>
    <row r="29">
      <c r="A29" s="58" t="s">
        <v>18</v>
      </c>
      <c r="B29" s="58" t="s">
        <v>19</v>
      </c>
      <c r="C29" s="58">
        <v>2009.0</v>
      </c>
      <c r="D29" s="60">
        <v>243308.0</v>
      </c>
      <c r="E29" s="60">
        <v>1.6797951E7</v>
      </c>
      <c r="F29" s="25">
        <v>14.484385625365855</v>
      </c>
      <c r="G29" s="26">
        <v>0.014484385625365855</v>
      </c>
      <c r="H29" s="57">
        <v>0.010724432442098582</v>
      </c>
    </row>
    <row r="30">
      <c r="A30" s="58" t="s">
        <v>18</v>
      </c>
      <c r="B30" s="58" t="s">
        <v>19</v>
      </c>
      <c r="C30" s="58">
        <v>2010.0</v>
      </c>
      <c r="D30" s="60">
        <v>243439.0</v>
      </c>
      <c r="E30" s="60">
        <v>1.6975082E7</v>
      </c>
      <c r="F30" s="25">
        <v>14.34096165190837</v>
      </c>
      <c r="G30" s="26">
        <v>0.014340961651908369</v>
      </c>
      <c r="H30" s="57">
        <v>0.010544797993517185</v>
      </c>
    </row>
    <row r="31">
      <c r="A31" s="58" t="s">
        <v>18</v>
      </c>
      <c r="B31" s="58" t="s">
        <v>19</v>
      </c>
      <c r="C31" s="58">
        <v>2011.0</v>
      </c>
      <c r="D31" s="60">
        <v>242097.0</v>
      </c>
      <c r="E31" s="60">
        <v>1.714876E7</v>
      </c>
      <c r="F31" s="25">
        <v>14.117463886601714</v>
      </c>
      <c r="G31" s="26">
        <v>0.014117463886601714</v>
      </c>
      <c r="H31" s="57">
        <v>0.010231349692449203</v>
      </c>
    </row>
    <row r="32">
      <c r="A32" s="58" t="s">
        <v>18</v>
      </c>
      <c r="B32" s="58" t="s">
        <v>19</v>
      </c>
      <c r="C32" s="58">
        <v>2012.0</v>
      </c>
      <c r="D32" s="60">
        <v>240081.0</v>
      </c>
      <c r="E32" s="60">
        <v>1.7317427E7</v>
      </c>
      <c r="F32" s="25">
        <v>13.863549128863081</v>
      </c>
      <c r="G32" s="26">
        <v>0.013863549128863081</v>
      </c>
      <c r="H32" s="57">
        <v>0.00983552163538355</v>
      </c>
    </row>
    <row r="33">
      <c r="A33" s="58" t="s">
        <v>18</v>
      </c>
      <c r="B33" s="58" t="s">
        <v>19</v>
      </c>
      <c r="C33" s="58">
        <v>2013.0</v>
      </c>
      <c r="D33" s="60">
        <v>239570.0</v>
      </c>
      <c r="E33" s="60">
        <v>1.7486638E7</v>
      </c>
      <c r="F33" s="25">
        <v>13.700174956443886</v>
      </c>
      <c r="G33" s="26">
        <v>0.013700174956443887</v>
      </c>
      <c r="H33" s="57">
        <v>0.009771139788838146</v>
      </c>
    </row>
    <row r="34">
      <c r="A34" s="58" t="s">
        <v>18</v>
      </c>
      <c r="B34" s="58" t="s">
        <v>19</v>
      </c>
      <c r="C34" s="58">
        <v>2014.0</v>
      </c>
      <c r="D34" s="60">
        <v>239204.0</v>
      </c>
      <c r="E34" s="60">
        <v>1.766601E7</v>
      </c>
      <c r="F34" s="25">
        <v>13.540352348945799</v>
      </c>
      <c r="G34" s="26">
        <v>0.0135403523489458</v>
      </c>
      <c r="H34" s="57">
        <v>0.010257660735013786</v>
      </c>
    </row>
    <row r="35">
      <c r="A35" s="58" t="s">
        <v>18</v>
      </c>
      <c r="B35" s="58" t="s">
        <v>19</v>
      </c>
      <c r="C35" s="58">
        <v>2015.0</v>
      </c>
      <c r="D35" s="60">
        <v>235699.0</v>
      </c>
      <c r="E35" s="60">
        <v>1.7865027E7</v>
      </c>
      <c r="F35" s="25">
        <v>13.193318991345492</v>
      </c>
      <c r="G35" s="26">
        <v>0.013193318991345493</v>
      </c>
      <c r="H35" s="57">
        <v>0.011265531945244002</v>
      </c>
    </row>
    <row r="36">
      <c r="A36" s="58" t="s">
        <v>18</v>
      </c>
      <c r="B36" s="58" t="s">
        <v>19</v>
      </c>
      <c r="C36" s="58">
        <v>2016.0</v>
      </c>
      <c r="D36" s="60">
        <v>228821.0</v>
      </c>
      <c r="E36" s="60">
        <v>1.8089869E7</v>
      </c>
      <c r="F36" s="25">
        <v>12.649124214221784</v>
      </c>
      <c r="G36" s="26">
        <v>0.012649124214221784</v>
      </c>
      <c r="H36" s="57">
        <v>0.01258559530864409</v>
      </c>
    </row>
    <row r="37">
      <c r="A37" s="58" t="s">
        <v>18</v>
      </c>
      <c r="B37" s="58" t="s">
        <v>19</v>
      </c>
      <c r="C37" s="58">
        <v>2017.0</v>
      </c>
      <c r="D37" s="60">
        <v>221468.0</v>
      </c>
      <c r="E37" s="60">
        <v>1.8340828E7</v>
      </c>
      <c r="F37" s="25">
        <v>12.075136411507703</v>
      </c>
      <c r="G37" s="26">
        <v>0.012075136411507703</v>
      </c>
      <c r="H37" s="57">
        <v>0.013872903114997682</v>
      </c>
    </row>
    <row r="38">
      <c r="A38" s="58" t="s">
        <v>18</v>
      </c>
      <c r="B38" s="58" t="s">
        <v>19</v>
      </c>
      <c r="C38" s="58">
        <v>2018.0</v>
      </c>
      <c r="D38" s="60">
        <v>221872.0</v>
      </c>
      <c r="E38" s="60">
        <v>1.8600864E7</v>
      </c>
      <c r="F38" s="25">
        <v>11.928048073465835</v>
      </c>
      <c r="G38" s="26">
        <v>0.011928048073465834</v>
      </c>
      <c r="H38" s="57">
        <v>0.014177985857563247</v>
      </c>
    </row>
    <row r="39">
      <c r="A39" s="58" t="s">
        <v>18</v>
      </c>
      <c r="B39" s="58" t="s">
        <v>19</v>
      </c>
      <c r="C39" s="58">
        <v>2019.0</v>
      </c>
      <c r="D39" s="60">
        <v>224350.0</v>
      </c>
      <c r="E39" s="60">
        <v>1.8841516E7</v>
      </c>
      <c r="F39" s="25">
        <v>11.90721595863093</v>
      </c>
      <c r="G39" s="26">
        <v>0.01190721595863093</v>
      </c>
      <c r="H39" s="57">
        <v>0.012937678593854566</v>
      </c>
    </row>
    <row r="40">
      <c r="A40" s="58" t="s">
        <v>18</v>
      </c>
      <c r="B40" s="58" t="s">
        <v>19</v>
      </c>
      <c r="C40" s="58">
        <v>2020.0</v>
      </c>
      <c r="D40" s="60">
        <v>227821.0</v>
      </c>
      <c r="E40" s="60">
        <v>1.9034571E7</v>
      </c>
      <c r="F40" s="25">
        <v>11.968801398255838</v>
      </c>
      <c r="G40" s="26">
        <v>0.011968801398255837</v>
      </c>
      <c r="H40" s="57">
        <v>0.010246256192973008</v>
      </c>
    </row>
    <row r="41">
      <c r="A41" s="58" t="s">
        <v>18</v>
      </c>
      <c r="B41" s="58" t="s">
        <v>19</v>
      </c>
      <c r="C41" s="58">
        <v>2021.0</v>
      </c>
      <c r="D41" s="60">
        <v>229116.0</v>
      </c>
      <c r="E41" s="60">
        <v>1.923767E7</v>
      </c>
      <c r="F41" s="25">
        <v>11.909758302330792</v>
      </c>
      <c r="G41" s="26">
        <v>0.011909758302330792</v>
      </c>
      <c r="H41" s="57">
        <v>0.010670006694660993</v>
      </c>
    </row>
    <row r="42">
      <c r="A42" s="58" t="s">
        <v>20</v>
      </c>
      <c r="B42" s="58" t="s">
        <v>21</v>
      </c>
      <c r="C42" s="58">
        <v>2002.0</v>
      </c>
      <c r="D42" s="60">
        <v>850588.0</v>
      </c>
      <c r="E42" s="60">
        <v>4.0568205E7</v>
      </c>
      <c r="F42" s="25">
        <v>20.966863088963386</v>
      </c>
      <c r="G42" s="26">
        <v>0.020966863088963388</v>
      </c>
      <c r="H42" s="57">
        <v>0.015588025825065346</v>
      </c>
    </row>
    <row r="43">
      <c r="A43" s="58" t="s">
        <v>20</v>
      </c>
      <c r="B43" s="58" t="s">
        <v>21</v>
      </c>
      <c r="C43" s="58">
        <v>2003.0</v>
      </c>
      <c r="D43" s="60">
        <v>839623.0</v>
      </c>
      <c r="E43" s="60">
        <v>4.1182118E7</v>
      </c>
      <c r="F43" s="25">
        <v>20.38804803580039</v>
      </c>
      <c r="G43" s="26">
        <v>0.020388048035800393</v>
      </c>
      <c r="H43" s="57">
        <v>0.015132860820438075</v>
      </c>
    </row>
    <row r="44">
      <c r="A44" s="58" t="s">
        <v>20</v>
      </c>
      <c r="B44" s="58" t="s">
        <v>21</v>
      </c>
      <c r="C44" s="58">
        <v>2004.0</v>
      </c>
      <c r="D44" s="60">
        <v>827013.0</v>
      </c>
      <c r="E44" s="60">
        <v>4.178153E7</v>
      </c>
      <c r="F44" s="25">
        <v>19.79374618401959</v>
      </c>
      <c r="G44" s="26">
        <v>0.01979374618401959</v>
      </c>
      <c r="H44" s="57">
        <v>0.014555152311495975</v>
      </c>
    </row>
    <row r="45">
      <c r="A45" s="58" t="s">
        <v>20</v>
      </c>
      <c r="B45" s="58" t="s">
        <v>21</v>
      </c>
      <c r="C45" s="58">
        <v>2005.0</v>
      </c>
      <c r="D45" s="60">
        <v>813688.0</v>
      </c>
      <c r="E45" s="60">
        <v>4.2364192E7</v>
      </c>
      <c r="F45" s="25">
        <v>19.20697555142796</v>
      </c>
      <c r="G45" s="26">
        <v>0.01920697555142796</v>
      </c>
      <c r="H45" s="57">
        <v>0.013945444314748647</v>
      </c>
    </row>
    <row r="46">
      <c r="A46" s="58" t="s">
        <v>20</v>
      </c>
      <c r="B46" s="58" t="s">
        <v>21</v>
      </c>
      <c r="C46" s="58">
        <v>2006.0</v>
      </c>
      <c r="D46" s="60">
        <v>799623.0</v>
      </c>
      <c r="E46" s="60">
        <v>4.2926589E7</v>
      </c>
      <c r="F46" s="25">
        <v>18.627685512119307</v>
      </c>
      <c r="G46" s="26">
        <v>0.018627685512119307</v>
      </c>
      <c r="H46" s="57">
        <v>0.01327529154810742</v>
      </c>
    </row>
    <row r="47">
      <c r="A47" s="58" t="s">
        <v>20</v>
      </c>
      <c r="B47" s="58" t="s">
        <v>21</v>
      </c>
      <c r="C47" s="58">
        <v>2007.0</v>
      </c>
      <c r="D47" s="60">
        <v>787414.0</v>
      </c>
      <c r="E47" s="60">
        <v>4.3471412E7</v>
      </c>
      <c r="F47" s="25">
        <v>18.11337529132939</v>
      </c>
      <c r="G47" s="26">
        <v>0.018113375291329392</v>
      </c>
      <c r="H47" s="57">
        <v>0.012691970470796085</v>
      </c>
    </row>
    <row r="48">
      <c r="A48" s="58" t="s">
        <v>20</v>
      </c>
      <c r="B48" s="58" t="s">
        <v>21</v>
      </c>
      <c r="C48" s="58">
        <v>2008.0</v>
      </c>
      <c r="D48" s="60">
        <v>776110.0</v>
      </c>
      <c r="E48" s="60">
        <v>4.3997656E7</v>
      </c>
      <c r="F48" s="25">
        <v>17.639803356797007</v>
      </c>
      <c r="G48" s="26">
        <v>0.017639803356797008</v>
      </c>
      <c r="H48" s="57">
        <v>0.012105518909760742</v>
      </c>
    </row>
    <row r="49">
      <c r="A49" s="58" t="s">
        <v>20</v>
      </c>
      <c r="B49" s="58" t="s">
        <v>21</v>
      </c>
      <c r="C49" s="58">
        <v>2009.0</v>
      </c>
      <c r="D49" s="60">
        <v>765905.0</v>
      </c>
      <c r="E49" s="60">
        <v>4.4504548E7</v>
      </c>
      <c r="F49" s="25">
        <v>17.209589455891113</v>
      </c>
      <c r="G49" s="26">
        <v>0.017209589455891114</v>
      </c>
      <c r="H49" s="57">
        <v>0.01152088647631592</v>
      </c>
    </row>
    <row r="50">
      <c r="A50" s="58" t="s">
        <v>20</v>
      </c>
      <c r="B50" s="58" t="s">
        <v>21</v>
      </c>
      <c r="C50" s="58">
        <v>2010.0</v>
      </c>
      <c r="D50" s="60">
        <v>758072.0</v>
      </c>
      <c r="E50" s="60">
        <v>4.4988319E7</v>
      </c>
      <c r="F50" s="25">
        <v>16.850418438617368</v>
      </c>
      <c r="G50" s="26">
        <v>0.016850418438617367</v>
      </c>
      <c r="H50" s="57">
        <v>0.010870147473467207</v>
      </c>
    </row>
    <row r="51">
      <c r="A51" s="58" t="s">
        <v>20</v>
      </c>
      <c r="B51" s="58" t="s">
        <v>21</v>
      </c>
      <c r="C51" s="58">
        <v>2011.0</v>
      </c>
      <c r="D51" s="60">
        <v>752881.0</v>
      </c>
      <c r="E51" s="60">
        <v>4.5444531E7</v>
      </c>
      <c r="F51" s="25">
        <v>16.56703201535956</v>
      </c>
      <c r="G51" s="26">
        <v>0.01656703201535956</v>
      </c>
      <c r="H51" s="57">
        <v>0.010140676738777459</v>
      </c>
    </row>
    <row r="52">
      <c r="A52" s="58" t="s">
        <v>20</v>
      </c>
      <c r="B52" s="58" t="s">
        <v>21</v>
      </c>
      <c r="C52" s="58">
        <v>2012.0</v>
      </c>
      <c r="D52" s="60">
        <v>748734.0</v>
      </c>
      <c r="E52" s="60">
        <v>4.5870362E7</v>
      </c>
      <c r="F52" s="25">
        <v>16.322827362905922</v>
      </c>
      <c r="G52" s="26">
        <v>0.016322827362905922</v>
      </c>
      <c r="H52" s="57">
        <v>0.009370346455990492</v>
      </c>
    </row>
    <row r="53">
      <c r="A53" s="58" t="s">
        <v>20</v>
      </c>
      <c r="B53" s="58" t="s">
        <v>21</v>
      </c>
      <c r="C53" s="58">
        <v>2013.0</v>
      </c>
      <c r="D53" s="60">
        <v>744381.0</v>
      </c>
      <c r="E53" s="60">
        <v>4.6287332E7</v>
      </c>
      <c r="F53" s="25">
        <v>16.081743488693622</v>
      </c>
      <c r="G53" s="26">
        <v>0.016081743488693623</v>
      </c>
      <c r="H53" s="57">
        <v>0.009090183330142457</v>
      </c>
    </row>
    <row r="54">
      <c r="A54" s="58" t="s">
        <v>20</v>
      </c>
      <c r="B54" s="58" t="s">
        <v>21</v>
      </c>
      <c r="C54" s="58">
        <v>2014.0</v>
      </c>
      <c r="D54" s="60">
        <v>739615.0</v>
      </c>
      <c r="E54" s="60">
        <v>4.673354E7</v>
      </c>
      <c r="F54" s="25">
        <v>15.826213892634712</v>
      </c>
      <c r="G54" s="26">
        <v>0.01582621389263471</v>
      </c>
      <c r="H54" s="57">
        <v>0.009639959373765591</v>
      </c>
    </row>
    <row r="55">
      <c r="A55" s="58" t="s">
        <v>20</v>
      </c>
      <c r="B55" s="58" t="s">
        <v>21</v>
      </c>
      <c r="C55" s="58">
        <v>2015.0</v>
      </c>
      <c r="D55" s="60">
        <v>734664.0</v>
      </c>
      <c r="E55" s="60">
        <v>4.7246459E7</v>
      </c>
      <c r="F55" s="25">
        <v>15.549609760172716</v>
      </c>
      <c r="G55" s="26">
        <v>0.015549609760172715</v>
      </c>
      <c r="H55" s="57">
        <v>0.010975393689414498</v>
      </c>
    </row>
    <row r="56">
      <c r="A56" s="58" t="s">
        <v>20</v>
      </c>
      <c r="B56" s="58" t="s">
        <v>21</v>
      </c>
      <c r="C56" s="58">
        <v>2016.0</v>
      </c>
      <c r="D56" s="60">
        <v>730565.0</v>
      </c>
      <c r="E56" s="60">
        <v>4.7849645E7</v>
      </c>
      <c r="F56" s="25">
        <v>15.267929364993199</v>
      </c>
      <c r="G56" s="26">
        <v>0.015267929364993198</v>
      </c>
      <c r="H56" s="57">
        <v>0.012766798036652862</v>
      </c>
    </row>
    <row r="57">
      <c r="A57" s="58" t="s">
        <v>20</v>
      </c>
      <c r="B57" s="58" t="s">
        <v>21</v>
      </c>
      <c r="C57" s="58">
        <v>2017.0</v>
      </c>
      <c r="D57" s="60">
        <v>726008.0</v>
      </c>
      <c r="E57" s="60">
        <v>4.8545466E7</v>
      </c>
      <c r="F57" s="25">
        <v>14.9552174450236</v>
      </c>
      <c r="G57" s="26">
        <v>0.0149552174450236</v>
      </c>
      <c r="H57" s="57">
        <v>0.014541821574642821</v>
      </c>
    </row>
    <row r="58">
      <c r="A58" s="58" t="s">
        <v>20</v>
      </c>
      <c r="B58" s="58" t="s">
        <v>21</v>
      </c>
      <c r="C58" s="58">
        <v>2018.0</v>
      </c>
      <c r="D58" s="60">
        <v>727649.0</v>
      </c>
      <c r="E58" s="60">
        <v>4.9288537E7</v>
      </c>
      <c r="F58" s="25">
        <v>14.76304723753517</v>
      </c>
      <c r="G58" s="26">
        <v>0.01476304723753517</v>
      </c>
      <c r="H58" s="57">
        <v>0.015306702380815542</v>
      </c>
    </row>
    <row r="59">
      <c r="A59" s="58" t="s">
        <v>20</v>
      </c>
      <c r="B59" s="58" t="s">
        <v>21</v>
      </c>
      <c r="C59" s="58">
        <v>2019.0</v>
      </c>
      <c r="D59" s="60">
        <v>733940.0</v>
      </c>
      <c r="E59" s="60">
        <v>5.0003037E7</v>
      </c>
      <c r="F59" s="25">
        <v>14.677908463839906</v>
      </c>
      <c r="G59" s="26">
        <v>0.014677908463839906</v>
      </c>
      <c r="H59" s="57">
        <v>0.014496271212107593</v>
      </c>
    </row>
    <row r="60">
      <c r="A60" s="58" t="s">
        <v>20</v>
      </c>
      <c r="B60" s="58" t="s">
        <v>21</v>
      </c>
      <c r="C60" s="58">
        <v>2020.0</v>
      </c>
      <c r="D60" s="60">
        <v>733491.0</v>
      </c>
      <c r="E60" s="60">
        <v>5.0612648E7</v>
      </c>
      <c r="F60" s="25">
        <v>14.492247076264414</v>
      </c>
      <c r="G60" s="26">
        <v>0.014492247076264415</v>
      </c>
      <c r="H60" s="57">
        <v>0.012191479489535806</v>
      </c>
    </row>
    <row r="61">
      <c r="A61" s="58" t="s">
        <v>20</v>
      </c>
      <c r="B61" s="58" t="s">
        <v>21</v>
      </c>
      <c r="C61" s="58">
        <v>2021.0</v>
      </c>
      <c r="D61" s="60">
        <v>730203.0</v>
      </c>
      <c r="E61" s="60">
        <v>5.1109158E7</v>
      </c>
      <c r="F61" s="25">
        <v>14.287126389364506</v>
      </c>
      <c r="G61" s="26">
        <v>0.014287126389364505</v>
      </c>
      <c r="H61" s="57">
        <v>0.009809998481012099</v>
      </c>
    </row>
    <row r="62">
      <c r="A62" s="58" t="s">
        <v>22</v>
      </c>
      <c r="B62" s="58" t="s">
        <v>23</v>
      </c>
      <c r="C62" s="58">
        <v>2002.0</v>
      </c>
      <c r="D62" s="60">
        <v>320056.0</v>
      </c>
      <c r="E62" s="60">
        <v>1.3030003E7</v>
      </c>
      <c r="F62" s="25">
        <v>24.563002786722304</v>
      </c>
      <c r="G62" s="26">
        <v>0.024563002786722306</v>
      </c>
      <c r="H62" s="57">
        <v>0.018060371200508546</v>
      </c>
    </row>
    <row r="63">
      <c r="A63" s="58" t="s">
        <v>22</v>
      </c>
      <c r="B63" s="58" t="s">
        <v>23</v>
      </c>
      <c r="C63" s="58">
        <v>2003.0</v>
      </c>
      <c r="D63" s="60">
        <v>319753.0</v>
      </c>
      <c r="E63" s="60">
        <v>1.3257501E7</v>
      </c>
      <c r="F63" s="25">
        <v>24.11864800161056</v>
      </c>
      <c r="G63" s="26">
        <v>0.02411864800161056</v>
      </c>
      <c r="H63" s="57">
        <v>0.017459550853518607</v>
      </c>
    </row>
    <row r="64">
      <c r="A64" s="58" t="s">
        <v>22</v>
      </c>
      <c r="B64" s="58" t="s">
        <v>23</v>
      </c>
      <c r="C64" s="58">
        <v>2004.0</v>
      </c>
      <c r="D64" s="60">
        <v>319624.0</v>
      </c>
      <c r="E64" s="60">
        <v>1.3483653E7</v>
      </c>
      <c r="F64" s="25">
        <v>23.704555434643712</v>
      </c>
      <c r="G64" s="26">
        <v>0.023704555434643712</v>
      </c>
      <c r="H64" s="57">
        <v>0.017058418475699152</v>
      </c>
    </row>
    <row r="65">
      <c r="A65" s="58" t="s">
        <v>22</v>
      </c>
      <c r="B65" s="58" t="s">
        <v>23</v>
      </c>
      <c r="C65" s="58">
        <v>2005.0</v>
      </c>
      <c r="D65" s="60">
        <v>319659.0</v>
      </c>
      <c r="E65" s="60">
        <v>1.3712057E7</v>
      </c>
      <c r="F65" s="25">
        <v>23.312257234636643</v>
      </c>
      <c r="G65" s="26">
        <v>0.023312257234636643</v>
      </c>
      <c r="H65" s="57">
        <v>0.016939326457006867</v>
      </c>
    </row>
    <row r="66">
      <c r="A66" s="58" t="s">
        <v>22</v>
      </c>
      <c r="B66" s="58" t="s">
        <v>23</v>
      </c>
      <c r="C66" s="58">
        <v>2006.0</v>
      </c>
      <c r="D66" s="60">
        <v>320941.0</v>
      </c>
      <c r="E66" s="60">
        <v>1.3943569E7</v>
      </c>
      <c r="F66" s="25">
        <v>23.017134278892296</v>
      </c>
      <c r="G66" s="26">
        <v>0.023017134278892296</v>
      </c>
      <c r="H66" s="57">
        <v>0.016883827131115338</v>
      </c>
    </row>
    <row r="67">
      <c r="A67" s="58" t="s">
        <v>22</v>
      </c>
      <c r="B67" s="58" t="s">
        <v>23</v>
      </c>
      <c r="C67" s="58">
        <v>2007.0</v>
      </c>
      <c r="D67" s="60">
        <v>322742.0</v>
      </c>
      <c r="E67" s="60">
        <v>1.4178941E7</v>
      </c>
      <c r="F67" s="25">
        <v>22.7620666451747</v>
      </c>
      <c r="G67" s="26">
        <v>0.0227620666451747</v>
      </c>
      <c r="H67" s="57">
        <v>0.01688032669397627</v>
      </c>
    </row>
    <row r="68">
      <c r="A68" s="58" t="s">
        <v>22</v>
      </c>
      <c r="B68" s="58" t="s">
        <v>23</v>
      </c>
      <c r="C68" s="58">
        <v>2008.0</v>
      </c>
      <c r="D68" s="60">
        <v>324545.0</v>
      </c>
      <c r="E68" s="60">
        <v>1.4416801E7</v>
      </c>
      <c r="F68" s="25">
        <v>22.511582146413758</v>
      </c>
      <c r="G68" s="26">
        <v>0.02251158214641376</v>
      </c>
      <c r="H68" s="57">
        <v>0.016775582887325648</v>
      </c>
    </row>
    <row r="69">
      <c r="A69" s="58" t="s">
        <v>22</v>
      </c>
      <c r="B69" s="58" t="s">
        <v>23</v>
      </c>
      <c r="C69" s="58">
        <v>2009.0</v>
      </c>
      <c r="D69" s="60">
        <v>326551.0</v>
      </c>
      <c r="E69" s="60">
        <v>1.4656057E7</v>
      </c>
      <c r="F69" s="25">
        <v>22.280958650747603</v>
      </c>
      <c r="G69" s="26">
        <v>0.022280958650747605</v>
      </c>
      <c r="H69" s="57">
        <v>0.01659563727070936</v>
      </c>
    </row>
    <row r="70">
      <c r="A70" s="58" t="s">
        <v>22</v>
      </c>
      <c r="B70" s="58" t="s">
        <v>23</v>
      </c>
      <c r="C70" s="58">
        <v>2010.0</v>
      </c>
      <c r="D70" s="60">
        <v>328258.0</v>
      </c>
      <c r="E70" s="60">
        <v>1.4893736E7</v>
      </c>
      <c r="F70" s="25">
        <v>22.040003931854304</v>
      </c>
      <c r="G70" s="26">
        <v>0.022040003931854305</v>
      </c>
      <c r="H70" s="57">
        <v>0.016217117605369574</v>
      </c>
    </row>
    <row r="71">
      <c r="A71" s="58" t="s">
        <v>22</v>
      </c>
      <c r="B71" s="58" t="s">
        <v>23</v>
      </c>
      <c r="C71" s="58">
        <v>2011.0</v>
      </c>
      <c r="D71" s="60">
        <v>330798.0</v>
      </c>
      <c r="E71" s="60">
        <v>1.5128456E7</v>
      </c>
      <c r="F71" s="25">
        <v>21.865945870484076</v>
      </c>
      <c r="G71" s="26">
        <v>0.021865945870484075</v>
      </c>
      <c r="H71" s="57">
        <v>0.015759645531517413</v>
      </c>
    </row>
    <row r="72">
      <c r="A72" s="58" t="s">
        <v>22</v>
      </c>
      <c r="B72" s="58" t="s">
        <v>23</v>
      </c>
      <c r="C72" s="58">
        <v>2012.0</v>
      </c>
      <c r="D72" s="60">
        <v>325267.0</v>
      </c>
      <c r="E72" s="60">
        <v>1.5359621E7</v>
      </c>
      <c r="F72" s="25">
        <v>21.176759504677882</v>
      </c>
      <c r="G72" s="26">
        <v>0.021176759504677883</v>
      </c>
      <c r="H72" s="57">
        <v>0.015280144913664686</v>
      </c>
    </row>
    <row r="73">
      <c r="A73" s="58" t="s">
        <v>22</v>
      </c>
      <c r="B73" s="58" t="s">
        <v>23</v>
      </c>
      <c r="C73" s="58">
        <v>2013.0</v>
      </c>
      <c r="D73" s="60">
        <v>316029.0</v>
      </c>
      <c r="E73" s="60">
        <v>1.5591745E7</v>
      </c>
      <c r="F73" s="25">
        <v>20.26899490724098</v>
      </c>
      <c r="G73" s="26">
        <v>0.02026899490724098</v>
      </c>
      <c r="H73" s="57">
        <v>0.015112612479175105</v>
      </c>
    </row>
    <row r="74">
      <c r="A74" s="58" t="s">
        <v>22</v>
      </c>
      <c r="B74" s="58" t="s">
        <v>23</v>
      </c>
      <c r="C74" s="58">
        <v>2014.0</v>
      </c>
      <c r="D74" s="60">
        <v>308532.0</v>
      </c>
      <c r="E74" s="60">
        <v>1.5830657E7</v>
      </c>
      <c r="F74" s="25">
        <v>19.489525924287285</v>
      </c>
      <c r="G74" s="26">
        <v>0.019489525924287286</v>
      </c>
      <c r="H74" s="57">
        <v>0.015322980205230395</v>
      </c>
    </row>
    <row r="75">
      <c r="A75" s="58" t="s">
        <v>22</v>
      </c>
      <c r="B75" s="58" t="s">
        <v>23</v>
      </c>
      <c r="C75" s="58">
        <v>2015.0</v>
      </c>
      <c r="D75" s="60">
        <v>303340.0</v>
      </c>
      <c r="E75" s="60">
        <v>1.6082996E7</v>
      </c>
      <c r="F75" s="25">
        <v>18.86091372527855</v>
      </c>
      <c r="G75" s="26">
        <v>0.01886091372527855</v>
      </c>
      <c r="H75" s="57">
        <v>0.015939894345509475</v>
      </c>
    </row>
    <row r="76">
      <c r="A76" s="58" t="s">
        <v>22</v>
      </c>
      <c r="B76" s="58" t="s">
        <v>23</v>
      </c>
      <c r="C76" s="58">
        <v>2016.0</v>
      </c>
      <c r="D76" s="60">
        <v>299318.0</v>
      </c>
      <c r="E76" s="60">
        <v>1.6352332E7</v>
      </c>
      <c r="F76" s="25">
        <v>18.304300573153725</v>
      </c>
      <c r="G76" s="26">
        <v>0.018304300573153725</v>
      </c>
      <c r="H76" s="57">
        <v>0.01674663103814737</v>
      </c>
    </row>
    <row r="77">
      <c r="A77" s="58" t="s">
        <v>22</v>
      </c>
      <c r="B77" s="58" t="s">
        <v>23</v>
      </c>
      <c r="C77" s="58">
        <v>2017.0</v>
      </c>
      <c r="D77" s="60">
        <v>300031.0</v>
      </c>
      <c r="E77" s="60">
        <v>1.6639445E7</v>
      </c>
      <c r="F77" s="25">
        <v>18.031310539504172</v>
      </c>
      <c r="G77" s="26">
        <v>0.018031310539504172</v>
      </c>
      <c r="H77" s="57">
        <v>0.017557923848415015</v>
      </c>
    </row>
    <row r="78">
      <c r="A78" s="58" t="s">
        <v>22</v>
      </c>
      <c r="B78" s="58" t="s">
        <v>23</v>
      </c>
      <c r="C78" s="58">
        <v>2018.0</v>
      </c>
      <c r="D78" s="60">
        <v>299106.0</v>
      </c>
      <c r="E78" s="60">
        <v>1.6936086E7</v>
      </c>
      <c r="F78" s="25">
        <v>17.66086922326682</v>
      </c>
      <c r="G78" s="26">
        <v>0.017660869223266817</v>
      </c>
      <c r="H78" s="57">
        <v>0.017827577782792633</v>
      </c>
    </row>
    <row r="79">
      <c r="A79" s="58" t="s">
        <v>22</v>
      </c>
      <c r="B79" s="58" t="s">
        <v>23</v>
      </c>
      <c r="C79" s="58">
        <v>2019.0</v>
      </c>
      <c r="D79" s="60">
        <v>300075.0</v>
      </c>
      <c r="E79" s="60">
        <v>1.7230197E7</v>
      </c>
      <c r="F79" s="25">
        <v>17.415645334757343</v>
      </c>
      <c r="G79" s="26">
        <v>0.017415645334757344</v>
      </c>
      <c r="H79" s="57">
        <v>0.017365936852233744</v>
      </c>
    </row>
    <row r="80">
      <c r="A80" s="58" t="s">
        <v>22</v>
      </c>
      <c r="B80" s="58" t="s">
        <v>23</v>
      </c>
      <c r="C80" s="58">
        <v>2020.0</v>
      </c>
      <c r="D80" s="60">
        <v>299338.0</v>
      </c>
      <c r="E80" s="60">
        <v>1.7509095E7</v>
      </c>
      <c r="F80" s="25">
        <v>17.096143461441038</v>
      </c>
      <c r="G80" s="26">
        <v>0.01709614346144104</v>
      </c>
      <c r="H80" s="57">
        <v>0.01618658219636142</v>
      </c>
    </row>
    <row r="81">
      <c r="A81" s="58" t="s">
        <v>22</v>
      </c>
      <c r="B81" s="58" t="s">
        <v>23</v>
      </c>
      <c r="C81" s="58">
        <v>2021.0</v>
      </c>
      <c r="D81" s="60">
        <v>298989.0</v>
      </c>
      <c r="E81" s="60">
        <v>1.7781537E7</v>
      </c>
      <c r="F81" s="25">
        <v>16.814575702876528</v>
      </c>
      <c r="G81" s="26">
        <v>0.01681457570287653</v>
      </c>
      <c r="H81" s="57">
        <v>0.015560027517127527</v>
      </c>
    </row>
    <row r="82">
      <c r="A82" s="58" t="s">
        <v>24</v>
      </c>
      <c r="B82" s="58" t="s">
        <v>25</v>
      </c>
      <c r="C82" s="58">
        <v>2002.0</v>
      </c>
      <c r="D82" s="60">
        <v>2350590.0</v>
      </c>
      <c r="E82" s="60">
        <v>1.00997156E8</v>
      </c>
      <c r="F82" s="25">
        <v>23.27382367083683</v>
      </c>
      <c r="G82" s="26">
        <v>0.02327382367083683</v>
      </c>
      <c r="H82" s="57">
        <v>0.01397936413571462</v>
      </c>
    </row>
    <row r="83">
      <c r="A83" s="58" t="s">
        <v>24</v>
      </c>
      <c r="B83" s="58" t="s">
        <v>25</v>
      </c>
      <c r="C83" s="58">
        <v>2003.0</v>
      </c>
      <c r="D83" s="60">
        <v>2339268.0</v>
      </c>
      <c r="E83" s="60">
        <v>1.0238863E8</v>
      </c>
      <c r="F83" s="25">
        <v>22.84695087726049</v>
      </c>
      <c r="G83" s="26">
        <v>0.02284695087726049</v>
      </c>
      <c r="H83" s="57">
        <v>0.013777358245612381</v>
      </c>
    </row>
    <row r="84">
      <c r="A84" s="58" t="s">
        <v>24</v>
      </c>
      <c r="B84" s="58" t="s">
        <v>25</v>
      </c>
      <c r="C84" s="58">
        <v>2004.0</v>
      </c>
      <c r="D84" s="60">
        <v>2326284.0</v>
      </c>
      <c r="E84" s="60">
        <v>1.03801895E8</v>
      </c>
      <c r="F84" s="25">
        <v>22.410804735308542</v>
      </c>
      <c r="G84" s="26">
        <v>0.022410804735308543</v>
      </c>
      <c r="H84" s="57">
        <v>0.01380294862818264</v>
      </c>
    </row>
    <row r="85">
      <c r="A85" s="58" t="s">
        <v>24</v>
      </c>
      <c r="B85" s="58" t="s">
        <v>25</v>
      </c>
      <c r="C85" s="58">
        <v>2005.0</v>
      </c>
      <c r="D85" s="60">
        <v>2312543.0</v>
      </c>
      <c r="E85" s="60">
        <v>1.05266191E8</v>
      </c>
      <c r="F85" s="25">
        <v>21.968525487922328</v>
      </c>
      <c r="G85" s="26">
        <v>0.021968525487922327</v>
      </c>
      <c r="H85" s="57">
        <v>0.014106640346016804</v>
      </c>
    </row>
    <row r="86">
      <c r="A86" s="58" t="s">
        <v>24</v>
      </c>
      <c r="B86" s="58" t="s">
        <v>25</v>
      </c>
      <c r="C86" s="58">
        <v>2006.0</v>
      </c>
      <c r="D86" s="60">
        <v>2296928.0</v>
      </c>
      <c r="E86" s="60">
        <v>1.06789067E8</v>
      </c>
      <c r="F86" s="25">
        <v>21.50901833424577</v>
      </c>
      <c r="G86" s="26">
        <v>0.02150901833424577</v>
      </c>
      <c r="H86" s="57">
        <v>0.014466905143361746</v>
      </c>
    </row>
    <row r="87">
      <c r="A87" s="58" t="s">
        <v>24</v>
      </c>
      <c r="B87" s="58" t="s">
        <v>25</v>
      </c>
      <c r="C87" s="58">
        <v>2007.0</v>
      </c>
      <c r="D87" s="60">
        <v>2286462.0</v>
      </c>
      <c r="E87" s="60">
        <v>1.08371947E8</v>
      </c>
      <c r="F87" s="25">
        <v>21.09828293478939</v>
      </c>
      <c r="G87" s="26">
        <v>0.021098282934789388</v>
      </c>
      <c r="H87" s="57">
        <v>0.014822491145090724</v>
      </c>
    </row>
    <row r="88">
      <c r="A88" s="58" t="s">
        <v>24</v>
      </c>
      <c r="B88" s="58" t="s">
        <v>25</v>
      </c>
      <c r="C88" s="58">
        <v>2008.0</v>
      </c>
      <c r="D88" s="60">
        <v>2279101.0</v>
      </c>
      <c r="E88" s="60">
        <v>1.09997381E8</v>
      </c>
      <c r="F88" s="25">
        <v>20.71959331468083</v>
      </c>
      <c r="G88" s="26">
        <v>0.020719593314680828</v>
      </c>
      <c r="H88" s="57">
        <v>0.014998660123731099</v>
      </c>
    </row>
    <row r="89">
      <c r="A89" s="58" t="s">
        <v>24</v>
      </c>
      <c r="B89" s="58" t="s">
        <v>25</v>
      </c>
      <c r="C89" s="58">
        <v>2009.0</v>
      </c>
      <c r="D89" s="60">
        <v>2273032.0</v>
      </c>
      <c r="E89" s="60">
        <v>1.11646354E8</v>
      </c>
      <c r="F89" s="25">
        <v>20.35921387992661</v>
      </c>
      <c r="G89" s="26">
        <v>0.020359213879926612</v>
      </c>
      <c r="H89" s="57">
        <v>0.014991020558934944</v>
      </c>
    </row>
    <row r="90">
      <c r="A90" s="58" t="s">
        <v>24</v>
      </c>
      <c r="B90" s="58" t="s">
        <v>25</v>
      </c>
      <c r="C90" s="58">
        <v>2010.0</v>
      </c>
      <c r="D90" s="60">
        <v>2268110.0</v>
      </c>
      <c r="E90" s="60">
        <v>1.13285118E8</v>
      </c>
      <c r="F90" s="25">
        <v>20.021252923971886</v>
      </c>
      <c r="G90" s="26">
        <v>0.020021252923971885</v>
      </c>
      <c r="H90" s="57">
        <v>0.014678168532041808</v>
      </c>
    </row>
    <row r="91">
      <c r="A91" s="58" t="s">
        <v>24</v>
      </c>
      <c r="B91" s="58" t="s">
        <v>25</v>
      </c>
      <c r="C91" s="58">
        <v>2011.0</v>
      </c>
      <c r="D91" s="60">
        <v>2273571.0</v>
      </c>
      <c r="E91" s="60">
        <v>1.149008E8</v>
      </c>
      <c r="F91" s="25">
        <v>19.787251263698774</v>
      </c>
      <c r="G91" s="26">
        <v>0.019787251263698773</v>
      </c>
      <c r="H91" s="57">
        <v>0.014262085157557941</v>
      </c>
    </row>
    <row r="92">
      <c r="A92" s="58" t="s">
        <v>24</v>
      </c>
      <c r="B92" s="58" t="s">
        <v>25</v>
      </c>
      <c r="C92" s="58">
        <v>2012.0</v>
      </c>
      <c r="D92" s="60">
        <v>2273326.0</v>
      </c>
      <c r="E92" s="60">
        <v>1.16489125E8</v>
      </c>
      <c r="F92" s="25">
        <v>19.515349608815416</v>
      </c>
      <c r="G92" s="26">
        <v>0.019515349608815416</v>
      </c>
      <c r="H92" s="57">
        <v>0.013823445963822706</v>
      </c>
    </row>
    <row r="93">
      <c r="A93" s="58" t="s">
        <v>24</v>
      </c>
      <c r="B93" s="58" t="s">
        <v>25</v>
      </c>
      <c r="C93" s="58">
        <v>2013.0</v>
      </c>
      <c r="D93" s="60">
        <v>2267699.0</v>
      </c>
      <c r="E93" s="60">
        <v>1.18057039E8</v>
      </c>
      <c r="F93" s="25">
        <v>19.20850310331771</v>
      </c>
      <c r="G93" s="26">
        <v>0.01920850310331771</v>
      </c>
      <c r="H93" s="57">
        <v>0.013459745705875978</v>
      </c>
    </row>
    <row r="94">
      <c r="A94" s="58" t="s">
        <v>24</v>
      </c>
      <c r="B94" s="58" t="s">
        <v>25</v>
      </c>
      <c r="C94" s="58">
        <v>2014.0</v>
      </c>
      <c r="D94" s="60">
        <v>2222905.0</v>
      </c>
      <c r="E94" s="60">
        <v>1.19597427E8</v>
      </c>
      <c r="F94" s="25">
        <v>18.58656206709196</v>
      </c>
      <c r="G94" s="26">
        <v>0.01858656206709196</v>
      </c>
      <c r="H94" s="57">
        <v>0.013047828516180218</v>
      </c>
    </row>
    <row r="95">
      <c r="A95" s="58" t="s">
        <v>24</v>
      </c>
      <c r="B95" s="58" t="s">
        <v>25</v>
      </c>
      <c r="C95" s="58">
        <v>2015.0</v>
      </c>
      <c r="D95" s="60">
        <v>2159314.0</v>
      </c>
      <c r="E95" s="60">
        <v>1.21112871E8</v>
      </c>
      <c r="F95" s="25">
        <v>17.828939089388772</v>
      </c>
      <c r="G95" s="26">
        <v>0.017828939089388773</v>
      </c>
      <c r="H95" s="57">
        <v>0.01267120905535869</v>
      </c>
    </row>
    <row r="96">
      <c r="A96" s="58" t="s">
        <v>24</v>
      </c>
      <c r="B96" s="58" t="s">
        <v>25</v>
      </c>
      <c r="C96" s="58">
        <v>2016.0</v>
      </c>
      <c r="D96" s="60">
        <v>2116264.0</v>
      </c>
      <c r="E96" s="60">
        <v>1.22599845E8</v>
      </c>
      <c r="F96" s="25">
        <v>17.261555265424683</v>
      </c>
      <c r="G96" s="26">
        <v>0.017261555265424684</v>
      </c>
      <c r="H96" s="57">
        <v>0.012277588564472227</v>
      </c>
    </row>
    <row r="97">
      <c r="A97" s="58" t="s">
        <v>24</v>
      </c>
      <c r="B97" s="58" t="s">
        <v>25</v>
      </c>
      <c r="C97" s="58">
        <v>2017.0</v>
      </c>
      <c r="D97" s="60">
        <v>2081548.1</v>
      </c>
      <c r="E97" s="60">
        <v>1.24061287E8</v>
      </c>
      <c r="F97" s="25">
        <v>16.778385508768743</v>
      </c>
      <c r="G97" s="26">
        <v>0.016778385508768742</v>
      </c>
      <c r="H97" s="57">
        <v>0.01192042290102406</v>
      </c>
    </row>
    <row r="98">
      <c r="A98" s="58" t="s">
        <v>24</v>
      </c>
      <c r="B98" s="58" t="s">
        <v>25</v>
      </c>
      <c r="C98" s="58">
        <v>2018.0</v>
      </c>
      <c r="D98" s="60">
        <v>2042458.0</v>
      </c>
      <c r="E98" s="60">
        <v>1.25489863E8</v>
      </c>
      <c r="F98" s="25">
        <v>16.275880387246897</v>
      </c>
      <c r="G98" s="26">
        <v>0.016275880387246897</v>
      </c>
      <c r="H98" s="57">
        <v>0.011515082863842932</v>
      </c>
    </row>
    <row r="99">
      <c r="A99" s="58" t="s">
        <v>24</v>
      </c>
      <c r="B99" s="58" t="s">
        <v>25</v>
      </c>
      <c r="C99" s="58">
        <v>2019.0</v>
      </c>
      <c r="D99" s="60">
        <v>1965139.0</v>
      </c>
      <c r="E99" s="60">
        <v>1.26888846E8</v>
      </c>
      <c r="F99" s="25">
        <v>15.487090173394751</v>
      </c>
      <c r="G99" s="26">
        <v>0.015487090173394752</v>
      </c>
      <c r="H99" s="57">
        <v>0.011148175370946098</v>
      </c>
    </row>
    <row r="100">
      <c r="A100" s="58" t="s">
        <v>24</v>
      </c>
      <c r="B100" s="58" t="s">
        <v>25</v>
      </c>
      <c r="C100" s="58">
        <v>2020.0</v>
      </c>
      <c r="D100" s="60">
        <v>1961267.0</v>
      </c>
      <c r="E100" s="60">
        <v>1.28257849E8</v>
      </c>
      <c r="F100" s="25">
        <v>15.291594356927037</v>
      </c>
      <c r="G100" s="26">
        <v>0.015291594356927037</v>
      </c>
      <c r="H100" s="57">
        <v>0.010788994014493599</v>
      </c>
    </row>
    <row r="101">
      <c r="A101" s="58" t="s">
        <v>24</v>
      </c>
      <c r="B101" s="58" t="s">
        <v>25</v>
      </c>
      <c r="C101" s="58">
        <v>2021.0</v>
      </c>
      <c r="D101" s="60">
        <v>1882362.0</v>
      </c>
      <c r="E101" s="60">
        <v>1.30012416E8</v>
      </c>
      <c r="F101" s="25">
        <v>14.478324900907925</v>
      </c>
      <c r="G101" s="26">
        <v>0.014478324900907925</v>
      </c>
      <c r="H101" s="57">
        <v>0.01367999708150415</v>
      </c>
    </row>
    <row r="102">
      <c r="A102" s="58" t="s">
        <v>26</v>
      </c>
      <c r="B102" s="58" t="s">
        <v>27</v>
      </c>
      <c r="C102" s="58">
        <v>2002.0</v>
      </c>
      <c r="D102" s="60">
        <v>616261.0</v>
      </c>
      <c r="E102" s="60">
        <v>2.6951366E7</v>
      </c>
      <c r="F102" s="25">
        <v>22.865668478547615</v>
      </c>
      <c r="G102" s="26">
        <v>0.022865668478547617</v>
      </c>
      <c r="H102" s="57">
        <v>0.012029396856168923</v>
      </c>
    </row>
    <row r="103">
      <c r="A103" s="58" t="s">
        <v>26</v>
      </c>
      <c r="B103" s="58" t="s">
        <v>27</v>
      </c>
      <c r="C103" s="58">
        <v>2003.0</v>
      </c>
      <c r="D103" s="60">
        <v>615508.0</v>
      </c>
      <c r="E103" s="60">
        <v>2.7237705E7</v>
      </c>
      <c r="F103" s="25">
        <v>22.597645433049514</v>
      </c>
      <c r="G103" s="26">
        <v>0.022597645433049516</v>
      </c>
      <c r="H103" s="57">
        <v>0.010624285240310269</v>
      </c>
    </row>
    <row r="104">
      <c r="A104" s="58" t="s">
        <v>26</v>
      </c>
      <c r="B104" s="58" t="s">
        <v>27</v>
      </c>
      <c r="C104" s="58">
        <v>2004.0</v>
      </c>
      <c r="D104" s="60">
        <v>623674.0</v>
      </c>
      <c r="E104" s="60">
        <v>2.749891E7</v>
      </c>
      <c r="F104" s="25">
        <v>22.67995349633858</v>
      </c>
      <c r="G104" s="26">
        <v>0.02267995349633858</v>
      </c>
      <c r="H104" s="57">
        <v>0.009589831448721543</v>
      </c>
    </row>
    <row r="105">
      <c r="A105" s="58" t="s">
        <v>26</v>
      </c>
      <c r="B105" s="58" t="s">
        <v>27</v>
      </c>
      <c r="C105" s="58">
        <v>2005.0</v>
      </c>
      <c r="D105" s="60">
        <v>631197.0</v>
      </c>
      <c r="E105" s="60">
        <v>2.7746177E7</v>
      </c>
      <c r="F105" s="25">
        <v>22.74897186736753</v>
      </c>
      <c r="G105" s="26">
        <v>0.02274897186736753</v>
      </c>
      <c r="H105" s="57">
        <v>0.008991883678298522</v>
      </c>
    </row>
    <row r="106">
      <c r="A106" s="58" t="s">
        <v>26</v>
      </c>
      <c r="B106" s="58" t="s">
        <v>27</v>
      </c>
      <c r="C106" s="58">
        <v>2006.0</v>
      </c>
      <c r="D106" s="60">
        <v>634801.0</v>
      </c>
      <c r="E106" s="60">
        <v>2.7985067E7</v>
      </c>
      <c r="F106" s="25">
        <v>22.683561915360073</v>
      </c>
      <c r="G106" s="26">
        <v>0.022683561915360074</v>
      </c>
      <c r="H106" s="57">
        <v>0.00860983478913149</v>
      </c>
    </row>
    <row r="107">
      <c r="A107" s="58" t="s">
        <v>26</v>
      </c>
      <c r="B107" s="58" t="s">
        <v>27</v>
      </c>
      <c r="C107" s="58">
        <v>2007.0</v>
      </c>
      <c r="D107" s="60">
        <v>632563.0</v>
      </c>
      <c r="E107" s="60">
        <v>2.8218502E7</v>
      </c>
      <c r="F107" s="25">
        <v>22.416604538398246</v>
      </c>
      <c r="G107" s="26">
        <v>0.022416604538398246</v>
      </c>
      <c r="H107" s="57">
        <v>0.00834141293997974</v>
      </c>
    </row>
    <row r="108">
      <c r="A108" s="58" t="s">
        <v>26</v>
      </c>
      <c r="B108" s="58" t="s">
        <v>27</v>
      </c>
      <c r="C108" s="58">
        <v>2008.0</v>
      </c>
      <c r="D108" s="60">
        <v>626301.0</v>
      </c>
      <c r="E108" s="60">
        <v>2.8448312E7</v>
      </c>
      <c r="F108" s="25">
        <v>22.01540112467833</v>
      </c>
      <c r="G108" s="26">
        <v>0.02201540112467833</v>
      </c>
      <c r="H108" s="57">
        <v>0.00814394754193543</v>
      </c>
    </row>
    <row r="109">
      <c r="A109" s="58" t="s">
        <v>26</v>
      </c>
      <c r="B109" s="58" t="s">
        <v>27</v>
      </c>
      <c r="C109" s="58">
        <v>2009.0</v>
      </c>
      <c r="D109" s="60">
        <v>623635.0</v>
      </c>
      <c r="E109" s="60">
        <v>2.8678439E7</v>
      </c>
      <c r="F109" s="25">
        <v>21.745779119986274</v>
      </c>
      <c r="G109" s="26">
        <v>0.021745779119986274</v>
      </c>
      <c r="H109" s="57">
        <v>0.00808930245140731</v>
      </c>
    </row>
    <row r="110">
      <c r="A110" s="58" t="s">
        <v>26</v>
      </c>
      <c r="B110" s="58" t="s">
        <v>27</v>
      </c>
      <c r="C110" s="58">
        <v>2010.0</v>
      </c>
      <c r="D110" s="60">
        <v>617632.0</v>
      </c>
      <c r="E110" s="60">
        <v>2.8911137E7</v>
      </c>
      <c r="F110" s="25">
        <v>21.36311691926886</v>
      </c>
      <c r="G110" s="26">
        <v>0.02136311691926886</v>
      </c>
      <c r="H110" s="57">
        <v>0.008114039958729972</v>
      </c>
    </row>
    <row r="111">
      <c r="A111" s="58" t="s">
        <v>26</v>
      </c>
      <c r="B111" s="58" t="s">
        <v>27</v>
      </c>
      <c r="C111" s="58">
        <v>2011.0</v>
      </c>
      <c r="D111" s="60">
        <v>613180.0</v>
      </c>
      <c r="E111" s="60">
        <v>2.9146969E7</v>
      </c>
      <c r="F111" s="25">
        <v>21.03752194610699</v>
      </c>
      <c r="G111" s="26">
        <v>0.021037521946106988</v>
      </c>
      <c r="H111" s="57">
        <v>0.008157133356602337</v>
      </c>
    </row>
    <row r="112">
      <c r="A112" s="58" t="s">
        <v>26</v>
      </c>
      <c r="B112" s="58" t="s">
        <v>27</v>
      </c>
      <c r="C112" s="58">
        <v>2012.0</v>
      </c>
      <c r="D112" s="60">
        <v>602813.0</v>
      </c>
      <c r="E112" s="60">
        <v>2.9386215E7</v>
      </c>
      <c r="F112" s="25">
        <v>20.513461839165064</v>
      </c>
      <c r="G112" s="26">
        <v>0.020513461839165064</v>
      </c>
      <c r="H112" s="57">
        <v>0.00820826343898743</v>
      </c>
    </row>
    <row r="113">
      <c r="A113" s="58" t="s">
        <v>26</v>
      </c>
      <c r="B113" s="58" t="s">
        <v>27</v>
      </c>
      <c r="C113" s="58">
        <v>2013.0</v>
      </c>
      <c r="D113" s="60">
        <v>592938.0</v>
      </c>
      <c r="E113" s="60">
        <v>2.9641486E7</v>
      </c>
      <c r="F113" s="25">
        <v>20.00365298824762</v>
      </c>
      <c r="G113" s="26">
        <v>0.02000365298824762</v>
      </c>
      <c r="H113" s="57">
        <v>0.008686760101632687</v>
      </c>
    </row>
    <row r="114">
      <c r="A114" s="58" t="s">
        <v>26</v>
      </c>
      <c r="B114" s="58" t="s">
        <v>27</v>
      </c>
      <c r="C114" s="58">
        <v>2014.0</v>
      </c>
      <c r="D114" s="60">
        <v>584699.0</v>
      </c>
      <c r="E114" s="60">
        <v>2.9933479E7</v>
      </c>
      <c r="F114" s="25">
        <v>19.533279108652888</v>
      </c>
      <c r="G114" s="26">
        <v>0.01953327910865289</v>
      </c>
      <c r="H114" s="57">
        <v>0.009850821918982065</v>
      </c>
    </row>
    <row r="115">
      <c r="A115" s="58" t="s">
        <v>26</v>
      </c>
      <c r="B115" s="58" t="s">
        <v>27</v>
      </c>
      <c r="C115" s="58">
        <v>2015.0</v>
      </c>
      <c r="D115" s="60">
        <v>577568.0</v>
      </c>
      <c r="E115" s="60">
        <v>3.0282119E7</v>
      </c>
      <c r="F115" s="25">
        <v>19.072905697253223</v>
      </c>
      <c r="G115" s="26">
        <v>0.01907290569725322</v>
      </c>
      <c r="H115" s="57">
        <v>0.01164715935625124</v>
      </c>
    </row>
    <row r="116">
      <c r="A116" s="58" t="s">
        <v>26</v>
      </c>
      <c r="B116" s="58" t="s">
        <v>27</v>
      </c>
      <c r="C116" s="58">
        <v>2016.0</v>
      </c>
      <c r="D116" s="60">
        <v>575208.0</v>
      </c>
      <c r="E116" s="60">
        <v>3.0699631E7</v>
      </c>
      <c r="F116" s="25">
        <v>18.736642144004925</v>
      </c>
      <c r="G116" s="26">
        <v>0.018736642144004924</v>
      </c>
      <c r="H116" s="57">
        <v>0.013787410319601479</v>
      </c>
    </row>
    <row r="117">
      <c r="A117" s="58" t="s">
        <v>26</v>
      </c>
      <c r="B117" s="58" t="s">
        <v>27</v>
      </c>
      <c r="C117" s="58">
        <v>2017.0</v>
      </c>
      <c r="D117" s="60">
        <v>576461.0</v>
      </c>
      <c r="E117" s="60">
        <v>3.1187297E7</v>
      </c>
      <c r="F117" s="25">
        <v>18.48383975052407</v>
      </c>
      <c r="G117" s="26">
        <v>0.01848383975052407</v>
      </c>
      <c r="H117" s="57">
        <v>0.01588507692486597</v>
      </c>
    </row>
    <row r="118">
      <c r="A118" s="58" t="s">
        <v>26</v>
      </c>
      <c r="B118" s="58" t="s">
        <v>27</v>
      </c>
      <c r="C118" s="58">
        <v>2018.0</v>
      </c>
      <c r="D118" s="60">
        <v>579697.0</v>
      </c>
      <c r="E118" s="60">
        <v>3.1719022E7</v>
      </c>
      <c r="F118" s="25">
        <v>18.276004852860847</v>
      </c>
      <c r="G118" s="26">
        <v>0.018276004852860846</v>
      </c>
      <c r="H118" s="57">
        <v>0.0170494095721088</v>
      </c>
    </row>
    <row r="119">
      <c r="A119" s="58" t="s">
        <v>26</v>
      </c>
      <c r="B119" s="58" t="s">
        <v>27</v>
      </c>
      <c r="C119" s="58">
        <v>2019.0</v>
      </c>
      <c r="D119" s="60">
        <v>591025.0</v>
      </c>
      <c r="E119" s="60">
        <v>3.2252005E7</v>
      </c>
      <c r="F119" s="25">
        <v>18.325217300443803</v>
      </c>
      <c r="G119" s="26">
        <v>0.018325217300443803</v>
      </c>
      <c r="H119" s="57">
        <v>0.01680326083193864</v>
      </c>
    </row>
    <row r="120">
      <c r="A120" s="58" t="s">
        <v>26</v>
      </c>
      <c r="B120" s="58" t="s">
        <v>27</v>
      </c>
      <c r="C120" s="58">
        <v>2020.0</v>
      </c>
      <c r="D120" s="60">
        <v>593207.0</v>
      </c>
      <c r="E120" s="60">
        <v>3.2742415E7</v>
      </c>
      <c r="F120" s="25">
        <v>18.11738688181675</v>
      </c>
      <c r="G120" s="26">
        <v>0.01811738688181675</v>
      </c>
      <c r="H120" s="57">
        <v>0.015205566289599669</v>
      </c>
    </row>
    <row r="121">
      <c r="A121" s="58" t="s">
        <v>26</v>
      </c>
      <c r="B121" s="58" t="s">
        <v>27</v>
      </c>
      <c r="C121" s="58">
        <v>2021.0</v>
      </c>
      <c r="D121" s="60">
        <v>593523.0</v>
      </c>
      <c r="E121" s="60">
        <v>3.3174287E7</v>
      </c>
      <c r="F121" s="25">
        <v>17.891055201879695</v>
      </c>
      <c r="G121" s="26">
        <v>0.017891055201879696</v>
      </c>
      <c r="H121" s="57">
        <v>0.01318998613877443</v>
      </c>
    </row>
    <row r="122">
      <c r="D122" s="60"/>
      <c r="E122" s="60"/>
      <c r="F122" s="25"/>
      <c r="G122" s="26"/>
      <c r="H122" s="57"/>
    </row>
    <row r="123">
      <c r="D123" s="60"/>
      <c r="E123" s="60"/>
      <c r="F123" s="25"/>
      <c r="G123" s="26"/>
      <c r="H123" s="57"/>
    </row>
    <row r="124">
      <c r="D124" s="60"/>
      <c r="E124" s="60"/>
      <c r="F124" s="25"/>
      <c r="G124" s="26"/>
      <c r="H124" s="57"/>
    </row>
    <row r="125">
      <c r="D125" s="60"/>
      <c r="E125" s="60"/>
      <c r="F125" s="25"/>
      <c r="G125" s="26"/>
      <c r="H125" s="57"/>
    </row>
    <row r="126">
      <c r="D126" s="60"/>
      <c r="E126" s="60"/>
      <c r="F126" s="25"/>
      <c r="G126" s="26"/>
      <c r="H126" s="57"/>
    </row>
    <row r="127">
      <c r="D127" s="60"/>
      <c r="E127" s="60"/>
      <c r="F127" s="25"/>
      <c r="G127" s="26"/>
      <c r="H127" s="57"/>
    </row>
    <row r="128">
      <c r="D128" s="60"/>
      <c r="E128" s="60"/>
      <c r="F128" s="25"/>
      <c r="G128" s="26"/>
      <c r="H128" s="57"/>
    </row>
    <row r="129">
      <c r="D129" s="60"/>
      <c r="E129" s="60"/>
      <c r="F129" s="25"/>
      <c r="G129" s="26"/>
      <c r="H129" s="57"/>
    </row>
    <row r="130">
      <c r="D130" s="60"/>
      <c r="E130" s="60"/>
      <c r="F130" s="25"/>
      <c r="G130" s="26"/>
      <c r="H130" s="57"/>
    </row>
    <row r="131">
      <c r="D131" s="60"/>
      <c r="E131" s="60"/>
      <c r="F131" s="25"/>
      <c r="G131" s="26"/>
      <c r="H131" s="57"/>
    </row>
    <row r="132">
      <c r="D132" s="60"/>
      <c r="E132" s="60"/>
      <c r="F132" s="25"/>
      <c r="G132" s="26"/>
      <c r="H132" s="57"/>
    </row>
    <row r="133">
      <c r="D133" s="60"/>
      <c r="E133" s="60"/>
      <c r="F133" s="25"/>
      <c r="G133" s="26"/>
      <c r="H133" s="57"/>
    </row>
    <row r="134">
      <c r="D134" s="60"/>
      <c r="E134" s="60"/>
      <c r="F134" s="25"/>
      <c r="G134" s="26"/>
      <c r="H134" s="57"/>
    </row>
    <row r="135">
      <c r="D135" s="60"/>
      <c r="E135" s="60"/>
      <c r="F135" s="25"/>
      <c r="G135" s="26"/>
      <c r="H135" s="57"/>
    </row>
    <row r="136">
      <c r="D136" s="60"/>
      <c r="E136" s="60"/>
      <c r="F136" s="25"/>
      <c r="G136" s="26"/>
      <c r="H136" s="57"/>
    </row>
    <row r="137">
      <c r="D137" s="60"/>
      <c r="E137" s="60"/>
      <c r="F137" s="25"/>
      <c r="G137" s="26"/>
      <c r="H137" s="57"/>
    </row>
    <row r="138">
      <c r="D138" s="60"/>
      <c r="E138" s="60"/>
      <c r="F138" s="25"/>
      <c r="G138" s="26"/>
      <c r="H138" s="57"/>
    </row>
    <row r="139">
      <c r="D139" s="60"/>
      <c r="E139" s="60"/>
      <c r="F139" s="25"/>
      <c r="G139" s="26"/>
      <c r="H139" s="57"/>
    </row>
    <row r="140">
      <c r="D140" s="60"/>
      <c r="E140" s="60"/>
      <c r="F140" s="25"/>
      <c r="G140" s="26"/>
      <c r="H140" s="57"/>
    </row>
    <row r="141">
      <c r="D141" s="60"/>
      <c r="E141" s="60"/>
      <c r="F141" s="25"/>
      <c r="G141" s="26"/>
      <c r="H141" s="57"/>
    </row>
    <row r="142">
      <c r="D142" s="60"/>
      <c r="E142" s="60"/>
      <c r="F142" s="25"/>
      <c r="G142" s="26"/>
      <c r="H142" s="57"/>
    </row>
    <row r="143">
      <c r="D143" s="60"/>
      <c r="E143" s="60"/>
      <c r="F143" s="25"/>
      <c r="G143" s="26"/>
      <c r="H143" s="57"/>
    </row>
    <row r="144">
      <c r="D144" s="60"/>
      <c r="E144" s="60"/>
      <c r="F144" s="25"/>
      <c r="G144" s="26"/>
      <c r="H144" s="57"/>
    </row>
    <row r="145">
      <c r="D145" s="60"/>
      <c r="E145" s="60"/>
      <c r="F145" s="25"/>
      <c r="G145" s="26"/>
      <c r="H145" s="57"/>
    </row>
    <row r="146">
      <c r="D146" s="60"/>
      <c r="E146" s="60"/>
      <c r="F146" s="25"/>
      <c r="G146" s="26"/>
      <c r="H146" s="57"/>
    </row>
    <row r="147">
      <c r="D147" s="60"/>
      <c r="E147" s="60"/>
      <c r="F147" s="25"/>
      <c r="G147" s="26"/>
      <c r="H147" s="57"/>
    </row>
    <row r="148">
      <c r="D148" s="60"/>
      <c r="E148" s="60"/>
      <c r="F148" s="25"/>
      <c r="G148" s="26"/>
      <c r="H148" s="57"/>
    </row>
    <row r="149">
      <c r="D149" s="60"/>
      <c r="E149" s="60"/>
      <c r="F149" s="25"/>
      <c r="G149" s="26"/>
      <c r="H149" s="57"/>
    </row>
    <row r="150">
      <c r="D150" s="60"/>
      <c r="E150" s="60"/>
      <c r="F150" s="25"/>
      <c r="G150" s="26"/>
      <c r="H150" s="57"/>
    </row>
    <row r="151">
      <c r="D151" s="60"/>
      <c r="E151" s="60"/>
      <c r="F151" s="25"/>
      <c r="G151" s="26"/>
      <c r="H151" s="57"/>
    </row>
    <row r="152">
      <c r="D152" s="60"/>
      <c r="E152" s="60"/>
      <c r="F152" s="25"/>
      <c r="G152" s="26"/>
      <c r="H152" s="57"/>
    </row>
    <row r="153">
      <c r="D153" s="60"/>
      <c r="E153" s="60"/>
      <c r="F153" s="25"/>
      <c r="G153" s="26"/>
      <c r="H153" s="57"/>
    </row>
    <row r="154">
      <c r="D154" s="60"/>
      <c r="E154" s="60"/>
      <c r="F154" s="25"/>
      <c r="G154" s="26"/>
      <c r="H154" s="57"/>
    </row>
    <row r="155">
      <c r="D155" s="60"/>
      <c r="E155" s="60"/>
      <c r="F155" s="25"/>
      <c r="G155" s="26"/>
      <c r="H155" s="57"/>
    </row>
    <row r="156">
      <c r="D156" s="60"/>
      <c r="E156" s="60"/>
      <c r="F156" s="25"/>
      <c r="G156" s="26"/>
      <c r="H156" s="57"/>
    </row>
    <row r="157">
      <c r="D157" s="60"/>
      <c r="E157" s="60"/>
      <c r="F157" s="25"/>
      <c r="G157" s="26"/>
      <c r="H157" s="57"/>
    </row>
    <row r="158">
      <c r="D158" s="60"/>
      <c r="E158" s="60"/>
      <c r="F158" s="25"/>
      <c r="G158" s="26"/>
      <c r="H158" s="57"/>
    </row>
    <row r="159">
      <c r="D159" s="60"/>
      <c r="E159" s="60"/>
      <c r="F159" s="25"/>
      <c r="G159" s="26"/>
      <c r="H159" s="57"/>
    </row>
    <row r="160">
      <c r="D160" s="60"/>
      <c r="E160" s="60"/>
      <c r="F160" s="25"/>
      <c r="G160" s="26"/>
      <c r="H160" s="57"/>
    </row>
    <row r="161">
      <c r="D161" s="60"/>
      <c r="E161" s="60"/>
      <c r="F161" s="25"/>
      <c r="G161" s="26"/>
      <c r="H161" s="57"/>
    </row>
    <row r="162">
      <c r="D162" s="60"/>
      <c r="E162" s="60"/>
      <c r="F162" s="25"/>
      <c r="G162" s="26"/>
      <c r="H162" s="57"/>
    </row>
    <row r="163">
      <c r="D163" s="60"/>
      <c r="E163" s="60"/>
      <c r="F163" s="25"/>
      <c r="G163" s="26"/>
      <c r="H163" s="57"/>
    </row>
    <row r="164">
      <c r="D164" s="60"/>
      <c r="E164" s="60"/>
      <c r="F164" s="25"/>
      <c r="G164" s="26"/>
      <c r="H164" s="57"/>
    </row>
    <row r="165">
      <c r="D165" s="60"/>
      <c r="E165" s="60"/>
      <c r="F165" s="25"/>
      <c r="G165" s="26"/>
      <c r="H165" s="57"/>
    </row>
    <row r="166">
      <c r="D166" s="60"/>
      <c r="E166" s="60"/>
      <c r="F166" s="25"/>
      <c r="G166" s="26"/>
      <c r="H166" s="57"/>
    </row>
    <row r="167">
      <c r="D167" s="60"/>
      <c r="E167" s="60"/>
      <c r="F167" s="25"/>
      <c r="G167" s="26"/>
      <c r="H167" s="57"/>
    </row>
    <row r="168">
      <c r="D168" s="60"/>
      <c r="E168" s="60"/>
      <c r="F168" s="25"/>
      <c r="G168" s="26"/>
      <c r="H168" s="57"/>
    </row>
    <row r="169">
      <c r="D169" s="60"/>
      <c r="E169" s="60"/>
      <c r="F169" s="25"/>
      <c r="G169" s="26"/>
      <c r="H169" s="57"/>
    </row>
    <row r="170">
      <c r="D170" s="60"/>
      <c r="E170" s="60"/>
      <c r="F170" s="25"/>
      <c r="G170" s="26"/>
      <c r="H170" s="57"/>
    </row>
    <row r="171">
      <c r="D171" s="60"/>
      <c r="E171" s="60"/>
      <c r="F171" s="25"/>
      <c r="G171" s="26"/>
      <c r="H171" s="57"/>
    </row>
    <row r="172">
      <c r="D172" s="60"/>
      <c r="E172" s="60"/>
      <c r="F172" s="25"/>
      <c r="G172" s="26"/>
      <c r="H172" s="57"/>
    </row>
    <row r="173">
      <c r="D173" s="60"/>
      <c r="E173" s="60"/>
      <c r="F173" s="25"/>
      <c r="G173" s="26"/>
      <c r="H173" s="57"/>
    </row>
    <row r="174">
      <c r="D174" s="60"/>
      <c r="E174" s="60"/>
      <c r="F174" s="25"/>
      <c r="G174" s="26"/>
      <c r="H174" s="57"/>
    </row>
    <row r="175">
      <c r="D175" s="60"/>
      <c r="E175" s="60"/>
      <c r="F175" s="25"/>
      <c r="G175" s="26"/>
      <c r="H175" s="57"/>
    </row>
    <row r="176">
      <c r="D176" s="60"/>
      <c r="E176" s="60"/>
      <c r="F176" s="25"/>
      <c r="G176" s="26"/>
      <c r="H176" s="57"/>
    </row>
    <row r="177">
      <c r="D177" s="60"/>
      <c r="E177" s="60"/>
      <c r="F177" s="25"/>
      <c r="G177" s="26"/>
      <c r="H177" s="57"/>
    </row>
    <row r="178">
      <c r="D178" s="60"/>
      <c r="E178" s="60"/>
      <c r="F178" s="25"/>
      <c r="G178" s="26"/>
      <c r="H178" s="57"/>
    </row>
    <row r="179">
      <c r="D179" s="60"/>
      <c r="E179" s="60"/>
      <c r="F179" s="25"/>
      <c r="G179" s="26"/>
      <c r="H179" s="57"/>
    </row>
    <row r="180">
      <c r="D180" s="60"/>
      <c r="E180" s="60"/>
      <c r="F180" s="25"/>
      <c r="G180" s="26"/>
      <c r="H180" s="57"/>
    </row>
    <row r="181">
      <c r="D181" s="60"/>
      <c r="E181" s="60"/>
      <c r="F181" s="25"/>
      <c r="G181" s="26"/>
      <c r="H181" s="57"/>
    </row>
    <row r="182">
      <c r="D182" s="60"/>
      <c r="E182" s="60"/>
      <c r="F182" s="25"/>
      <c r="G182" s="26"/>
      <c r="H182" s="57"/>
    </row>
    <row r="183">
      <c r="D183" s="60"/>
      <c r="E183" s="60"/>
      <c r="F183" s="25"/>
      <c r="G183" s="26"/>
      <c r="H183" s="57"/>
    </row>
    <row r="184">
      <c r="D184" s="60"/>
      <c r="E184" s="60"/>
      <c r="F184" s="25"/>
      <c r="G184" s="26"/>
      <c r="H184" s="57"/>
    </row>
    <row r="185">
      <c r="D185" s="60"/>
      <c r="E185" s="60"/>
      <c r="F185" s="25"/>
      <c r="G185" s="26"/>
      <c r="H185" s="57"/>
    </row>
    <row r="186">
      <c r="D186" s="60"/>
      <c r="E186" s="60"/>
      <c r="F186" s="25"/>
      <c r="G186" s="26"/>
      <c r="H186" s="57"/>
    </row>
    <row r="187">
      <c r="D187" s="60"/>
      <c r="E187" s="60"/>
      <c r="F187" s="25"/>
      <c r="G187" s="26"/>
      <c r="H187" s="57"/>
    </row>
    <row r="188">
      <c r="D188" s="60"/>
      <c r="E188" s="60"/>
      <c r="F188" s="25"/>
      <c r="G188" s="26"/>
      <c r="H188" s="57"/>
    </row>
    <row r="189">
      <c r="D189" s="60"/>
      <c r="E189" s="60"/>
      <c r="F189" s="25"/>
      <c r="G189" s="26"/>
      <c r="H189" s="57"/>
    </row>
    <row r="190">
      <c r="D190" s="60"/>
      <c r="E190" s="60"/>
      <c r="F190" s="25"/>
      <c r="G190" s="26"/>
      <c r="H190" s="57"/>
    </row>
    <row r="191">
      <c r="D191" s="60"/>
      <c r="E191" s="60"/>
      <c r="F191" s="25"/>
      <c r="G191" s="26"/>
      <c r="H191" s="57"/>
    </row>
    <row r="192">
      <c r="D192" s="60"/>
      <c r="E192" s="60"/>
      <c r="F192" s="25"/>
      <c r="G192" s="26"/>
      <c r="H192" s="57"/>
    </row>
    <row r="193">
      <c r="D193" s="60"/>
      <c r="E193" s="60"/>
      <c r="F193" s="25"/>
      <c r="G193" s="26"/>
      <c r="H193" s="57"/>
    </row>
    <row r="194">
      <c r="D194" s="60"/>
      <c r="E194" s="60"/>
      <c r="F194" s="25"/>
      <c r="G194" s="26"/>
      <c r="H194" s="57"/>
    </row>
    <row r="195">
      <c r="D195" s="60"/>
      <c r="E195" s="60"/>
      <c r="F195" s="25"/>
      <c r="G195" s="26"/>
      <c r="H195" s="57"/>
    </row>
    <row r="196">
      <c r="D196" s="60"/>
      <c r="E196" s="60"/>
      <c r="F196" s="25"/>
      <c r="G196" s="26"/>
      <c r="H196" s="57"/>
    </row>
    <row r="197">
      <c r="D197" s="60"/>
      <c r="E197" s="60"/>
      <c r="F197" s="25"/>
      <c r="G197" s="26"/>
      <c r="H197" s="57"/>
    </row>
    <row r="198">
      <c r="D198" s="60"/>
      <c r="E198" s="60"/>
      <c r="F198" s="25"/>
      <c r="G198" s="26"/>
      <c r="H198" s="57"/>
    </row>
    <row r="199">
      <c r="D199" s="60"/>
      <c r="E199" s="60"/>
      <c r="F199" s="25"/>
      <c r="G199" s="26"/>
      <c r="H199" s="57"/>
    </row>
    <row r="200">
      <c r="D200" s="60"/>
      <c r="E200" s="60"/>
      <c r="F200" s="25"/>
      <c r="G200" s="26"/>
      <c r="H200" s="57"/>
    </row>
    <row r="201">
      <c r="D201" s="60"/>
      <c r="E201" s="60"/>
      <c r="F201" s="25"/>
      <c r="G201" s="26"/>
      <c r="H201" s="57"/>
    </row>
    <row r="202">
      <c r="D202" s="60"/>
      <c r="E202" s="60"/>
      <c r="F202" s="25"/>
      <c r="G202" s="26"/>
      <c r="H202" s="57"/>
    </row>
    <row r="203">
      <c r="D203" s="60"/>
      <c r="E203" s="60"/>
      <c r="F203" s="25"/>
      <c r="G203" s="26"/>
      <c r="H203" s="57"/>
    </row>
    <row r="204">
      <c r="D204" s="60"/>
      <c r="E204" s="60"/>
      <c r="F204" s="25"/>
      <c r="G204" s="26"/>
      <c r="H204" s="57"/>
    </row>
    <row r="205">
      <c r="D205" s="60"/>
      <c r="E205" s="60"/>
      <c r="F205" s="25"/>
      <c r="G205" s="26"/>
      <c r="H205" s="57"/>
    </row>
    <row r="206">
      <c r="D206" s="60"/>
      <c r="E206" s="60"/>
      <c r="F206" s="25"/>
      <c r="G206" s="26"/>
      <c r="H206" s="57"/>
    </row>
    <row r="207">
      <c r="D207" s="60"/>
      <c r="E207" s="60"/>
      <c r="F207" s="25"/>
      <c r="G207" s="26"/>
      <c r="H207" s="57"/>
    </row>
    <row r="208">
      <c r="D208" s="60"/>
      <c r="E208" s="60"/>
      <c r="F208" s="25"/>
      <c r="G208" s="26"/>
      <c r="H208" s="57"/>
    </row>
    <row r="209">
      <c r="D209" s="60"/>
      <c r="E209" s="60"/>
      <c r="F209" s="25"/>
      <c r="G209" s="26"/>
      <c r="H209" s="57"/>
    </row>
    <row r="210">
      <c r="D210" s="60"/>
      <c r="E210" s="60"/>
      <c r="F210" s="25"/>
      <c r="G210" s="26"/>
      <c r="H210" s="57"/>
    </row>
    <row r="211">
      <c r="D211" s="60"/>
      <c r="E211" s="60"/>
      <c r="F211" s="25"/>
      <c r="G211" s="26"/>
      <c r="H211" s="57"/>
    </row>
    <row r="212">
      <c r="D212" s="60"/>
      <c r="E212" s="60"/>
      <c r="F212" s="25"/>
      <c r="G212" s="26"/>
      <c r="H212" s="57"/>
    </row>
    <row r="213">
      <c r="D213" s="60"/>
      <c r="E213" s="60"/>
      <c r="F213" s="25"/>
      <c r="G213" s="26"/>
      <c r="H213" s="57"/>
    </row>
    <row r="214">
      <c r="D214" s="60"/>
      <c r="E214" s="60"/>
      <c r="F214" s="25"/>
      <c r="G214" s="26"/>
      <c r="H214" s="57"/>
    </row>
    <row r="215">
      <c r="D215" s="60"/>
      <c r="E215" s="60"/>
      <c r="F215" s="25"/>
      <c r="G215" s="26"/>
      <c r="H215" s="57"/>
    </row>
    <row r="216">
      <c r="D216" s="60"/>
      <c r="E216" s="60"/>
      <c r="F216" s="25"/>
      <c r="G216" s="26"/>
      <c r="H216" s="57"/>
    </row>
    <row r="217">
      <c r="D217" s="60"/>
      <c r="E217" s="60"/>
      <c r="F217" s="25"/>
      <c r="G217" s="26"/>
      <c r="H217" s="57"/>
    </row>
    <row r="218">
      <c r="D218" s="60"/>
      <c r="E218" s="60"/>
      <c r="F218" s="25"/>
      <c r="G218" s="26"/>
      <c r="H218" s="57"/>
    </row>
    <row r="219">
      <c r="D219" s="60"/>
      <c r="E219" s="60"/>
      <c r="F219" s="25"/>
      <c r="G219" s="26"/>
      <c r="H219" s="57"/>
    </row>
    <row r="220">
      <c r="D220" s="60"/>
      <c r="E220" s="60"/>
      <c r="F220" s="25"/>
      <c r="G220" s="26"/>
      <c r="H220" s="57"/>
    </row>
    <row r="221">
      <c r="D221" s="60"/>
      <c r="E221" s="60"/>
      <c r="F221" s="25"/>
      <c r="G221" s="26"/>
      <c r="H221" s="57"/>
    </row>
    <row r="222">
      <c r="D222" s="60"/>
      <c r="E222" s="60"/>
      <c r="F222" s="25"/>
      <c r="G222" s="26"/>
      <c r="H222" s="57"/>
    </row>
    <row r="223">
      <c r="D223" s="60"/>
      <c r="E223" s="60"/>
      <c r="F223" s="25"/>
      <c r="G223" s="26"/>
      <c r="H223" s="57"/>
    </row>
    <row r="224">
      <c r="D224" s="60"/>
      <c r="E224" s="60"/>
      <c r="F224" s="25"/>
      <c r="G224" s="26"/>
      <c r="H224" s="57"/>
    </row>
    <row r="225">
      <c r="D225" s="60"/>
      <c r="E225" s="60"/>
      <c r="F225" s="25"/>
      <c r="G225" s="26"/>
      <c r="H225" s="57"/>
    </row>
    <row r="226">
      <c r="D226" s="60"/>
      <c r="E226" s="60"/>
      <c r="F226" s="25"/>
      <c r="G226" s="26"/>
      <c r="H226" s="57"/>
    </row>
    <row r="227">
      <c r="D227" s="60"/>
      <c r="E227" s="60"/>
      <c r="F227" s="25"/>
      <c r="G227" s="26"/>
      <c r="H227" s="57"/>
    </row>
    <row r="228">
      <c r="D228" s="60"/>
      <c r="E228" s="60"/>
      <c r="F228" s="25"/>
      <c r="G228" s="26"/>
      <c r="H228" s="57"/>
    </row>
    <row r="229">
      <c r="D229" s="60"/>
      <c r="E229" s="60"/>
      <c r="F229" s="25"/>
      <c r="G229" s="26"/>
      <c r="H229" s="57"/>
    </row>
    <row r="230">
      <c r="D230" s="60"/>
      <c r="E230" s="60"/>
      <c r="F230" s="25"/>
      <c r="G230" s="26"/>
      <c r="H230" s="57"/>
    </row>
    <row r="231">
      <c r="D231" s="60"/>
      <c r="E231" s="60"/>
      <c r="F231" s="25"/>
      <c r="G231" s="26"/>
      <c r="H231" s="57"/>
    </row>
    <row r="232">
      <c r="D232" s="60"/>
      <c r="E232" s="60"/>
      <c r="F232" s="25"/>
      <c r="G232" s="26"/>
      <c r="H232" s="57"/>
    </row>
    <row r="233">
      <c r="D233" s="60"/>
      <c r="E233" s="60"/>
      <c r="F233" s="25"/>
      <c r="G233" s="26"/>
      <c r="H233" s="57"/>
    </row>
    <row r="234">
      <c r="D234" s="60"/>
      <c r="E234" s="60"/>
      <c r="F234" s="25"/>
      <c r="G234" s="26"/>
      <c r="H234" s="57"/>
    </row>
    <row r="235">
      <c r="D235" s="60"/>
      <c r="E235" s="60"/>
      <c r="F235" s="25"/>
      <c r="G235" s="26"/>
      <c r="H235" s="57"/>
    </row>
    <row r="236">
      <c r="D236" s="60"/>
      <c r="E236" s="60"/>
      <c r="F236" s="25"/>
      <c r="G236" s="26"/>
      <c r="H236" s="57"/>
    </row>
    <row r="237">
      <c r="D237" s="60"/>
      <c r="E237" s="60"/>
      <c r="F237" s="25"/>
      <c r="G237" s="26"/>
      <c r="H237" s="57"/>
    </row>
    <row r="238">
      <c r="D238" s="60"/>
      <c r="E238" s="60"/>
      <c r="F238" s="25"/>
      <c r="G238" s="26"/>
      <c r="H238" s="57"/>
    </row>
    <row r="239">
      <c r="D239" s="60"/>
      <c r="E239" s="60"/>
      <c r="F239" s="25"/>
      <c r="G239" s="26"/>
      <c r="H239" s="57"/>
    </row>
    <row r="240">
      <c r="D240" s="60"/>
      <c r="E240" s="60"/>
      <c r="F240" s="25"/>
      <c r="G240" s="26"/>
      <c r="H240" s="57"/>
    </row>
    <row r="241">
      <c r="D241" s="60"/>
      <c r="E241" s="60"/>
      <c r="F241" s="25"/>
      <c r="G241" s="26"/>
      <c r="H241" s="57"/>
    </row>
    <row r="242">
      <c r="D242" s="60"/>
      <c r="E242" s="60"/>
      <c r="F242" s="25"/>
      <c r="G242" s="26"/>
      <c r="H242" s="57"/>
    </row>
    <row r="243">
      <c r="D243" s="60"/>
      <c r="E243" s="60"/>
      <c r="F243" s="25"/>
      <c r="G243" s="26"/>
      <c r="H243" s="57"/>
    </row>
    <row r="244">
      <c r="D244" s="60"/>
      <c r="E244" s="60"/>
      <c r="F244" s="25"/>
      <c r="G244" s="26"/>
      <c r="H244" s="57"/>
    </row>
    <row r="245">
      <c r="D245" s="60"/>
      <c r="E245" s="60"/>
      <c r="F245" s="25"/>
      <c r="G245" s="26"/>
      <c r="H245" s="57"/>
    </row>
    <row r="246">
      <c r="D246" s="60"/>
      <c r="E246" s="60"/>
      <c r="F246" s="25"/>
      <c r="G246" s="26"/>
      <c r="H246" s="57"/>
    </row>
    <row r="247">
      <c r="D247" s="60"/>
      <c r="E247" s="60"/>
      <c r="F247" s="25"/>
      <c r="G247" s="26"/>
      <c r="H247" s="57"/>
    </row>
    <row r="248">
      <c r="D248" s="60"/>
      <c r="E248" s="60"/>
      <c r="F248" s="25"/>
      <c r="G248" s="26"/>
      <c r="H248" s="57"/>
    </row>
    <row r="249">
      <c r="D249" s="60"/>
      <c r="E249" s="60"/>
      <c r="F249" s="25"/>
      <c r="G249" s="26"/>
      <c r="H249" s="57"/>
    </row>
    <row r="250">
      <c r="D250" s="60"/>
      <c r="E250" s="60"/>
      <c r="F250" s="25"/>
      <c r="G250" s="26"/>
      <c r="H250" s="57"/>
    </row>
    <row r="251">
      <c r="D251" s="60"/>
      <c r="E251" s="60"/>
      <c r="F251" s="25"/>
      <c r="G251" s="26"/>
      <c r="H251" s="57"/>
    </row>
    <row r="252">
      <c r="D252" s="60"/>
      <c r="E252" s="60"/>
      <c r="F252" s="25"/>
      <c r="G252" s="26"/>
      <c r="H252" s="57"/>
    </row>
    <row r="253">
      <c r="D253" s="60"/>
      <c r="E253" s="60"/>
      <c r="F253" s="25"/>
      <c r="G253" s="26"/>
      <c r="H253" s="57"/>
    </row>
    <row r="254">
      <c r="D254" s="60"/>
      <c r="E254" s="60"/>
      <c r="F254" s="25"/>
      <c r="G254" s="26"/>
      <c r="H254" s="57"/>
    </row>
    <row r="255">
      <c r="D255" s="60"/>
      <c r="E255" s="60"/>
      <c r="F255" s="25"/>
      <c r="G255" s="26"/>
      <c r="H255" s="57"/>
    </row>
    <row r="256">
      <c r="D256" s="60"/>
      <c r="E256" s="60"/>
      <c r="F256" s="25"/>
      <c r="G256" s="26"/>
      <c r="H256" s="57"/>
    </row>
    <row r="257">
      <c r="D257" s="60"/>
      <c r="E257" s="60"/>
      <c r="F257" s="25"/>
      <c r="G257" s="26"/>
      <c r="H257" s="57"/>
    </row>
    <row r="258">
      <c r="D258" s="60"/>
      <c r="E258" s="60"/>
      <c r="F258" s="25"/>
      <c r="G258" s="26"/>
      <c r="H258" s="57"/>
    </row>
    <row r="259">
      <c r="D259" s="60"/>
      <c r="E259" s="60"/>
      <c r="F259" s="25"/>
      <c r="G259" s="26"/>
      <c r="H259" s="57"/>
    </row>
    <row r="260">
      <c r="D260" s="60"/>
      <c r="E260" s="60"/>
      <c r="F260" s="25"/>
      <c r="G260" s="26"/>
      <c r="H260" s="57"/>
    </row>
    <row r="261">
      <c r="D261" s="60"/>
      <c r="E261" s="60"/>
      <c r="F261" s="25"/>
      <c r="G261" s="26"/>
      <c r="H261" s="57"/>
    </row>
    <row r="262">
      <c r="D262" s="60"/>
      <c r="E262" s="60"/>
      <c r="F262" s="25"/>
      <c r="G262" s="26"/>
      <c r="H262" s="57"/>
    </row>
    <row r="263">
      <c r="D263" s="60"/>
      <c r="E263" s="60"/>
      <c r="F263" s="25"/>
      <c r="G263" s="26"/>
      <c r="H263" s="57"/>
    </row>
    <row r="264">
      <c r="D264" s="60"/>
      <c r="E264" s="60"/>
      <c r="F264" s="25"/>
      <c r="G264" s="26"/>
      <c r="H264" s="57"/>
    </row>
    <row r="265">
      <c r="D265" s="60"/>
      <c r="E265" s="60"/>
      <c r="F265" s="25"/>
      <c r="G265" s="26"/>
      <c r="H265" s="57"/>
    </row>
    <row r="266">
      <c r="D266" s="60"/>
      <c r="E266" s="60"/>
      <c r="F266" s="25"/>
      <c r="G266" s="26"/>
      <c r="H266" s="57"/>
    </row>
    <row r="267">
      <c r="D267" s="60"/>
      <c r="E267" s="60"/>
      <c r="F267" s="25"/>
      <c r="G267" s="26"/>
      <c r="H267" s="57"/>
    </row>
    <row r="268">
      <c r="D268" s="60"/>
      <c r="E268" s="60"/>
      <c r="F268" s="25"/>
      <c r="G268" s="26"/>
      <c r="H268" s="57"/>
    </row>
    <row r="269">
      <c r="D269" s="60"/>
      <c r="E269" s="60"/>
      <c r="F269" s="25"/>
      <c r="G269" s="26"/>
      <c r="H269" s="57"/>
    </row>
    <row r="270">
      <c r="D270" s="60"/>
      <c r="E270" s="60"/>
      <c r="F270" s="25"/>
      <c r="G270" s="26"/>
      <c r="H270" s="57"/>
    </row>
    <row r="271">
      <c r="D271" s="60"/>
      <c r="E271" s="60"/>
      <c r="F271" s="25"/>
      <c r="G271" s="26"/>
      <c r="H271" s="57"/>
    </row>
    <row r="272">
      <c r="D272" s="60"/>
      <c r="E272" s="60"/>
      <c r="F272" s="25"/>
      <c r="G272" s="26"/>
      <c r="H272" s="57"/>
    </row>
    <row r="273">
      <c r="D273" s="60"/>
      <c r="E273" s="60"/>
      <c r="F273" s="25"/>
      <c r="G273" s="26"/>
      <c r="H273" s="57"/>
    </row>
    <row r="274">
      <c r="D274" s="60"/>
      <c r="E274" s="60"/>
      <c r="F274" s="25"/>
      <c r="G274" s="26"/>
      <c r="H274" s="57"/>
    </row>
    <row r="275">
      <c r="D275" s="60"/>
      <c r="E275" s="60"/>
      <c r="F275" s="25"/>
      <c r="G275" s="26"/>
      <c r="H275" s="57"/>
    </row>
    <row r="276">
      <c r="D276" s="60"/>
      <c r="E276" s="60"/>
      <c r="F276" s="25"/>
      <c r="G276" s="26"/>
      <c r="H276" s="57"/>
    </row>
    <row r="277">
      <c r="D277" s="60"/>
      <c r="E277" s="60"/>
      <c r="F277" s="25"/>
      <c r="G277" s="26"/>
      <c r="H277" s="57"/>
    </row>
    <row r="278">
      <c r="D278" s="60"/>
      <c r="E278" s="60"/>
      <c r="F278" s="25"/>
      <c r="G278" s="26"/>
      <c r="H278" s="57"/>
    </row>
    <row r="279">
      <c r="D279" s="60"/>
      <c r="E279" s="60"/>
      <c r="F279" s="25"/>
      <c r="G279" s="26"/>
      <c r="H279" s="57"/>
    </row>
    <row r="280">
      <c r="D280" s="60"/>
      <c r="E280" s="60"/>
      <c r="F280" s="25"/>
      <c r="G280" s="26"/>
      <c r="H280" s="57"/>
    </row>
    <row r="281">
      <c r="D281" s="60"/>
      <c r="E281" s="60"/>
      <c r="F281" s="25"/>
      <c r="G281" s="26"/>
      <c r="H281" s="57"/>
    </row>
    <row r="282">
      <c r="D282" s="60"/>
      <c r="E282" s="60"/>
      <c r="F282" s="25"/>
      <c r="G282" s="26"/>
      <c r="H282" s="57"/>
    </row>
    <row r="283">
      <c r="D283" s="60"/>
      <c r="E283" s="60"/>
      <c r="F283" s="25"/>
      <c r="G283" s="26"/>
      <c r="H283" s="57"/>
    </row>
    <row r="284">
      <c r="D284" s="60"/>
      <c r="E284" s="60"/>
      <c r="F284" s="25"/>
      <c r="G284" s="26"/>
      <c r="H284" s="57"/>
    </row>
    <row r="285">
      <c r="D285" s="60"/>
      <c r="E285" s="60"/>
      <c r="F285" s="25"/>
      <c r="G285" s="26"/>
      <c r="H285" s="57"/>
    </row>
    <row r="286">
      <c r="D286" s="60"/>
      <c r="E286" s="60"/>
      <c r="F286" s="25"/>
      <c r="G286" s="26"/>
      <c r="H286" s="57"/>
    </row>
    <row r="287">
      <c r="D287" s="60"/>
      <c r="E287" s="60"/>
      <c r="F287" s="25"/>
      <c r="G287" s="26"/>
      <c r="H287" s="57"/>
    </row>
    <row r="288">
      <c r="D288" s="60"/>
      <c r="E288" s="60"/>
      <c r="F288" s="25"/>
      <c r="G288" s="26"/>
      <c r="H288" s="57"/>
    </row>
    <row r="289">
      <c r="D289" s="60"/>
      <c r="E289" s="60"/>
      <c r="F289" s="25"/>
      <c r="G289" s="26"/>
      <c r="H289" s="57"/>
    </row>
    <row r="290">
      <c r="D290" s="60"/>
      <c r="E290" s="60"/>
      <c r="F290" s="25"/>
      <c r="G290" s="26"/>
      <c r="H290" s="57"/>
    </row>
    <row r="291">
      <c r="D291" s="60"/>
      <c r="E291" s="60"/>
      <c r="F291" s="25"/>
      <c r="G291" s="26"/>
      <c r="H291" s="57"/>
    </row>
    <row r="292">
      <c r="D292" s="60"/>
      <c r="E292" s="60"/>
      <c r="F292" s="25"/>
      <c r="G292" s="26"/>
      <c r="H292" s="57"/>
    </row>
    <row r="293">
      <c r="D293" s="60"/>
      <c r="E293" s="60"/>
      <c r="F293" s="25"/>
      <c r="G293" s="26"/>
      <c r="H293" s="57"/>
    </row>
    <row r="294">
      <c r="D294" s="60"/>
      <c r="E294" s="60"/>
      <c r="F294" s="25"/>
      <c r="G294" s="26"/>
      <c r="H294" s="57"/>
    </row>
    <row r="295">
      <c r="D295" s="60"/>
      <c r="E295" s="60"/>
      <c r="F295" s="25"/>
      <c r="G295" s="26"/>
      <c r="H295" s="57"/>
    </row>
    <row r="296">
      <c r="D296" s="60"/>
      <c r="E296" s="60"/>
      <c r="F296" s="25"/>
      <c r="G296" s="26"/>
      <c r="H296" s="57"/>
    </row>
    <row r="297">
      <c r="D297" s="60"/>
      <c r="E297" s="60"/>
      <c r="F297" s="25"/>
      <c r="G297" s="26"/>
      <c r="H297" s="57"/>
    </row>
    <row r="298">
      <c r="D298" s="60"/>
      <c r="E298" s="60"/>
      <c r="F298" s="25"/>
      <c r="G298" s="26"/>
      <c r="H298" s="57"/>
    </row>
    <row r="299">
      <c r="D299" s="60"/>
      <c r="E299" s="60"/>
      <c r="F299" s="25"/>
      <c r="G299" s="26"/>
      <c r="H299" s="57"/>
    </row>
    <row r="300">
      <c r="D300" s="60"/>
      <c r="E300" s="60"/>
      <c r="F300" s="25"/>
      <c r="G300" s="26"/>
      <c r="H300" s="57"/>
    </row>
    <row r="301">
      <c r="D301" s="60"/>
      <c r="E301" s="60"/>
      <c r="F301" s="25"/>
      <c r="G301" s="26"/>
      <c r="H301" s="57"/>
    </row>
    <row r="302">
      <c r="D302" s="60"/>
      <c r="E302" s="60"/>
      <c r="F302" s="25"/>
      <c r="G302" s="26"/>
      <c r="H302" s="57"/>
    </row>
    <row r="303">
      <c r="D303" s="60"/>
      <c r="E303" s="60"/>
      <c r="F303" s="25"/>
      <c r="G303" s="26"/>
      <c r="H303" s="57"/>
    </row>
    <row r="304">
      <c r="D304" s="60"/>
      <c r="E304" s="60"/>
      <c r="F304" s="25"/>
      <c r="G304" s="26"/>
      <c r="H304" s="57"/>
    </row>
    <row r="305">
      <c r="D305" s="60"/>
      <c r="E305" s="60"/>
      <c r="F305" s="25"/>
      <c r="G305" s="26"/>
      <c r="H305" s="57"/>
    </row>
    <row r="306">
      <c r="D306" s="60"/>
      <c r="E306" s="60"/>
      <c r="F306" s="25"/>
      <c r="G306" s="26"/>
      <c r="H306" s="57"/>
    </row>
    <row r="307">
      <c r="D307" s="60"/>
      <c r="E307" s="60"/>
      <c r="F307" s="25"/>
      <c r="G307" s="26"/>
      <c r="H307" s="57"/>
    </row>
    <row r="308">
      <c r="D308" s="60"/>
      <c r="E308" s="60"/>
      <c r="F308" s="25"/>
      <c r="G308" s="26"/>
      <c r="H308" s="57"/>
    </row>
    <row r="309">
      <c r="D309" s="60"/>
      <c r="E309" s="60"/>
      <c r="F309" s="25"/>
      <c r="G309" s="26"/>
      <c r="H309" s="57"/>
    </row>
    <row r="310">
      <c r="D310" s="60"/>
      <c r="E310" s="60"/>
      <c r="F310" s="25"/>
      <c r="G310" s="26"/>
      <c r="H310" s="57"/>
    </row>
    <row r="311">
      <c r="D311" s="60"/>
      <c r="E311" s="60"/>
      <c r="F311" s="25"/>
      <c r="G311" s="26"/>
      <c r="H311" s="57"/>
    </row>
    <row r="312">
      <c r="D312" s="60"/>
      <c r="E312" s="60"/>
      <c r="F312" s="25"/>
      <c r="G312" s="26"/>
      <c r="H312" s="57"/>
    </row>
    <row r="313">
      <c r="D313" s="60"/>
      <c r="E313" s="60"/>
      <c r="F313" s="25"/>
      <c r="G313" s="26"/>
      <c r="H313" s="57"/>
    </row>
    <row r="314">
      <c r="D314" s="60"/>
      <c r="E314" s="60"/>
      <c r="F314" s="25"/>
      <c r="G314" s="26"/>
      <c r="H314" s="57"/>
    </row>
    <row r="315">
      <c r="D315" s="60"/>
      <c r="E315" s="60"/>
      <c r="F315" s="25"/>
      <c r="G315" s="26"/>
      <c r="H315" s="57"/>
    </row>
    <row r="316">
      <c r="D316" s="60"/>
      <c r="E316" s="60"/>
      <c r="F316" s="25"/>
      <c r="G316" s="26"/>
      <c r="H316" s="57"/>
    </row>
    <row r="317">
      <c r="D317" s="60"/>
      <c r="E317" s="60"/>
      <c r="F317" s="25"/>
      <c r="G317" s="26"/>
      <c r="H317" s="57"/>
    </row>
    <row r="318">
      <c r="D318" s="60"/>
      <c r="E318" s="60"/>
      <c r="F318" s="25"/>
      <c r="G318" s="26"/>
      <c r="H318" s="57"/>
    </row>
    <row r="319">
      <c r="D319" s="60"/>
      <c r="E319" s="60"/>
      <c r="F319" s="25"/>
      <c r="G319" s="26"/>
      <c r="H319" s="57"/>
    </row>
    <row r="320">
      <c r="D320" s="60"/>
      <c r="E320" s="60"/>
      <c r="F320" s="25"/>
      <c r="G320" s="26"/>
      <c r="H320" s="57"/>
    </row>
    <row r="321">
      <c r="D321" s="60"/>
      <c r="E321" s="60"/>
      <c r="F321" s="25"/>
      <c r="G321" s="26"/>
      <c r="H321" s="57"/>
    </row>
    <row r="322">
      <c r="D322" s="60"/>
      <c r="E322" s="60"/>
      <c r="F322" s="25"/>
      <c r="G322" s="26"/>
      <c r="H322" s="57"/>
    </row>
    <row r="323">
      <c r="D323" s="60"/>
      <c r="E323" s="60"/>
      <c r="F323" s="25"/>
      <c r="G323" s="26"/>
      <c r="H323" s="57"/>
    </row>
    <row r="324">
      <c r="D324" s="60"/>
      <c r="E324" s="60"/>
      <c r="F324" s="25"/>
      <c r="G324" s="26"/>
      <c r="H324" s="57"/>
    </row>
    <row r="325">
      <c r="D325" s="60"/>
      <c r="E325" s="60"/>
      <c r="F325" s="25"/>
      <c r="G325" s="26"/>
      <c r="H325" s="57"/>
    </row>
    <row r="326">
      <c r="D326" s="60"/>
      <c r="E326" s="60"/>
      <c r="F326" s="25"/>
      <c r="G326" s="26"/>
      <c r="H326" s="57"/>
    </row>
    <row r="327">
      <c r="D327" s="60"/>
      <c r="E327" s="60"/>
      <c r="F327" s="25"/>
      <c r="G327" s="26"/>
      <c r="H327" s="57"/>
    </row>
    <row r="328">
      <c r="D328" s="60"/>
      <c r="E328" s="60"/>
      <c r="F328" s="25"/>
      <c r="G328" s="26"/>
      <c r="H328" s="57"/>
    </row>
    <row r="329">
      <c r="D329" s="60"/>
      <c r="E329" s="60"/>
      <c r="F329" s="25"/>
      <c r="G329" s="26"/>
      <c r="H329" s="57"/>
    </row>
    <row r="330">
      <c r="D330" s="60"/>
      <c r="E330" s="60"/>
      <c r="F330" s="25"/>
      <c r="G330" s="26"/>
      <c r="H330" s="57"/>
    </row>
    <row r="331">
      <c r="D331" s="60"/>
      <c r="E331" s="60"/>
      <c r="F331" s="25"/>
      <c r="G331" s="26"/>
      <c r="H331" s="57"/>
    </row>
    <row r="332">
      <c r="D332" s="60"/>
      <c r="E332" s="60"/>
      <c r="F332" s="25"/>
      <c r="G332" s="26"/>
      <c r="H332" s="57"/>
    </row>
    <row r="333">
      <c r="D333" s="60"/>
      <c r="E333" s="60"/>
      <c r="F333" s="25"/>
      <c r="G333" s="26"/>
      <c r="H333" s="57"/>
    </row>
    <row r="334">
      <c r="D334" s="60"/>
      <c r="E334" s="60"/>
      <c r="F334" s="25"/>
      <c r="G334" s="26"/>
      <c r="H334" s="57"/>
    </row>
    <row r="335">
      <c r="D335" s="60"/>
      <c r="E335" s="60"/>
      <c r="F335" s="25"/>
      <c r="G335" s="26"/>
      <c r="H335" s="57"/>
    </row>
    <row r="336">
      <c r="D336" s="60"/>
      <c r="E336" s="60"/>
      <c r="F336" s="25"/>
      <c r="G336" s="26"/>
      <c r="H336" s="57"/>
    </row>
    <row r="337">
      <c r="D337" s="60"/>
      <c r="E337" s="60"/>
      <c r="F337" s="25"/>
      <c r="G337" s="26"/>
      <c r="H337" s="57"/>
    </row>
    <row r="338">
      <c r="D338" s="60"/>
      <c r="E338" s="60"/>
      <c r="F338" s="25"/>
      <c r="G338" s="26"/>
      <c r="H338" s="57"/>
    </row>
    <row r="339">
      <c r="D339" s="60"/>
      <c r="E339" s="60"/>
      <c r="F339" s="25"/>
      <c r="G339" s="26"/>
      <c r="H339" s="57"/>
    </row>
    <row r="340">
      <c r="D340" s="60"/>
      <c r="E340" s="60"/>
      <c r="F340" s="25"/>
      <c r="G340" s="26"/>
      <c r="H340" s="57"/>
    </row>
    <row r="341">
      <c r="D341" s="60"/>
      <c r="E341" s="60"/>
      <c r="F341" s="25"/>
      <c r="G341" s="26"/>
      <c r="H341" s="57"/>
    </row>
    <row r="342">
      <c r="D342" s="60"/>
      <c r="E342" s="60"/>
      <c r="F342" s="25"/>
      <c r="G342" s="26"/>
      <c r="H342" s="57"/>
    </row>
    <row r="343">
      <c r="D343" s="60"/>
      <c r="E343" s="60"/>
      <c r="F343" s="25"/>
      <c r="G343" s="26"/>
      <c r="H343" s="57"/>
    </row>
    <row r="344">
      <c r="D344" s="60"/>
      <c r="E344" s="60"/>
      <c r="F344" s="25"/>
      <c r="G344" s="26"/>
      <c r="H344" s="57"/>
    </row>
    <row r="345">
      <c r="D345" s="60"/>
      <c r="E345" s="60"/>
      <c r="F345" s="25"/>
      <c r="G345" s="26"/>
      <c r="H345" s="57"/>
    </row>
    <row r="346">
      <c r="D346" s="60"/>
      <c r="E346" s="60"/>
      <c r="F346" s="25"/>
      <c r="G346" s="26"/>
      <c r="H346" s="57"/>
    </row>
    <row r="347">
      <c r="D347" s="60"/>
      <c r="E347" s="60"/>
      <c r="F347" s="25"/>
      <c r="G347" s="26"/>
      <c r="H347" s="57"/>
    </row>
    <row r="348">
      <c r="D348" s="60"/>
      <c r="E348" s="60"/>
      <c r="F348" s="25"/>
      <c r="G348" s="26"/>
      <c r="H348" s="57"/>
    </row>
    <row r="349">
      <c r="D349" s="60"/>
      <c r="E349" s="60"/>
      <c r="F349" s="25"/>
      <c r="G349" s="26"/>
      <c r="H349" s="57"/>
    </row>
    <row r="350">
      <c r="D350" s="60"/>
      <c r="E350" s="60"/>
      <c r="F350" s="25"/>
      <c r="G350" s="26"/>
      <c r="H350" s="57"/>
    </row>
    <row r="351">
      <c r="D351" s="60"/>
      <c r="E351" s="60"/>
      <c r="F351" s="25"/>
      <c r="G351" s="26"/>
      <c r="H351" s="57"/>
    </row>
    <row r="352">
      <c r="D352" s="60"/>
      <c r="E352" s="60"/>
      <c r="F352" s="25"/>
      <c r="G352" s="26"/>
      <c r="H352" s="57"/>
    </row>
    <row r="353">
      <c r="D353" s="60"/>
      <c r="E353" s="60"/>
      <c r="F353" s="25"/>
      <c r="G353" s="26"/>
      <c r="H353" s="57"/>
    </row>
    <row r="354">
      <c r="D354" s="60"/>
      <c r="E354" s="60"/>
      <c r="F354" s="25"/>
      <c r="G354" s="26"/>
      <c r="H354" s="57"/>
    </row>
    <row r="355">
      <c r="D355" s="60"/>
      <c r="E355" s="60"/>
      <c r="F355" s="25"/>
      <c r="G355" s="26"/>
      <c r="H355" s="57"/>
    </row>
    <row r="356">
      <c r="D356" s="60"/>
      <c r="E356" s="60"/>
      <c r="F356" s="25"/>
      <c r="G356" s="26"/>
      <c r="H356" s="57"/>
    </row>
    <row r="357">
      <c r="D357" s="60"/>
      <c r="E357" s="60"/>
      <c r="F357" s="25"/>
      <c r="G357" s="26"/>
      <c r="H357" s="57"/>
    </row>
    <row r="358">
      <c r="D358" s="60"/>
      <c r="E358" s="60"/>
      <c r="F358" s="25"/>
      <c r="G358" s="26"/>
      <c r="H358" s="57"/>
    </row>
    <row r="359">
      <c r="D359" s="60"/>
      <c r="E359" s="60"/>
      <c r="F359" s="25"/>
      <c r="G359" s="26"/>
      <c r="H359" s="57"/>
    </row>
    <row r="360">
      <c r="D360" s="60"/>
      <c r="E360" s="60"/>
      <c r="F360" s="25"/>
      <c r="G360" s="26"/>
      <c r="H360" s="57"/>
    </row>
    <row r="361">
      <c r="D361" s="60"/>
      <c r="E361" s="60"/>
      <c r="F361" s="25"/>
      <c r="G361" s="26"/>
      <c r="H361" s="57"/>
    </row>
    <row r="362">
      <c r="D362" s="60"/>
      <c r="E362" s="60"/>
      <c r="F362" s="25"/>
      <c r="G362" s="26"/>
      <c r="H362" s="57"/>
    </row>
    <row r="363">
      <c r="D363" s="60"/>
      <c r="E363" s="60"/>
      <c r="F363" s="25"/>
      <c r="G363" s="26"/>
      <c r="H363" s="57"/>
    </row>
    <row r="364">
      <c r="D364" s="60"/>
      <c r="E364" s="60"/>
      <c r="F364" s="25"/>
      <c r="G364" s="26"/>
      <c r="H364" s="57"/>
    </row>
    <row r="365">
      <c r="D365" s="60"/>
      <c r="E365" s="60"/>
      <c r="F365" s="25"/>
      <c r="G365" s="26"/>
      <c r="H365" s="57"/>
    </row>
    <row r="366">
      <c r="D366" s="60"/>
      <c r="E366" s="60"/>
      <c r="F366" s="25"/>
      <c r="G366" s="26"/>
      <c r="H366" s="57"/>
    </row>
    <row r="367">
      <c r="D367" s="60"/>
      <c r="E367" s="60"/>
      <c r="F367" s="25"/>
      <c r="G367" s="26"/>
      <c r="H367" s="57"/>
    </row>
    <row r="368">
      <c r="D368" s="60"/>
      <c r="E368" s="60"/>
      <c r="F368" s="25"/>
      <c r="G368" s="26"/>
      <c r="H368" s="57"/>
    </row>
    <row r="369">
      <c r="D369" s="60"/>
      <c r="E369" s="60"/>
      <c r="F369" s="25"/>
      <c r="G369" s="26"/>
      <c r="H369" s="57"/>
    </row>
    <row r="370">
      <c r="D370" s="60"/>
      <c r="E370" s="60"/>
      <c r="F370" s="25"/>
      <c r="G370" s="26"/>
      <c r="H370" s="57"/>
    </row>
    <row r="371">
      <c r="D371" s="60"/>
      <c r="E371" s="60"/>
      <c r="F371" s="25"/>
      <c r="G371" s="26"/>
      <c r="H371" s="57"/>
    </row>
    <row r="372">
      <c r="D372" s="60"/>
      <c r="E372" s="60"/>
      <c r="F372" s="25"/>
      <c r="G372" s="26"/>
      <c r="H372" s="57"/>
    </row>
    <row r="373">
      <c r="D373" s="60"/>
      <c r="E373" s="60"/>
      <c r="F373" s="25"/>
      <c r="G373" s="26"/>
      <c r="H373" s="57"/>
    </row>
    <row r="374">
      <c r="D374" s="60"/>
      <c r="E374" s="60"/>
      <c r="F374" s="25"/>
      <c r="G374" s="26"/>
      <c r="H374" s="57"/>
    </row>
    <row r="375">
      <c r="D375" s="60"/>
      <c r="E375" s="60"/>
      <c r="F375" s="25"/>
      <c r="G375" s="26"/>
      <c r="H375" s="57"/>
    </row>
    <row r="376">
      <c r="D376" s="60"/>
      <c r="E376" s="60"/>
      <c r="F376" s="25"/>
      <c r="G376" s="26"/>
      <c r="H376" s="57"/>
    </row>
    <row r="377">
      <c r="D377" s="60"/>
      <c r="E377" s="60"/>
      <c r="F377" s="25"/>
      <c r="G377" s="26"/>
      <c r="H377" s="57"/>
    </row>
    <row r="378">
      <c r="D378" s="60"/>
      <c r="E378" s="60"/>
      <c r="F378" s="25"/>
      <c r="G378" s="26"/>
      <c r="H378" s="57"/>
    </row>
    <row r="379">
      <c r="D379" s="60"/>
      <c r="E379" s="60"/>
      <c r="F379" s="25"/>
      <c r="G379" s="26"/>
      <c r="H379" s="57"/>
    </row>
    <row r="380">
      <c r="D380" s="60"/>
      <c r="E380" s="60"/>
      <c r="F380" s="25"/>
      <c r="G380" s="26"/>
      <c r="H380" s="57"/>
    </row>
    <row r="381">
      <c r="D381" s="60"/>
      <c r="E381" s="60"/>
      <c r="F381" s="25"/>
      <c r="G381" s="26"/>
      <c r="H381" s="57"/>
    </row>
    <row r="382">
      <c r="D382" s="60"/>
      <c r="E382" s="60"/>
      <c r="F382" s="25"/>
      <c r="G382" s="26"/>
      <c r="H382" s="57"/>
    </row>
    <row r="383">
      <c r="D383" s="60"/>
      <c r="E383" s="60"/>
      <c r="F383" s="25"/>
      <c r="G383" s="26"/>
      <c r="H383" s="57"/>
    </row>
    <row r="384">
      <c r="D384" s="60"/>
      <c r="E384" s="60"/>
      <c r="F384" s="25"/>
      <c r="G384" s="26"/>
      <c r="H384" s="57"/>
    </row>
    <row r="385">
      <c r="D385" s="60"/>
      <c r="E385" s="60"/>
      <c r="F385" s="25"/>
      <c r="G385" s="26"/>
      <c r="H385" s="57"/>
    </row>
    <row r="386">
      <c r="D386" s="60"/>
      <c r="E386" s="60"/>
      <c r="F386" s="25"/>
      <c r="G386" s="26"/>
      <c r="H386" s="57"/>
    </row>
    <row r="387">
      <c r="D387" s="60"/>
      <c r="E387" s="60"/>
      <c r="F387" s="25"/>
      <c r="G387" s="26"/>
      <c r="H387" s="57"/>
    </row>
    <row r="388">
      <c r="D388" s="60"/>
      <c r="E388" s="60"/>
      <c r="F388" s="25"/>
      <c r="G388" s="26"/>
      <c r="H388" s="57"/>
    </row>
    <row r="389">
      <c r="D389" s="60"/>
      <c r="E389" s="60"/>
      <c r="F389" s="25"/>
      <c r="G389" s="26"/>
      <c r="H389" s="57"/>
    </row>
    <row r="390">
      <c r="D390" s="60"/>
      <c r="E390" s="60"/>
      <c r="F390" s="25"/>
      <c r="G390" s="26"/>
      <c r="H390" s="57"/>
    </row>
    <row r="391">
      <c r="D391" s="60"/>
      <c r="E391" s="60"/>
      <c r="F391" s="25"/>
      <c r="G391" s="26"/>
      <c r="H391" s="57"/>
    </row>
    <row r="392">
      <c r="D392" s="60"/>
      <c r="E392" s="60"/>
      <c r="F392" s="25"/>
      <c r="G392" s="26"/>
      <c r="H392" s="57"/>
    </row>
    <row r="393">
      <c r="D393" s="60"/>
      <c r="E393" s="60"/>
      <c r="F393" s="25"/>
      <c r="G393" s="26"/>
      <c r="H393" s="57"/>
    </row>
    <row r="394">
      <c r="D394" s="60"/>
      <c r="E394" s="60"/>
      <c r="F394" s="25"/>
      <c r="G394" s="26"/>
      <c r="H394" s="57"/>
    </row>
    <row r="395">
      <c r="D395" s="60"/>
      <c r="E395" s="60"/>
      <c r="F395" s="25"/>
      <c r="G395" s="26"/>
      <c r="H395" s="57"/>
    </row>
    <row r="396">
      <c r="D396" s="60"/>
      <c r="E396" s="60"/>
      <c r="F396" s="25"/>
      <c r="G396" s="26"/>
      <c r="H396" s="57"/>
    </row>
    <row r="397">
      <c r="D397" s="60"/>
      <c r="E397" s="60"/>
      <c r="F397" s="25"/>
      <c r="G397" s="26"/>
      <c r="H397" s="57"/>
    </row>
    <row r="398">
      <c r="D398" s="60"/>
      <c r="E398" s="60"/>
      <c r="F398" s="25"/>
      <c r="G398" s="26"/>
      <c r="H398" s="57"/>
    </row>
    <row r="399">
      <c r="D399" s="60"/>
      <c r="E399" s="60"/>
      <c r="F399" s="25"/>
      <c r="G399" s="26"/>
      <c r="H399" s="57"/>
    </row>
    <row r="400">
      <c r="D400" s="60"/>
      <c r="E400" s="60"/>
      <c r="F400" s="25"/>
      <c r="G400" s="26"/>
      <c r="H400" s="57"/>
    </row>
    <row r="401">
      <c r="D401" s="60"/>
      <c r="E401" s="60"/>
      <c r="F401" s="25"/>
      <c r="G401" s="26"/>
      <c r="H401" s="57"/>
    </row>
    <row r="402">
      <c r="D402" s="60"/>
      <c r="E402" s="60"/>
      <c r="F402" s="25"/>
      <c r="G402" s="26"/>
      <c r="H402" s="57"/>
    </row>
    <row r="403">
      <c r="D403" s="60"/>
      <c r="E403" s="60"/>
      <c r="F403" s="25"/>
      <c r="G403" s="26"/>
      <c r="H403" s="57"/>
    </row>
    <row r="404">
      <c r="D404" s="60"/>
      <c r="E404" s="60"/>
      <c r="F404" s="25"/>
      <c r="G404" s="26"/>
      <c r="H404" s="57"/>
    </row>
    <row r="405">
      <c r="D405" s="60"/>
      <c r="E405" s="60"/>
      <c r="F405" s="25"/>
      <c r="G405" s="26"/>
      <c r="H405" s="57"/>
    </row>
    <row r="406">
      <c r="D406" s="60"/>
      <c r="E406" s="60"/>
      <c r="F406" s="25"/>
      <c r="G406" s="26"/>
      <c r="H406" s="57"/>
    </row>
    <row r="407">
      <c r="D407" s="60"/>
      <c r="E407" s="60"/>
      <c r="F407" s="25"/>
      <c r="G407" s="26"/>
      <c r="H407" s="57"/>
    </row>
    <row r="408">
      <c r="D408" s="60"/>
      <c r="E408" s="60"/>
      <c r="F408" s="25"/>
      <c r="G408" s="26"/>
      <c r="H408" s="57"/>
    </row>
    <row r="409">
      <c r="D409" s="60"/>
      <c r="E409" s="60"/>
      <c r="F409" s="25"/>
      <c r="G409" s="26"/>
      <c r="H409" s="57"/>
    </row>
    <row r="410">
      <c r="D410" s="60"/>
      <c r="E410" s="60"/>
      <c r="F410" s="25"/>
      <c r="G410" s="26"/>
      <c r="H410" s="57"/>
    </row>
    <row r="411">
      <c r="D411" s="60"/>
      <c r="E411" s="60"/>
      <c r="F411" s="25"/>
      <c r="G411" s="26"/>
      <c r="H411" s="57"/>
    </row>
    <row r="412">
      <c r="D412" s="60"/>
      <c r="E412" s="60"/>
      <c r="F412" s="25"/>
      <c r="G412" s="26"/>
      <c r="H412" s="57"/>
    </row>
    <row r="413">
      <c r="D413" s="60"/>
      <c r="E413" s="60"/>
      <c r="F413" s="25"/>
      <c r="G413" s="26"/>
      <c r="H413" s="57"/>
    </row>
    <row r="414">
      <c r="D414" s="60"/>
      <c r="E414" s="60"/>
      <c r="F414" s="25"/>
      <c r="G414" s="26"/>
      <c r="H414" s="57"/>
    </row>
    <row r="415">
      <c r="D415" s="60"/>
      <c r="E415" s="60"/>
      <c r="F415" s="25"/>
      <c r="G415" s="26"/>
      <c r="H415" s="57"/>
    </row>
    <row r="416">
      <c r="D416" s="60"/>
      <c r="E416" s="60"/>
      <c r="F416" s="25"/>
      <c r="G416" s="26"/>
      <c r="H416" s="57"/>
    </row>
    <row r="417">
      <c r="D417" s="60"/>
      <c r="E417" s="60"/>
      <c r="F417" s="25"/>
      <c r="G417" s="26"/>
      <c r="H417" s="57"/>
    </row>
    <row r="418">
      <c r="D418" s="60"/>
      <c r="E418" s="60"/>
      <c r="F418" s="25"/>
      <c r="G418" s="26"/>
      <c r="H418" s="57"/>
    </row>
    <row r="419">
      <c r="D419" s="60"/>
      <c r="E419" s="60"/>
      <c r="F419" s="25"/>
      <c r="G419" s="26"/>
      <c r="H419" s="57"/>
    </row>
    <row r="420">
      <c r="D420" s="60"/>
      <c r="E420" s="60"/>
      <c r="F420" s="25"/>
      <c r="G420" s="26"/>
      <c r="H420" s="57"/>
    </row>
    <row r="421">
      <c r="D421" s="60"/>
      <c r="E421" s="60"/>
      <c r="F421" s="25"/>
      <c r="G421" s="26"/>
      <c r="H421" s="57"/>
    </row>
    <row r="422">
      <c r="D422" s="60"/>
      <c r="E422" s="60"/>
      <c r="F422" s="25"/>
      <c r="G422" s="26"/>
      <c r="H422" s="57"/>
    </row>
    <row r="423">
      <c r="D423" s="60"/>
      <c r="E423" s="60"/>
      <c r="F423" s="25"/>
      <c r="G423" s="26"/>
      <c r="H423" s="57"/>
    </row>
    <row r="424">
      <c r="D424" s="60"/>
      <c r="E424" s="60"/>
      <c r="F424" s="25"/>
      <c r="G424" s="26"/>
      <c r="H424" s="57"/>
    </row>
    <row r="425">
      <c r="D425" s="60"/>
      <c r="E425" s="60"/>
      <c r="F425" s="25"/>
      <c r="G425" s="26"/>
      <c r="H425" s="57"/>
    </row>
    <row r="426">
      <c r="D426" s="60"/>
      <c r="E426" s="60"/>
      <c r="F426" s="25"/>
      <c r="G426" s="26"/>
      <c r="H426" s="57"/>
    </row>
    <row r="427">
      <c r="D427" s="60"/>
      <c r="E427" s="60"/>
      <c r="F427" s="25"/>
      <c r="G427" s="26"/>
      <c r="H427" s="57"/>
    </row>
    <row r="428">
      <c r="D428" s="60"/>
      <c r="E428" s="60"/>
      <c r="F428" s="25"/>
      <c r="G428" s="26"/>
      <c r="H428" s="57"/>
    </row>
    <row r="429">
      <c r="D429" s="60"/>
      <c r="E429" s="60"/>
      <c r="F429" s="25"/>
      <c r="G429" s="26"/>
      <c r="H429" s="57"/>
    </row>
    <row r="430">
      <c r="D430" s="60"/>
      <c r="E430" s="60"/>
      <c r="F430" s="25"/>
      <c r="G430" s="26"/>
      <c r="H430" s="57"/>
    </row>
    <row r="431">
      <c r="D431" s="60"/>
      <c r="E431" s="60"/>
      <c r="F431" s="25"/>
      <c r="G431" s="26"/>
      <c r="H431" s="57"/>
    </row>
    <row r="432">
      <c r="D432" s="60"/>
      <c r="E432" s="60"/>
      <c r="F432" s="25"/>
      <c r="G432" s="26"/>
      <c r="H432" s="57"/>
    </row>
    <row r="433">
      <c r="D433" s="60"/>
      <c r="E433" s="60"/>
      <c r="F433" s="25"/>
      <c r="G433" s="26"/>
      <c r="H433" s="57"/>
    </row>
    <row r="434">
      <c r="D434" s="60"/>
      <c r="E434" s="60"/>
      <c r="F434" s="25"/>
      <c r="G434" s="26"/>
      <c r="H434" s="57"/>
    </row>
    <row r="435">
      <c r="D435" s="60"/>
      <c r="E435" s="60"/>
      <c r="F435" s="25"/>
      <c r="G435" s="26"/>
      <c r="H435" s="57"/>
    </row>
    <row r="436">
      <c r="D436" s="60"/>
      <c r="E436" s="60"/>
      <c r="F436" s="25"/>
      <c r="G436" s="26"/>
      <c r="H436" s="57"/>
    </row>
    <row r="437">
      <c r="D437" s="60"/>
      <c r="E437" s="60"/>
      <c r="F437" s="25"/>
      <c r="G437" s="26"/>
      <c r="H437" s="57"/>
    </row>
    <row r="438">
      <c r="D438" s="60"/>
      <c r="E438" s="60"/>
      <c r="F438" s="25"/>
      <c r="G438" s="26"/>
      <c r="H438" s="57"/>
    </row>
    <row r="439">
      <c r="D439" s="60"/>
      <c r="E439" s="60"/>
      <c r="F439" s="25"/>
      <c r="G439" s="26"/>
      <c r="H439" s="57"/>
    </row>
    <row r="440">
      <c r="D440" s="60"/>
      <c r="E440" s="60"/>
      <c r="F440" s="25"/>
      <c r="G440" s="26"/>
      <c r="H440" s="57"/>
    </row>
    <row r="441">
      <c r="D441" s="60"/>
      <c r="E441" s="60"/>
      <c r="F441" s="25"/>
      <c r="G441" s="26"/>
      <c r="H441" s="57"/>
    </row>
    <row r="442">
      <c r="D442" s="60"/>
      <c r="E442" s="60"/>
      <c r="F442" s="25"/>
      <c r="G442" s="26"/>
      <c r="H442" s="57"/>
    </row>
    <row r="443">
      <c r="D443" s="60"/>
      <c r="E443" s="60"/>
      <c r="F443" s="25"/>
      <c r="G443" s="26"/>
      <c r="H443" s="57"/>
    </row>
    <row r="444">
      <c r="D444" s="60"/>
      <c r="E444" s="60"/>
      <c r="F444" s="25"/>
      <c r="G444" s="26"/>
      <c r="H444" s="57"/>
    </row>
    <row r="445">
      <c r="D445" s="60"/>
      <c r="E445" s="60"/>
      <c r="F445" s="25"/>
      <c r="G445" s="26"/>
      <c r="H445" s="57"/>
    </row>
    <row r="446">
      <c r="D446" s="60"/>
      <c r="E446" s="60"/>
      <c r="F446" s="25"/>
      <c r="G446" s="26"/>
      <c r="H446" s="57"/>
    </row>
    <row r="447">
      <c r="D447" s="60"/>
      <c r="E447" s="60"/>
      <c r="F447" s="25"/>
      <c r="G447" s="26"/>
      <c r="H447" s="57"/>
    </row>
    <row r="448">
      <c r="D448" s="60"/>
      <c r="E448" s="60"/>
      <c r="F448" s="25"/>
      <c r="G448" s="26"/>
      <c r="H448" s="57"/>
    </row>
    <row r="449">
      <c r="D449" s="60"/>
      <c r="E449" s="60"/>
      <c r="F449" s="25"/>
      <c r="G449" s="26"/>
      <c r="H449" s="57"/>
    </row>
    <row r="450">
      <c r="D450" s="60"/>
      <c r="E450" s="60"/>
      <c r="F450" s="25"/>
      <c r="G450" s="26"/>
      <c r="H450" s="57"/>
    </row>
    <row r="451">
      <c r="D451" s="60"/>
      <c r="E451" s="60"/>
      <c r="F451" s="25"/>
      <c r="G451" s="26"/>
      <c r="H451" s="57"/>
    </row>
    <row r="452">
      <c r="D452" s="60"/>
      <c r="E452" s="60"/>
      <c r="F452" s="25"/>
      <c r="G452" s="26"/>
      <c r="H452" s="57"/>
    </row>
    <row r="453">
      <c r="D453" s="60"/>
      <c r="E453" s="60"/>
      <c r="F453" s="25"/>
      <c r="G453" s="26"/>
      <c r="H453" s="57"/>
    </row>
    <row r="454">
      <c r="D454" s="60"/>
      <c r="E454" s="60"/>
      <c r="F454" s="25"/>
      <c r="G454" s="26"/>
      <c r="H454" s="57"/>
    </row>
    <row r="455">
      <c r="D455" s="60"/>
      <c r="E455" s="60"/>
      <c r="F455" s="25"/>
      <c r="G455" s="26"/>
      <c r="H455" s="57"/>
    </row>
    <row r="456">
      <c r="D456" s="60"/>
      <c r="E456" s="60"/>
      <c r="F456" s="25"/>
      <c r="G456" s="26"/>
      <c r="H456" s="57"/>
    </row>
    <row r="457">
      <c r="D457" s="60"/>
      <c r="E457" s="60"/>
      <c r="F457" s="25"/>
      <c r="G457" s="26"/>
      <c r="H457" s="57"/>
    </row>
    <row r="458">
      <c r="D458" s="60"/>
      <c r="E458" s="60"/>
      <c r="F458" s="25"/>
      <c r="G458" s="26"/>
      <c r="H458" s="57"/>
    </row>
    <row r="459">
      <c r="D459" s="60"/>
      <c r="E459" s="60"/>
      <c r="F459" s="25"/>
      <c r="G459" s="26"/>
      <c r="H459" s="57"/>
    </row>
    <row r="460">
      <c r="D460" s="60"/>
      <c r="E460" s="60"/>
      <c r="F460" s="25"/>
      <c r="G460" s="26"/>
      <c r="H460" s="57"/>
    </row>
    <row r="461">
      <c r="D461" s="60"/>
      <c r="E461" s="60"/>
      <c r="F461" s="25"/>
      <c r="G461" s="26"/>
      <c r="H461" s="57"/>
    </row>
    <row r="462">
      <c r="D462" s="60"/>
      <c r="E462" s="60"/>
      <c r="F462" s="25"/>
      <c r="G462" s="26"/>
      <c r="H462" s="57"/>
    </row>
    <row r="463">
      <c r="D463" s="60"/>
      <c r="E463" s="60"/>
      <c r="F463" s="25"/>
      <c r="G463" s="26"/>
      <c r="H463" s="57"/>
    </row>
    <row r="464">
      <c r="D464" s="60"/>
      <c r="E464" s="60"/>
      <c r="F464" s="25"/>
      <c r="G464" s="26"/>
      <c r="H464" s="57"/>
    </row>
    <row r="465">
      <c r="D465" s="60"/>
      <c r="E465" s="60"/>
      <c r="F465" s="25"/>
      <c r="G465" s="26"/>
      <c r="H465" s="57"/>
    </row>
    <row r="466">
      <c r="D466" s="60"/>
      <c r="E466" s="60"/>
      <c r="F466" s="25"/>
      <c r="G466" s="26"/>
      <c r="H466" s="57"/>
    </row>
    <row r="467">
      <c r="D467" s="60"/>
      <c r="E467" s="60"/>
      <c r="F467" s="25"/>
      <c r="G467" s="26"/>
      <c r="H467" s="57"/>
    </row>
    <row r="468">
      <c r="D468" s="60"/>
      <c r="E468" s="60"/>
      <c r="F468" s="25"/>
      <c r="G468" s="26"/>
      <c r="H468" s="57"/>
    </row>
    <row r="469">
      <c r="D469" s="60"/>
      <c r="E469" s="60"/>
      <c r="F469" s="25"/>
      <c r="G469" s="26"/>
      <c r="H469" s="57"/>
    </row>
    <row r="470">
      <c r="D470" s="60"/>
      <c r="E470" s="60"/>
      <c r="F470" s="25"/>
      <c r="G470" s="26"/>
      <c r="H470" s="57"/>
    </row>
    <row r="471">
      <c r="D471" s="60"/>
      <c r="E471" s="60"/>
      <c r="F471" s="25"/>
      <c r="G471" s="26"/>
      <c r="H471" s="57"/>
    </row>
    <row r="472">
      <c r="D472" s="60"/>
      <c r="E472" s="60"/>
      <c r="F472" s="25"/>
      <c r="G472" s="26"/>
      <c r="H472" s="57"/>
    </row>
    <row r="473">
      <c r="D473" s="60"/>
      <c r="E473" s="60"/>
      <c r="F473" s="25"/>
      <c r="G473" s="26"/>
      <c r="H473" s="57"/>
    </row>
    <row r="474">
      <c r="D474" s="60"/>
      <c r="E474" s="60"/>
      <c r="F474" s="25"/>
      <c r="G474" s="26"/>
      <c r="H474" s="57"/>
    </row>
    <row r="475">
      <c r="D475" s="60"/>
      <c r="E475" s="60"/>
      <c r="F475" s="25"/>
      <c r="G475" s="26"/>
      <c r="H475" s="57"/>
    </row>
    <row r="476">
      <c r="D476" s="60"/>
      <c r="E476" s="60"/>
      <c r="F476" s="25"/>
      <c r="G476" s="26"/>
      <c r="H476" s="57"/>
    </row>
    <row r="477">
      <c r="D477" s="60"/>
      <c r="E477" s="60"/>
      <c r="F477" s="25"/>
      <c r="G477" s="26"/>
      <c r="H477" s="57"/>
    </row>
    <row r="478">
      <c r="D478" s="60"/>
      <c r="E478" s="60"/>
      <c r="F478" s="25"/>
      <c r="G478" s="26"/>
      <c r="H478" s="57"/>
    </row>
    <row r="479">
      <c r="D479" s="60"/>
      <c r="E479" s="60"/>
      <c r="F479" s="25"/>
      <c r="G479" s="26"/>
      <c r="H479" s="57"/>
    </row>
    <row r="480">
      <c r="D480" s="60"/>
      <c r="E480" s="60"/>
      <c r="F480" s="25"/>
      <c r="G480" s="26"/>
      <c r="H480" s="57"/>
    </row>
    <row r="481">
      <c r="D481" s="60"/>
      <c r="E481" s="60"/>
      <c r="F481" s="25"/>
      <c r="G481" s="26"/>
      <c r="H481" s="57"/>
    </row>
    <row r="482">
      <c r="D482" s="60"/>
      <c r="E482" s="60"/>
      <c r="F482" s="25"/>
      <c r="G482" s="26"/>
      <c r="H482" s="57"/>
    </row>
    <row r="483">
      <c r="D483" s="60"/>
      <c r="E483" s="60"/>
      <c r="F483" s="25"/>
      <c r="G483" s="26"/>
      <c r="H483" s="57"/>
    </row>
    <row r="484">
      <c r="D484" s="60"/>
      <c r="E484" s="60"/>
      <c r="F484" s="25"/>
      <c r="G484" s="26"/>
      <c r="H484" s="57"/>
    </row>
    <row r="485">
      <c r="D485" s="60"/>
      <c r="E485" s="60"/>
      <c r="F485" s="25"/>
      <c r="G485" s="26"/>
      <c r="H485" s="57"/>
    </row>
    <row r="486">
      <c r="D486" s="60"/>
      <c r="E486" s="60"/>
      <c r="F486" s="25"/>
      <c r="G486" s="26"/>
      <c r="H486" s="57"/>
    </row>
    <row r="487">
      <c r="D487" s="60"/>
      <c r="E487" s="60"/>
      <c r="F487" s="25"/>
      <c r="G487" s="26"/>
      <c r="H487" s="57"/>
    </row>
    <row r="488">
      <c r="D488" s="60"/>
      <c r="E488" s="60"/>
      <c r="F488" s="25"/>
      <c r="G488" s="26"/>
      <c r="H488" s="57"/>
    </row>
    <row r="489">
      <c r="D489" s="60"/>
      <c r="E489" s="60"/>
      <c r="F489" s="25"/>
      <c r="G489" s="26"/>
      <c r="H489" s="57"/>
    </row>
    <row r="490">
      <c r="D490" s="60"/>
      <c r="E490" s="60"/>
      <c r="F490" s="25"/>
      <c r="G490" s="26"/>
      <c r="H490" s="57"/>
    </row>
    <row r="491">
      <c r="D491" s="60"/>
      <c r="E491" s="60"/>
      <c r="F491" s="25"/>
      <c r="G491" s="26"/>
      <c r="H491" s="57"/>
    </row>
    <row r="492">
      <c r="D492" s="60"/>
      <c r="E492" s="60"/>
      <c r="F492" s="25"/>
      <c r="G492" s="26"/>
      <c r="H492" s="57"/>
    </row>
    <row r="493">
      <c r="D493" s="60"/>
      <c r="E493" s="60"/>
      <c r="F493" s="25"/>
      <c r="G493" s="26"/>
      <c r="H493" s="57"/>
    </row>
    <row r="494">
      <c r="D494" s="60"/>
      <c r="E494" s="60"/>
      <c r="F494" s="25"/>
      <c r="G494" s="26"/>
      <c r="H494" s="57"/>
    </row>
    <row r="495">
      <c r="D495" s="60"/>
      <c r="E495" s="60"/>
      <c r="F495" s="25"/>
      <c r="G495" s="26"/>
      <c r="H495" s="57"/>
    </row>
    <row r="496">
      <c r="D496" s="60"/>
      <c r="E496" s="60"/>
      <c r="F496" s="25"/>
      <c r="G496" s="26"/>
      <c r="H496" s="57"/>
    </row>
    <row r="497">
      <c r="D497" s="60"/>
      <c r="E497" s="60"/>
      <c r="F497" s="25"/>
      <c r="G497" s="26"/>
      <c r="H497" s="57"/>
    </row>
    <row r="498">
      <c r="D498" s="60"/>
      <c r="E498" s="60"/>
      <c r="F498" s="25"/>
      <c r="G498" s="26"/>
      <c r="H498" s="57"/>
    </row>
    <row r="499">
      <c r="D499" s="60"/>
      <c r="E499" s="60"/>
      <c r="F499" s="25"/>
      <c r="G499" s="26"/>
      <c r="H499" s="57"/>
    </row>
    <row r="500">
      <c r="D500" s="60"/>
      <c r="E500" s="60"/>
      <c r="F500" s="25"/>
      <c r="G500" s="26"/>
      <c r="H500" s="57"/>
    </row>
    <row r="501">
      <c r="D501" s="60"/>
      <c r="E501" s="60"/>
      <c r="F501" s="25"/>
      <c r="G501" s="26"/>
      <c r="H501" s="57"/>
    </row>
    <row r="502">
      <c r="D502" s="60"/>
      <c r="E502" s="60"/>
      <c r="F502" s="25"/>
      <c r="G502" s="26"/>
      <c r="H502" s="57"/>
    </row>
    <row r="503">
      <c r="D503" s="60"/>
      <c r="E503" s="60"/>
      <c r="F503" s="25"/>
      <c r="G503" s="26"/>
      <c r="H503" s="57"/>
    </row>
    <row r="504">
      <c r="D504" s="60"/>
      <c r="E504" s="60"/>
      <c r="F504" s="25"/>
      <c r="G504" s="26"/>
      <c r="H504" s="57"/>
    </row>
    <row r="505">
      <c r="D505" s="60"/>
      <c r="E505" s="60"/>
      <c r="F505" s="25"/>
      <c r="G505" s="26"/>
      <c r="H505" s="57"/>
    </row>
    <row r="506">
      <c r="D506" s="60"/>
      <c r="E506" s="60"/>
      <c r="F506" s="25"/>
      <c r="G506" s="26"/>
      <c r="H506" s="57"/>
    </row>
    <row r="507">
      <c r="D507" s="60"/>
      <c r="E507" s="60"/>
      <c r="F507" s="25"/>
      <c r="G507" s="26"/>
      <c r="H507" s="57"/>
    </row>
    <row r="508">
      <c r="D508" s="60"/>
      <c r="E508" s="60"/>
      <c r="F508" s="25"/>
      <c r="G508" s="26"/>
      <c r="H508" s="57"/>
    </row>
    <row r="509">
      <c r="D509" s="60"/>
      <c r="E509" s="60"/>
      <c r="F509" s="25"/>
      <c r="G509" s="26"/>
      <c r="H509" s="57"/>
    </row>
    <row r="510">
      <c r="D510" s="60"/>
      <c r="E510" s="60"/>
      <c r="F510" s="25"/>
      <c r="G510" s="26"/>
      <c r="H510" s="57"/>
    </row>
    <row r="511">
      <c r="D511" s="60"/>
      <c r="E511" s="60"/>
      <c r="F511" s="25"/>
      <c r="G511" s="26"/>
      <c r="H511" s="57"/>
    </row>
    <row r="512">
      <c r="D512" s="60"/>
      <c r="E512" s="60"/>
      <c r="F512" s="25"/>
      <c r="G512" s="26"/>
      <c r="H512" s="57"/>
    </row>
    <row r="513">
      <c r="D513" s="60"/>
      <c r="E513" s="60"/>
      <c r="F513" s="25"/>
      <c r="G513" s="26"/>
      <c r="H513" s="57"/>
    </row>
    <row r="514">
      <c r="D514" s="60"/>
      <c r="E514" s="60"/>
      <c r="F514" s="25"/>
      <c r="G514" s="26"/>
      <c r="H514" s="57"/>
    </row>
    <row r="515">
      <c r="D515" s="60"/>
      <c r="E515" s="60"/>
      <c r="F515" s="25"/>
      <c r="G515" s="26"/>
      <c r="H515" s="57"/>
    </row>
    <row r="516">
      <c r="D516" s="60"/>
      <c r="E516" s="60"/>
      <c r="F516" s="25"/>
      <c r="G516" s="26"/>
      <c r="H516" s="57"/>
    </row>
    <row r="517">
      <c r="D517" s="60"/>
      <c r="E517" s="60"/>
      <c r="F517" s="25"/>
      <c r="G517" s="26"/>
      <c r="H517" s="57"/>
    </row>
    <row r="518">
      <c r="D518" s="60"/>
      <c r="E518" s="60"/>
      <c r="F518" s="25"/>
      <c r="G518" s="26"/>
      <c r="H518" s="57"/>
    </row>
    <row r="519">
      <c r="D519" s="60"/>
      <c r="E519" s="60"/>
      <c r="F519" s="25"/>
      <c r="G519" s="26"/>
      <c r="H519" s="57"/>
    </row>
    <row r="520">
      <c r="D520" s="60"/>
      <c r="E520" s="60"/>
      <c r="F520" s="25"/>
      <c r="G520" s="26"/>
      <c r="H520" s="57"/>
    </row>
    <row r="521">
      <c r="D521" s="60"/>
      <c r="E521" s="60"/>
      <c r="F521" s="25"/>
      <c r="G521" s="26"/>
      <c r="H521" s="57"/>
    </row>
    <row r="522">
      <c r="D522" s="60"/>
      <c r="E522" s="60"/>
      <c r="F522" s="25"/>
      <c r="G522" s="26"/>
      <c r="H522" s="57"/>
    </row>
    <row r="523">
      <c r="D523" s="60"/>
      <c r="E523" s="60"/>
      <c r="F523" s="25"/>
      <c r="G523" s="26"/>
      <c r="H523" s="57"/>
    </row>
    <row r="524">
      <c r="D524" s="60"/>
      <c r="E524" s="60"/>
      <c r="F524" s="25"/>
      <c r="G524" s="26"/>
      <c r="H524" s="57"/>
    </row>
    <row r="525">
      <c r="D525" s="60"/>
      <c r="E525" s="60"/>
      <c r="F525" s="25"/>
      <c r="G525" s="26"/>
      <c r="H525" s="57"/>
    </row>
    <row r="526">
      <c r="D526" s="60"/>
      <c r="E526" s="60"/>
      <c r="F526" s="25"/>
      <c r="G526" s="26"/>
      <c r="H526" s="57"/>
    </row>
    <row r="527">
      <c r="D527" s="60"/>
      <c r="E527" s="60"/>
      <c r="F527" s="25"/>
      <c r="G527" s="26"/>
      <c r="H527" s="57"/>
    </row>
    <row r="528">
      <c r="D528" s="60"/>
      <c r="E528" s="60"/>
      <c r="F528" s="25"/>
      <c r="G528" s="26"/>
      <c r="H528" s="57"/>
    </row>
    <row r="529">
      <c r="D529" s="60"/>
      <c r="E529" s="60"/>
      <c r="F529" s="25"/>
      <c r="G529" s="26"/>
      <c r="H529" s="57"/>
    </row>
    <row r="530">
      <c r="D530" s="60"/>
      <c r="E530" s="60"/>
      <c r="F530" s="25"/>
      <c r="G530" s="26"/>
      <c r="H530" s="57"/>
    </row>
    <row r="531">
      <c r="D531" s="60"/>
      <c r="E531" s="60"/>
      <c r="F531" s="25"/>
      <c r="G531" s="26"/>
      <c r="H531" s="57"/>
    </row>
    <row r="532">
      <c r="D532" s="60"/>
      <c r="E532" s="60"/>
      <c r="F532" s="25"/>
      <c r="G532" s="26"/>
      <c r="H532" s="57"/>
    </row>
    <row r="533">
      <c r="D533" s="60"/>
      <c r="E533" s="60"/>
      <c r="F533" s="25"/>
      <c r="G533" s="26"/>
      <c r="H533" s="57"/>
    </row>
    <row r="534">
      <c r="D534" s="60"/>
      <c r="E534" s="60"/>
      <c r="F534" s="25"/>
      <c r="G534" s="26"/>
      <c r="H534" s="57"/>
    </row>
    <row r="535">
      <c r="D535" s="60"/>
      <c r="E535" s="60"/>
      <c r="F535" s="25"/>
      <c r="G535" s="26"/>
      <c r="H535" s="57"/>
    </row>
    <row r="536">
      <c r="D536" s="60"/>
      <c r="E536" s="60"/>
      <c r="F536" s="25"/>
      <c r="G536" s="26"/>
      <c r="H536" s="57"/>
    </row>
    <row r="537">
      <c r="D537" s="60"/>
      <c r="E537" s="60"/>
      <c r="F537" s="25"/>
      <c r="G537" s="26"/>
      <c r="H537" s="57"/>
    </row>
    <row r="538">
      <c r="D538" s="60"/>
      <c r="E538" s="60"/>
      <c r="F538" s="25"/>
      <c r="G538" s="26"/>
      <c r="H538" s="57"/>
    </row>
    <row r="539">
      <c r="D539" s="60"/>
      <c r="E539" s="60"/>
      <c r="F539" s="25"/>
      <c r="G539" s="26"/>
      <c r="H539" s="57"/>
    </row>
    <row r="540">
      <c r="D540" s="60"/>
      <c r="E540" s="60"/>
      <c r="F540" s="25"/>
      <c r="G540" s="26"/>
      <c r="H540" s="57"/>
    </row>
    <row r="541">
      <c r="D541" s="60"/>
      <c r="E541" s="60"/>
      <c r="F541" s="25"/>
      <c r="G541" s="26"/>
      <c r="H541" s="57"/>
    </row>
    <row r="542">
      <c r="D542" s="60"/>
      <c r="E542" s="60"/>
      <c r="F542" s="25"/>
      <c r="G542" s="26"/>
      <c r="H542" s="57"/>
    </row>
    <row r="543">
      <c r="D543" s="60"/>
      <c r="E543" s="60"/>
      <c r="F543" s="25"/>
      <c r="G543" s="26"/>
      <c r="H543" s="57"/>
    </row>
    <row r="544">
      <c r="D544" s="60"/>
      <c r="E544" s="60"/>
      <c r="F544" s="25"/>
      <c r="G544" s="26"/>
      <c r="H544" s="57"/>
    </row>
    <row r="545">
      <c r="D545" s="60"/>
      <c r="E545" s="60"/>
      <c r="F545" s="25"/>
      <c r="G545" s="26"/>
      <c r="H545" s="57"/>
    </row>
    <row r="546">
      <c r="D546" s="60"/>
      <c r="E546" s="60"/>
      <c r="F546" s="25"/>
      <c r="G546" s="26"/>
      <c r="H546" s="57"/>
    </row>
    <row r="547">
      <c r="D547" s="60"/>
      <c r="E547" s="60"/>
      <c r="F547" s="25"/>
      <c r="G547" s="26"/>
      <c r="H547" s="57"/>
    </row>
    <row r="548">
      <c r="D548" s="60"/>
      <c r="E548" s="60"/>
      <c r="F548" s="25"/>
      <c r="G548" s="26"/>
      <c r="H548" s="57"/>
    </row>
    <row r="549">
      <c r="D549" s="60"/>
      <c r="E549" s="60"/>
      <c r="F549" s="25"/>
      <c r="G549" s="26"/>
      <c r="H549" s="57"/>
    </row>
    <row r="550">
      <c r="D550" s="60"/>
      <c r="E550" s="60"/>
      <c r="F550" s="25"/>
      <c r="G550" s="26"/>
      <c r="H550" s="57"/>
    </row>
    <row r="551">
      <c r="D551" s="60"/>
      <c r="E551" s="60"/>
      <c r="F551" s="25"/>
      <c r="G551" s="26"/>
      <c r="H551" s="57"/>
    </row>
    <row r="552">
      <c r="D552" s="60"/>
      <c r="E552" s="60"/>
      <c r="F552" s="25"/>
      <c r="G552" s="26"/>
      <c r="H552" s="57"/>
    </row>
    <row r="553">
      <c r="D553" s="60"/>
      <c r="E553" s="60"/>
      <c r="F553" s="25"/>
      <c r="G553" s="26"/>
      <c r="H553" s="57"/>
    </row>
    <row r="554">
      <c r="D554" s="60"/>
      <c r="E554" s="60"/>
      <c r="F554" s="25"/>
      <c r="G554" s="26"/>
      <c r="H554" s="57"/>
    </row>
    <row r="555">
      <c r="D555" s="60"/>
      <c r="E555" s="60"/>
      <c r="F555" s="25"/>
      <c r="G555" s="26"/>
      <c r="H555" s="57"/>
    </row>
    <row r="556">
      <c r="D556" s="60"/>
      <c r="E556" s="60"/>
      <c r="F556" s="25"/>
      <c r="G556" s="26"/>
      <c r="H556" s="57"/>
    </row>
    <row r="557">
      <c r="D557" s="60"/>
      <c r="E557" s="60"/>
      <c r="F557" s="25"/>
      <c r="G557" s="26"/>
      <c r="H557" s="57"/>
    </row>
    <row r="558">
      <c r="D558" s="60"/>
      <c r="E558" s="60"/>
      <c r="F558" s="25"/>
      <c r="G558" s="26"/>
      <c r="H558" s="57"/>
    </row>
    <row r="559">
      <c r="D559" s="60"/>
      <c r="E559" s="60"/>
      <c r="F559" s="25"/>
      <c r="G559" s="26"/>
      <c r="H559" s="57"/>
    </row>
    <row r="560">
      <c r="D560" s="60"/>
      <c r="E560" s="60"/>
      <c r="F560" s="25"/>
      <c r="G560" s="26"/>
      <c r="H560" s="57"/>
    </row>
    <row r="561">
      <c r="D561" s="60"/>
      <c r="E561" s="60"/>
      <c r="F561" s="25"/>
      <c r="G561" s="26"/>
      <c r="H561" s="57"/>
    </row>
    <row r="562">
      <c r="D562" s="60"/>
      <c r="E562" s="60"/>
      <c r="F562" s="25"/>
      <c r="G562" s="26"/>
      <c r="H562" s="57"/>
    </row>
    <row r="563">
      <c r="D563" s="60"/>
      <c r="E563" s="60"/>
      <c r="F563" s="25"/>
      <c r="G563" s="26"/>
      <c r="H563" s="57"/>
    </row>
    <row r="564">
      <c r="D564" s="60"/>
      <c r="E564" s="60"/>
      <c r="F564" s="25"/>
      <c r="G564" s="26"/>
      <c r="H564" s="57"/>
    </row>
    <row r="565">
      <c r="D565" s="60"/>
      <c r="E565" s="60"/>
      <c r="F565" s="25"/>
      <c r="G565" s="26"/>
      <c r="H565" s="57"/>
    </row>
    <row r="566">
      <c r="D566" s="60"/>
      <c r="E566" s="60"/>
      <c r="F566" s="25"/>
      <c r="G566" s="26"/>
      <c r="H566" s="57"/>
    </row>
    <row r="567">
      <c r="D567" s="60"/>
      <c r="E567" s="60"/>
      <c r="F567" s="25"/>
      <c r="G567" s="26"/>
      <c r="H567" s="57"/>
    </row>
    <row r="568">
      <c r="D568" s="60"/>
      <c r="E568" s="60"/>
      <c r="F568" s="25"/>
      <c r="G568" s="26"/>
      <c r="H568" s="57"/>
    </row>
    <row r="569">
      <c r="D569" s="60"/>
      <c r="E569" s="60"/>
      <c r="F569" s="25"/>
      <c r="G569" s="26"/>
      <c r="H569" s="57"/>
    </row>
    <row r="570">
      <c r="D570" s="60"/>
      <c r="E570" s="60"/>
      <c r="F570" s="25"/>
      <c r="G570" s="26"/>
      <c r="H570" s="57"/>
    </row>
    <row r="571">
      <c r="D571" s="60"/>
      <c r="E571" s="60"/>
      <c r="F571" s="25"/>
      <c r="G571" s="26"/>
      <c r="H571" s="57"/>
    </row>
    <row r="572">
      <c r="D572" s="60"/>
      <c r="E572" s="60"/>
      <c r="F572" s="25"/>
      <c r="G572" s="26"/>
      <c r="H572" s="57"/>
    </row>
    <row r="573">
      <c r="D573" s="60"/>
      <c r="E573" s="60"/>
      <c r="F573" s="25"/>
      <c r="G573" s="26"/>
      <c r="H573" s="57"/>
    </row>
    <row r="574">
      <c r="D574" s="60"/>
      <c r="E574" s="60"/>
      <c r="F574" s="25"/>
      <c r="G574" s="26"/>
      <c r="H574" s="57"/>
    </row>
    <row r="575">
      <c r="D575" s="60"/>
      <c r="E575" s="60"/>
      <c r="F575" s="25"/>
      <c r="G575" s="26"/>
      <c r="H575" s="57"/>
    </row>
    <row r="576">
      <c r="D576" s="60"/>
      <c r="E576" s="60"/>
      <c r="F576" s="25"/>
      <c r="G576" s="26"/>
      <c r="H576" s="57"/>
    </row>
    <row r="577">
      <c r="D577" s="60"/>
      <c r="E577" s="60"/>
      <c r="F577" s="25"/>
      <c r="G577" s="26"/>
      <c r="H577" s="57"/>
    </row>
    <row r="578">
      <c r="D578" s="60"/>
      <c r="E578" s="60"/>
      <c r="F578" s="25"/>
      <c r="G578" s="26"/>
      <c r="H578" s="57"/>
    </row>
    <row r="579">
      <c r="D579" s="60"/>
      <c r="E579" s="60"/>
      <c r="F579" s="25"/>
      <c r="G579" s="26"/>
      <c r="H579" s="57"/>
    </row>
    <row r="580">
      <c r="D580" s="60"/>
      <c r="E580" s="60"/>
      <c r="F580" s="25"/>
      <c r="G580" s="26"/>
      <c r="H580" s="57"/>
    </row>
    <row r="581">
      <c r="D581" s="60"/>
      <c r="E581" s="60"/>
      <c r="F581" s="25"/>
      <c r="G581" s="26"/>
      <c r="H581" s="57"/>
    </row>
    <row r="582">
      <c r="D582" s="60"/>
      <c r="E582" s="60"/>
      <c r="F582" s="25"/>
      <c r="G582" s="26"/>
      <c r="H582" s="57"/>
    </row>
    <row r="583">
      <c r="D583" s="60"/>
      <c r="E583" s="60"/>
      <c r="F583" s="25"/>
      <c r="G583" s="26"/>
      <c r="H583" s="57"/>
    </row>
    <row r="584">
      <c r="D584" s="60"/>
      <c r="E584" s="60"/>
      <c r="F584" s="25"/>
      <c r="G584" s="26"/>
      <c r="H584" s="57"/>
    </row>
    <row r="585">
      <c r="D585" s="60"/>
      <c r="E585" s="60"/>
      <c r="F585" s="25"/>
      <c r="G585" s="26"/>
      <c r="H585" s="57"/>
    </row>
    <row r="586">
      <c r="D586" s="60"/>
      <c r="E586" s="60"/>
      <c r="F586" s="25"/>
      <c r="G586" s="26"/>
      <c r="H586" s="57"/>
    </row>
    <row r="587">
      <c r="D587" s="60"/>
      <c r="E587" s="60"/>
      <c r="F587" s="25"/>
      <c r="G587" s="26"/>
      <c r="H587" s="57"/>
    </row>
    <row r="588">
      <c r="D588" s="60"/>
      <c r="E588" s="60"/>
      <c r="F588" s="25"/>
      <c r="G588" s="26"/>
      <c r="H588" s="57"/>
    </row>
    <row r="589">
      <c r="D589" s="60"/>
      <c r="E589" s="60"/>
      <c r="F589" s="25"/>
      <c r="G589" s="26"/>
      <c r="H589" s="57"/>
    </row>
    <row r="590">
      <c r="D590" s="60"/>
      <c r="E590" s="60"/>
      <c r="F590" s="25"/>
      <c r="G590" s="26"/>
      <c r="H590" s="57"/>
    </row>
    <row r="591">
      <c r="D591" s="60"/>
      <c r="E591" s="60"/>
      <c r="F591" s="25"/>
      <c r="G591" s="26"/>
      <c r="H591" s="57"/>
    </row>
    <row r="592">
      <c r="D592" s="60"/>
      <c r="E592" s="60"/>
      <c r="F592" s="25"/>
      <c r="G592" s="26"/>
      <c r="H592" s="57"/>
    </row>
    <row r="593">
      <c r="D593" s="60"/>
      <c r="E593" s="60"/>
      <c r="F593" s="25"/>
      <c r="G593" s="26"/>
      <c r="H593" s="57"/>
    </row>
    <row r="594">
      <c r="D594" s="60"/>
      <c r="E594" s="60"/>
      <c r="F594" s="25"/>
      <c r="G594" s="26"/>
      <c r="H594" s="57"/>
    </row>
    <row r="595">
      <c r="D595" s="60"/>
      <c r="E595" s="60"/>
      <c r="F595" s="25"/>
      <c r="G595" s="26"/>
      <c r="H595" s="57"/>
    </row>
    <row r="596">
      <c r="D596" s="60"/>
      <c r="E596" s="60"/>
      <c r="F596" s="25"/>
      <c r="G596" s="26"/>
      <c r="H596" s="57"/>
    </row>
    <row r="597">
      <c r="D597" s="60"/>
      <c r="E597" s="60"/>
      <c r="F597" s="25"/>
      <c r="G597" s="26"/>
      <c r="H597" s="57"/>
    </row>
    <row r="598">
      <c r="D598" s="60"/>
      <c r="E598" s="60"/>
      <c r="F598" s="25"/>
      <c r="G598" s="26"/>
      <c r="H598" s="57"/>
    </row>
    <row r="599">
      <c r="D599" s="60"/>
      <c r="E599" s="60"/>
      <c r="F599" s="25"/>
      <c r="G599" s="26"/>
      <c r="H599" s="57"/>
    </row>
    <row r="600">
      <c r="D600" s="60"/>
      <c r="E600" s="60"/>
      <c r="F600" s="25"/>
      <c r="G600" s="26"/>
      <c r="H600" s="57"/>
    </row>
    <row r="601">
      <c r="D601" s="60"/>
      <c r="E601" s="60"/>
      <c r="F601" s="25"/>
      <c r="G601" s="26"/>
      <c r="H601" s="57"/>
    </row>
    <row r="602">
      <c r="D602" s="60"/>
      <c r="E602" s="60"/>
      <c r="F602" s="25"/>
      <c r="G602" s="26"/>
      <c r="H602" s="57"/>
    </row>
    <row r="603">
      <c r="D603" s="60"/>
      <c r="E603" s="60"/>
      <c r="F603" s="25"/>
      <c r="G603" s="26"/>
      <c r="H603" s="57"/>
    </row>
    <row r="604">
      <c r="D604" s="60"/>
      <c r="E604" s="60"/>
      <c r="F604" s="25"/>
      <c r="G604" s="26"/>
      <c r="H604" s="57"/>
    </row>
    <row r="605">
      <c r="D605" s="60"/>
      <c r="E605" s="60"/>
      <c r="F605" s="25"/>
      <c r="G605" s="26"/>
      <c r="H605" s="57"/>
    </row>
    <row r="606">
      <c r="D606" s="60"/>
      <c r="E606" s="60"/>
      <c r="F606" s="25"/>
      <c r="G606" s="26"/>
      <c r="H606" s="57"/>
    </row>
    <row r="607">
      <c r="D607" s="60"/>
      <c r="E607" s="60"/>
      <c r="F607" s="25"/>
      <c r="G607" s="26"/>
      <c r="H607" s="57"/>
    </row>
    <row r="608">
      <c r="D608" s="60"/>
      <c r="E608" s="60"/>
      <c r="F608" s="25"/>
      <c r="G608" s="26"/>
      <c r="H608" s="57"/>
    </row>
    <row r="609">
      <c r="D609" s="60"/>
      <c r="E609" s="60"/>
      <c r="F609" s="25"/>
      <c r="G609" s="26"/>
      <c r="H609" s="57"/>
    </row>
    <row r="610">
      <c r="D610" s="60"/>
      <c r="E610" s="60"/>
      <c r="F610" s="25"/>
      <c r="G610" s="26"/>
      <c r="H610" s="57"/>
    </row>
    <row r="611">
      <c r="D611" s="60"/>
      <c r="E611" s="60"/>
      <c r="F611" s="25"/>
      <c r="G611" s="26"/>
      <c r="H611" s="57"/>
    </row>
    <row r="612">
      <c r="D612" s="60"/>
      <c r="E612" s="60"/>
      <c r="F612" s="25"/>
      <c r="G612" s="26"/>
      <c r="H612" s="57"/>
    </row>
    <row r="613">
      <c r="D613" s="60"/>
      <c r="E613" s="60"/>
      <c r="F613" s="25"/>
      <c r="G613" s="26"/>
      <c r="H613" s="57"/>
    </row>
    <row r="614">
      <c r="D614" s="60"/>
      <c r="E614" s="60"/>
      <c r="F614" s="25"/>
      <c r="G614" s="26"/>
      <c r="H614" s="57"/>
    </row>
    <row r="615">
      <c r="D615" s="60"/>
      <c r="E615" s="60"/>
      <c r="F615" s="25"/>
      <c r="G615" s="26"/>
      <c r="H615" s="57"/>
    </row>
    <row r="616">
      <c r="D616" s="60"/>
      <c r="E616" s="60"/>
      <c r="F616" s="25"/>
      <c r="G616" s="26"/>
      <c r="H616" s="57"/>
    </row>
    <row r="617">
      <c r="D617" s="60"/>
      <c r="E617" s="60"/>
      <c r="F617" s="25"/>
      <c r="G617" s="26"/>
      <c r="H617" s="57"/>
    </row>
    <row r="618">
      <c r="D618" s="60"/>
      <c r="E618" s="60"/>
      <c r="F618" s="25"/>
      <c r="G618" s="26"/>
      <c r="H618" s="57"/>
    </row>
    <row r="619">
      <c r="D619" s="60"/>
      <c r="E619" s="60"/>
      <c r="F619" s="25"/>
      <c r="G619" s="26"/>
      <c r="H619" s="57"/>
    </row>
    <row r="620">
      <c r="D620" s="60"/>
      <c r="E620" s="60"/>
      <c r="F620" s="25"/>
      <c r="G620" s="26"/>
      <c r="H620" s="57"/>
    </row>
    <row r="621">
      <c r="D621" s="60"/>
      <c r="E621" s="60"/>
      <c r="F621" s="25"/>
      <c r="G621" s="26"/>
      <c r="H621" s="57"/>
    </row>
    <row r="622">
      <c r="D622" s="60"/>
      <c r="E622" s="60"/>
      <c r="F622" s="25"/>
      <c r="G622" s="26"/>
      <c r="H622" s="57"/>
    </row>
    <row r="623">
      <c r="D623" s="60"/>
      <c r="E623" s="60"/>
      <c r="F623" s="25"/>
      <c r="G623" s="26"/>
      <c r="H623" s="57"/>
    </row>
    <row r="624">
      <c r="D624" s="60"/>
      <c r="E624" s="60"/>
      <c r="F624" s="25"/>
      <c r="G624" s="26"/>
      <c r="H624" s="57"/>
    </row>
    <row r="625">
      <c r="D625" s="60"/>
      <c r="E625" s="60"/>
      <c r="F625" s="25"/>
      <c r="G625" s="26"/>
      <c r="H625" s="57"/>
    </row>
    <row r="626">
      <c r="D626" s="60"/>
      <c r="E626" s="60"/>
      <c r="F626" s="25"/>
      <c r="G626" s="26"/>
      <c r="H626" s="57"/>
    </row>
    <row r="627">
      <c r="D627" s="60"/>
      <c r="E627" s="60"/>
      <c r="F627" s="25"/>
      <c r="G627" s="26"/>
      <c r="H627" s="57"/>
    </row>
    <row r="628">
      <c r="D628" s="60"/>
      <c r="E628" s="60"/>
      <c r="F628" s="25"/>
      <c r="G628" s="26"/>
      <c r="H628" s="57"/>
    </row>
    <row r="629">
      <c r="D629" s="60"/>
      <c r="E629" s="60"/>
      <c r="F629" s="25"/>
      <c r="G629" s="26"/>
      <c r="H629" s="57"/>
    </row>
    <row r="630">
      <c r="D630" s="60"/>
      <c r="E630" s="60"/>
      <c r="F630" s="25"/>
      <c r="G630" s="26"/>
      <c r="H630" s="57"/>
    </row>
    <row r="631">
      <c r="D631" s="60"/>
      <c r="E631" s="60"/>
      <c r="F631" s="25"/>
      <c r="G631" s="26"/>
      <c r="H631" s="57"/>
    </row>
    <row r="632">
      <c r="D632" s="60"/>
      <c r="E632" s="60"/>
      <c r="F632" s="25"/>
      <c r="G632" s="26"/>
      <c r="H632" s="57"/>
    </row>
    <row r="633">
      <c r="D633" s="60"/>
      <c r="E633" s="60"/>
      <c r="F633" s="25"/>
      <c r="G633" s="26"/>
      <c r="H633" s="57"/>
    </row>
    <row r="634">
      <c r="D634" s="60"/>
      <c r="E634" s="60"/>
      <c r="F634" s="25"/>
      <c r="G634" s="26"/>
      <c r="H634" s="57"/>
    </row>
    <row r="635">
      <c r="D635" s="60"/>
      <c r="E635" s="60"/>
      <c r="F635" s="25"/>
      <c r="G635" s="26"/>
      <c r="H635" s="57"/>
    </row>
    <row r="636">
      <c r="D636" s="60"/>
      <c r="E636" s="60"/>
      <c r="F636" s="25"/>
      <c r="G636" s="26"/>
      <c r="H636" s="57"/>
    </row>
    <row r="637">
      <c r="D637" s="60"/>
      <c r="E637" s="60"/>
      <c r="F637" s="25"/>
      <c r="G637" s="26"/>
      <c r="H637" s="57"/>
    </row>
    <row r="638">
      <c r="D638" s="60"/>
      <c r="E638" s="60"/>
      <c r="F638" s="25"/>
      <c r="G638" s="26"/>
      <c r="H638" s="57"/>
    </row>
    <row r="639">
      <c r="D639" s="60"/>
      <c r="E639" s="60"/>
      <c r="F639" s="25"/>
      <c r="G639" s="26"/>
      <c r="H639" s="57"/>
    </row>
    <row r="640">
      <c r="D640" s="60"/>
      <c r="E640" s="60"/>
      <c r="F640" s="25"/>
      <c r="G640" s="26"/>
      <c r="H640" s="57"/>
    </row>
    <row r="641">
      <c r="D641" s="60"/>
      <c r="E641" s="60"/>
      <c r="F641" s="25"/>
      <c r="G641" s="26"/>
      <c r="H641" s="57"/>
    </row>
    <row r="642">
      <c r="D642" s="60"/>
      <c r="E642" s="60"/>
      <c r="F642" s="25"/>
      <c r="G642" s="26"/>
      <c r="H642" s="57"/>
    </row>
    <row r="643">
      <c r="D643" s="60"/>
      <c r="E643" s="60"/>
      <c r="F643" s="25"/>
      <c r="G643" s="26"/>
      <c r="H643" s="57"/>
    </row>
    <row r="644">
      <c r="D644" s="60"/>
      <c r="E644" s="60"/>
      <c r="F644" s="25"/>
      <c r="G644" s="26"/>
      <c r="H644" s="57"/>
    </row>
    <row r="645">
      <c r="D645" s="60"/>
      <c r="E645" s="60"/>
      <c r="F645" s="25"/>
      <c r="G645" s="26"/>
      <c r="H645" s="57"/>
    </row>
    <row r="646">
      <c r="D646" s="60"/>
      <c r="E646" s="60"/>
      <c r="F646" s="25"/>
      <c r="G646" s="26"/>
      <c r="H646" s="57"/>
    </row>
    <row r="647">
      <c r="D647" s="60"/>
      <c r="E647" s="60"/>
      <c r="F647" s="25"/>
      <c r="G647" s="26"/>
      <c r="H647" s="57"/>
    </row>
    <row r="648">
      <c r="D648" s="60"/>
      <c r="E648" s="60"/>
      <c r="F648" s="25"/>
      <c r="G648" s="26"/>
      <c r="H648" s="57"/>
    </row>
    <row r="649">
      <c r="D649" s="60"/>
      <c r="E649" s="60"/>
      <c r="F649" s="25"/>
      <c r="G649" s="26"/>
      <c r="H649" s="57"/>
    </row>
    <row r="650">
      <c r="D650" s="60"/>
      <c r="E650" s="60"/>
      <c r="F650" s="25"/>
      <c r="G650" s="26"/>
      <c r="H650" s="57"/>
    </row>
    <row r="651">
      <c r="D651" s="60"/>
      <c r="E651" s="60"/>
      <c r="F651" s="25"/>
      <c r="G651" s="26"/>
      <c r="H651" s="57"/>
    </row>
    <row r="652">
      <c r="D652" s="60"/>
      <c r="E652" s="60"/>
      <c r="F652" s="25"/>
      <c r="G652" s="26"/>
      <c r="H652" s="57"/>
    </row>
    <row r="653">
      <c r="D653" s="60"/>
      <c r="E653" s="60"/>
      <c r="F653" s="25"/>
      <c r="G653" s="26"/>
      <c r="H653" s="57"/>
    </row>
    <row r="654">
      <c r="D654" s="60"/>
      <c r="E654" s="60"/>
      <c r="F654" s="25"/>
      <c r="G654" s="26"/>
      <c r="H654" s="57"/>
    </row>
    <row r="655">
      <c r="D655" s="60"/>
      <c r="E655" s="60"/>
      <c r="F655" s="25"/>
      <c r="G655" s="26"/>
      <c r="H655" s="57"/>
    </row>
    <row r="656">
      <c r="D656" s="60"/>
      <c r="E656" s="60"/>
      <c r="F656" s="25"/>
      <c r="G656" s="26"/>
      <c r="H656" s="57"/>
    </row>
    <row r="657">
      <c r="D657" s="60"/>
      <c r="E657" s="60"/>
      <c r="F657" s="25"/>
      <c r="G657" s="26"/>
      <c r="H657" s="57"/>
    </row>
    <row r="658">
      <c r="D658" s="60"/>
      <c r="E658" s="60"/>
      <c r="F658" s="25"/>
      <c r="G658" s="26"/>
      <c r="H658" s="57"/>
    </row>
    <row r="659">
      <c r="D659" s="60"/>
      <c r="E659" s="60"/>
      <c r="F659" s="25"/>
      <c r="G659" s="26"/>
      <c r="H659" s="57"/>
    </row>
    <row r="660">
      <c r="D660" s="60"/>
      <c r="E660" s="60"/>
      <c r="F660" s="25"/>
      <c r="G660" s="26"/>
      <c r="H660" s="57"/>
    </row>
    <row r="661">
      <c r="D661" s="60"/>
      <c r="E661" s="60"/>
      <c r="F661" s="25"/>
      <c r="G661" s="26"/>
      <c r="H661" s="57"/>
    </row>
    <row r="662">
      <c r="D662" s="60"/>
      <c r="E662" s="60"/>
      <c r="F662" s="25"/>
      <c r="G662" s="26"/>
      <c r="H662" s="57"/>
    </row>
    <row r="663">
      <c r="D663" s="60"/>
      <c r="E663" s="60"/>
      <c r="F663" s="25"/>
      <c r="G663" s="26"/>
      <c r="H663" s="57"/>
    </row>
    <row r="664">
      <c r="D664" s="60"/>
      <c r="E664" s="60"/>
      <c r="F664" s="25"/>
      <c r="G664" s="26"/>
      <c r="H664" s="57"/>
    </row>
    <row r="665">
      <c r="D665" s="60"/>
      <c r="E665" s="60"/>
      <c r="F665" s="25"/>
      <c r="G665" s="26"/>
      <c r="H665" s="57"/>
    </row>
    <row r="666">
      <c r="D666" s="60"/>
      <c r="E666" s="60"/>
      <c r="F666" s="25"/>
      <c r="G666" s="26"/>
      <c r="H666" s="57"/>
    </row>
    <row r="667">
      <c r="D667" s="60"/>
      <c r="E667" s="60"/>
      <c r="F667" s="25"/>
      <c r="G667" s="26"/>
      <c r="H667" s="57"/>
    </row>
    <row r="668">
      <c r="D668" s="60"/>
      <c r="E668" s="60"/>
      <c r="F668" s="25"/>
      <c r="G668" s="26"/>
      <c r="H668" s="57"/>
    </row>
    <row r="669">
      <c r="D669" s="60"/>
      <c r="E669" s="60"/>
      <c r="F669" s="25"/>
      <c r="G669" s="26"/>
      <c r="H669" s="57"/>
    </row>
    <row r="670">
      <c r="D670" s="60"/>
      <c r="E670" s="60"/>
      <c r="F670" s="25"/>
      <c r="G670" s="26"/>
      <c r="H670" s="57"/>
    </row>
    <row r="671">
      <c r="D671" s="60"/>
      <c r="E671" s="60"/>
      <c r="F671" s="25"/>
      <c r="G671" s="26"/>
      <c r="H671" s="57"/>
    </row>
    <row r="672">
      <c r="D672" s="60"/>
      <c r="E672" s="60"/>
      <c r="F672" s="25"/>
      <c r="G672" s="26"/>
      <c r="H672" s="57"/>
    </row>
    <row r="673">
      <c r="D673" s="60"/>
      <c r="E673" s="60"/>
      <c r="F673" s="25"/>
      <c r="G673" s="26"/>
      <c r="H673" s="57"/>
    </row>
    <row r="674">
      <c r="D674" s="60"/>
      <c r="E674" s="60"/>
      <c r="F674" s="25"/>
      <c r="G674" s="26"/>
      <c r="H674" s="57"/>
    </row>
    <row r="675">
      <c r="D675" s="60"/>
      <c r="E675" s="60"/>
      <c r="F675" s="25"/>
      <c r="G675" s="26"/>
      <c r="H675" s="57"/>
    </row>
    <row r="676">
      <c r="D676" s="60"/>
      <c r="E676" s="60"/>
      <c r="F676" s="25"/>
      <c r="G676" s="26"/>
      <c r="H676" s="57"/>
    </row>
    <row r="677">
      <c r="D677" s="60"/>
      <c r="E677" s="60"/>
      <c r="F677" s="25"/>
      <c r="G677" s="26"/>
      <c r="H677" s="57"/>
    </row>
    <row r="678">
      <c r="D678" s="60"/>
      <c r="E678" s="60"/>
      <c r="F678" s="25"/>
      <c r="G678" s="26"/>
      <c r="H678" s="57"/>
    </row>
    <row r="679">
      <c r="D679" s="60"/>
      <c r="E679" s="60"/>
      <c r="F679" s="25"/>
      <c r="G679" s="26"/>
      <c r="H679" s="57"/>
    </row>
    <row r="680">
      <c r="D680" s="60"/>
      <c r="E680" s="60"/>
      <c r="F680" s="25"/>
      <c r="G680" s="26"/>
      <c r="H680" s="57"/>
    </row>
    <row r="681">
      <c r="D681" s="60"/>
      <c r="E681" s="60"/>
      <c r="F681" s="25"/>
      <c r="G681" s="26"/>
      <c r="H681" s="57"/>
    </row>
    <row r="682">
      <c r="D682" s="60"/>
      <c r="E682" s="60"/>
      <c r="F682" s="25"/>
      <c r="G682" s="26"/>
      <c r="H682" s="57"/>
    </row>
    <row r="683">
      <c r="D683" s="60"/>
      <c r="E683" s="60"/>
      <c r="F683" s="25"/>
      <c r="G683" s="26"/>
      <c r="H683" s="57"/>
    </row>
    <row r="684">
      <c r="D684" s="60"/>
      <c r="E684" s="60"/>
      <c r="F684" s="25"/>
      <c r="G684" s="26"/>
      <c r="H684" s="57"/>
    </row>
    <row r="685">
      <c r="D685" s="60"/>
      <c r="E685" s="60"/>
      <c r="F685" s="25"/>
      <c r="G685" s="26"/>
      <c r="H685" s="57"/>
    </row>
    <row r="686">
      <c r="D686" s="60"/>
      <c r="E686" s="60"/>
      <c r="F686" s="25"/>
      <c r="G686" s="26"/>
      <c r="H686" s="57"/>
    </row>
    <row r="687">
      <c r="D687" s="60"/>
      <c r="E687" s="60"/>
      <c r="F687" s="25"/>
      <c r="G687" s="26"/>
      <c r="H687" s="57"/>
    </row>
    <row r="688">
      <c r="D688" s="60"/>
      <c r="E688" s="60"/>
      <c r="F688" s="25"/>
      <c r="G688" s="26"/>
      <c r="H688" s="57"/>
    </row>
    <row r="689">
      <c r="D689" s="60"/>
      <c r="E689" s="60"/>
      <c r="F689" s="25"/>
      <c r="G689" s="26"/>
      <c r="H689" s="57"/>
    </row>
    <row r="690">
      <c r="D690" s="60"/>
      <c r="E690" s="60"/>
      <c r="F690" s="25"/>
      <c r="G690" s="26"/>
      <c r="H690" s="57"/>
    </row>
    <row r="691">
      <c r="D691" s="60"/>
      <c r="E691" s="60"/>
      <c r="F691" s="25"/>
      <c r="G691" s="26"/>
      <c r="H691" s="57"/>
    </row>
    <row r="692">
      <c r="D692" s="60"/>
      <c r="E692" s="60"/>
      <c r="F692" s="25"/>
      <c r="G692" s="26"/>
      <c r="H692" s="57"/>
    </row>
    <row r="693">
      <c r="D693" s="60"/>
      <c r="E693" s="60"/>
      <c r="F693" s="25"/>
      <c r="G693" s="26"/>
      <c r="H693" s="57"/>
    </row>
    <row r="694">
      <c r="D694" s="60"/>
      <c r="E694" s="60"/>
      <c r="F694" s="25"/>
      <c r="G694" s="26"/>
      <c r="H694" s="57"/>
    </row>
    <row r="695">
      <c r="D695" s="60"/>
      <c r="E695" s="60"/>
      <c r="F695" s="25"/>
      <c r="G695" s="26"/>
      <c r="H695" s="57"/>
    </row>
    <row r="696">
      <c r="D696" s="60"/>
      <c r="E696" s="60"/>
      <c r="F696" s="25"/>
      <c r="G696" s="26"/>
      <c r="H696" s="57"/>
    </row>
    <row r="697">
      <c r="D697" s="60"/>
      <c r="E697" s="60"/>
      <c r="F697" s="25"/>
      <c r="G697" s="26"/>
      <c r="H697" s="57"/>
    </row>
    <row r="698">
      <c r="D698" s="60"/>
      <c r="E698" s="60"/>
      <c r="F698" s="25"/>
      <c r="G698" s="26"/>
      <c r="H698" s="57"/>
    </row>
    <row r="699">
      <c r="D699" s="60"/>
      <c r="E699" s="60"/>
      <c r="F699" s="25"/>
      <c r="G699" s="26"/>
      <c r="H699" s="57"/>
    </row>
    <row r="700">
      <c r="D700" s="60"/>
      <c r="E700" s="60"/>
      <c r="F700" s="25"/>
      <c r="G700" s="26"/>
      <c r="H700" s="57"/>
    </row>
    <row r="701">
      <c r="D701" s="60"/>
      <c r="E701" s="60"/>
      <c r="F701" s="25"/>
      <c r="G701" s="26"/>
      <c r="H701" s="57"/>
    </row>
    <row r="702">
      <c r="D702" s="60"/>
      <c r="E702" s="60"/>
      <c r="F702" s="25"/>
      <c r="G702" s="26"/>
      <c r="H702" s="57"/>
    </row>
    <row r="703">
      <c r="D703" s="60"/>
      <c r="E703" s="60"/>
      <c r="F703" s="25"/>
      <c r="G703" s="26"/>
      <c r="H703" s="57"/>
    </row>
    <row r="704">
      <c r="D704" s="60"/>
      <c r="E704" s="60"/>
      <c r="F704" s="25"/>
      <c r="G704" s="26"/>
      <c r="H704" s="57"/>
    </row>
    <row r="705">
      <c r="D705" s="60"/>
      <c r="E705" s="60"/>
      <c r="F705" s="25"/>
      <c r="G705" s="26"/>
      <c r="H705" s="57"/>
    </row>
    <row r="706">
      <c r="D706" s="60"/>
      <c r="E706" s="60"/>
      <c r="F706" s="25"/>
      <c r="G706" s="26"/>
      <c r="H706" s="57"/>
    </row>
    <row r="707">
      <c r="D707" s="60"/>
      <c r="E707" s="60"/>
      <c r="F707" s="25"/>
      <c r="G707" s="26"/>
      <c r="H707" s="57"/>
    </row>
    <row r="708">
      <c r="D708" s="60"/>
      <c r="E708" s="60"/>
      <c r="F708" s="25"/>
      <c r="G708" s="26"/>
      <c r="H708" s="57"/>
    </row>
    <row r="709">
      <c r="D709" s="60"/>
      <c r="E709" s="60"/>
      <c r="F709" s="25"/>
      <c r="G709" s="26"/>
      <c r="H709" s="57"/>
    </row>
    <row r="710">
      <c r="D710" s="60"/>
      <c r="E710" s="60"/>
      <c r="F710" s="25"/>
      <c r="G710" s="26"/>
      <c r="H710" s="57"/>
    </row>
    <row r="711">
      <c r="D711" s="60"/>
      <c r="E711" s="60"/>
      <c r="F711" s="25"/>
      <c r="G711" s="26"/>
      <c r="H711" s="57"/>
    </row>
    <row r="712">
      <c r="D712" s="60"/>
      <c r="E712" s="60"/>
      <c r="F712" s="25"/>
      <c r="G712" s="26"/>
      <c r="H712" s="57"/>
    </row>
    <row r="713">
      <c r="D713" s="60"/>
      <c r="E713" s="60"/>
      <c r="F713" s="25"/>
      <c r="G713" s="26"/>
      <c r="H713" s="57"/>
    </row>
    <row r="714">
      <c r="D714" s="60"/>
      <c r="E714" s="60"/>
      <c r="F714" s="25"/>
      <c r="G714" s="26"/>
      <c r="H714" s="57"/>
    </row>
    <row r="715">
      <c r="D715" s="60"/>
      <c r="E715" s="60"/>
      <c r="F715" s="25"/>
      <c r="G715" s="26"/>
      <c r="H715" s="57"/>
    </row>
    <row r="716">
      <c r="D716" s="60"/>
      <c r="E716" s="60"/>
      <c r="F716" s="25"/>
      <c r="G716" s="26"/>
      <c r="H716" s="57"/>
    </row>
    <row r="717">
      <c r="D717" s="60"/>
      <c r="E717" s="60"/>
      <c r="F717" s="25"/>
      <c r="G717" s="26"/>
      <c r="H717" s="57"/>
    </row>
    <row r="718">
      <c r="D718" s="60"/>
      <c r="E718" s="60"/>
      <c r="F718" s="25"/>
      <c r="G718" s="26"/>
      <c r="H718" s="57"/>
    </row>
    <row r="719">
      <c r="D719" s="60"/>
      <c r="E719" s="60"/>
      <c r="F719" s="25"/>
      <c r="G719" s="26"/>
      <c r="H719" s="57"/>
    </row>
    <row r="720">
      <c r="D720" s="60"/>
      <c r="E720" s="60"/>
      <c r="F720" s="25"/>
      <c r="G720" s="26"/>
      <c r="H720" s="57"/>
    </row>
    <row r="721">
      <c r="D721" s="60"/>
      <c r="E721" s="60"/>
      <c r="F721" s="25"/>
      <c r="G721" s="26"/>
      <c r="H721" s="57"/>
    </row>
    <row r="722">
      <c r="D722" s="60"/>
      <c r="E722" s="60"/>
      <c r="F722" s="25"/>
      <c r="G722" s="26"/>
      <c r="H722" s="57"/>
    </row>
    <row r="723">
      <c r="D723" s="60"/>
      <c r="E723" s="60"/>
      <c r="F723" s="25"/>
      <c r="G723" s="26"/>
      <c r="H723" s="57"/>
    </row>
    <row r="724">
      <c r="D724" s="60"/>
      <c r="E724" s="60"/>
      <c r="F724" s="25"/>
      <c r="G724" s="26"/>
      <c r="H724" s="57"/>
    </row>
    <row r="725">
      <c r="D725" s="60"/>
      <c r="E725" s="60"/>
      <c r="F725" s="25"/>
      <c r="G725" s="26"/>
      <c r="H725" s="57"/>
    </row>
    <row r="726">
      <c r="D726" s="60"/>
      <c r="E726" s="60"/>
      <c r="F726" s="25"/>
      <c r="G726" s="26"/>
      <c r="H726" s="57"/>
    </row>
    <row r="727">
      <c r="D727" s="60"/>
      <c r="E727" s="60"/>
      <c r="F727" s="25"/>
      <c r="G727" s="26"/>
      <c r="H727" s="57"/>
    </row>
    <row r="728">
      <c r="D728" s="60"/>
      <c r="E728" s="60"/>
      <c r="F728" s="25"/>
      <c r="G728" s="26"/>
      <c r="H728" s="57"/>
    </row>
    <row r="729">
      <c r="D729" s="60"/>
      <c r="E729" s="60"/>
      <c r="F729" s="25"/>
      <c r="G729" s="26"/>
      <c r="H729" s="57"/>
    </row>
    <row r="730">
      <c r="D730" s="60"/>
      <c r="E730" s="60"/>
      <c r="F730" s="25"/>
      <c r="G730" s="26"/>
      <c r="H730" s="57"/>
    </row>
    <row r="731">
      <c r="D731" s="60"/>
      <c r="E731" s="60"/>
      <c r="F731" s="25"/>
      <c r="G731" s="26"/>
      <c r="H731" s="57"/>
    </row>
    <row r="732">
      <c r="D732" s="60"/>
      <c r="E732" s="60"/>
      <c r="F732" s="25"/>
      <c r="G732" s="26"/>
      <c r="H732" s="57"/>
    </row>
    <row r="733">
      <c r="D733" s="60"/>
      <c r="E733" s="60"/>
      <c r="F733" s="25"/>
      <c r="G733" s="26"/>
      <c r="H733" s="57"/>
    </row>
    <row r="734">
      <c r="D734" s="60"/>
      <c r="E734" s="60"/>
      <c r="F734" s="25"/>
      <c r="G734" s="26"/>
      <c r="H734" s="57"/>
    </row>
    <row r="735">
      <c r="D735" s="60"/>
      <c r="E735" s="60"/>
      <c r="F735" s="25"/>
      <c r="G735" s="26"/>
      <c r="H735" s="57"/>
    </row>
    <row r="736">
      <c r="D736" s="60"/>
      <c r="E736" s="60"/>
      <c r="F736" s="25"/>
      <c r="G736" s="26"/>
      <c r="H736" s="57"/>
    </row>
    <row r="737">
      <c r="D737" s="60"/>
      <c r="E737" s="60"/>
      <c r="F737" s="25"/>
      <c r="G737" s="26"/>
      <c r="H737" s="57"/>
    </row>
    <row r="738">
      <c r="D738" s="60"/>
      <c r="E738" s="60"/>
      <c r="F738" s="25"/>
      <c r="G738" s="26"/>
      <c r="H738" s="57"/>
    </row>
    <row r="739">
      <c r="D739" s="60"/>
      <c r="E739" s="60"/>
      <c r="F739" s="25"/>
      <c r="G739" s="26"/>
      <c r="H739" s="57"/>
    </row>
    <row r="740">
      <c r="D740" s="60"/>
      <c r="E740" s="60"/>
      <c r="F740" s="25"/>
      <c r="G740" s="26"/>
      <c r="H740" s="57"/>
    </row>
    <row r="741">
      <c r="D741" s="60"/>
      <c r="E741" s="60"/>
      <c r="F741" s="25"/>
      <c r="G741" s="26"/>
      <c r="H741" s="57"/>
    </row>
    <row r="742">
      <c r="D742" s="60"/>
      <c r="E742" s="60"/>
      <c r="F742" s="25"/>
      <c r="G742" s="26"/>
      <c r="H742" s="57"/>
    </row>
    <row r="743">
      <c r="D743" s="60"/>
      <c r="E743" s="60"/>
      <c r="F743" s="25"/>
      <c r="G743" s="26"/>
      <c r="H743" s="57"/>
    </row>
    <row r="744">
      <c r="D744" s="60"/>
      <c r="E744" s="60"/>
      <c r="F744" s="25"/>
      <c r="G744" s="26"/>
      <c r="H744" s="57"/>
    </row>
    <row r="745">
      <c r="D745" s="60"/>
      <c r="E745" s="60"/>
      <c r="F745" s="25"/>
      <c r="G745" s="26"/>
      <c r="H745" s="57"/>
    </row>
    <row r="746">
      <c r="D746" s="60"/>
      <c r="E746" s="60"/>
      <c r="F746" s="25"/>
      <c r="G746" s="26"/>
      <c r="H746" s="57"/>
    </row>
    <row r="747">
      <c r="D747" s="60"/>
      <c r="E747" s="60"/>
      <c r="F747" s="25"/>
      <c r="G747" s="26"/>
      <c r="H747" s="57"/>
    </row>
    <row r="748">
      <c r="D748" s="60"/>
      <c r="E748" s="60"/>
      <c r="F748" s="25"/>
      <c r="G748" s="26"/>
      <c r="H748" s="57"/>
    </row>
    <row r="749">
      <c r="D749" s="60"/>
      <c r="E749" s="60"/>
      <c r="F749" s="25"/>
      <c r="G749" s="26"/>
      <c r="H749" s="57"/>
    </row>
    <row r="750">
      <c r="D750" s="60"/>
      <c r="E750" s="60"/>
      <c r="F750" s="25"/>
      <c r="G750" s="26"/>
      <c r="H750" s="57"/>
    </row>
    <row r="751">
      <c r="D751" s="60"/>
      <c r="E751" s="60"/>
      <c r="F751" s="25"/>
      <c r="G751" s="26"/>
      <c r="H751" s="57"/>
    </row>
    <row r="752">
      <c r="D752" s="60"/>
      <c r="E752" s="60"/>
      <c r="F752" s="25"/>
      <c r="G752" s="26"/>
      <c r="H752" s="57"/>
    </row>
    <row r="753">
      <c r="D753" s="60"/>
      <c r="E753" s="60"/>
      <c r="F753" s="25"/>
      <c r="G753" s="26"/>
      <c r="H753" s="57"/>
    </row>
    <row r="754">
      <c r="D754" s="60"/>
      <c r="E754" s="60"/>
      <c r="F754" s="25"/>
      <c r="G754" s="26"/>
      <c r="H754" s="57"/>
    </row>
    <row r="755">
      <c r="D755" s="60"/>
      <c r="E755" s="60"/>
      <c r="F755" s="25"/>
      <c r="G755" s="26"/>
      <c r="H755" s="57"/>
    </row>
    <row r="756">
      <c r="D756" s="60"/>
      <c r="E756" s="60"/>
      <c r="F756" s="25"/>
      <c r="G756" s="26"/>
      <c r="H756" s="57"/>
    </row>
    <row r="757">
      <c r="D757" s="60"/>
      <c r="E757" s="60"/>
      <c r="F757" s="25"/>
      <c r="G757" s="26"/>
      <c r="H757" s="57"/>
    </row>
    <row r="758">
      <c r="D758" s="60"/>
      <c r="E758" s="60"/>
      <c r="F758" s="25"/>
      <c r="G758" s="26"/>
      <c r="H758" s="57"/>
    </row>
    <row r="759">
      <c r="D759" s="60"/>
      <c r="E759" s="60"/>
      <c r="F759" s="25"/>
      <c r="G759" s="26"/>
      <c r="H759" s="57"/>
    </row>
    <row r="760">
      <c r="D760" s="60"/>
      <c r="E760" s="60"/>
      <c r="F760" s="25"/>
      <c r="G760" s="26"/>
      <c r="H760" s="57"/>
    </row>
    <row r="761">
      <c r="D761" s="60"/>
      <c r="E761" s="60"/>
      <c r="F761" s="25"/>
      <c r="G761" s="26"/>
      <c r="H761" s="57"/>
    </row>
    <row r="762">
      <c r="D762" s="60"/>
      <c r="E762" s="60"/>
      <c r="F762" s="25"/>
      <c r="G762" s="26"/>
      <c r="H762" s="57"/>
    </row>
    <row r="763">
      <c r="D763" s="60"/>
      <c r="E763" s="60"/>
      <c r="F763" s="25"/>
      <c r="G763" s="26"/>
      <c r="H763" s="57"/>
    </row>
    <row r="764">
      <c r="D764" s="60"/>
      <c r="E764" s="60"/>
      <c r="F764" s="25"/>
      <c r="G764" s="26"/>
      <c r="H764" s="57"/>
    </row>
    <row r="765">
      <c r="D765" s="60"/>
      <c r="E765" s="60"/>
      <c r="F765" s="25"/>
      <c r="G765" s="26"/>
      <c r="H765" s="57"/>
    </row>
    <row r="766">
      <c r="D766" s="60"/>
      <c r="E766" s="60"/>
      <c r="F766" s="25"/>
      <c r="G766" s="26"/>
      <c r="H766" s="57"/>
    </row>
    <row r="767">
      <c r="D767" s="60"/>
      <c r="E767" s="60"/>
      <c r="F767" s="25"/>
      <c r="G767" s="26"/>
      <c r="H767" s="57"/>
    </row>
    <row r="768">
      <c r="D768" s="60"/>
      <c r="E768" s="60"/>
      <c r="F768" s="25"/>
      <c r="G768" s="26"/>
      <c r="H768" s="57"/>
    </row>
    <row r="769">
      <c r="D769" s="60"/>
      <c r="E769" s="60"/>
      <c r="F769" s="25"/>
      <c r="G769" s="26"/>
      <c r="H769" s="57"/>
    </row>
    <row r="770">
      <c r="D770" s="60"/>
      <c r="E770" s="60"/>
      <c r="F770" s="25"/>
      <c r="G770" s="26"/>
      <c r="H770" s="57"/>
    </row>
    <row r="771">
      <c r="D771" s="60"/>
      <c r="E771" s="60"/>
      <c r="F771" s="25"/>
      <c r="G771" s="26"/>
      <c r="H771" s="57"/>
    </row>
    <row r="772">
      <c r="D772" s="60"/>
      <c r="E772" s="60"/>
      <c r="F772" s="25"/>
      <c r="G772" s="26"/>
      <c r="H772" s="57"/>
    </row>
    <row r="773">
      <c r="D773" s="60"/>
      <c r="E773" s="60"/>
      <c r="F773" s="25"/>
      <c r="G773" s="26"/>
      <c r="H773" s="57"/>
    </row>
    <row r="774">
      <c r="D774" s="60"/>
      <c r="E774" s="60"/>
      <c r="F774" s="25"/>
      <c r="G774" s="26"/>
      <c r="H774" s="57"/>
    </row>
    <row r="775">
      <c r="D775" s="60"/>
      <c r="E775" s="60"/>
      <c r="F775" s="25"/>
      <c r="G775" s="26"/>
      <c r="H775" s="57"/>
    </row>
    <row r="776">
      <c r="D776" s="60"/>
      <c r="E776" s="60"/>
      <c r="F776" s="25"/>
      <c r="G776" s="26"/>
      <c r="H776" s="57"/>
    </row>
    <row r="777">
      <c r="D777" s="60"/>
      <c r="E777" s="60"/>
      <c r="F777" s="25"/>
      <c r="G777" s="26"/>
      <c r="H777" s="57"/>
    </row>
    <row r="778">
      <c r="D778" s="60"/>
      <c r="E778" s="60"/>
      <c r="F778" s="25"/>
      <c r="G778" s="26"/>
      <c r="H778" s="57"/>
    </row>
    <row r="779">
      <c r="D779" s="60"/>
      <c r="E779" s="60"/>
      <c r="F779" s="25"/>
      <c r="G779" s="26"/>
      <c r="H779" s="57"/>
    </row>
    <row r="780">
      <c r="D780" s="60"/>
      <c r="E780" s="60"/>
      <c r="F780" s="25"/>
      <c r="G780" s="26"/>
      <c r="H780" s="57"/>
    </row>
    <row r="781">
      <c r="D781" s="60"/>
      <c r="E781" s="60"/>
      <c r="F781" s="25"/>
      <c r="G781" s="26"/>
      <c r="H781" s="57"/>
    </row>
    <row r="782">
      <c r="D782" s="60"/>
      <c r="E782" s="60"/>
      <c r="F782" s="25"/>
      <c r="G782" s="26"/>
      <c r="H782" s="57"/>
    </row>
    <row r="783">
      <c r="D783" s="60"/>
      <c r="E783" s="60"/>
      <c r="F783" s="25"/>
      <c r="G783" s="26"/>
      <c r="H783" s="57"/>
    </row>
    <row r="784">
      <c r="D784" s="60"/>
      <c r="E784" s="60"/>
      <c r="F784" s="25"/>
      <c r="G784" s="26"/>
      <c r="H784" s="57"/>
    </row>
    <row r="785">
      <c r="D785" s="60"/>
      <c r="E785" s="60"/>
      <c r="F785" s="25"/>
      <c r="G785" s="26"/>
      <c r="H785" s="57"/>
    </row>
    <row r="786">
      <c r="D786" s="60"/>
      <c r="E786" s="60"/>
      <c r="F786" s="25"/>
      <c r="G786" s="26"/>
      <c r="H786" s="57"/>
    </row>
    <row r="787">
      <c r="D787" s="60"/>
      <c r="E787" s="60"/>
      <c r="F787" s="25"/>
      <c r="G787" s="26"/>
      <c r="H787" s="57"/>
    </row>
    <row r="788">
      <c r="D788" s="60"/>
      <c r="E788" s="60"/>
      <c r="F788" s="25"/>
      <c r="G788" s="26"/>
      <c r="H788" s="57"/>
    </row>
    <row r="789">
      <c r="D789" s="60"/>
      <c r="E789" s="60"/>
      <c r="F789" s="25"/>
      <c r="G789" s="26"/>
      <c r="H789" s="57"/>
    </row>
    <row r="790">
      <c r="D790" s="60"/>
      <c r="E790" s="60"/>
      <c r="F790" s="25"/>
      <c r="G790" s="26"/>
      <c r="H790" s="57"/>
    </row>
    <row r="791">
      <c r="D791" s="60"/>
      <c r="E791" s="60"/>
      <c r="F791" s="25"/>
      <c r="G791" s="26"/>
      <c r="H791" s="57"/>
    </row>
    <row r="792">
      <c r="D792" s="60"/>
      <c r="E792" s="60"/>
      <c r="F792" s="25"/>
      <c r="G792" s="26"/>
      <c r="H792" s="57"/>
    </row>
    <row r="793">
      <c r="D793" s="60"/>
      <c r="E793" s="60"/>
      <c r="F793" s="25"/>
      <c r="G793" s="26"/>
      <c r="H793" s="57"/>
    </row>
    <row r="794">
      <c r="D794" s="60"/>
      <c r="E794" s="60"/>
      <c r="F794" s="25"/>
      <c r="G794" s="26"/>
      <c r="H794" s="57"/>
    </row>
    <row r="795">
      <c r="D795" s="60"/>
      <c r="E795" s="60"/>
      <c r="F795" s="25"/>
      <c r="G795" s="26"/>
      <c r="H795" s="57"/>
    </row>
    <row r="796">
      <c r="D796" s="60"/>
      <c r="E796" s="60"/>
      <c r="F796" s="25"/>
      <c r="G796" s="26"/>
      <c r="H796" s="57"/>
    </row>
    <row r="797">
      <c r="D797" s="60"/>
      <c r="E797" s="60"/>
      <c r="F797" s="25"/>
      <c r="G797" s="26"/>
      <c r="H797" s="57"/>
    </row>
    <row r="798">
      <c r="D798" s="60"/>
      <c r="E798" s="60"/>
      <c r="F798" s="25"/>
      <c r="G798" s="26"/>
      <c r="H798" s="57"/>
    </row>
    <row r="799">
      <c r="D799" s="60"/>
      <c r="E799" s="60"/>
      <c r="F799" s="25"/>
      <c r="G799" s="26"/>
      <c r="H799" s="57"/>
    </row>
    <row r="800">
      <c r="D800" s="60"/>
      <c r="E800" s="60"/>
      <c r="F800" s="25"/>
      <c r="G800" s="26"/>
      <c r="H800" s="57"/>
    </row>
    <row r="801">
      <c r="D801" s="60"/>
      <c r="E801" s="60"/>
      <c r="F801" s="25"/>
      <c r="G801" s="26"/>
      <c r="H801" s="57"/>
    </row>
    <row r="802">
      <c r="D802" s="60"/>
      <c r="E802" s="60"/>
      <c r="F802" s="25"/>
      <c r="G802" s="26"/>
      <c r="H802" s="57"/>
    </row>
    <row r="803">
      <c r="D803" s="60"/>
      <c r="E803" s="60"/>
      <c r="F803" s="25"/>
      <c r="G803" s="26"/>
      <c r="H803" s="57"/>
    </row>
    <row r="804">
      <c r="D804" s="60"/>
      <c r="E804" s="60"/>
      <c r="F804" s="25"/>
      <c r="G804" s="26"/>
      <c r="H804" s="57"/>
    </row>
    <row r="805">
      <c r="D805" s="60"/>
      <c r="E805" s="60"/>
      <c r="F805" s="25"/>
      <c r="G805" s="26"/>
      <c r="H805" s="57"/>
    </row>
    <row r="806">
      <c r="D806" s="60"/>
      <c r="E806" s="60"/>
      <c r="F806" s="25"/>
      <c r="G806" s="26"/>
      <c r="H806" s="57"/>
    </row>
    <row r="807">
      <c r="D807" s="60"/>
      <c r="E807" s="60"/>
      <c r="F807" s="25"/>
      <c r="G807" s="26"/>
      <c r="H807" s="57"/>
    </row>
    <row r="808">
      <c r="D808" s="60"/>
      <c r="E808" s="60"/>
      <c r="F808" s="25"/>
      <c r="G808" s="26"/>
      <c r="H808" s="57"/>
    </row>
    <row r="809">
      <c r="D809" s="60"/>
      <c r="E809" s="60"/>
      <c r="F809" s="25"/>
      <c r="G809" s="26"/>
      <c r="H809" s="57"/>
    </row>
    <row r="810">
      <c r="D810" s="60"/>
      <c r="E810" s="60"/>
      <c r="F810" s="25"/>
      <c r="G810" s="26"/>
      <c r="H810" s="57"/>
    </row>
    <row r="811">
      <c r="D811" s="60"/>
      <c r="E811" s="60"/>
      <c r="F811" s="25"/>
      <c r="G811" s="26"/>
      <c r="H811" s="57"/>
    </row>
    <row r="812">
      <c r="D812" s="60"/>
      <c r="E812" s="60"/>
      <c r="F812" s="25"/>
      <c r="G812" s="26"/>
      <c r="H812" s="57"/>
    </row>
    <row r="813">
      <c r="D813" s="60"/>
      <c r="E813" s="60"/>
      <c r="F813" s="25"/>
      <c r="G813" s="26"/>
      <c r="H813" s="57"/>
    </row>
    <row r="814">
      <c r="D814" s="60"/>
      <c r="E814" s="60"/>
      <c r="F814" s="25"/>
      <c r="G814" s="26"/>
      <c r="H814" s="57"/>
    </row>
    <row r="815">
      <c r="D815" s="60"/>
      <c r="E815" s="60"/>
      <c r="F815" s="25"/>
      <c r="G815" s="26"/>
      <c r="H815" s="57"/>
    </row>
    <row r="816">
      <c r="D816" s="60"/>
      <c r="E816" s="60"/>
      <c r="F816" s="25"/>
      <c r="G816" s="26"/>
      <c r="H816" s="57"/>
    </row>
    <row r="817">
      <c r="D817" s="60"/>
      <c r="E817" s="60"/>
      <c r="F817" s="25"/>
      <c r="G817" s="26"/>
      <c r="H817" s="57"/>
    </row>
    <row r="818">
      <c r="D818" s="60"/>
      <c r="E818" s="60"/>
      <c r="F818" s="25"/>
      <c r="G818" s="26"/>
      <c r="H818" s="57"/>
    </row>
    <row r="819">
      <c r="D819" s="60"/>
      <c r="E819" s="60"/>
      <c r="F819" s="25"/>
      <c r="G819" s="26"/>
      <c r="H819" s="57"/>
    </row>
    <row r="820">
      <c r="D820" s="60"/>
      <c r="E820" s="60"/>
      <c r="F820" s="25"/>
      <c r="G820" s="26"/>
      <c r="H820" s="57"/>
    </row>
    <row r="821">
      <c r="D821" s="60"/>
      <c r="E821" s="60"/>
      <c r="F821" s="25"/>
      <c r="G821" s="26"/>
      <c r="H821" s="57"/>
    </row>
    <row r="822">
      <c r="D822" s="60"/>
      <c r="E822" s="60"/>
      <c r="F822" s="25"/>
      <c r="G822" s="26"/>
      <c r="H822" s="57"/>
    </row>
    <row r="823">
      <c r="D823" s="60"/>
      <c r="E823" s="60"/>
      <c r="F823" s="25"/>
      <c r="G823" s="26"/>
      <c r="H823" s="57"/>
    </row>
    <row r="824">
      <c r="D824" s="60"/>
      <c r="E824" s="60"/>
      <c r="F824" s="25"/>
      <c r="G824" s="26"/>
      <c r="H824" s="57"/>
    </row>
    <row r="825">
      <c r="D825" s="60"/>
      <c r="E825" s="60"/>
      <c r="F825" s="25"/>
      <c r="G825" s="26"/>
      <c r="H825" s="57"/>
    </row>
    <row r="826">
      <c r="D826" s="60"/>
      <c r="E826" s="60"/>
      <c r="F826" s="25"/>
      <c r="G826" s="26"/>
      <c r="H826" s="57"/>
    </row>
    <row r="827">
      <c r="D827" s="60"/>
      <c r="E827" s="60"/>
      <c r="F827" s="25"/>
      <c r="G827" s="26"/>
      <c r="H827" s="57"/>
    </row>
    <row r="828">
      <c r="D828" s="60"/>
      <c r="E828" s="60"/>
      <c r="F828" s="25"/>
      <c r="G828" s="26"/>
      <c r="H828" s="57"/>
    </row>
    <row r="829">
      <c r="D829" s="60"/>
      <c r="E829" s="60"/>
      <c r="F829" s="25"/>
      <c r="G829" s="26"/>
      <c r="H829" s="57"/>
    </row>
    <row r="830">
      <c r="D830" s="60"/>
      <c r="E830" s="60"/>
      <c r="F830" s="25"/>
      <c r="G830" s="26"/>
      <c r="H830" s="57"/>
    </row>
    <row r="831">
      <c r="D831" s="60"/>
      <c r="E831" s="60"/>
      <c r="F831" s="25"/>
      <c r="G831" s="26"/>
      <c r="H831" s="57"/>
    </row>
    <row r="832">
      <c r="D832" s="60"/>
      <c r="E832" s="60"/>
      <c r="F832" s="25"/>
      <c r="G832" s="26"/>
      <c r="H832" s="57"/>
    </row>
    <row r="833">
      <c r="D833" s="60"/>
      <c r="E833" s="60"/>
      <c r="F833" s="25"/>
      <c r="G833" s="26"/>
      <c r="H833" s="57"/>
    </row>
    <row r="834">
      <c r="D834" s="60"/>
      <c r="E834" s="60"/>
      <c r="F834" s="25"/>
      <c r="G834" s="26"/>
      <c r="H834" s="57"/>
    </row>
    <row r="835">
      <c r="D835" s="60"/>
      <c r="E835" s="60"/>
      <c r="F835" s="25"/>
      <c r="G835" s="26"/>
      <c r="H835" s="57"/>
    </row>
    <row r="836">
      <c r="D836" s="60"/>
      <c r="E836" s="60"/>
      <c r="F836" s="25"/>
      <c r="G836" s="26"/>
      <c r="H836" s="57"/>
    </row>
    <row r="837">
      <c r="D837" s="60"/>
      <c r="E837" s="60"/>
      <c r="F837" s="25"/>
      <c r="G837" s="26"/>
      <c r="H837" s="57"/>
    </row>
    <row r="838">
      <c r="D838" s="60"/>
      <c r="E838" s="60"/>
      <c r="F838" s="25"/>
      <c r="G838" s="26"/>
      <c r="H838" s="57"/>
    </row>
    <row r="839">
      <c r="D839" s="60"/>
      <c r="E839" s="60"/>
      <c r="F839" s="25"/>
      <c r="G839" s="26"/>
      <c r="H839" s="57"/>
    </row>
    <row r="840">
      <c r="D840" s="60"/>
      <c r="E840" s="60"/>
      <c r="F840" s="25"/>
      <c r="G840" s="26"/>
      <c r="H840" s="57"/>
    </row>
    <row r="841">
      <c r="D841" s="60"/>
      <c r="E841" s="60"/>
      <c r="F841" s="25"/>
      <c r="G841" s="26"/>
      <c r="H841" s="57"/>
    </row>
    <row r="842">
      <c r="D842" s="60"/>
      <c r="E842" s="60"/>
      <c r="F842" s="25"/>
      <c r="G842" s="26"/>
      <c r="H842" s="57"/>
    </row>
    <row r="843">
      <c r="D843" s="60"/>
      <c r="E843" s="60"/>
      <c r="F843" s="25"/>
      <c r="G843" s="26"/>
      <c r="H843" s="57"/>
    </row>
    <row r="844">
      <c r="D844" s="60"/>
      <c r="E844" s="60"/>
      <c r="F844" s="25"/>
      <c r="G844" s="26"/>
      <c r="H844" s="57"/>
    </row>
    <row r="845">
      <c r="D845" s="60"/>
      <c r="E845" s="60"/>
      <c r="F845" s="25"/>
      <c r="G845" s="26"/>
      <c r="H845" s="57"/>
    </row>
    <row r="846">
      <c r="D846" s="60"/>
      <c r="E846" s="60"/>
      <c r="F846" s="25"/>
      <c r="G846" s="26"/>
      <c r="H846" s="57"/>
    </row>
    <row r="847">
      <c r="D847" s="60"/>
      <c r="E847" s="60"/>
      <c r="F847" s="25"/>
      <c r="G847" s="26"/>
      <c r="H847" s="57"/>
    </row>
    <row r="848">
      <c r="D848" s="60"/>
      <c r="E848" s="60"/>
      <c r="F848" s="25"/>
      <c r="G848" s="26"/>
      <c r="H848" s="57"/>
    </row>
    <row r="849">
      <c r="D849" s="60"/>
      <c r="E849" s="60"/>
      <c r="F849" s="25"/>
      <c r="G849" s="26"/>
      <c r="H849" s="57"/>
    </row>
    <row r="850">
      <c r="D850" s="60"/>
      <c r="E850" s="60"/>
      <c r="F850" s="25"/>
      <c r="G850" s="26"/>
      <c r="H850" s="57"/>
    </row>
    <row r="851">
      <c r="D851" s="60"/>
      <c r="E851" s="60"/>
      <c r="F851" s="25"/>
      <c r="G851" s="26"/>
      <c r="H851" s="57"/>
    </row>
    <row r="852">
      <c r="D852" s="60"/>
      <c r="E852" s="60"/>
      <c r="F852" s="25"/>
      <c r="G852" s="26"/>
      <c r="H852" s="57"/>
    </row>
    <row r="853">
      <c r="D853" s="60"/>
      <c r="E853" s="60"/>
      <c r="F853" s="25"/>
      <c r="G853" s="26"/>
      <c r="H853" s="57"/>
    </row>
    <row r="854">
      <c r="D854" s="60"/>
      <c r="E854" s="60"/>
      <c r="F854" s="25"/>
      <c r="G854" s="26"/>
      <c r="H854" s="57"/>
    </row>
    <row r="855">
      <c r="D855" s="60"/>
      <c r="E855" s="60"/>
      <c r="F855" s="25"/>
      <c r="G855" s="26"/>
      <c r="H855" s="57"/>
    </row>
    <row r="856">
      <c r="D856" s="60"/>
      <c r="E856" s="60"/>
      <c r="F856" s="25"/>
      <c r="G856" s="26"/>
      <c r="H856" s="57"/>
    </row>
    <row r="857">
      <c r="D857" s="60"/>
      <c r="E857" s="60"/>
      <c r="F857" s="25"/>
      <c r="G857" s="26"/>
      <c r="H857" s="57"/>
    </row>
    <row r="858">
      <c r="D858" s="60"/>
      <c r="E858" s="60"/>
      <c r="F858" s="25"/>
      <c r="G858" s="26"/>
      <c r="H858" s="57"/>
    </row>
    <row r="859">
      <c r="D859" s="60"/>
      <c r="E859" s="60"/>
      <c r="F859" s="25"/>
      <c r="G859" s="26"/>
      <c r="H859" s="57"/>
    </row>
    <row r="860">
      <c r="D860" s="60"/>
      <c r="E860" s="60"/>
      <c r="F860" s="25"/>
      <c r="G860" s="26"/>
      <c r="H860" s="57"/>
    </row>
    <row r="861">
      <c r="D861" s="60"/>
      <c r="E861" s="60"/>
      <c r="F861" s="25"/>
      <c r="G861" s="26"/>
      <c r="H861" s="57"/>
    </row>
    <row r="862">
      <c r="D862" s="60"/>
      <c r="E862" s="60"/>
      <c r="F862" s="25"/>
      <c r="G862" s="26"/>
      <c r="H862" s="57"/>
    </row>
    <row r="863">
      <c r="D863" s="60"/>
      <c r="E863" s="60"/>
      <c r="F863" s="25"/>
      <c r="G863" s="26"/>
      <c r="H863" s="57"/>
    </row>
    <row r="864">
      <c r="D864" s="60"/>
      <c r="E864" s="60"/>
      <c r="F864" s="25"/>
      <c r="G864" s="26"/>
      <c r="H864" s="57"/>
    </row>
    <row r="865">
      <c r="D865" s="60"/>
      <c r="E865" s="60"/>
      <c r="F865" s="25"/>
      <c r="G865" s="26"/>
      <c r="H865" s="57"/>
    </row>
    <row r="866">
      <c r="D866" s="60"/>
      <c r="E866" s="60"/>
      <c r="F866" s="25"/>
      <c r="G866" s="26"/>
      <c r="H866" s="57"/>
    </row>
    <row r="867">
      <c r="D867" s="60"/>
      <c r="E867" s="60"/>
      <c r="F867" s="25"/>
      <c r="G867" s="26"/>
      <c r="H867" s="57"/>
    </row>
    <row r="868">
      <c r="D868" s="60"/>
      <c r="E868" s="60"/>
      <c r="F868" s="25"/>
      <c r="G868" s="26"/>
      <c r="H868" s="57"/>
    </row>
    <row r="869">
      <c r="D869" s="60"/>
      <c r="E869" s="60"/>
      <c r="F869" s="25"/>
      <c r="G869" s="26"/>
      <c r="H869" s="57"/>
    </row>
    <row r="870">
      <c r="D870" s="60"/>
      <c r="E870" s="60"/>
      <c r="F870" s="25"/>
      <c r="G870" s="26"/>
      <c r="H870" s="57"/>
    </row>
    <row r="871">
      <c r="D871" s="60"/>
      <c r="E871" s="60"/>
      <c r="F871" s="25"/>
      <c r="G871" s="26"/>
      <c r="H871" s="57"/>
    </row>
    <row r="872">
      <c r="D872" s="60"/>
      <c r="E872" s="60"/>
      <c r="F872" s="25"/>
      <c r="G872" s="26"/>
      <c r="H872" s="57"/>
    </row>
    <row r="873">
      <c r="D873" s="60"/>
      <c r="E873" s="60"/>
      <c r="F873" s="25"/>
      <c r="G873" s="26"/>
      <c r="H873" s="57"/>
    </row>
    <row r="874">
      <c r="D874" s="60"/>
      <c r="E874" s="60"/>
      <c r="F874" s="25"/>
      <c r="G874" s="26"/>
      <c r="H874" s="57"/>
    </row>
    <row r="875">
      <c r="D875" s="60"/>
      <c r="E875" s="60"/>
      <c r="F875" s="25"/>
      <c r="G875" s="26"/>
      <c r="H875" s="57"/>
    </row>
    <row r="876">
      <c r="D876" s="60"/>
      <c r="E876" s="60"/>
      <c r="F876" s="25"/>
      <c r="G876" s="26"/>
      <c r="H876" s="57"/>
    </row>
    <row r="877">
      <c r="D877" s="60"/>
      <c r="E877" s="60"/>
      <c r="F877" s="25"/>
      <c r="G877" s="26"/>
      <c r="H877" s="57"/>
    </row>
    <row r="878">
      <c r="D878" s="60"/>
      <c r="E878" s="60"/>
      <c r="F878" s="25"/>
      <c r="G878" s="26"/>
      <c r="H878" s="57"/>
    </row>
    <row r="879">
      <c r="D879" s="60"/>
      <c r="E879" s="60"/>
      <c r="F879" s="25"/>
      <c r="G879" s="26"/>
      <c r="H879" s="57"/>
    </row>
    <row r="880">
      <c r="D880" s="60"/>
      <c r="E880" s="60"/>
      <c r="F880" s="25"/>
      <c r="G880" s="26"/>
      <c r="H880" s="57"/>
    </row>
    <row r="881">
      <c r="D881" s="60"/>
      <c r="E881" s="60"/>
      <c r="F881" s="25"/>
      <c r="G881" s="26"/>
      <c r="H881" s="57"/>
    </row>
    <row r="882">
      <c r="D882" s="60"/>
      <c r="E882" s="60"/>
      <c r="F882" s="25"/>
      <c r="G882" s="26"/>
      <c r="H882" s="57"/>
    </row>
    <row r="883">
      <c r="D883" s="60"/>
      <c r="E883" s="60"/>
      <c r="F883" s="25"/>
      <c r="G883" s="26"/>
      <c r="H883" s="57"/>
    </row>
    <row r="884">
      <c r="D884" s="60"/>
      <c r="E884" s="60"/>
      <c r="F884" s="25"/>
      <c r="G884" s="26"/>
      <c r="H884" s="57"/>
    </row>
    <row r="885">
      <c r="D885" s="60"/>
      <c r="E885" s="60"/>
      <c r="F885" s="25"/>
      <c r="G885" s="26"/>
      <c r="H885" s="57"/>
    </row>
    <row r="886">
      <c r="D886" s="60"/>
      <c r="E886" s="60"/>
      <c r="F886" s="25"/>
      <c r="G886" s="26"/>
      <c r="H886" s="57"/>
    </row>
    <row r="887">
      <c r="D887" s="60"/>
      <c r="E887" s="60"/>
      <c r="F887" s="25"/>
      <c r="G887" s="26"/>
      <c r="H887" s="57"/>
    </row>
    <row r="888">
      <c r="D888" s="60"/>
      <c r="E888" s="60"/>
      <c r="F888" s="25"/>
      <c r="G888" s="26"/>
      <c r="H888" s="57"/>
    </row>
    <row r="889">
      <c r="D889" s="60"/>
      <c r="E889" s="60"/>
      <c r="F889" s="25"/>
      <c r="G889" s="26"/>
      <c r="H889" s="57"/>
    </row>
    <row r="890">
      <c r="D890" s="60"/>
      <c r="E890" s="60"/>
      <c r="F890" s="25"/>
      <c r="G890" s="26"/>
      <c r="H890" s="57"/>
    </row>
    <row r="891">
      <c r="D891" s="60"/>
      <c r="E891" s="60"/>
      <c r="F891" s="25"/>
      <c r="G891" s="26"/>
      <c r="H891" s="57"/>
    </row>
    <row r="892">
      <c r="D892" s="60"/>
      <c r="E892" s="60"/>
      <c r="F892" s="25"/>
      <c r="G892" s="26"/>
      <c r="H892" s="57"/>
    </row>
    <row r="893">
      <c r="D893" s="60"/>
      <c r="E893" s="60"/>
      <c r="F893" s="25"/>
      <c r="G893" s="26"/>
      <c r="H893" s="57"/>
    </row>
    <row r="894">
      <c r="D894" s="60"/>
      <c r="E894" s="60"/>
      <c r="F894" s="25"/>
      <c r="G894" s="26"/>
      <c r="H894" s="57"/>
    </row>
    <row r="895">
      <c r="D895" s="60"/>
      <c r="E895" s="60"/>
      <c r="F895" s="25"/>
      <c r="G895" s="26"/>
      <c r="H895" s="57"/>
    </row>
    <row r="896">
      <c r="D896" s="60"/>
      <c r="E896" s="60"/>
      <c r="F896" s="25"/>
      <c r="G896" s="26"/>
      <c r="H896" s="57"/>
    </row>
    <row r="897">
      <c r="D897" s="60"/>
      <c r="E897" s="60"/>
      <c r="F897" s="25"/>
      <c r="G897" s="26"/>
      <c r="H897" s="57"/>
    </row>
    <row r="898">
      <c r="D898" s="60"/>
      <c r="E898" s="60"/>
      <c r="F898" s="25"/>
      <c r="G898" s="26"/>
      <c r="H898" s="57"/>
    </row>
    <row r="899">
      <c r="D899" s="60"/>
      <c r="E899" s="60"/>
      <c r="F899" s="25"/>
      <c r="G899" s="26"/>
      <c r="H899" s="57"/>
    </row>
    <row r="900">
      <c r="D900" s="60"/>
      <c r="E900" s="60"/>
      <c r="F900" s="25"/>
      <c r="G900" s="26"/>
      <c r="H900" s="57"/>
    </row>
    <row r="901">
      <c r="D901" s="60"/>
      <c r="E901" s="60"/>
      <c r="F901" s="25"/>
      <c r="G901" s="26"/>
      <c r="H901" s="57"/>
    </row>
    <row r="902">
      <c r="D902" s="60"/>
      <c r="E902" s="60"/>
      <c r="F902" s="25"/>
      <c r="G902" s="26"/>
      <c r="H902" s="57"/>
    </row>
    <row r="903">
      <c r="D903" s="60"/>
      <c r="E903" s="60"/>
      <c r="F903" s="25"/>
      <c r="G903" s="26"/>
      <c r="H903" s="57"/>
    </row>
    <row r="904">
      <c r="D904" s="60"/>
      <c r="E904" s="60"/>
      <c r="F904" s="25"/>
      <c r="G904" s="26"/>
      <c r="H904" s="57"/>
    </row>
    <row r="905">
      <c r="D905" s="60"/>
      <c r="E905" s="60"/>
      <c r="F905" s="25"/>
      <c r="G905" s="26"/>
      <c r="H905" s="57"/>
    </row>
    <row r="906">
      <c r="D906" s="60"/>
      <c r="E906" s="60"/>
      <c r="F906" s="25"/>
      <c r="G906" s="26"/>
      <c r="H906" s="57"/>
    </row>
    <row r="907">
      <c r="D907" s="60"/>
      <c r="E907" s="60"/>
      <c r="F907" s="25"/>
      <c r="G907" s="26"/>
      <c r="H907" s="57"/>
    </row>
    <row r="908">
      <c r="D908" s="60"/>
      <c r="E908" s="60"/>
      <c r="F908" s="25"/>
      <c r="G908" s="26"/>
      <c r="H908" s="57"/>
    </row>
    <row r="909">
      <c r="D909" s="60"/>
      <c r="E909" s="60"/>
      <c r="F909" s="25"/>
      <c r="G909" s="26"/>
      <c r="H909" s="57"/>
    </row>
    <row r="910">
      <c r="D910" s="60"/>
      <c r="E910" s="60"/>
      <c r="F910" s="25"/>
      <c r="G910" s="26"/>
      <c r="H910" s="57"/>
    </row>
    <row r="911">
      <c r="D911" s="60"/>
      <c r="E911" s="60"/>
      <c r="F911" s="25"/>
      <c r="G911" s="26"/>
      <c r="H911" s="57"/>
    </row>
    <row r="912">
      <c r="D912" s="60"/>
      <c r="E912" s="60"/>
      <c r="F912" s="25"/>
      <c r="G912" s="26"/>
      <c r="H912" s="57"/>
    </row>
    <row r="913">
      <c r="D913" s="60"/>
      <c r="E913" s="60"/>
      <c r="F913" s="25"/>
      <c r="G913" s="26"/>
      <c r="H913" s="57"/>
    </row>
    <row r="914">
      <c r="D914" s="60"/>
      <c r="E914" s="60"/>
      <c r="F914" s="25"/>
      <c r="G914" s="26"/>
      <c r="H914" s="57"/>
    </row>
    <row r="915">
      <c r="D915" s="60"/>
      <c r="E915" s="60"/>
      <c r="F915" s="25"/>
      <c r="G915" s="26"/>
      <c r="H915" s="57"/>
    </row>
    <row r="916">
      <c r="D916" s="60"/>
      <c r="E916" s="60"/>
      <c r="F916" s="25"/>
      <c r="G916" s="26"/>
      <c r="H916" s="57"/>
    </row>
    <row r="917">
      <c r="D917" s="60"/>
      <c r="E917" s="60"/>
      <c r="F917" s="25"/>
      <c r="G917" s="26"/>
      <c r="H917" s="57"/>
    </row>
    <row r="918">
      <c r="D918" s="60"/>
      <c r="E918" s="60"/>
      <c r="F918" s="25"/>
      <c r="G918" s="26"/>
      <c r="H918" s="57"/>
    </row>
    <row r="919">
      <c r="D919" s="60"/>
      <c r="E919" s="60"/>
      <c r="F919" s="25"/>
      <c r="G919" s="26"/>
      <c r="H919" s="57"/>
    </row>
    <row r="920">
      <c r="D920" s="60"/>
      <c r="E920" s="60"/>
      <c r="F920" s="25"/>
      <c r="G920" s="26"/>
      <c r="H920" s="57"/>
    </row>
    <row r="921">
      <c r="D921" s="60"/>
      <c r="E921" s="60"/>
      <c r="F921" s="25"/>
      <c r="G921" s="26"/>
      <c r="H921" s="57"/>
    </row>
    <row r="922">
      <c r="D922" s="60"/>
      <c r="E922" s="60"/>
      <c r="F922" s="25"/>
      <c r="G922" s="26"/>
      <c r="H922" s="57"/>
    </row>
    <row r="923">
      <c r="D923" s="60"/>
      <c r="E923" s="60"/>
      <c r="F923" s="25"/>
      <c r="G923" s="26"/>
      <c r="H923" s="57"/>
    </row>
    <row r="924">
      <c r="D924" s="60"/>
      <c r="E924" s="60"/>
      <c r="F924" s="25"/>
      <c r="G924" s="26"/>
      <c r="H924" s="57"/>
    </row>
    <row r="925">
      <c r="D925" s="60"/>
      <c r="E925" s="60"/>
      <c r="F925" s="25"/>
      <c r="G925" s="26"/>
      <c r="H925" s="57"/>
    </row>
    <row r="926">
      <c r="D926" s="60"/>
      <c r="E926" s="60"/>
      <c r="F926" s="25"/>
      <c r="G926" s="26"/>
      <c r="H926" s="57"/>
    </row>
    <row r="927">
      <c r="D927" s="60"/>
      <c r="E927" s="60"/>
      <c r="F927" s="25"/>
      <c r="G927" s="26"/>
      <c r="H927" s="57"/>
    </row>
    <row r="928">
      <c r="D928" s="60"/>
      <c r="E928" s="60"/>
      <c r="F928" s="25"/>
      <c r="G928" s="26"/>
      <c r="H928" s="57"/>
    </row>
    <row r="929">
      <c r="D929" s="60"/>
      <c r="E929" s="60"/>
      <c r="F929" s="25"/>
      <c r="G929" s="26"/>
      <c r="H929" s="57"/>
    </row>
    <row r="930">
      <c r="D930" s="60"/>
      <c r="E930" s="60"/>
      <c r="F930" s="25"/>
      <c r="G930" s="26"/>
      <c r="H930" s="57"/>
    </row>
    <row r="931">
      <c r="D931" s="60"/>
      <c r="E931" s="60"/>
      <c r="F931" s="25"/>
      <c r="G931" s="26"/>
      <c r="H931" s="57"/>
    </row>
    <row r="932">
      <c r="D932" s="60"/>
      <c r="E932" s="60"/>
      <c r="F932" s="25"/>
      <c r="G932" s="26"/>
      <c r="H932" s="57"/>
    </row>
    <row r="933">
      <c r="D933" s="60"/>
      <c r="E933" s="60"/>
      <c r="F933" s="25"/>
      <c r="G933" s="26"/>
      <c r="H933" s="57"/>
    </row>
    <row r="934">
      <c r="D934" s="60"/>
      <c r="E934" s="60"/>
      <c r="F934" s="25"/>
      <c r="G934" s="26"/>
      <c r="H934" s="57"/>
    </row>
    <row r="935">
      <c r="D935" s="60"/>
      <c r="E935" s="60"/>
      <c r="F935" s="25"/>
      <c r="G935" s="26"/>
      <c r="H935" s="57"/>
    </row>
    <row r="936">
      <c r="D936" s="60"/>
      <c r="E936" s="60"/>
      <c r="F936" s="25"/>
      <c r="G936" s="26"/>
      <c r="H936" s="57"/>
    </row>
    <row r="937">
      <c r="D937" s="60"/>
      <c r="E937" s="60"/>
      <c r="F937" s="25"/>
      <c r="G937" s="26"/>
      <c r="H937" s="57"/>
    </row>
    <row r="938">
      <c r="D938" s="60"/>
      <c r="E938" s="60"/>
      <c r="F938" s="25"/>
      <c r="G938" s="26"/>
      <c r="H938" s="57"/>
    </row>
    <row r="939">
      <c r="D939" s="60"/>
      <c r="E939" s="60"/>
      <c r="F939" s="25"/>
      <c r="G939" s="26"/>
      <c r="H939" s="57"/>
    </row>
    <row r="940">
      <c r="D940" s="60"/>
      <c r="E940" s="60"/>
      <c r="F940" s="25"/>
      <c r="G940" s="26"/>
      <c r="H940" s="57"/>
    </row>
    <row r="941">
      <c r="D941" s="60"/>
      <c r="E941" s="60"/>
      <c r="F941" s="25"/>
      <c r="G941" s="26"/>
      <c r="H941" s="57"/>
    </row>
    <row r="942">
      <c r="D942" s="60"/>
      <c r="E942" s="60"/>
      <c r="F942" s="25"/>
      <c r="G942" s="26"/>
      <c r="H942" s="57"/>
    </row>
    <row r="943">
      <c r="D943" s="60"/>
      <c r="E943" s="60"/>
      <c r="F943" s="25"/>
      <c r="G943" s="26"/>
      <c r="H943" s="57"/>
    </row>
    <row r="944">
      <c r="D944" s="60"/>
      <c r="E944" s="60"/>
      <c r="F944" s="25"/>
      <c r="G944" s="26"/>
      <c r="H944" s="57"/>
    </row>
    <row r="945">
      <c r="D945" s="60"/>
      <c r="E945" s="60"/>
      <c r="F945" s="25"/>
      <c r="G945" s="26"/>
      <c r="H945" s="57"/>
    </row>
    <row r="946">
      <c r="D946" s="60"/>
      <c r="E946" s="60"/>
      <c r="F946" s="25"/>
      <c r="G946" s="26"/>
      <c r="H946" s="57"/>
    </row>
    <row r="947">
      <c r="D947" s="60"/>
      <c r="E947" s="60"/>
      <c r="F947" s="25"/>
      <c r="G947" s="26"/>
      <c r="H947" s="57"/>
    </row>
    <row r="948">
      <c r="D948" s="60"/>
      <c r="E948" s="60"/>
      <c r="F948" s="25"/>
      <c r="G948" s="26"/>
      <c r="H948" s="57"/>
    </row>
    <row r="949">
      <c r="D949" s="60"/>
      <c r="E949" s="60"/>
      <c r="F949" s="25"/>
      <c r="G949" s="26"/>
      <c r="H949" s="57"/>
    </row>
    <row r="950">
      <c r="D950" s="60"/>
      <c r="E950" s="60"/>
      <c r="F950" s="25"/>
      <c r="G950" s="26"/>
      <c r="H950" s="57"/>
    </row>
    <row r="951">
      <c r="D951" s="60"/>
      <c r="E951" s="60"/>
      <c r="F951" s="25"/>
      <c r="G951" s="26"/>
      <c r="H951" s="57"/>
    </row>
    <row r="952">
      <c r="D952" s="60"/>
      <c r="E952" s="60"/>
      <c r="F952" s="25"/>
      <c r="G952" s="26"/>
      <c r="H952" s="57"/>
    </row>
    <row r="953">
      <c r="D953" s="60"/>
      <c r="E953" s="60"/>
      <c r="F953" s="25"/>
      <c r="G953" s="26"/>
      <c r="H953" s="57"/>
    </row>
    <row r="954">
      <c r="D954" s="60"/>
      <c r="E954" s="60"/>
      <c r="F954" s="25"/>
      <c r="G954" s="26"/>
      <c r="H954" s="57"/>
    </row>
    <row r="955">
      <c r="D955" s="60"/>
      <c r="E955" s="60"/>
      <c r="F955" s="25"/>
      <c r="G955" s="26"/>
      <c r="H955" s="57"/>
    </row>
    <row r="956">
      <c r="D956" s="60"/>
      <c r="E956" s="60"/>
      <c r="F956" s="25"/>
      <c r="G956" s="26"/>
      <c r="H956" s="57"/>
    </row>
    <row r="957">
      <c r="D957" s="60"/>
      <c r="E957" s="60"/>
      <c r="F957" s="25"/>
      <c r="G957" s="26"/>
      <c r="H957" s="57"/>
    </row>
    <row r="958">
      <c r="D958" s="60"/>
      <c r="E958" s="60"/>
      <c r="F958" s="25"/>
      <c r="G958" s="26"/>
      <c r="H958" s="57"/>
    </row>
    <row r="959">
      <c r="D959" s="60"/>
      <c r="E959" s="60"/>
      <c r="F959" s="25"/>
      <c r="G959" s="26"/>
      <c r="H959" s="57"/>
    </row>
    <row r="960">
      <c r="D960" s="60"/>
      <c r="E960" s="60"/>
      <c r="F960" s="25"/>
      <c r="G960" s="26"/>
      <c r="H960" s="57"/>
    </row>
    <row r="961">
      <c r="D961" s="60"/>
      <c r="E961" s="60"/>
      <c r="F961" s="25"/>
      <c r="G961" s="26"/>
      <c r="H961" s="57"/>
    </row>
    <row r="962">
      <c r="D962" s="60"/>
      <c r="E962" s="60"/>
      <c r="F962" s="25"/>
      <c r="G962" s="26"/>
      <c r="H962" s="57"/>
    </row>
    <row r="963">
      <c r="D963" s="60"/>
      <c r="E963" s="60"/>
      <c r="F963" s="25"/>
      <c r="G963" s="26"/>
      <c r="H963" s="57"/>
    </row>
    <row r="964">
      <c r="D964" s="60"/>
      <c r="E964" s="60"/>
      <c r="F964" s="25"/>
      <c r="G964" s="26"/>
      <c r="H964" s="57"/>
    </row>
    <row r="965">
      <c r="D965" s="60"/>
      <c r="E965" s="60"/>
      <c r="F965" s="25"/>
      <c r="G965" s="26"/>
      <c r="H965" s="57"/>
    </row>
    <row r="966">
      <c r="D966" s="60"/>
      <c r="E966" s="60"/>
      <c r="F966" s="25"/>
      <c r="G966" s="26"/>
      <c r="H966" s="57"/>
    </row>
    <row r="967">
      <c r="D967" s="60"/>
      <c r="E967" s="60"/>
      <c r="F967" s="25"/>
      <c r="G967" s="26"/>
      <c r="H967" s="57"/>
    </row>
    <row r="968">
      <c r="D968" s="60"/>
      <c r="E968" s="60"/>
      <c r="F968" s="25"/>
      <c r="G968" s="26"/>
      <c r="H968" s="57"/>
    </row>
    <row r="969">
      <c r="D969" s="60"/>
      <c r="E969" s="60"/>
      <c r="F969" s="25"/>
      <c r="G969" s="26"/>
      <c r="H969" s="57"/>
    </row>
    <row r="970">
      <c r="D970" s="60"/>
      <c r="E970" s="60"/>
      <c r="F970" s="25"/>
      <c r="G970" s="26"/>
      <c r="H970" s="57"/>
    </row>
    <row r="971">
      <c r="D971" s="60"/>
      <c r="E971" s="60"/>
      <c r="F971" s="25"/>
      <c r="G971" s="26"/>
      <c r="H971" s="57"/>
    </row>
    <row r="972">
      <c r="D972" s="60"/>
      <c r="E972" s="60"/>
      <c r="F972" s="25"/>
      <c r="G972" s="26"/>
      <c r="H972" s="57"/>
    </row>
    <row r="973">
      <c r="D973" s="60"/>
      <c r="E973" s="60"/>
      <c r="F973" s="25"/>
      <c r="G973" s="26"/>
      <c r="H973" s="57"/>
    </row>
    <row r="974">
      <c r="D974" s="60"/>
      <c r="E974" s="60"/>
      <c r="F974" s="25"/>
      <c r="G974" s="26"/>
      <c r="H974" s="57"/>
    </row>
    <row r="975">
      <c r="D975" s="60"/>
      <c r="E975" s="60"/>
      <c r="F975" s="25"/>
      <c r="G975" s="26"/>
      <c r="H975" s="57"/>
    </row>
    <row r="976">
      <c r="D976" s="60"/>
      <c r="E976" s="60"/>
      <c r="F976" s="25"/>
      <c r="G976" s="26"/>
      <c r="H976" s="57"/>
    </row>
    <row r="977">
      <c r="D977" s="60"/>
      <c r="E977" s="60"/>
      <c r="F977" s="25"/>
      <c r="G977" s="26"/>
      <c r="H977" s="57"/>
    </row>
    <row r="978">
      <c r="D978" s="60"/>
      <c r="E978" s="60"/>
      <c r="F978" s="25"/>
      <c r="G978" s="26"/>
      <c r="H978" s="57"/>
    </row>
    <row r="979">
      <c r="D979" s="60"/>
      <c r="E979" s="60"/>
      <c r="F979" s="25"/>
      <c r="G979" s="26"/>
      <c r="H979" s="57"/>
    </row>
    <row r="980">
      <c r="D980" s="60"/>
      <c r="E980" s="60"/>
      <c r="F980" s="25"/>
      <c r="G980" s="26"/>
      <c r="H980" s="57"/>
    </row>
    <row r="981">
      <c r="D981" s="60"/>
      <c r="E981" s="60"/>
      <c r="F981" s="25"/>
      <c r="G981" s="26"/>
      <c r="H981" s="57"/>
    </row>
    <row r="982">
      <c r="D982" s="60"/>
      <c r="E982" s="60"/>
      <c r="F982" s="25"/>
      <c r="G982" s="26"/>
      <c r="H982" s="57"/>
    </row>
    <row r="983">
      <c r="D983" s="60"/>
      <c r="E983" s="60"/>
      <c r="F983" s="25"/>
      <c r="G983" s="26"/>
      <c r="H983" s="57"/>
    </row>
    <row r="984">
      <c r="D984" s="60"/>
      <c r="E984" s="60"/>
      <c r="F984" s="25"/>
      <c r="G984" s="26"/>
      <c r="H984" s="57"/>
    </row>
    <row r="985">
      <c r="D985" s="60"/>
      <c r="E985" s="60"/>
      <c r="F985" s="25"/>
      <c r="G985" s="26"/>
      <c r="H985" s="57"/>
    </row>
    <row r="986">
      <c r="D986" s="60"/>
      <c r="E986" s="60"/>
      <c r="F986" s="25"/>
      <c r="G986" s="26"/>
      <c r="H986" s="57"/>
    </row>
    <row r="987">
      <c r="D987" s="60"/>
      <c r="E987" s="60"/>
      <c r="F987" s="25"/>
      <c r="G987" s="26"/>
      <c r="H987" s="57"/>
    </row>
    <row r="988">
      <c r="D988" s="60"/>
      <c r="E988" s="60"/>
      <c r="F988" s="25"/>
      <c r="G988" s="26"/>
      <c r="H988" s="57"/>
    </row>
    <row r="989">
      <c r="D989" s="60"/>
      <c r="E989" s="60"/>
      <c r="F989" s="25"/>
      <c r="G989" s="26"/>
      <c r="H989" s="57"/>
    </row>
    <row r="990">
      <c r="D990" s="60"/>
      <c r="E990" s="60"/>
      <c r="F990" s="25"/>
      <c r="G990" s="26"/>
      <c r="H990" s="57"/>
    </row>
    <row r="991">
      <c r="D991" s="60"/>
      <c r="E991" s="60"/>
      <c r="F991" s="25"/>
      <c r="G991" s="26"/>
      <c r="H991" s="57"/>
    </row>
    <row r="992">
      <c r="D992" s="60"/>
      <c r="E992" s="60"/>
      <c r="F992" s="25"/>
      <c r="G992" s="26"/>
      <c r="H992" s="57"/>
    </row>
    <row r="993">
      <c r="D993" s="60"/>
      <c r="E993" s="60"/>
      <c r="F993" s="25"/>
      <c r="G993" s="26"/>
      <c r="H993" s="57"/>
    </row>
    <row r="994">
      <c r="D994" s="60"/>
      <c r="E994" s="60"/>
      <c r="F994" s="25"/>
      <c r="G994" s="26"/>
      <c r="H994" s="57"/>
    </row>
    <row r="995">
      <c r="D995" s="60"/>
      <c r="E995" s="60"/>
      <c r="F995" s="25"/>
      <c r="G995" s="26"/>
      <c r="H995" s="57"/>
    </row>
    <row r="996">
      <c r="D996" s="60"/>
      <c r="E996" s="60"/>
      <c r="F996" s="25"/>
      <c r="G996" s="26"/>
      <c r="H996" s="57"/>
    </row>
    <row r="997">
      <c r="D997" s="60"/>
      <c r="E997" s="60"/>
      <c r="F997" s="25"/>
      <c r="G997" s="26"/>
      <c r="H997" s="57"/>
    </row>
    <row r="998">
      <c r="D998" s="60"/>
      <c r="E998" s="60"/>
      <c r="F998" s="25"/>
      <c r="G998" s="26"/>
      <c r="H998" s="57"/>
    </row>
    <row r="999">
      <c r="D999" s="60"/>
      <c r="E999" s="60"/>
      <c r="F999" s="25"/>
      <c r="G999" s="26"/>
      <c r="H999" s="57"/>
    </row>
    <row r="1000">
      <c r="D1000" s="60"/>
      <c r="E1000" s="60"/>
      <c r="F1000" s="25"/>
      <c r="G1000" s="26"/>
      <c r="H1000" s="5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8.75"/>
  </cols>
  <sheetData>
    <row r="1">
      <c r="A1" s="51" t="s">
        <v>0</v>
      </c>
      <c r="B1" s="22" t="s">
        <v>2</v>
      </c>
      <c r="C1" s="61" t="s">
        <v>14</v>
      </c>
    </row>
    <row r="2">
      <c r="A2" s="51" t="s">
        <v>8</v>
      </c>
      <c r="B2" s="62">
        <v>2001.0</v>
      </c>
      <c r="C2" s="23">
        <v>1.76003081E8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</row>
    <row r="3">
      <c r="A3" s="51" t="s">
        <v>8</v>
      </c>
      <c r="B3" s="62">
        <v>2002.0</v>
      </c>
      <c r="C3" s="23">
        <v>1.78376409E8</v>
      </c>
    </row>
    <row r="4">
      <c r="A4" s="51" t="s">
        <v>8</v>
      </c>
      <c r="B4" s="62">
        <v>2003.0</v>
      </c>
      <c r="C4" s="23">
        <v>1.80682719E8</v>
      </c>
    </row>
    <row r="5">
      <c r="A5" s="51" t="s">
        <v>8</v>
      </c>
      <c r="B5" s="62">
        <v>2004.0</v>
      </c>
      <c r="C5" s="23">
        <v>1.82913865E8</v>
      </c>
    </row>
    <row r="6">
      <c r="A6" s="51" t="s">
        <v>8</v>
      </c>
      <c r="B6" s="62">
        <v>2005.0</v>
      </c>
      <c r="C6" s="23">
        <v>1.85075508E8</v>
      </c>
    </row>
    <row r="7">
      <c r="A7" s="51" t="s">
        <v>8</v>
      </c>
      <c r="B7" s="62">
        <v>2006.0</v>
      </c>
      <c r="C7" s="23">
        <v>1.87155615E8</v>
      </c>
    </row>
    <row r="8">
      <c r="A8" s="51" t="s">
        <v>8</v>
      </c>
      <c r="B8" s="62">
        <v>2007.0</v>
      </c>
      <c r="C8" s="23">
        <v>1.89156967E8</v>
      </c>
    </row>
    <row r="9">
      <c r="A9" s="51" t="s">
        <v>8</v>
      </c>
      <c r="B9" s="62">
        <v>2008.0</v>
      </c>
      <c r="C9" s="23">
        <v>1.91085595E8</v>
      </c>
    </row>
    <row r="10">
      <c r="A10" s="51" t="s">
        <v>8</v>
      </c>
      <c r="B10" s="62">
        <v>2009.0</v>
      </c>
      <c r="C10" s="23">
        <v>1.92966061E8</v>
      </c>
    </row>
    <row r="11">
      <c r="A11" s="51" t="s">
        <v>8</v>
      </c>
      <c r="B11" s="62">
        <v>2010.0</v>
      </c>
      <c r="C11" s="23">
        <v>1.9480758E8</v>
      </c>
    </row>
    <row r="12">
      <c r="A12" s="51" t="s">
        <v>8</v>
      </c>
      <c r="B12" s="62">
        <v>2011.0</v>
      </c>
      <c r="C12" s="23">
        <v>1.9662149E8</v>
      </c>
    </row>
    <row r="13">
      <c r="A13" s="51" t="s">
        <v>8</v>
      </c>
      <c r="B13" s="62">
        <v>2012.0</v>
      </c>
      <c r="C13" s="23">
        <v>1.9840576E8</v>
      </c>
    </row>
    <row r="14">
      <c r="A14" s="51" t="s">
        <v>8</v>
      </c>
      <c r="B14" s="62">
        <v>2013.0</v>
      </c>
      <c r="C14" s="23">
        <v>2.00168784E8</v>
      </c>
    </row>
    <row r="15">
      <c r="A15" s="51" t="s">
        <v>8</v>
      </c>
      <c r="B15" s="62">
        <v>2014.0</v>
      </c>
      <c r="C15" s="23">
        <v>2.01906925E8</v>
      </c>
    </row>
    <row r="16">
      <c r="A16" s="51" t="s">
        <v>8</v>
      </c>
      <c r="B16" s="62">
        <v>2015.0</v>
      </c>
      <c r="C16" s="23">
        <v>2.03624771E8</v>
      </c>
    </row>
    <row r="17">
      <c r="A17" s="51" t="s">
        <v>8</v>
      </c>
      <c r="B17" s="62">
        <v>2016.0</v>
      </c>
      <c r="C17" s="23">
        <v>2.05322029E8</v>
      </c>
    </row>
    <row r="18">
      <c r="A18" s="51" t="s">
        <v>8</v>
      </c>
      <c r="B18" s="62">
        <v>2017.0</v>
      </c>
      <c r="C18" s="23">
        <v>2.07005307E8</v>
      </c>
    </row>
    <row r="19">
      <c r="A19" s="51" t="s">
        <v>8</v>
      </c>
      <c r="B19" s="22">
        <v>2018.0</v>
      </c>
      <c r="C19" s="23">
        <v>2.08658294E8</v>
      </c>
    </row>
    <row r="20">
      <c r="A20" s="51" t="s">
        <v>8</v>
      </c>
      <c r="B20" s="22">
        <v>2019.0</v>
      </c>
      <c r="C20" s="23">
        <v>2.10265913E8</v>
      </c>
    </row>
    <row r="21">
      <c r="A21" s="51" t="s">
        <v>8</v>
      </c>
      <c r="B21" s="22">
        <v>2020.0</v>
      </c>
      <c r="C21" s="23">
        <v>2.11808589E8</v>
      </c>
    </row>
    <row r="22">
      <c r="A22" s="51" t="s">
        <v>8</v>
      </c>
      <c r="B22" s="22">
        <v>2021.0</v>
      </c>
      <c r="C22" s="23">
        <v>2.13736047E8</v>
      </c>
    </row>
    <row r="23">
      <c r="A23" s="51" t="s">
        <v>18</v>
      </c>
      <c r="B23" s="22">
        <v>2001.0</v>
      </c>
      <c r="C23" s="23">
        <v>1.5429945E7</v>
      </c>
    </row>
    <row r="24">
      <c r="A24" s="51" t="s">
        <v>18</v>
      </c>
      <c r="B24" s="22">
        <v>2002.0</v>
      </c>
      <c r="C24" s="23">
        <v>1.5600954E7</v>
      </c>
    </row>
    <row r="25">
      <c r="A25" s="51" t="s">
        <v>18</v>
      </c>
      <c r="B25" s="22">
        <v>2003.0</v>
      </c>
      <c r="C25" s="23">
        <v>1.576771E7</v>
      </c>
    </row>
    <row r="26">
      <c r="A26" s="51" t="s">
        <v>18</v>
      </c>
      <c r="B26" s="22">
        <v>2004.0</v>
      </c>
      <c r="C26" s="23">
        <v>1.5932762E7</v>
      </c>
    </row>
    <row r="27">
      <c r="A27" s="51" t="s">
        <v>18</v>
      </c>
      <c r="B27" s="22">
        <v>2005.0</v>
      </c>
      <c r="C27" s="23">
        <v>1.6099532E7</v>
      </c>
    </row>
    <row r="28">
      <c r="A28" s="51" t="s">
        <v>18</v>
      </c>
      <c r="B28" s="22">
        <v>2006.0</v>
      </c>
      <c r="C28" s="23">
        <v>1.6269316E7</v>
      </c>
    </row>
    <row r="29">
      <c r="A29" s="51" t="s">
        <v>18</v>
      </c>
      <c r="B29" s="22">
        <v>2007.0</v>
      </c>
      <c r="C29" s="23">
        <v>1.6443076E7</v>
      </c>
    </row>
    <row r="30">
      <c r="A30" s="51" t="s">
        <v>18</v>
      </c>
      <c r="B30" s="22">
        <v>2008.0</v>
      </c>
      <c r="C30" s="23">
        <v>1.6619714E7</v>
      </c>
    </row>
    <row r="31">
      <c r="A31" s="51" t="s">
        <v>18</v>
      </c>
      <c r="B31" s="22">
        <v>2009.0</v>
      </c>
      <c r="C31" s="23">
        <v>1.6797951E7</v>
      </c>
    </row>
    <row r="32">
      <c r="A32" s="51" t="s">
        <v>18</v>
      </c>
      <c r="B32" s="22">
        <v>2010.0</v>
      </c>
      <c r="C32" s="23">
        <v>1.6975082E7</v>
      </c>
    </row>
    <row r="33">
      <c r="A33" s="51" t="s">
        <v>18</v>
      </c>
      <c r="B33" s="22">
        <v>2011.0</v>
      </c>
      <c r="C33" s="23">
        <v>1.714876E7</v>
      </c>
    </row>
    <row r="34">
      <c r="A34" s="51" t="s">
        <v>18</v>
      </c>
      <c r="B34" s="22">
        <v>2012.0</v>
      </c>
      <c r="C34" s="23">
        <v>1.7317427E7</v>
      </c>
    </row>
    <row r="35">
      <c r="A35" s="51" t="s">
        <v>18</v>
      </c>
      <c r="B35" s="22">
        <v>2013.0</v>
      </c>
      <c r="C35" s="23">
        <v>1.7486638E7</v>
      </c>
    </row>
    <row r="36">
      <c r="A36" s="51" t="s">
        <v>18</v>
      </c>
      <c r="B36" s="22">
        <v>2014.0</v>
      </c>
      <c r="C36" s="23">
        <v>1.766601E7</v>
      </c>
    </row>
    <row r="37">
      <c r="A37" s="51" t="s">
        <v>18</v>
      </c>
      <c r="B37" s="22">
        <v>2015.0</v>
      </c>
      <c r="C37" s="23">
        <v>1.7865027E7</v>
      </c>
    </row>
    <row r="38">
      <c r="A38" s="51" t="s">
        <v>18</v>
      </c>
      <c r="B38" s="22">
        <v>2016.0</v>
      </c>
      <c r="C38" s="23">
        <v>1.8089869E7</v>
      </c>
    </row>
    <row r="39">
      <c r="A39" s="51" t="s">
        <v>18</v>
      </c>
      <c r="B39" s="22">
        <v>2017.0</v>
      </c>
      <c r="C39" s="23">
        <v>1.8340828E7</v>
      </c>
    </row>
    <row r="40">
      <c r="A40" s="51" t="s">
        <v>18</v>
      </c>
      <c r="B40" s="22">
        <v>2018.0</v>
      </c>
      <c r="C40" s="23">
        <v>1.8600864E7</v>
      </c>
    </row>
    <row r="41">
      <c r="A41" s="51" t="s">
        <v>18</v>
      </c>
      <c r="B41" s="22">
        <v>2019.0</v>
      </c>
      <c r="C41" s="23">
        <v>1.8841516E7</v>
      </c>
    </row>
    <row r="42">
      <c r="A42" s="51" t="s">
        <v>18</v>
      </c>
      <c r="B42" s="22">
        <v>2020.0</v>
      </c>
      <c r="C42" s="23">
        <v>1.9034571E7</v>
      </c>
    </row>
    <row r="43">
      <c r="A43" s="51" t="s">
        <v>18</v>
      </c>
      <c r="B43" s="22">
        <v>2021.0</v>
      </c>
      <c r="C43" s="23">
        <v>1.923767E7</v>
      </c>
    </row>
    <row r="44">
      <c r="A44" s="51" t="s">
        <v>20</v>
      </c>
      <c r="B44" s="22">
        <v>2001.0</v>
      </c>
      <c r="C44" s="23">
        <v>3.9945533E7</v>
      </c>
    </row>
    <row r="45">
      <c r="A45" s="51" t="s">
        <v>20</v>
      </c>
      <c r="B45" s="22">
        <v>2002.0</v>
      </c>
      <c r="C45" s="23">
        <v>4.0568205E7</v>
      </c>
    </row>
    <row r="46">
      <c r="A46" s="51" t="s">
        <v>20</v>
      </c>
      <c r="B46" s="22">
        <v>2003.0</v>
      </c>
      <c r="C46" s="23">
        <v>4.1182118E7</v>
      </c>
    </row>
    <row r="47">
      <c r="A47" s="51" t="s">
        <v>20</v>
      </c>
      <c r="B47" s="22">
        <v>2004.0</v>
      </c>
      <c r="C47" s="23">
        <v>4.178153E7</v>
      </c>
    </row>
    <row r="48">
      <c r="A48" s="51" t="s">
        <v>20</v>
      </c>
      <c r="B48" s="22">
        <v>2005.0</v>
      </c>
      <c r="C48" s="23">
        <v>4.2364192E7</v>
      </c>
    </row>
    <row r="49">
      <c r="A49" s="51" t="s">
        <v>20</v>
      </c>
      <c r="B49" s="22">
        <v>2006.0</v>
      </c>
      <c r="C49" s="23">
        <v>4.2926589E7</v>
      </c>
    </row>
    <row r="50">
      <c r="A50" s="51" t="s">
        <v>20</v>
      </c>
      <c r="B50" s="22">
        <v>2007.0</v>
      </c>
      <c r="C50" s="23">
        <v>4.3471412E7</v>
      </c>
    </row>
    <row r="51">
      <c r="A51" s="51" t="s">
        <v>20</v>
      </c>
      <c r="B51" s="22">
        <v>2008.0</v>
      </c>
      <c r="C51" s="23">
        <v>4.3997656E7</v>
      </c>
    </row>
    <row r="52">
      <c r="A52" s="51" t="s">
        <v>20</v>
      </c>
      <c r="B52" s="22">
        <v>2009.0</v>
      </c>
      <c r="C52" s="23">
        <v>4.4504548E7</v>
      </c>
    </row>
    <row r="53">
      <c r="A53" s="51" t="s">
        <v>20</v>
      </c>
      <c r="B53" s="22">
        <v>2010.0</v>
      </c>
      <c r="C53" s="23">
        <v>4.4988319E7</v>
      </c>
    </row>
    <row r="54">
      <c r="A54" s="51" t="s">
        <v>20</v>
      </c>
      <c r="B54" s="22">
        <v>2011.0</v>
      </c>
      <c r="C54" s="23">
        <v>4.5444531E7</v>
      </c>
    </row>
    <row r="55">
      <c r="A55" s="51" t="s">
        <v>20</v>
      </c>
      <c r="B55" s="22">
        <v>2012.0</v>
      </c>
      <c r="C55" s="23">
        <v>4.5870362E7</v>
      </c>
    </row>
    <row r="56">
      <c r="A56" s="51" t="s">
        <v>20</v>
      </c>
      <c r="B56" s="22">
        <v>2013.0</v>
      </c>
      <c r="C56" s="23">
        <v>4.6287332E7</v>
      </c>
    </row>
    <row r="57">
      <c r="A57" s="51" t="s">
        <v>20</v>
      </c>
      <c r="B57" s="22">
        <v>2014.0</v>
      </c>
      <c r="C57" s="23">
        <v>4.673354E7</v>
      </c>
    </row>
    <row r="58">
      <c r="A58" s="51" t="s">
        <v>20</v>
      </c>
      <c r="B58" s="22">
        <v>2015.0</v>
      </c>
      <c r="C58" s="23">
        <v>4.7246459E7</v>
      </c>
    </row>
    <row r="59">
      <c r="A59" s="51" t="s">
        <v>20</v>
      </c>
      <c r="B59" s="22">
        <v>2016.0</v>
      </c>
      <c r="C59" s="23">
        <v>4.7849645E7</v>
      </c>
    </row>
    <row r="60">
      <c r="A60" s="51" t="s">
        <v>20</v>
      </c>
      <c r="B60" s="22">
        <v>2017.0</v>
      </c>
      <c r="C60" s="23">
        <v>4.8545466E7</v>
      </c>
    </row>
    <row r="61">
      <c r="A61" s="51" t="s">
        <v>20</v>
      </c>
      <c r="B61" s="22">
        <v>2018.0</v>
      </c>
      <c r="C61" s="23">
        <v>4.9288537E7</v>
      </c>
    </row>
    <row r="62">
      <c r="A62" s="51" t="s">
        <v>20</v>
      </c>
      <c r="B62" s="22">
        <v>2019.0</v>
      </c>
      <c r="C62" s="23">
        <v>5.0003037E7</v>
      </c>
    </row>
    <row r="63">
      <c r="A63" s="51" t="s">
        <v>20</v>
      </c>
      <c r="B63" s="22">
        <v>2020.0</v>
      </c>
      <c r="C63" s="23">
        <v>5.0612648E7</v>
      </c>
    </row>
    <row r="64">
      <c r="A64" s="51" t="s">
        <v>20</v>
      </c>
      <c r="B64" s="22">
        <v>2021.0</v>
      </c>
      <c r="C64" s="23">
        <v>5.1109158E7</v>
      </c>
    </row>
    <row r="65">
      <c r="A65" s="51" t="s">
        <v>22</v>
      </c>
      <c r="B65" s="22">
        <v>2001.0</v>
      </c>
      <c r="C65" s="23">
        <v>1.2798851E7</v>
      </c>
    </row>
    <row r="66">
      <c r="A66" s="51" t="s">
        <v>22</v>
      </c>
      <c r="B66" s="22">
        <v>2002.0</v>
      </c>
      <c r="C66" s="23">
        <v>1.3030003E7</v>
      </c>
    </row>
    <row r="67">
      <c r="A67" s="51" t="s">
        <v>22</v>
      </c>
      <c r="B67" s="22">
        <v>2003.0</v>
      </c>
      <c r="C67" s="23">
        <v>1.3257501E7</v>
      </c>
    </row>
    <row r="68">
      <c r="A68" s="51" t="s">
        <v>22</v>
      </c>
      <c r="B68" s="22">
        <v>2004.0</v>
      </c>
      <c r="C68" s="23">
        <v>1.3483653E7</v>
      </c>
    </row>
    <row r="69">
      <c r="A69" s="51" t="s">
        <v>22</v>
      </c>
      <c r="B69" s="22">
        <v>2005.0</v>
      </c>
      <c r="C69" s="23">
        <v>1.3712057E7</v>
      </c>
    </row>
    <row r="70">
      <c r="A70" s="51" t="s">
        <v>22</v>
      </c>
      <c r="B70" s="22">
        <v>2006.0</v>
      </c>
      <c r="C70" s="23">
        <v>1.3943569E7</v>
      </c>
    </row>
    <row r="71">
      <c r="A71" s="51" t="s">
        <v>22</v>
      </c>
      <c r="B71" s="22">
        <v>2007.0</v>
      </c>
      <c r="C71" s="23">
        <v>1.4178941E7</v>
      </c>
    </row>
    <row r="72">
      <c r="A72" s="51" t="s">
        <v>22</v>
      </c>
      <c r="B72" s="22">
        <v>2008.0</v>
      </c>
      <c r="C72" s="23">
        <v>1.4416801E7</v>
      </c>
    </row>
    <row r="73">
      <c r="A73" s="51" t="s">
        <v>22</v>
      </c>
      <c r="B73" s="22">
        <v>2009.0</v>
      </c>
      <c r="C73" s="23">
        <v>1.4656057E7</v>
      </c>
    </row>
    <row r="74">
      <c r="A74" s="51" t="s">
        <v>22</v>
      </c>
      <c r="B74" s="22">
        <v>2010.0</v>
      </c>
      <c r="C74" s="23">
        <v>1.4893736E7</v>
      </c>
    </row>
    <row r="75">
      <c r="A75" s="51" t="s">
        <v>22</v>
      </c>
      <c r="B75" s="22">
        <v>2011.0</v>
      </c>
      <c r="C75" s="23">
        <v>1.5128456E7</v>
      </c>
    </row>
    <row r="76">
      <c r="A76" s="51" t="s">
        <v>22</v>
      </c>
      <c r="B76" s="22">
        <v>2012.0</v>
      </c>
      <c r="C76" s="23">
        <v>1.5359621E7</v>
      </c>
    </row>
    <row r="77">
      <c r="A77" s="51" t="s">
        <v>22</v>
      </c>
      <c r="B77" s="22">
        <v>2013.0</v>
      </c>
      <c r="C77" s="23">
        <v>1.5591745E7</v>
      </c>
    </row>
    <row r="78">
      <c r="A78" s="51" t="s">
        <v>22</v>
      </c>
      <c r="B78" s="22">
        <v>2014.0</v>
      </c>
      <c r="C78" s="23">
        <v>1.5830657E7</v>
      </c>
    </row>
    <row r="79">
      <c r="A79" s="51" t="s">
        <v>22</v>
      </c>
      <c r="B79" s="22">
        <v>2015.0</v>
      </c>
      <c r="C79" s="23">
        <v>1.6082996E7</v>
      </c>
    </row>
    <row r="80">
      <c r="A80" s="51" t="s">
        <v>22</v>
      </c>
      <c r="B80" s="22">
        <v>2016.0</v>
      </c>
      <c r="C80" s="23">
        <v>1.6352332E7</v>
      </c>
    </row>
    <row r="81">
      <c r="A81" s="51" t="s">
        <v>22</v>
      </c>
      <c r="B81" s="22">
        <v>2017.0</v>
      </c>
      <c r="C81" s="23">
        <v>1.6639445E7</v>
      </c>
    </row>
    <row r="82">
      <c r="A82" s="51" t="s">
        <v>22</v>
      </c>
      <c r="B82" s="22">
        <v>2018.0</v>
      </c>
      <c r="C82" s="23">
        <v>1.6936086E7</v>
      </c>
    </row>
    <row r="83">
      <c r="A83" s="51" t="s">
        <v>22</v>
      </c>
      <c r="B83" s="22">
        <v>2019.0</v>
      </c>
      <c r="C83" s="23">
        <v>1.7230197E7</v>
      </c>
    </row>
    <row r="84">
      <c r="A84" s="51" t="s">
        <v>22</v>
      </c>
      <c r="B84" s="22">
        <v>2020.0</v>
      </c>
      <c r="C84" s="23">
        <v>1.7509095E7</v>
      </c>
    </row>
    <row r="85">
      <c r="A85" s="51" t="s">
        <v>22</v>
      </c>
      <c r="B85" s="22">
        <v>2021.0</v>
      </c>
      <c r="C85" s="23">
        <v>1.7781537E7</v>
      </c>
    </row>
    <row r="86">
      <c r="A86" s="51" t="s">
        <v>24</v>
      </c>
      <c r="B86" s="22">
        <v>2001.0</v>
      </c>
      <c r="C86" s="23">
        <v>9.9604745E7</v>
      </c>
    </row>
    <row r="87">
      <c r="A87" s="51" t="s">
        <v>24</v>
      </c>
      <c r="B87" s="22">
        <v>2002.0</v>
      </c>
      <c r="C87" s="23">
        <v>1.00997156E8</v>
      </c>
    </row>
    <row r="88">
      <c r="A88" s="51" t="s">
        <v>24</v>
      </c>
      <c r="B88" s="22">
        <v>2003.0</v>
      </c>
      <c r="C88" s="23">
        <v>1.0238863E8</v>
      </c>
    </row>
    <row r="89">
      <c r="A89" s="51" t="s">
        <v>24</v>
      </c>
      <c r="B89" s="22">
        <v>2004.0</v>
      </c>
      <c r="C89" s="23">
        <v>1.03801895E8</v>
      </c>
    </row>
    <row r="90">
      <c r="A90" s="51" t="s">
        <v>24</v>
      </c>
      <c r="B90" s="22">
        <v>2005.0</v>
      </c>
      <c r="C90" s="23">
        <v>1.05266191E8</v>
      </c>
    </row>
    <row r="91">
      <c r="A91" s="51" t="s">
        <v>24</v>
      </c>
      <c r="B91" s="22">
        <v>2006.0</v>
      </c>
      <c r="C91" s="23">
        <v>1.06789067E8</v>
      </c>
    </row>
    <row r="92">
      <c r="A92" s="51" t="s">
        <v>24</v>
      </c>
      <c r="B92" s="22">
        <v>2007.0</v>
      </c>
      <c r="C92" s="23">
        <v>1.08371947E8</v>
      </c>
    </row>
    <row r="93">
      <c r="A93" s="51" t="s">
        <v>24</v>
      </c>
      <c r="B93" s="22">
        <v>2008.0</v>
      </c>
      <c r="C93" s="23">
        <v>1.09997381E8</v>
      </c>
    </row>
    <row r="94">
      <c r="A94" s="51" t="s">
        <v>24</v>
      </c>
      <c r="B94" s="22">
        <v>2009.0</v>
      </c>
      <c r="C94" s="23">
        <v>1.11646354E8</v>
      </c>
    </row>
    <row r="95">
      <c r="A95" s="51" t="s">
        <v>24</v>
      </c>
      <c r="B95" s="22">
        <v>2010.0</v>
      </c>
      <c r="C95" s="23">
        <v>1.13285118E8</v>
      </c>
    </row>
    <row r="96">
      <c r="A96" s="51" t="s">
        <v>24</v>
      </c>
      <c r="B96" s="22">
        <v>2011.0</v>
      </c>
      <c r="C96" s="23">
        <v>1.149008E8</v>
      </c>
    </row>
    <row r="97">
      <c r="A97" s="51" t="s">
        <v>24</v>
      </c>
      <c r="B97" s="22">
        <v>2012.0</v>
      </c>
      <c r="C97" s="23">
        <v>1.16489125E8</v>
      </c>
    </row>
    <row r="98">
      <c r="A98" s="51" t="s">
        <v>24</v>
      </c>
      <c r="B98" s="22">
        <v>2013.0</v>
      </c>
      <c r="C98" s="23">
        <v>1.18057039E8</v>
      </c>
    </row>
    <row r="99">
      <c r="A99" s="51" t="s">
        <v>24</v>
      </c>
      <c r="B99" s="22">
        <v>2014.0</v>
      </c>
      <c r="C99" s="23">
        <v>1.19597427E8</v>
      </c>
    </row>
    <row r="100">
      <c r="A100" s="51" t="s">
        <v>24</v>
      </c>
      <c r="B100" s="22">
        <v>2015.0</v>
      </c>
      <c r="C100" s="23">
        <v>1.21112871E8</v>
      </c>
    </row>
    <row r="101">
      <c r="A101" s="51" t="s">
        <v>24</v>
      </c>
      <c r="B101" s="22">
        <v>2016.0</v>
      </c>
      <c r="C101" s="23">
        <v>1.22599845E8</v>
      </c>
    </row>
    <row r="102">
      <c r="A102" s="51" t="s">
        <v>24</v>
      </c>
      <c r="B102" s="22">
        <v>2017.0</v>
      </c>
      <c r="C102" s="23">
        <v>1.24061287E8</v>
      </c>
    </row>
    <row r="103">
      <c r="A103" s="51" t="s">
        <v>24</v>
      </c>
      <c r="B103" s="22">
        <v>2018.0</v>
      </c>
      <c r="C103" s="23">
        <v>1.25489863E8</v>
      </c>
    </row>
    <row r="104">
      <c r="A104" s="51" t="s">
        <v>24</v>
      </c>
      <c r="B104" s="22">
        <v>2019.0</v>
      </c>
      <c r="C104" s="23">
        <v>1.26888846E8</v>
      </c>
    </row>
    <row r="105">
      <c r="A105" s="51" t="s">
        <v>24</v>
      </c>
      <c r="B105" s="22">
        <v>2020.0</v>
      </c>
      <c r="C105" s="23">
        <v>1.28257849E8</v>
      </c>
    </row>
    <row r="106">
      <c r="A106" s="51" t="s">
        <v>24</v>
      </c>
      <c r="B106" s="22">
        <v>2021.0</v>
      </c>
      <c r="C106" s="23">
        <v>1.30012416E8</v>
      </c>
    </row>
    <row r="107">
      <c r="A107" s="51" t="s">
        <v>26</v>
      </c>
      <c r="B107" s="22">
        <v>2001.0</v>
      </c>
      <c r="C107" s="23">
        <v>2.6631011E7</v>
      </c>
    </row>
    <row r="108">
      <c r="A108" s="51" t="s">
        <v>26</v>
      </c>
      <c r="B108" s="22">
        <v>2002.0</v>
      </c>
      <c r="C108" s="23">
        <v>2.6951366E7</v>
      </c>
    </row>
    <row r="109">
      <c r="A109" s="51" t="s">
        <v>26</v>
      </c>
      <c r="B109" s="22">
        <v>2003.0</v>
      </c>
      <c r="C109" s="23">
        <v>2.7237705E7</v>
      </c>
    </row>
    <row r="110">
      <c r="A110" s="51" t="s">
        <v>26</v>
      </c>
      <c r="B110" s="22">
        <v>2004.0</v>
      </c>
      <c r="C110" s="23">
        <v>2.749891E7</v>
      </c>
    </row>
    <row r="111">
      <c r="A111" s="51" t="s">
        <v>26</v>
      </c>
      <c r="B111" s="22">
        <v>2005.0</v>
      </c>
      <c r="C111" s="23">
        <v>2.7746177E7</v>
      </c>
    </row>
    <row r="112">
      <c r="A112" s="51" t="s">
        <v>26</v>
      </c>
      <c r="B112" s="22">
        <v>2006.0</v>
      </c>
      <c r="C112" s="23">
        <v>2.7985067E7</v>
      </c>
    </row>
    <row r="113">
      <c r="A113" s="51" t="s">
        <v>26</v>
      </c>
      <c r="B113" s="22">
        <v>2007.0</v>
      </c>
      <c r="C113" s="23">
        <v>2.8218502E7</v>
      </c>
    </row>
    <row r="114">
      <c r="A114" s="51" t="s">
        <v>26</v>
      </c>
      <c r="B114" s="22">
        <v>2008.0</v>
      </c>
      <c r="C114" s="23">
        <v>2.8448312E7</v>
      </c>
    </row>
    <row r="115">
      <c r="A115" s="51" t="s">
        <v>26</v>
      </c>
      <c r="B115" s="22">
        <v>2009.0</v>
      </c>
      <c r="C115" s="23">
        <v>2.8678439E7</v>
      </c>
    </row>
    <row r="116">
      <c r="A116" s="51" t="s">
        <v>26</v>
      </c>
      <c r="B116" s="22">
        <v>2010.0</v>
      </c>
      <c r="C116" s="23">
        <v>2.8911137E7</v>
      </c>
    </row>
    <row r="117">
      <c r="A117" s="51" t="s">
        <v>26</v>
      </c>
      <c r="B117" s="22">
        <v>2011.0</v>
      </c>
      <c r="C117" s="23">
        <v>2.9146969E7</v>
      </c>
    </row>
    <row r="118">
      <c r="A118" s="51" t="s">
        <v>26</v>
      </c>
      <c r="B118" s="22">
        <v>2012.0</v>
      </c>
      <c r="C118" s="23">
        <v>2.9386215E7</v>
      </c>
    </row>
    <row r="119">
      <c r="A119" s="51" t="s">
        <v>26</v>
      </c>
      <c r="B119" s="22">
        <v>2013.0</v>
      </c>
      <c r="C119" s="23">
        <v>2.9641486E7</v>
      </c>
    </row>
    <row r="120">
      <c r="A120" s="51" t="s">
        <v>26</v>
      </c>
      <c r="B120" s="22">
        <v>2014.0</v>
      </c>
      <c r="C120" s="23">
        <v>2.9933479E7</v>
      </c>
    </row>
    <row r="121">
      <c r="A121" s="51" t="s">
        <v>26</v>
      </c>
      <c r="B121" s="22">
        <v>2015.0</v>
      </c>
      <c r="C121" s="23">
        <v>3.0282119E7</v>
      </c>
    </row>
    <row r="122">
      <c r="A122" s="51" t="s">
        <v>26</v>
      </c>
      <c r="B122" s="22">
        <v>2016.0</v>
      </c>
      <c r="C122" s="23">
        <v>3.0699631E7</v>
      </c>
    </row>
    <row r="123">
      <c r="A123" s="51" t="s">
        <v>26</v>
      </c>
      <c r="B123" s="22">
        <v>2017.0</v>
      </c>
      <c r="C123" s="23">
        <v>3.1187297E7</v>
      </c>
    </row>
    <row r="124">
      <c r="A124" s="51" t="s">
        <v>26</v>
      </c>
      <c r="B124" s="22">
        <v>2018.0</v>
      </c>
      <c r="C124" s="23">
        <v>3.1719022E7</v>
      </c>
    </row>
    <row r="125">
      <c r="A125" s="51" t="s">
        <v>26</v>
      </c>
      <c r="B125" s="22">
        <v>2019.0</v>
      </c>
      <c r="C125" s="23">
        <v>3.2252005E7</v>
      </c>
    </row>
    <row r="126">
      <c r="A126" s="51" t="s">
        <v>26</v>
      </c>
      <c r="B126" s="22">
        <v>2020.0</v>
      </c>
      <c r="C126" s="23">
        <v>3.2742415E7</v>
      </c>
    </row>
    <row r="127">
      <c r="A127" s="51" t="s">
        <v>26</v>
      </c>
      <c r="B127" s="22">
        <v>2021.0</v>
      </c>
      <c r="C127" s="23">
        <v>3.3174287E7</v>
      </c>
    </row>
    <row r="128">
      <c r="A128" s="51"/>
      <c r="B128" s="51"/>
      <c r="C128" s="56"/>
    </row>
    <row r="129">
      <c r="A129" s="51"/>
      <c r="B129" s="51"/>
      <c r="C129" s="56"/>
    </row>
    <row r="130">
      <c r="A130" s="51"/>
      <c r="B130" s="51"/>
      <c r="C130" s="56"/>
    </row>
    <row r="131">
      <c r="A131" s="51"/>
      <c r="B131" s="51"/>
      <c r="C131" s="56"/>
    </row>
    <row r="132">
      <c r="A132" s="51"/>
      <c r="B132" s="51"/>
      <c r="C132" s="56"/>
    </row>
    <row r="133">
      <c r="A133" s="51"/>
      <c r="B133" s="51"/>
      <c r="C133" s="56"/>
    </row>
    <row r="134">
      <c r="A134" s="51"/>
      <c r="B134" s="51"/>
      <c r="C134" s="56"/>
    </row>
    <row r="135">
      <c r="A135" s="51"/>
      <c r="B135" s="51"/>
      <c r="C135" s="56"/>
    </row>
    <row r="136">
      <c r="A136" s="51"/>
      <c r="B136" s="51"/>
      <c r="C136" s="56"/>
    </row>
    <row r="137">
      <c r="A137" s="51"/>
      <c r="B137" s="51"/>
      <c r="C137" s="56"/>
    </row>
    <row r="138">
      <c r="A138" s="51"/>
      <c r="B138" s="51"/>
      <c r="C138" s="56"/>
    </row>
    <row r="139">
      <c r="A139" s="51"/>
      <c r="B139" s="51"/>
      <c r="C139" s="56"/>
    </row>
    <row r="140">
      <c r="A140" s="51"/>
      <c r="B140" s="51"/>
      <c r="C140" s="56"/>
    </row>
    <row r="141">
      <c r="A141" s="51"/>
      <c r="B141" s="51"/>
      <c r="C141" s="56"/>
    </row>
    <row r="142">
      <c r="A142" s="51"/>
      <c r="B142" s="51"/>
      <c r="C142" s="56"/>
    </row>
    <row r="143">
      <c r="A143" s="51"/>
      <c r="B143" s="51"/>
      <c r="C143" s="56"/>
    </row>
    <row r="144">
      <c r="A144" s="51"/>
      <c r="B144" s="51"/>
      <c r="C144" s="56"/>
    </row>
    <row r="145">
      <c r="A145" s="51"/>
      <c r="B145" s="51"/>
      <c r="C145" s="56"/>
    </row>
    <row r="146">
      <c r="A146" s="51"/>
      <c r="B146" s="51"/>
      <c r="C146" s="56"/>
    </row>
    <row r="147">
      <c r="A147" s="51"/>
      <c r="B147" s="51"/>
      <c r="C147" s="56"/>
    </row>
    <row r="148">
      <c r="A148" s="51"/>
      <c r="B148" s="51"/>
      <c r="C148" s="56"/>
    </row>
    <row r="149">
      <c r="A149" s="51"/>
      <c r="B149" s="51"/>
      <c r="C149" s="56"/>
    </row>
    <row r="150">
      <c r="A150" s="51"/>
      <c r="B150" s="51"/>
      <c r="C150" s="56"/>
    </row>
    <row r="151">
      <c r="A151" s="51"/>
      <c r="B151" s="51"/>
      <c r="C151" s="56"/>
    </row>
    <row r="152">
      <c r="A152" s="51"/>
      <c r="B152" s="51"/>
      <c r="C152" s="56"/>
    </row>
    <row r="153">
      <c r="A153" s="51"/>
      <c r="B153" s="51"/>
      <c r="C153" s="56"/>
    </row>
    <row r="154">
      <c r="A154" s="51"/>
      <c r="B154" s="51"/>
      <c r="C154" s="56"/>
    </row>
    <row r="155">
      <c r="A155" s="51"/>
      <c r="B155" s="51"/>
      <c r="C155" s="56"/>
    </row>
    <row r="156">
      <c r="A156" s="51"/>
      <c r="B156" s="51"/>
      <c r="C156" s="56"/>
    </row>
    <row r="157">
      <c r="A157" s="51"/>
      <c r="B157" s="51"/>
      <c r="C157" s="56"/>
    </row>
    <row r="158">
      <c r="A158" s="51"/>
      <c r="B158" s="51"/>
      <c r="C158" s="56"/>
    </row>
    <row r="159">
      <c r="A159" s="51"/>
      <c r="B159" s="51"/>
      <c r="C159" s="56"/>
    </row>
    <row r="160">
      <c r="A160" s="51"/>
      <c r="B160" s="51"/>
      <c r="C160" s="56"/>
    </row>
    <row r="161">
      <c r="A161" s="51"/>
      <c r="B161" s="51"/>
      <c r="C161" s="56"/>
    </row>
    <row r="162">
      <c r="A162" s="51"/>
      <c r="B162" s="51"/>
      <c r="C162" s="56"/>
    </row>
    <row r="163">
      <c r="A163" s="51"/>
      <c r="B163" s="51"/>
      <c r="C163" s="56"/>
    </row>
    <row r="164">
      <c r="A164" s="51"/>
      <c r="B164" s="51"/>
      <c r="C164" s="56"/>
    </row>
    <row r="165">
      <c r="A165" s="51"/>
      <c r="B165" s="51"/>
      <c r="C165" s="56"/>
    </row>
    <row r="166">
      <c r="A166" s="51"/>
      <c r="B166" s="51"/>
      <c r="C166" s="56"/>
    </row>
    <row r="167">
      <c r="A167" s="51"/>
      <c r="B167" s="51"/>
      <c r="C167" s="56"/>
    </row>
    <row r="168">
      <c r="A168" s="51"/>
      <c r="B168" s="51"/>
      <c r="C168" s="56"/>
    </row>
    <row r="169">
      <c r="A169" s="51"/>
      <c r="B169" s="51"/>
      <c r="C169" s="56"/>
    </row>
    <row r="170">
      <c r="A170" s="51"/>
      <c r="B170" s="51"/>
      <c r="C170" s="56"/>
    </row>
    <row r="171">
      <c r="A171" s="51"/>
      <c r="B171" s="51"/>
      <c r="C171" s="56"/>
    </row>
    <row r="172">
      <c r="A172" s="51"/>
      <c r="B172" s="51"/>
      <c r="C172" s="56"/>
    </row>
    <row r="173">
      <c r="A173" s="51"/>
      <c r="B173" s="51"/>
      <c r="C173" s="56"/>
    </row>
    <row r="174">
      <c r="A174" s="51"/>
      <c r="B174" s="51"/>
      <c r="C174" s="56"/>
    </row>
    <row r="175">
      <c r="A175" s="51"/>
      <c r="B175" s="51"/>
      <c r="C175" s="56"/>
    </row>
    <row r="176">
      <c r="A176" s="51"/>
      <c r="B176" s="51"/>
      <c r="C176" s="56"/>
    </row>
    <row r="177">
      <c r="A177" s="51"/>
      <c r="B177" s="51"/>
      <c r="C177" s="56"/>
    </row>
    <row r="178">
      <c r="A178" s="51"/>
      <c r="B178" s="51"/>
      <c r="C178" s="56"/>
    </row>
    <row r="179">
      <c r="A179" s="51"/>
      <c r="B179" s="51"/>
      <c r="C179" s="56"/>
    </row>
    <row r="180">
      <c r="A180" s="51"/>
      <c r="B180" s="51"/>
      <c r="C180" s="56"/>
    </row>
    <row r="181">
      <c r="A181" s="51"/>
      <c r="B181" s="51"/>
      <c r="C181" s="56"/>
    </row>
    <row r="182">
      <c r="A182" s="51"/>
      <c r="B182" s="51"/>
      <c r="C182" s="56"/>
    </row>
    <row r="183">
      <c r="A183" s="51"/>
      <c r="B183" s="51"/>
      <c r="C183" s="56"/>
    </row>
    <row r="184">
      <c r="A184" s="51"/>
      <c r="B184" s="51"/>
      <c r="C184" s="56"/>
    </row>
    <row r="185">
      <c r="A185" s="51"/>
      <c r="B185" s="51"/>
      <c r="C185" s="56"/>
    </row>
    <row r="186">
      <c r="A186" s="51"/>
      <c r="B186" s="51"/>
      <c r="C186" s="56"/>
    </row>
    <row r="187">
      <c r="A187" s="51"/>
      <c r="B187" s="51"/>
      <c r="C187" s="56"/>
    </row>
    <row r="188">
      <c r="A188" s="51"/>
      <c r="B188" s="51"/>
      <c r="C188" s="56"/>
    </row>
    <row r="189">
      <c r="A189" s="51"/>
      <c r="B189" s="51"/>
      <c r="C189" s="56"/>
    </row>
    <row r="190">
      <c r="A190" s="51"/>
      <c r="B190" s="51"/>
      <c r="C190" s="56"/>
    </row>
    <row r="191">
      <c r="A191" s="51"/>
      <c r="B191" s="51"/>
      <c r="C191" s="56"/>
    </row>
    <row r="192">
      <c r="A192" s="51"/>
      <c r="B192" s="51"/>
      <c r="C192" s="56"/>
    </row>
    <row r="193">
      <c r="A193" s="51"/>
      <c r="B193" s="51"/>
      <c r="C193" s="56"/>
    </row>
    <row r="194">
      <c r="A194" s="51"/>
      <c r="B194" s="51"/>
      <c r="C194" s="56"/>
    </row>
    <row r="195">
      <c r="A195" s="51"/>
      <c r="B195" s="51"/>
      <c r="C195" s="56"/>
    </row>
    <row r="196">
      <c r="A196" s="51"/>
      <c r="B196" s="51"/>
      <c r="C196" s="56"/>
    </row>
    <row r="197">
      <c r="A197" s="51"/>
      <c r="B197" s="51"/>
      <c r="C197" s="56"/>
    </row>
    <row r="198">
      <c r="A198" s="51"/>
      <c r="B198" s="51"/>
      <c r="C198" s="56"/>
    </row>
    <row r="199">
      <c r="A199" s="51"/>
      <c r="B199" s="51"/>
      <c r="C199" s="56"/>
    </row>
    <row r="200">
      <c r="A200" s="51"/>
      <c r="B200" s="51"/>
      <c r="C200" s="56"/>
    </row>
    <row r="201">
      <c r="A201" s="51"/>
      <c r="B201" s="51"/>
      <c r="C201" s="56"/>
    </row>
    <row r="202">
      <c r="A202" s="51"/>
      <c r="B202" s="51"/>
      <c r="C202" s="56"/>
    </row>
    <row r="203">
      <c r="A203" s="51"/>
      <c r="B203" s="51"/>
      <c r="C203" s="56"/>
    </row>
    <row r="204">
      <c r="A204" s="51"/>
      <c r="B204" s="51"/>
      <c r="C204" s="56"/>
    </row>
    <row r="205">
      <c r="A205" s="51"/>
      <c r="B205" s="51"/>
      <c r="C205" s="56"/>
    </row>
    <row r="206">
      <c r="A206" s="51"/>
      <c r="B206" s="51"/>
      <c r="C206" s="56"/>
    </row>
    <row r="207">
      <c r="A207" s="51"/>
      <c r="B207" s="51"/>
      <c r="C207" s="56"/>
    </row>
    <row r="208">
      <c r="A208" s="51"/>
      <c r="B208" s="51"/>
      <c r="C208" s="56"/>
    </row>
    <row r="209">
      <c r="A209" s="51"/>
      <c r="B209" s="51"/>
      <c r="C209" s="56"/>
    </row>
    <row r="210">
      <c r="A210" s="51"/>
      <c r="B210" s="51"/>
      <c r="C210" s="56"/>
    </row>
    <row r="211">
      <c r="A211" s="51"/>
      <c r="B211" s="51"/>
      <c r="C211" s="56"/>
    </row>
    <row r="212">
      <c r="A212" s="51"/>
      <c r="B212" s="51"/>
      <c r="C212" s="56"/>
    </row>
    <row r="213">
      <c r="A213" s="51"/>
      <c r="B213" s="51"/>
      <c r="C213" s="56"/>
    </row>
    <row r="214">
      <c r="A214" s="51"/>
      <c r="B214" s="51"/>
      <c r="C214" s="56"/>
    </row>
    <row r="215">
      <c r="A215" s="51"/>
      <c r="B215" s="51"/>
      <c r="C215" s="56"/>
    </row>
    <row r="216">
      <c r="A216" s="51"/>
      <c r="B216" s="51"/>
      <c r="C216" s="56"/>
    </row>
    <row r="217">
      <c r="A217" s="51"/>
      <c r="B217" s="51"/>
      <c r="C217" s="56"/>
    </row>
    <row r="218">
      <c r="A218" s="51"/>
      <c r="B218" s="51"/>
      <c r="C218" s="56"/>
    </row>
    <row r="219">
      <c r="A219" s="51"/>
      <c r="B219" s="51"/>
      <c r="C219" s="56"/>
    </row>
    <row r="220">
      <c r="A220" s="51"/>
      <c r="B220" s="51"/>
      <c r="C220" s="56"/>
    </row>
    <row r="221">
      <c r="A221" s="51"/>
      <c r="B221" s="51"/>
      <c r="C221" s="56"/>
    </row>
    <row r="222">
      <c r="A222" s="51"/>
      <c r="B222" s="51"/>
      <c r="C222" s="56"/>
    </row>
    <row r="223">
      <c r="A223" s="51"/>
      <c r="B223" s="51"/>
      <c r="C223" s="56"/>
    </row>
    <row r="224">
      <c r="A224" s="51"/>
      <c r="B224" s="51"/>
      <c r="C224" s="56"/>
    </row>
    <row r="225">
      <c r="A225" s="51"/>
      <c r="B225" s="51"/>
      <c r="C225" s="56"/>
    </row>
    <row r="226">
      <c r="A226" s="51"/>
      <c r="B226" s="51"/>
      <c r="C226" s="56"/>
    </row>
    <row r="227">
      <c r="A227" s="51"/>
      <c r="B227" s="51"/>
      <c r="C227" s="56"/>
    </row>
    <row r="228">
      <c r="A228" s="51"/>
      <c r="B228" s="51"/>
      <c r="C228" s="56"/>
    </row>
    <row r="229">
      <c r="A229" s="51"/>
      <c r="B229" s="51"/>
      <c r="C229" s="56"/>
    </row>
    <row r="230">
      <c r="A230" s="51"/>
      <c r="B230" s="51"/>
      <c r="C230" s="56"/>
    </row>
    <row r="231">
      <c r="A231" s="51"/>
      <c r="B231" s="51"/>
      <c r="C231" s="56"/>
    </row>
    <row r="232">
      <c r="A232" s="51"/>
      <c r="B232" s="51"/>
      <c r="C232" s="56"/>
    </row>
    <row r="233">
      <c r="A233" s="51"/>
      <c r="B233" s="51"/>
      <c r="C233" s="56"/>
    </row>
    <row r="234">
      <c r="A234" s="51"/>
      <c r="B234" s="51"/>
      <c r="C234" s="56"/>
    </row>
    <row r="235">
      <c r="A235" s="51"/>
      <c r="B235" s="51"/>
      <c r="C235" s="56"/>
    </row>
    <row r="236">
      <c r="A236" s="51"/>
      <c r="B236" s="51"/>
      <c r="C236" s="56"/>
    </row>
    <row r="237">
      <c r="A237" s="51"/>
      <c r="B237" s="51"/>
      <c r="C237" s="56"/>
    </row>
    <row r="238">
      <c r="A238" s="51"/>
      <c r="B238" s="51"/>
      <c r="C238" s="56"/>
    </row>
    <row r="239">
      <c r="A239" s="51"/>
      <c r="B239" s="51"/>
      <c r="C239" s="56"/>
    </row>
    <row r="240">
      <c r="A240" s="51"/>
      <c r="B240" s="51"/>
      <c r="C240" s="56"/>
    </row>
    <row r="241">
      <c r="A241" s="51"/>
      <c r="B241" s="51"/>
      <c r="C241" s="56"/>
    </row>
    <row r="242">
      <c r="A242" s="51"/>
      <c r="B242" s="51"/>
      <c r="C242" s="56"/>
    </row>
    <row r="243">
      <c r="A243" s="51"/>
      <c r="B243" s="51"/>
      <c r="C243" s="56"/>
    </row>
    <row r="244">
      <c r="A244" s="51"/>
      <c r="B244" s="51"/>
      <c r="C244" s="56"/>
    </row>
    <row r="245">
      <c r="A245" s="51"/>
      <c r="B245" s="51"/>
      <c r="C245" s="56"/>
    </row>
    <row r="246">
      <c r="A246" s="51"/>
      <c r="B246" s="51"/>
      <c r="C246" s="56"/>
    </row>
    <row r="247">
      <c r="A247" s="51"/>
      <c r="B247" s="51"/>
      <c r="C247" s="56"/>
    </row>
    <row r="248">
      <c r="A248" s="51"/>
      <c r="B248" s="51"/>
      <c r="C248" s="56"/>
    </row>
    <row r="249">
      <c r="A249" s="51"/>
      <c r="B249" s="51"/>
      <c r="C249" s="56"/>
    </row>
    <row r="250">
      <c r="A250" s="51"/>
      <c r="B250" s="51"/>
      <c r="C250" s="56"/>
    </row>
    <row r="251">
      <c r="A251" s="51"/>
      <c r="B251" s="51"/>
      <c r="C251" s="56"/>
    </row>
    <row r="252">
      <c r="A252" s="51"/>
      <c r="B252" s="51"/>
      <c r="C252" s="56"/>
    </row>
    <row r="253">
      <c r="A253" s="51"/>
      <c r="B253" s="51"/>
      <c r="C253" s="56"/>
    </row>
    <row r="254">
      <c r="A254" s="51"/>
      <c r="B254" s="51"/>
      <c r="C254" s="56"/>
    </row>
    <row r="255">
      <c r="A255" s="51"/>
      <c r="B255" s="51"/>
      <c r="C255" s="56"/>
    </row>
    <row r="256">
      <c r="A256" s="51"/>
      <c r="B256" s="51"/>
      <c r="C256" s="56"/>
    </row>
    <row r="257">
      <c r="A257" s="51"/>
      <c r="B257" s="51"/>
      <c r="C257" s="56"/>
    </row>
    <row r="258">
      <c r="A258" s="51"/>
      <c r="B258" s="51"/>
      <c r="C258" s="56"/>
    </row>
    <row r="259">
      <c r="A259" s="51"/>
      <c r="B259" s="51"/>
      <c r="C259" s="56"/>
    </row>
    <row r="260">
      <c r="A260" s="51"/>
      <c r="B260" s="51"/>
      <c r="C260" s="56"/>
    </row>
    <row r="261">
      <c r="A261" s="51"/>
      <c r="B261" s="51"/>
      <c r="C261" s="56"/>
    </row>
    <row r="262">
      <c r="A262" s="51"/>
      <c r="B262" s="51"/>
      <c r="C262" s="56"/>
    </row>
    <row r="263">
      <c r="A263" s="51"/>
      <c r="B263" s="51"/>
      <c r="C263" s="56"/>
    </row>
    <row r="264">
      <c r="A264" s="51"/>
      <c r="B264" s="51"/>
      <c r="C264" s="56"/>
    </row>
    <row r="265">
      <c r="A265" s="51"/>
      <c r="B265" s="51"/>
      <c r="C265" s="56"/>
    </row>
    <row r="266">
      <c r="A266" s="51"/>
      <c r="B266" s="51"/>
      <c r="C266" s="56"/>
    </row>
    <row r="267">
      <c r="A267" s="51"/>
      <c r="B267" s="51"/>
      <c r="C267" s="56"/>
    </row>
    <row r="268">
      <c r="A268" s="51"/>
      <c r="B268" s="51"/>
      <c r="C268" s="56"/>
    </row>
    <row r="269">
      <c r="A269" s="51"/>
      <c r="B269" s="51"/>
      <c r="C269" s="56"/>
    </row>
    <row r="270">
      <c r="A270" s="51"/>
      <c r="B270" s="51"/>
      <c r="C270" s="56"/>
    </row>
    <row r="271">
      <c r="A271" s="51"/>
      <c r="B271" s="51"/>
      <c r="C271" s="56"/>
    </row>
    <row r="272">
      <c r="A272" s="51"/>
      <c r="B272" s="51"/>
      <c r="C272" s="56"/>
    </row>
    <row r="273">
      <c r="A273" s="51"/>
      <c r="B273" s="51"/>
      <c r="C273" s="56"/>
    </row>
    <row r="274">
      <c r="A274" s="51"/>
      <c r="B274" s="51"/>
      <c r="C274" s="56"/>
    </row>
    <row r="275">
      <c r="A275" s="51"/>
      <c r="B275" s="51"/>
      <c r="C275" s="56"/>
    </row>
    <row r="276">
      <c r="A276" s="51"/>
      <c r="B276" s="51"/>
      <c r="C276" s="56"/>
    </row>
    <row r="277">
      <c r="A277" s="51"/>
      <c r="B277" s="51"/>
      <c r="C277" s="56"/>
    </row>
    <row r="278">
      <c r="A278" s="51"/>
      <c r="B278" s="51"/>
      <c r="C278" s="56"/>
    </row>
    <row r="279">
      <c r="A279" s="51"/>
      <c r="B279" s="51"/>
      <c r="C279" s="56"/>
    </row>
    <row r="280">
      <c r="A280" s="51"/>
      <c r="B280" s="51"/>
      <c r="C280" s="56"/>
    </row>
    <row r="281">
      <c r="A281" s="51"/>
      <c r="B281" s="51"/>
      <c r="C281" s="56"/>
    </row>
    <row r="282">
      <c r="A282" s="51"/>
      <c r="B282" s="51"/>
      <c r="C282" s="56"/>
    </row>
    <row r="283">
      <c r="A283" s="51"/>
      <c r="B283" s="51"/>
      <c r="C283" s="56"/>
    </row>
    <row r="284">
      <c r="A284" s="51"/>
      <c r="B284" s="51"/>
      <c r="C284" s="56"/>
    </row>
    <row r="285">
      <c r="A285" s="51"/>
      <c r="B285" s="51"/>
      <c r="C285" s="56"/>
    </row>
    <row r="286">
      <c r="A286" s="51"/>
      <c r="B286" s="51"/>
      <c r="C286" s="56"/>
    </row>
    <row r="287">
      <c r="A287" s="51"/>
      <c r="B287" s="51"/>
      <c r="C287" s="56"/>
    </row>
    <row r="288">
      <c r="A288" s="51"/>
      <c r="B288" s="51"/>
      <c r="C288" s="56"/>
    </row>
    <row r="289">
      <c r="A289" s="51"/>
      <c r="B289" s="51"/>
      <c r="C289" s="56"/>
    </row>
    <row r="290">
      <c r="A290" s="51"/>
      <c r="B290" s="51"/>
      <c r="C290" s="56"/>
    </row>
    <row r="291">
      <c r="A291" s="51"/>
      <c r="B291" s="51"/>
      <c r="C291" s="56"/>
    </row>
    <row r="292">
      <c r="A292" s="51"/>
      <c r="B292" s="51"/>
      <c r="C292" s="56"/>
    </row>
    <row r="293">
      <c r="A293" s="51"/>
      <c r="B293" s="51"/>
      <c r="C293" s="56"/>
    </row>
    <row r="294">
      <c r="A294" s="51"/>
      <c r="B294" s="51"/>
      <c r="C294" s="56"/>
    </row>
    <row r="295">
      <c r="A295" s="51"/>
      <c r="B295" s="51"/>
      <c r="C295" s="56"/>
    </row>
    <row r="296">
      <c r="A296" s="51"/>
      <c r="B296" s="51"/>
      <c r="C296" s="56"/>
    </row>
    <row r="297">
      <c r="A297" s="51"/>
      <c r="B297" s="51"/>
      <c r="C297" s="56"/>
    </row>
    <row r="298">
      <c r="A298" s="51"/>
      <c r="B298" s="51"/>
      <c r="C298" s="56"/>
    </row>
    <row r="299">
      <c r="A299" s="51"/>
      <c r="B299" s="51"/>
      <c r="C299" s="56"/>
    </row>
    <row r="300">
      <c r="A300" s="51"/>
      <c r="B300" s="51"/>
      <c r="C300" s="56"/>
    </row>
    <row r="301">
      <c r="A301" s="51"/>
      <c r="B301" s="51"/>
      <c r="C301" s="56"/>
    </row>
    <row r="302">
      <c r="A302" s="51"/>
      <c r="B302" s="51"/>
      <c r="C302" s="56"/>
    </row>
    <row r="303">
      <c r="A303" s="51"/>
      <c r="B303" s="51"/>
      <c r="C303" s="56"/>
    </row>
    <row r="304">
      <c r="A304" s="51"/>
      <c r="B304" s="51"/>
      <c r="C304" s="56"/>
    </row>
    <row r="305">
      <c r="A305" s="51"/>
      <c r="B305" s="51"/>
      <c r="C305" s="56"/>
    </row>
    <row r="306">
      <c r="A306" s="51"/>
      <c r="B306" s="51"/>
      <c r="C306" s="56"/>
    </row>
    <row r="307">
      <c r="A307" s="51"/>
      <c r="B307" s="51"/>
      <c r="C307" s="56"/>
    </row>
    <row r="308">
      <c r="A308" s="51"/>
      <c r="B308" s="51"/>
      <c r="C308" s="56"/>
    </row>
    <row r="309">
      <c r="A309" s="51"/>
      <c r="B309" s="51"/>
      <c r="C309" s="56"/>
    </row>
    <row r="310">
      <c r="A310" s="51"/>
      <c r="B310" s="51"/>
      <c r="C310" s="56"/>
    </row>
    <row r="311">
      <c r="A311" s="51"/>
      <c r="B311" s="51"/>
      <c r="C311" s="56"/>
    </row>
    <row r="312">
      <c r="A312" s="51"/>
      <c r="B312" s="51"/>
      <c r="C312" s="56"/>
    </row>
    <row r="313">
      <c r="A313" s="51"/>
      <c r="B313" s="51"/>
      <c r="C313" s="56"/>
    </row>
    <row r="314">
      <c r="A314" s="51"/>
      <c r="B314" s="51"/>
      <c r="C314" s="56"/>
    </row>
    <row r="315">
      <c r="A315" s="51"/>
      <c r="B315" s="51"/>
      <c r="C315" s="56"/>
    </row>
    <row r="316">
      <c r="A316" s="51"/>
      <c r="B316" s="51"/>
      <c r="C316" s="56"/>
    </row>
    <row r="317">
      <c r="A317" s="51"/>
      <c r="B317" s="51"/>
      <c r="C317" s="56"/>
    </row>
    <row r="318">
      <c r="A318" s="51"/>
      <c r="B318" s="51"/>
      <c r="C318" s="56"/>
    </row>
    <row r="319">
      <c r="A319" s="51"/>
      <c r="B319" s="51"/>
      <c r="C319" s="56"/>
    </row>
    <row r="320">
      <c r="A320" s="51"/>
      <c r="B320" s="51"/>
      <c r="C320" s="56"/>
    </row>
    <row r="321">
      <c r="A321" s="51"/>
      <c r="B321" s="51"/>
      <c r="C321" s="56"/>
    </row>
    <row r="322">
      <c r="A322" s="51"/>
      <c r="B322" s="51"/>
      <c r="C322" s="56"/>
    </row>
    <row r="323">
      <c r="A323" s="51"/>
      <c r="B323" s="51"/>
      <c r="C323" s="56"/>
    </row>
    <row r="324">
      <c r="A324" s="51"/>
      <c r="B324" s="51"/>
      <c r="C324" s="56"/>
    </row>
    <row r="325">
      <c r="A325" s="51"/>
      <c r="B325" s="51"/>
      <c r="C325" s="56"/>
    </row>
    <row r="326">
      <c r="A326" s="51"/>
      <c r="B326" s="51"/>
      <c r="C326" s="56"/>
    </row>
    <row r="327">
      <c r="A327" s="51"/>
      <c r="B327" s="51"/>
      <c r="C327" s="56"/>
    </row>
    <row r="328">
      <c r="A328" s="51"/>
      <c r="B328" s="51"/>
      <c r="C328" s="56"/>
    </row>
    <row r="329">
      <c r="A329" s="51"/>
      <c r="B329" s="51"/>
      <c r="C329" s="56"/>
    </row>
    <row r="330">
      <c r="A330" s="51"/>
      <c r="B330" s="51"/>
      <c r="C330" s="56"/>
    </row>
    <row r="331">
      <c r="A331" s="51"/>
      <c r="B331" s="51"/>
      <c r="C331" s="56"/>
    </row>
    <row r="332">
      <c r="A332" s="51"/>
      <c r="B332" s="51"/>
      <c r="C332" s="56"/>
    </row>
    <row r="333">
      <c r="A333" s="51"/>
      <c r="B333" s="51"/>
      <c r="C333" s="56"/>
    </row>
    <row r="334">
      <c r="A334" s="51"/>
      <c r="B334" s="51"/>
      <c r="C334" s="56"/>
    </row>
    <row r="335">
      <c r="A335" s="51"/>
      <c r="B335" s="51"/>
      <c r="C335" s="56"/>
    </row>
    <row r="336">
      <c r="A336" s="51"/>
      <c r="B336" s="51"/>
      <c r="C336" s="56"/>
    </row>
    <row r="337">
      <c r="A337" s="51"/>
      <c r="B337" s="51"/>
      <c r="C337" s="56"/>
    </row>
    <row r="338">
      <c r="A338" s="51"/>
      <c r="B338" s="51"/>
      <c r="C338" s="56"/>
    </row>
    <row r="339">
      <c r="A339" s="51"/>
      <c r="B339" s="51"/>
      <c r="C339" s="56"/>
    </row>
    <row r="340">
      <c r="A340" s="51"/>
      <c r="B340" s="51"/>
      <c r="C340" s="56"/>
    </row>
    <row r="341">
      <c r="A341" s="51"/>
      <c r="B341" s="51"/>
      <c r="C341" s="56"/>
    </row>
    <row r="342">
      <c r="A342" s="51"/>
      <c r="B342" s="51"/>
      <c r="C342" s="56"/>
    </row>
    <row r="343">
      <c r="A343" s="51"/>
      <c r="B343" s="51"/>
      <c r="C343" s="56"/>
    </row>
    <row r="344">
      <c r="A344" s="51"/>
      <c r="B344" s="51"/>
      <c r="C344" s="56"/>
    </row>
    <row r="345">
      <c r="A345" s="51"/>
      <c r="B345" s="51"/>
      <c r="C345" s="56"/>
    </row>
    <row r="346">
      <c r="A346" s="51"/>
      <c r="B346" s="51"/>
      <c r="C346" s="56"/>
    </row>
    <row r="347">
      <c r="A347" s="51"/>
      <c r="B347" s="51"/>
      <c r="C347" s="56"/>
    </row>
    <row r="348">
      <c r="A348" s="51"/>
      <c r="B348" s="51"/>
      <c r="C348" s="56"/>
    </row>
    <row r="349">
      <c r="A349" s="51"/>
      <c r="B349" s="51"/>
      <c r="C349" s="56"/>
    </row>
    <row r="350">
      <c r="A350" s="51"/>
      <c r="B350" s="51"/>
      <c r="C350" s="56"/>
    </row>
    <row r="351">
      <c r="A351" s="51"/>
      <c r="B351" s="51"/>
      <c r="C351" s="56"/>
    </row>
    <row r="352">
      <c r="A352" s="51"/>
      <c r="B352" s="51"/>
      <c r="C352" s="56"/>
    </row>
    <row r="353">
      <c r="A353" s="51"/>
      <c r="B353" s="51"/>
      <c r="C353" s="56"/>
    </row>
    <row r="354">
      <c r="A354" s="51"/>
      <c r="B354" s="51"/>
      <c r="C354" s="56"/>
    </row>
    <row r="355">
      <c r="A355" s="51"/>
      <c r="B355" s="51"/>
      <c r="C355" s="56"/>
    </row>
    <row r="356">
      <c r="A356" s="51"/>
      <c r="B356" s="51"/>
      <c r="C356" s="56"/>
    </row>
    <row r="357">
      <c r="A357" s="51"/>
      <c r="B357" s="51"/>
      <c r="C357" s="56"/>
    </row>
    <row r="358">
      <c r="A358" s="51"/>
      <c r="B358" s="51"/>
      <c r="C358" s="56"/>
    </row>
    <row r="359">
      <c r="A359" s="51"/>
      <c r="B359" s="51"/>
      <c r="C359" s="56"/>
    </row>
    <row r="360">
      <c r="A360" s="51"/>
      <c r="B360" s="51"/>
      <c r="C360" s="56"/>
    </row>
    <row r="361">
      <c r="A361" s="51"/>
      <c r="B361" s="51"/>
      <c r="C361" s="56"/>
    </row>
    <row r="362">
      <c r="A362" s="51"/>
      <c r="B362" s="51"/>
      <c r="C362" s="56"/>
    </row>
    <row r="363">
      <c r="A363" s="51"/>
      <c r="B363" s="51"/>
      <c r="C363" s="56"/>
    </row>
    <row r="364">
      <c r="A364" s="51"/>
      <c r="B364" s="51"/>
      <c r="C364" s="56"/>
    </row>
    <row r="365">
      <c r="A365" s="51"/>
      <c r="B365" s="51"/>
      <c r="C365" s="56"/>
    </row>
    <row r="366">
      <c r="A366" s="51"/>
      <c r="B366" s="51"/>
      <c r="C366" s="56"/>
    </row>
    <row r="367">
      <c r="A367" s="51"/>
      <c r="B367" s="51"/>
      <c r="C367" s="56"/>
    </row>
    <row r="368">
      <c r="A368" s="51"/>
      <c r="B368" s="51"/>
      <c r="C368" s="56"/>
    </row>
    <row r="369">
      <c r="A369" s="51"/>
      <c r="B369" s="51"/>
      <c r="C369" s="56"/>
    </row>
    <row r="370">
      <c r="A370" s="51"/>
      <c r="B370" s="51"/>
      <c r="C370" s="56"/>
    </row>
    <row r="371">
      <c r="A371" s="51"/>
      <c r="B371" s="51"/>
      <c r="C371" s="56"/>
    </row>
    <row r="372">
      <c r="A372" s="51"/>
      <c r="B372" s="51"/>
      <c r="C372" s="56"/>
    </row>
    <row r="373">
      <c r="A373" s="51"/>
      <c r="B373" s="51"/>
      <c r="C373" s="56"/>
    </row>
    <row r="374">
      <c r="A374" s="51"/>
      <c r="B374" s="51"/>
      <c r="C374" s="56"/>
    </row>
    <row r="375">
      <c r="A375" s="51"/>
      <c r="B375" s="51"/>
      <c r="C375" s="56"/>
    </row>
    <row r="376">
      <c r="A376" s="51"/>
      <c r="B376" s="51"/>
      <c r="C376" s="56"/>
    </row>
    <row r="377">
      <c r="A377" s="51"/>
      <c r="B377" s="51"/>
      <c r="C377" s="56"/>
    </row>
    <row r="378">
      <c r="A378" s="51"/>
      <c r="B378" s="51"/>
      <c r="C378" s="56"/>
    </row>
    <row r="379">
      <c r="A379" s="51"/>
      <c r="B379" s="51"/>
      <c r="C379" s="56"/>
    </row>
    <row r="380">
      <c r="A380" s="51"/>
      <c r="B380" s="51"/>
      <c r="C380" s="56"/>
    </row>
    <row r="381">
      <c r="A381" s="51"/>
      <c r="B381" s="51"/>
      <c r="C381" s="56"/>
    </row>
    <row r="382">
      <c r="A382" s="51"/>
      <c r="B382" s="51"/>
      <c r="C382" s="56"/>
    </row>
    <row r="383">
      <c r="A383" s="51"/>
      <c r="B383" s="51"/>
      <c r="C383" s="56"/>
    </row>
    <row r="384">
      <c r="A384" s="51"/>
      <c r="B384" s="51"/>
      <c r="C384" s="56"/>
    </row>
    <row r="385">
      <c r="A385" s="51"/>
      <c r="B385" s="51"/>
      <c r="C385" s="56"/>
    </row>
    <row r="386">
      <c r="A386" s="51"/>
      <c r="B386" s="51"/>
      <c r="C386" s="56"/>
    </row>
    <row r="387">
      <c r="A387" s="51"/>
      <c r="B387" s="51"/>
      <c r="C387" s="56"/>
    </row>
    <row r="388">
      <c r="A388" s="51"/>
      <c r="B388" s="51"/>
      <c r="C388" s="56"/>
    </row>
    <row r="389">
      <c r="A389" s="51"/>
      <c r="B389" s="51"/>
      <c r="C389" s="56"/>
    </row>
    <row r="390">
      <c r="A390" s="51"/>
      <c r="B390" s="51"/>
      <c r="C390" s="56"/>
    </row>
    <row r="391">
      <c r="A391" s="51"/>
      <c r="B391" s="51"/>
      <c r="C391" s="56"/>
    </row>
    <row r="392">
      <c r="A392" s="51"/>
      <c r="B392" s="51"/>
      <c r="C392" s="56"/>
    </row>
    <row r="393">
      <c r="A393" s="51"/>
      <c r="B393" s="51"/>
      <c r="C393" s="56"/>
    </row>
    <row r="394">
      <c r="A394" s="51"/>
      <c r="B394" s="51"/>
      <c r="C394" s="56"/>
    </row>
    <row r="395">
      <c r="A395" s="51"/>
      <c r="B395" s="51"/>
      <c r="C395" s="56"/>
    </row>
    <row r="396">
      <c r="A396" s="51"/>
      <c r="B396" s="51"/>
      <c r="C396" s="56"/>
    </row>
    <row r="397">
      <c r="A397" s="51"/>
      <c r="B397" s="51"/>
      <c r="C397" s="56"/>
    </row>
    <row r="398">
      <c r="A398" s="51"/>
      <c r="B398" s="51"/>
      <c r="C398" s="56"/>
    </row>
    <row r="399">
      <c r="A399" s="51"/>
      <c r="B399" s="51"/>
      <c r="C399" s="56"/>
    </row>
    <row r="400">
      <c r="A400" s="51"/>
      <c r="B400" s="51"/>
      <c r="C400" s="56"/>
    </row>
    <row r="401">
      <c r="A401" s="51"/>
      <c r="B401" s="51"/>
      <c r="C401" s="56"/>
    </row>
    <row r="402">
      <c r="A402" s="51"/>
      <c r="B402" s="51"/>
      <c r="C402" s="56"/>
    </row>
    <row r="403">
      <c r="A403" s="51"/>
      <c r="B403" s="51"/>
      <c r="C403" s="56"/>
    </row>
    <row r="404">
      <c r="A404" s="51"/>
      <c r="B404" s="51"/>
      <c r="C404" s="56"/>
    </row>
    <row r="405">
      <c r="A405" s="51"/>
      <c r="B405" s="51"/>
      <c r="C405" s="56"/>
    </row>
    <row r="406">
      <c r="A406" s="51"/>
      <c r="B406" s="51"/>
      <c r="C406" s="56"/>
    </row>
    <row r="407">
      <c r="A407" s="51"/>
      <c r="B407" s="51"/>
      <c r="C407" s="56"/>
    </row>
    <row r="408">
      <c r="A408" s="51"/>
      <c r="B408" s="51"/>
      <c r="C408" s="56"/>
    </row>
    <row r="409">
      <c r="A409" s="51"/>
      <c r="B409" s="51"/>
      <c r="C409" s="56"/>
    </row>
    <row r="410">
      <c r="A410" s="51"/>
      <c r="B410" s="51"/>
      <c r="C410" s="56"/>
    </row>
    <row r="411">
      <c r="A411" s="51"/>
      <c r="B411" s="51"/>
      <c r="C411" s="56"/>
    </row>
    <row r="412">
      <c r="A412" s="51"/>
      <c r="B412" s="51"/>
      <c r="C412" s="56"/>
    </row>
    <row r="413">
      <c r="A413" s="51"/>
      <c r="B413" s="51"/>
      <c r="C413" s="56"/>
    </row>
    <row r="414">
      <c r="A414" s="51"/>
      <c r="B414" s="51"/>
      <c r="C414" s="56"/>
    </row>
    <row r="415">
      <c r="A415" s="51"/>
      <c r="B415" s="51"/>
      <c r="C415" s="56"/>
    </row>
    <row r="416">
      <c r="A416" s="51"/>
      <c r="B416" s="51"/>
      <c r="C416" s="56"/>
    </row>
    <row r="417">
      <c r="A417" s="51"/>
      <c r="B417" s="51"/>
      <c r="C417" s="56"/>
    </row>
    <row r="418">
      <c r="A418" s="51"/>
      <c r="B418" s="51"/>
      <c r="C418" s="56"/>
    </row>
    <row r="419">
      <c r="A419" s="51"/>
      <c r="B419" s="51"/>
      <c r="C419" s="56"/>
    </row>
    <row r="420">
      <c r="A420" s="51"/>
      <c r="B420" s="51"/>
      <c r="C420" s="56"/>
    </row>
    <row r="421">
      <c r="A421" s="51"/>
      <c r="B421" s="51"/>
      <c r="C421" s="56"/>
    </row>
    <row r="422">
      <c r="A422" s="51"/>
      <c r="B422" s="51"/>
      <c r="C422" s="56"/>
    </row>
    <row r="423">
      <c r="A423" s="51"/>
      <c r="B423" s="51"/>
      <c r="C423" s="56"/>
    </row>
    <row r="424">
      <c r="A424" s="51"/>
      <c r="B424" s="51"/>
      <c r="C424" s="56"/>
    </row>
    <row r="425">
      <c r="A425" s="51"/>
      <c r="B425" s="51"/>
      <c r="C425" s="56"/>
    </row>
    <row r="426">
      <c r="A426" s="51"/>
      <c r="B426" s="51"/>
      <c r="C426" s="56"/>
    </row>
    <row r="427">
      <c r="A427" s="51"/>
      <c r="B427" s="51"/>
      <c r="C427" s="56"/>
    </row>
    <row r="428">
      <c r="A428" s="51"/>
      <c r="B428" s="51"/>
      <c r="C428" s="56"/>
    </row>
    <row r="429">
      <c r="A429" s="51"/>
      <c r="B429" s="51"/>
      <c r="C429" s="56"/>
    </row>
    <row r="430">
      <c r="A430" s="51"/>
      <c r="B430" s="51"/>
      <c r="C430" s="56"/>
    </row>
    <row r="431">
      <c r="A431" s="51"/>
      <c r="B431" s="51"/>
      <c r="C431" s="56"/>
    </row>
    <row r="432">
      <c r="A432" s="51"/>
      <c r="B432" s="51"/>
      <c r="C432" s="56"/>
    </row>
    <row r="433">
      <c r="A433" s="51"/>
      <c r="B433" s="51"/>
      <c r="C433" s="56"/>
    </row>
    <row r="434">
      <c r="A434" s="51"/>
      <c r="B434" s="51"/>
      <c r="C434" s="56"/>
    </row>
    <row r="435">
      <c r="A435" s="51"/>
      <c r="B435" s="51"/>
      <c r="C435" s="56"/>
    </row>
    <row r="436">
      <c r="A436" s="51"/>
      <c r="B436" s="51"/>
      <c r="C436" s="56"/>
    </row>
    <row r="437">
      <c r="A437" s="51"/>
      <c r="B437" s="51"/>
      <c r="C437" s="56"/>
    </row>
    <row r="438">
      <c r="A438" s="51"/>
      <c r="B438" s="51"/>
      <c r="C438" s="56"/>
    </row>
    <row r="439">
      <c r="A439" s="51"/>
      <c r="B439" s="51"/>
      <c r="C439" s="56"/>
    </row>
    <row r="440">
      <c r="A440" s="51"/>
      <c r="B440" s="51"/>
      <c r="C440" s="56"/>
    </row>
    <row r="441">
      <c r="A441" s="51"/>
      <c r="B441" s="51"/>
      <c r="C441" s="56"/>
    </row>
    <row r="442">
      <c r="A442" s="51"/>
      <c r="B442" s="51"/>
      <c r="C442" s="56"/>
    </row>
    <row r="443">
      <c r="A443" s="51"/>
      <c r="B443" s="51"/>
      <c r="C443" s="56"/>
    </row>
    <row r="444">
      <c r="A444" s="51"/>
      <c r="B444" s="51"/>
      <c r="C444" s="56"/>
    </row>
    <row r="445">
      <c r="A445" s="51"/>
      <c r="B445" s="51"/>
      <c r="C445" s="56"/>
    </row>
    <row r="446">
      <c r="A446" s="51"/>
      <c r="B446" s="51"/>
      <c r="C446" s="56"/>
    </row>
    <row r="447">
      <c r="A447" s="51"/>
      <c r="B447" s="51"/>
      <c r="C447" s="56"/>
    </row>
    <row r="448">
      <c r="A448" s="51"/>
      <c r="B448" s="51"/>
      <c r="C448" s="56"/>
    </row>
    <row r="449">
      <c r="A449" s="51"/>
      <c r="B449" s="51"/>
      <c r="C449" s="56"/>
    </row>
    <row r="450">
      <c r="A450" s="51"/>
      <c r="B450" s="51"/>
      <c r="C450" s="56"/>
    </row>
    <row r="451">
      <c r="A451" s="51"/>
      <c r="B451" s="51"/>
      <c r="C451" s="56"/>
    </row>
    <row r="452">
      <c r="A452" s="51"/>
      <c r="B452" s="51"/>
      <c r="C452" s="56"/>
    </row>
    <row r="453">
      <c r="A453" s="51"/>
      <c r="B453" s="51"/>
      <c r="C453" s="56"/>
    </row>
    <row r="454">
      <c r="A454" s="51"/>
      <c r="B454" s="51"/>
      <c r="C454" s="56"/>
    </row>
    <row r="455">
      <c r="A455" s="51"/>
      <c r="B455" s="51"/>
      <c r="C455" s="56"/>
    </row>
    <row r="456">
      <c r="A456" s="51"/>
      <c r="B456" s="51"/>
      <c r="C456" s="56"/>
    </row>
    <row r="457">
      <c r="A457" s="51"/>
      <c r="B457" s="51"/>
      <c r="C457" s="56"/>
    </row>
    <row r="458">
      <c r="A458" s="51"/>
      <c r="B458" s="51"/>
      <c r="C458" s="56"/>
    </row>
    <row r="459">
      <c r="A459" s="51"/>
      <c r="B459" s="51"/>
      <c r="C459" s="56"/>
    </row>
    <row r="460">
      <c r="A460" s="51"/>
      <c r="B460" s="51"/>
      <c r="C460" s="56"/>
    </row>
    <row r="461">
      <c r="A461" s="51"/>
      <c r="B461" s="51"/>
      <c r="C461" s="56"/>
    </row>
    <row r="462">
      <c r="A462" s="51"/>
      <c r="B462" s="51"/>
      <c r="C462" s="56"/>
    </row>
    <row r="463">
      <c r="A463" s="51"/>
      <c r="B463" s="51"/>
      <c r="C463" s="56"/>
    </row>
    <row r="464">
      <c r="A464" s="51"/>
      <c r="B464" s="51"/>
      <c r="C464" s="56"/>
    </row>
    <row r="465">
      <c r="A465" s="51"/>
      <c r="B465" s="51"/>
      <c r="C465" s="56"/>
    </row>
    <row r="466">
      <c r="A466" s="51"/>
      <c r="B466" s="51"/>
      <c r="C466" s="56"/>
    </row>
    <row r="467">
      <c r="A467" s="51"/>
      <c r="B467" s="51"/>
      <c r="C467" s="56"/>
    </row>
    <row r="468">
      <c r="A468" s="51"/>
      <c r="B468" s="51"/>
      <c r="C468" s="56"/>
    </row>
    <row r="469">
      <c r="A469" s="51"/>
      <c r="B469" s="51"/>
      <c r="C469" s="56"/>
    </row>
    <row r="470">
      <c r="A470" s="51"/>
      <c r="B470" s="51"/>
      <c r="C470" s="56"/>
    </row>
    <row r="471">
      <c r="A471" s="51"/>
      <c r="B471" s="51"/>
      <c r="C471" s="56"/>
    </row>
    <row r="472">
      <c r="A472" s="51"/>
      <c r="B472" s="51"/>
      <c r="C472" s="56"/>
    </row>
    <row r="473">
      <c r="A473" s="51"/>
      <c r="B473" s="51"/>
      <c r="C473" s="56"/>
    </row>
    <row r="474">
      <c r="A474" s="51"/>
      <c r="B474" s="51"/>
      <c r="C474" s="56"/>
    </row>
    <row r="475">
      <c r="A475" s="51"/>
      <c r="B475" s="51"/>
      <c r="C475" s="56"/>
    </row>
    <row r="476">
      <c r="A476" s="51"/>
      <c r="B476" s="51"/>
      <c r="C476" s="56"/>
    </row>
    <row r="477">
      <c r="A477" s="51"/>
      <c r="B477" s="51"/>
      <c r="C477" s="56"/>
    </row>
    <row r="478">
      <c r="A478" s="51"/>
      <c r="B478" s="51"/>
      <c r="C478" s="56"/>
    </row>
    <row r="479">
      <c r="A479" s="51"/>
      <c r="B479" s="51"/>
      <c r="C479" s="56"/>
    </row>
    <row r="480">
      <c r="A480" s="51"/>
      <c r="B480" s="51"/>
      <c r="C480" s="56"/>
    </row>
    <row r="481">
      <c r="A481" s="51"/>
      <c r="B481" s="51"/>
      <c r="C481" s="56"/>
    </row>
    <row r="482">
      <c r="A482" s="51"/>
      <c r="B482" s="51"/>
      <c r="C482" s="56"/>
    </row>
    <row r="483">
      <c r="A483" s="51"/>
      <c r="B483" s="51"/>
      <c r="C483" s="56"/>
    </row>
    <row r="484">
      <c r="A484" s="51"/>
      <c r="B484" s="51"/>
      <c r="C484" s="56"/>
    </row>
    <row r="485">
      <c r="A485" s="51"/>
      <c r="B485" s="51"/>
      <c r="C485" s="56"/>
    </row>
    <row r="486">
      <c r="A486" s="51"/>
      <c r="B486" s="51"/>
      <c r="C486" s="56"/>
    </row>
    <row r="487">
      <c r="A487" s="51"/>
      <c r="B487" s="51"/>
      <c r="C487" s="56"/>
    </row>
    <row r="488">
      <c r="A488" s="51"/>
      <c r="B488" s="51"/>
      <c r="C488" s="56"/>
    </row>
    <row r="489">
      <c r="A489" s="51"/>
      <c r="B489" s="51"/>
      <c r="C489" s="56"/>
    </row>
    <row r="490">
      <c r="A490" s="51"/>
      <c r="B490" s="51"/>
      <c r="C490" s="56"/>
    </row>
    <row r="491">
      <c r="A491" s="51"/>
      <c r="B491" s="51"/>
      <c r="C491" s="56"/>
    </row>
    <row r="492">
      <c r="A492" s="51"/>
      <c r="B492" s="51"/>
      <c r="C492" s="56"/>
    </row>
    <row r="493">
      <c r="A493" s="51"/>
      <c r="B493" s="51"/>
      <c r="C493" s="56"/>
    </row>
    <row r="494">
      <c r="A494" s="51"/>
      <c r="B494" s="51"/>
      <c r="C494" s="56"/>
    </row>
    <row r="495">
      <c r="A495" s="51"/>
      <c r="B495" s="51"/>
      <c r="C495" s="56"/>
    </row>
    <row r="496">
      <c r="A496" s="51"/>
      <c r="B496" s="51"/>
      <c r="C496" s="56"/>
    </row>
    <row r="497">
      <c r="A497" s="51"/>
      <c r="B497" s="51"/>
      <c r="C497" s="56"/>
    </row>
    <row r="498">
      <c r="A498" s="51"/>
      <c r="B498" s="51"/>
      <c r="C498" s="56"/>
    </row>
    <row r="499">
      <c r="A499" s="51"/>
      <c r="B499" s="51"/>
      <c r="C499" s="56"/>
    </row>
    <row r="500">
      <c r="A500" s="51"/>
      <c r="B500" s="51"/>
      <c r="C500" s="56"/>
    </row>
    <row r="501">
      <c r="A501" s="51"/>
      <c r="B501" s="51"/>
      <c r="C501" s="56"/>
    </row>
    <row r="502">
      <c r="A502" s="51"/>
      <c r="B502" s="51"/>
      <c r="C502" s="56"/>
    </row>
    <row r="503">
      <c r="A503" s="51"/>
      <c r="B503" s="51"/>
      <c r="C503" s="56"/>
    </row>
    <row r="504">
      <c r="A504" s="51"/>
      <c r="B504" s="51"/>
      <c r="C504" s="56"/>
    </row>
    <row r="505">
      <c r="A505" s="51"/>
      <c r="B505" s="51"/>
      <c r="C505" s="56"/>
    </row>
    <row r="506">
      <c r="A506" s="51"/>
      <c r="B506" s="51"/>
      <c r="C506" s="56"/>
    </row>
    <row r="507">
      <c r="A507" s="51"/>
      <c r="B507" s="51"/>
      <c r="C507" s="56"/>
    </row>
    <row r="508">
      <c r="A508" s="51"/>
      <c r="B508" s="51"/>
      <c r="C508" s="56"/>
    </row>
    <row r="509">
      <c r="A509" s="51"/>
      <c r="B509" s="51"/>
      <c r="C509" s="56"/>
    </row>
    <row r="510">
      <c r="A510" s="51"/>
      <c r="B510" s="51"/>
      <c r="C510" s="56"/>
    </row>
    <row r="511">
      <c r="A511" s="51"/>
      <c r="B511" s="51"/>
      <c r="C511" s="56"/>
    </row>
    <row r="512">
      <c r="A512" s="51"/>
      <c r="B512" s="51"/>
      <c r="C512" s="56"/>
    </row>
    <row r="513">
      <c r="A513" s="51"/>
      <c r="B513" s="51"/>
      <c r="C513" s="56"/>
    </row>
    <row r="514">
      <c r="A514" s="51"/>
      <c r="B514" s="51"/>
      <c r="C514" s="56"/>
    </row>
    <row r="515">
      <c r="A515" s="51"/>
      <c r="B515" s="51"/>
      <c r="C515" s="56"/>
    </row>
    <row r="516">
      <c r="A516" s="51"/>
      <c r="B516" s="51"/>
      <c r="C516" s="56"/>
    </row>
    <row r="517">
      <c r="A517" s="51"/>
      <c r="B517" s="51"/>
      <c r="C517" s="56"/>
    </row>
    <row r="518">
      <c r="A518" s="51"/>
      <c r="B518" s="51"/>
      <c r="C518" s="56"/>
    </row>
    <row r="519">
      <c r="A519" s="51"/>
      <c r="B519" s="51"/>
      <c r="C519" s="56"/>
    </row>
    <row r="520">
      <c r="A520" s="51"/>
      <c r="B520" s="51"/>
      <c r="C520" s="56"/>
    </row>
    <row r="521">
      <c r="A521" s="51"/>
      <c r="B521" s="51"/>
      <c r="C521" s="56"/>
    </row>
    <row r="522">
      <c r="A522" s="51"/>
      <c r="B522" s="51"/>
      <c r="C522" s="56"/>
    </row>
    <row r="523">
      <c r="A523" s="51"/>
      <c r="B523" s="51"/>
      <c r="C523" s="56"/>
    </row>
    <row r="524">
      <c r="A524" s="51"/>
      <c r="B524" s="51"/>
      <c r="C524" s="56"/>
    </row>
    <row r="525">
      <c r="A525" s="51"/>
      <c r="B525" s="51"/>
      <c r="C525" s="56"/>
    </row>
    <row r="526">
      <c r="A526" s="51"/>
      <c r="B526" s="51"/>
      <c r="C526" s="56"/>
    </row>
    <row r="527">
      <c r="A527" s="51"/>
      <c r="B527" s="51"/>
      <c r="C527" s="56"/>
    </row>
    <row r="528">
      <c r="A528" s="51"/>
      <c r="B528" s="51"/>
      <c r="C528" s="56"/>
    </row>
    <row r="529">
      <c r="A529" s="51"/>
      <c r="B529" s="51"/>
      <c r="C529" s="56"/>
    </row>
    <row r="530">
      <c r="A530" s="51"/>
      <c r="B530" s="51"/>
      <c r="C530" s="56"/>
    </row>
    <row r="531">
      <c r="A531" s="51"/>
      <c r="B531" s="51"/>
      <c r="C531" s="56"/>
    </row>
    <row r="532">
      <c r="A532" s="51"/>
      <c r="B532" s="51"/>
      <c r="C532" s="56"/>
    </row>
    <row r="533">
      <c r="A533" s="51"/>
      <c r="B533" s="51"/>
      <c r="C533" s="56"/>
    </row>
    <row r="534">
      <c r="A534" s="51"/>
      <c r="B534" s="51"/>
      <c r="C534" s="56"/>
    </row>
    <row r="535">
      <c r="A535" s="51"/>
      <c r="B535" s="51"/>
      <c r="C535" s="56"/>
    </row>
    <row r="536">
      <c r="A536" s="51"/>
      <c r="B536" s="51"/>
      <c r="C536" s="56"/>
    </row>
    <row r="537">
      <c r="A537" s="51"/>
      <c r="B537" s="51"/>
      <c r="C537" s="56"/>
    </row>
    <row r="538">
      <c r="A538" s="51"/>
      <c r="B538" s="51"/>
      <c r="C538" s="56"/>
    </row>
    <row r="539">
      <c r="A539" s="51"/>
      <c r="B539" s="51"/>
      <c r="C539" s="56"/>
    </row>
    <row r="540">
      <c r="A540" s="51"/>
      <c r="B540" s="51"/>
      <c r="C540" s="56"/>
    </row>
    <row r="541">
      <c r="A541" s="51"/>
      <c r="B541" s="51"/>
      <c r="C541" s="56"/>
    </row>
    <row r="542">
      <c r="A542" s="51"/>
      <c r="B542" s="51"/>
      <c r="C542" s="56"/>
    </row>
    <row r="543">
      <c r="A543" s="51"/>
      <c r="B543" s="51"/>
      <c r="C543" s="56"/>
    </row>
    <row r="544">
      <c r="A544" s="51"/>
      <c r="B544" s="51"/>
      <c r="C544" s="56"/>
    </row>
    <row r="545">
      <c r="A545" s="51"/>
      <c r="B545" s="51"/>
      <c r="C545" s="56"/>
    </row>
    <row r="546">
      <c r="A546" s="51"/>
      <c r="B546" s="51"/>
      <c r="C546" s="56"/>
    </row>
    <row r="547">
      <c r="A547" s="51"/>
      <c r="B547" s="51"/>
      <c r="C547" s="56"/>
    </row>
    <row r="548">
      <c r="A548" s="51"/>
      <c r="B548" s="51"/>
      <c r="C548" s="56"/>
    </row>
    <row r="549">
      <c r="A549" s="51"/>
      <c r="B549" s="51"/>
      <c r="C549" s="56"/>
    </row>
    <row r="550">
      <c r="A550" s="51"/>
      <c r="B550" s="51"/>
      <c r="C550" s="56"/>
    </row>
    <row r="551">
      <c r="A551" s="51"/>
      <c r="B551" s="51"/>
      <c r="C551" s="56"/>
    </row>
    <row r="552">
      <c r="A552" s="51"/>
      <c r="B552" s="51"/>
      <c r="C552" s="56"/>
    </row>
    <row r="553">
      <c r="A553" s="51"/>
      <c r="B553" s="51"/>
      <c r="C553" s="56"/>
    </row>
    <row r="554">
      <c r="A554" s="51"/>
      <c r="B554" s="51"/>
      <c r="C554" s="56"/>
    </row>
    <row r="555">
      <c r="A555" s="51"/>
      <c r="B555" s="51"/>
      <c r="C555" s="56"/>
    </row>
    <row r="556">
      <c r="A556" s="51"/>
      <c r="B556" s="51"/>
      <c r="C556" s="56"/>
    </row>
    <row r="557">
      <c r="A557" s="51"/>
      <c r="B557" s="51"/>
      <c r="C557" s="56"/>
    </row>
    <row r="558">
      <c r="A558" s="51"/>
      <c r="B558" s="51"/>
      <c r="C558" s="56"/>
    </row>
    <row r="559">
      <c r="A559" s="51"/>
      <c r="B559" s="51"/>
      <c r="C559" s="56"/>
    </row>
    <row r="560">
      <c r="A560" s="51"/>
      <c r="B560" s="51"/>
      <c r="C560" s="56"/>
    </row>
    <row r="561">
      <c r="A561" s="51"/>
      <c r="B561" s="51"/>
      <c r="C561" s="56"/>
    </row>
    <row r="562">
      <c r="A562" s="51"/>
      <c r="B562" s="51"/>
      <c r="C562" s="56"/>
    </row>
    <row r="563">
      <c r="A563" s="51"/>
      <c r="B563" s="51"/>
      <c r="C563" s="56"/>
    </row>
    <row r="564">
      <c r="A564" s="51"/>
      <c r="B564" s="51"/>
      <c r="C564" s="56"/>
    </row>
    <row r="565">
      <c r="A565" s="51"/>
      <c r="B565" s="51"/>
      <c r="C565" s="56"/>
    </row>
    <row r="566">
      <c r="A566" s="51"/>
      <c r="B566" s="51"/>
      <c r="C566" s="56"/>
    </row>
    <row r="567">
      <c r="A567" s="51"/>
      <c r="B567" s="51"/>
      <c r="C567" s="56"/>
    </row>
    <row r="568">
      <c r="A568" s="51"/>
      <c r="B568" s="51"/>
      <c r="C568" s="56"/>
    </row>
    <row r="569">
      <c r="A569" s="51"/>
      <c r="B569" s="51"/>
      <c r="C569" s="56"/>
    </row>
    <row r="570">
      <c r="A570" s="51"/>
      <c r="B570" s="51"/>
      <c r="C570" s="56"/>
    </row>
    <row r="571">
      <c r="A571" s="51"/>
      <c r="B571" s="51"/>
      <c r="C571" s="56"/>
    </row>
    <row r="572">
      <c r="A572" s="51"/>
      <c r="B572" s="51"/>
      <c r="C572" s="56"/>
    </row>
    <row r="573">
      <c r="A573" s="51"/>
      <c r="B573" s="51"/>
      <c r="C573" s="56"/>
    </row>
    <row r="574">
      <c r="A574" s="51"/>
      <c r="B574" s="51"/>
      <c r="C574" s="56"/>
    </row>
    <row r="575">
      <c r="A575" s="51"/>
      <c r="B575" s="51"/>
      <c r="C575" s="56"/>
    </row>
    <row r="576">
      <c r="A576" s="51"/>
      <c r="B576" s="51"/>
      <c r="C576" s="56"/>
    </row>
    <row r="577">
      <c r="A577" s="51"/>
      <c r="B577" s="51"/>
      <c r="C577" s="56"/>
    </row>
    <row r="578">
      <c r="A578" s="51"/>
      <c r="B578" s="51"/>
      <c r="C578" s="56"/>
    </row>
    <row r="579">
      <c r="A579" s="51"/>
      <c r="B579" s="51"/>
      <c r="C579" s="56"/>
    </row>
    <row r="580">
      <c r="A580" s="51"/>
      <c r="B580" s="51"/>
      <c r="C580" s="56"/>
    </row>
    <row r="581">
      <c r="A581" s="51"/>
      <c r="B581" s="51"/>
      <c r="C581" s="56"/>
    </row>
    <row r="582">
      <c r="A582" s="51"/>
      <c r="B582" s="51"/>
      <c r="C582" s="56"/>
    </row>
    <row r="583">
      <c r="A583" s="51"/>
      <c r="B583" s="51"/>
      <c r="C583" s="56"/>
    </row>
    <row r="584">
      <c r="A584" s="51"/>
      <c r="B584" s="51"/>
      <c r="C584" s="56"/>
    </row>
    <row r="585">
      <c r="A585" s="51"/>
      <c r="B585" s="51"/>
      <c r="C585" s="56"/>
    </row>
    <row r="586">
      <c r="A586" s="51"/>
      <c r="B586" s="51"/>
      <c r="C586" s="56"/>
    </row>
    <row r="587">
      <c r="A587" s="51"/>
      <c r="B587" s="51"/>
      <c r="C587" s="56"/>
    </row>
    <row r="588">
      <c r="A588" s="51"/>
      <c r="B588" s="51"/>
      <c r="C588" s="56"/>
    </row>
    <row r="589">
      <c r="A589" s="51"/>
      <c r="B589" s="51"/>
      <c r="C589" s="56"/>
    </row>
    <row r="590">
      <c r="A590" s="51"/>
      <c r="B590" s="51"/>
      <c r="C590" s="56"/>
    </row>
    <row r="591">
      <c r="A591" s="51"/>
      <c r="B591" s="51"/>
      <c r="C591" s="56"/>
    </row>
    <row r="592">
      <c r="A592" s="51"/>
      <c r="B592" s="51"/>
      <c r="C592" s="56"/>
    </row>
    <row r="593">
      <c r="A593" s="51"/>
      <c r="B593" s="51"/>
      <c r="C593" s="56"/>
    </row>
    <row r="594">
      <c r="A594" s="51"/>
      <c r="B594" s="51"/>
      <c r="C594" s="56"/>
    </row>
    <row r="595">
      <c r="A595" s="51"/>
      <c r="B595" s="51"/>
      <c r="C595" s="56"/>
    </row>
    <row r="596">
      <c r="A596" s="51"/>
      <c r="B596" s="51"/>
      <c r="C596" s="56"/>
    </row>
    <row r="597">
      <c r="A597" s="51"/>
      <c r="B597" s="51"/>
      <c r="C597" s="56"/>
    </row>
    <row r="598">
      <c r="A598" s="51"/>
      <c r="B598" s="51"/>
      <c r="C598" s="56"/>
    </row>
    <row r="599">
      <c r="A599" s="51"/>
      <c r="B599" s="51"/>
      <c r="C599" s="56"/>
    </row>
    <row r="600">
      <c r="A600" s="51"/>
      <c r="B600" s="51"/>
      <c r="C600" s="56"/>
    </row>
    <row r="601">
      <c r="A601" s="51"/>
      <c r="B601" s="51"/>
      <c r="C601" s="56"/>
    </row>
    <row r="602">
      <c r="A602" s="51"/>
      <c r="B602" s="51"/>
      <c r="C602" s="56"/>
    </row>
    <row r="603">
      <c r="A603" s="51"/>
      <c r="B603" s="51"/>
      <c r="C603" s="56"/>
    </row>
    <row r="604">
      <c r="A604" s="51"/>
      <c r="B604" s="51"/>
      <c r="C604" s="56"/>
    </row>
    <row r="605">
      <c r="A605" s="51"/>
      <c r="B605" s="51"/>
      <c r="C605" s="56"/>
    </row>
    <row r="606">
      <c r="A606" s="51"/>
      <c r="B606" s="51"/>
      <c r="C606" s="56"/>
    </row>
    <row r="607">
      <c r="A607" s="51"/>
      <c r="B607" s="51"/>
      <c r="C607" s="56"/>
    </row>
    <row r="608">
      <c r="A608" s="51"/>
      <c r="B608" s="51"/>
      <c r="C608" s="56"/>
    </row>
    <row r="609">
      <c r="A609" s="51"/>
      <c r="B609" s="51"/>
      <c r="C609" s="56"/>
    </row>
    <row r="610">
      <c r="A610" s="51"/>
      <c r="B610" s="51"/>
      <c r="C610" s="56"/>
    </row>
    <row r="611">
      <c r="A611" s="51"/>
      <c r="B611" s="51"/>
      <c r="C611" s="56"/>
    </row>
    <row r="612">
      <c r="A612" s="51"/>
      <c r="B612" s="51"/>
      <c r="C612" s="56"/>
    </row>
    <row r="613">
      <c r="A613" s="51"/>
      <c r="B613" s="51"/>
      <c r="C613" s="56"/>
    </row>
    <row r="614">
      <c r="A614" s="51"/>
      <c r="B614" s="51"/>
      <c r="C614" s="56"/>
    </row>
    <row r="615">
      <c r="A615" s="51"/>
      <c r="B615" s="51"/>
      <c r="C615" s="56"/>
    </row>
    <row r="616">
      <c r="A616" s="51"/>
      <c r="B616" s="51"/>
      <c r="C616" s="56"/>
    </row>
    <row r="617">
      <c r="A617" s="51"/>
      <c r="B617" s="51"/>
      <c r="C617" s="56"/>
    </row>
    <row r="618">
      <c r="A618" s="51"/>
      <c r="B618" s="51"/>
      <c r="C618" s="56"/>
    </row>
    <row r="619">
      <c r="A619" s="51"/>
      <c r="B619" s="51"/>
      <c r="C619" s="56"/>
    </row>
    <row r="620">
      <c r="A620" s="51"/>
      <c r="B620" s="51"/>
      <c r="C620" s="56"/>
    </row>
    <row r="621">
      <c r="A621" s="51"/>
      <c r="B621" s="51"/>
      <c r="C621" s="56"/>
    </row>
    <row r="622">
      <c r="A622" s="51"/>
      <c r="B622" s="51"/>
      <c r="C622" s="56"/>
    </row>
    <row r="623">
      <c r="A623" s="51"/>
      <c r="B623" s="51"/>
      <c r="C623" s="56"/>
    </row>
    <row r="624">
      <c r="A624" s="51"/>
      <c r="B624" s="51"/>
      <c r="C624" s="56"/>
    </row>
    <row r="625">
      <c r="A625" s="51"/>
      <c r="B625" s="51"/>
      <c r="C625" s="56"/>
    </row>
    <row r="626">
      <c r="A626" s="51"/>
      <c r="B626" s="51"/>
      <c r="C626" s="56"/>
    </row>
    <row r="627">
      <c r="A627" s="51"/>
      <c r="B627" s="51"/>
      <c r="C627" s="56"/>
    </row>
    <row r="628">
      <c r="A628" s="51"/>
      <c r="B628" s="51"/>
      <c r="C628" s="56"/>
    </row>
    <row r="629">
      <c r="A629" s="51"/>
      <c r="B629" s="51"/>
      <c r="C629" s="56"/>
    </row>
    <row r="630">
      <c r="A630" s="51"/>
      <c r="B630" s="51"/>
      <c r="C630" s="56"/>
    </row>
    <row r="631">
      <c r="A631" s="51"/>
      <c r="B631" s="51"/>
      <c r="C631" s="56"/>
    </row>
    <row r="632">
      <c r="A632" s="51"/>
      <c r="B632" s="51"/>
      <c r="C632" s="56"/>
    </row>
    <row r="633">
      <c r="A633" s="51"/>
      <c r="B633" s="51"/>
      <c r="C633" s="56"/>
    </row>
    <row r="634">
      <c r="A634" s="51"/>
      <c r="B634" s="51"/>
      <c r="C634" s="56"/>
    </row>
    <row r="635">
      <c r="A635" s="51"/>
      <c r="B635" s="51"/>
      <c r="C635" s="56"/>
    </row>
    <row r="636">
      <c r="A636" s="51"/>
      <c r="B636" s="51"/>
      <c r="C636" s="56"/>
    </row>
    <row r="637">
      <c r="A637" s="51"/>
      <c r="B637" s="51"/>
      <c r="C637" s="56"/>
    </row>
    <row r="638">
      <c r="A638" s="51"/>
      <c r="B638" s="51"/>
      <c r="C638" s="56"/>
    </row>
    <row r="639">
      <c r="A639" s="51"/>
      <c r="B639" s="51"/>
      <c r="C639" s="56"/>
    </row>
    <row r="640">
      <c r="A640" s="51"/>
      <c r="B640" s="51"/>
      <c r="C640" s="56"/>
    </row>
    <row r="641">
      <c r="A641" s="51"/>
      <c r="B641" s="51"/>
      <c r="C641" s="56"/>
    </row>
    <row r="642">
      <c r="A642" s="51"/>
      <c r="B642" s="51"/>
      <c r="C642" s="56"/>
    </row>
    <row r="643">
      <c r="A643" s="51"/>
      <c r="B643" s="51"/>
      <c r="C643" s="56"/>
    </row>
    <row r="644">
      <c r="A644" s="51"/>
      <c r="B644" s="51"/>
      <c r="C644" s="56"/>
    </row>
    <row r="645">
      <c r="A645" s="51"/>
      <c r="B645" s="51"/>
      <c r="C645" s="56"/>
    </row>
    <row r="646">
      <c r="A646" s="51"/>
      <c r="B646" s="51"/>
      <c r="C646" s="56"/>
    </row>
    <row r="647">
      <c r="A647" s="51"/>
      <c r="B647" s="51"/>
      <c r="C647" s="56"/>
    </row>
    <row r="648">
      <c r="A648" s="51"/>
      <c r="B648" s="51"/>
      <c r="C648" s="56"/>
    </row>
    <row r="649">
      <c r="A649" s="51"/>
      <c r="B649" s="51"/>
      <c r="C649" s="56"/>
    </row>
    <row r="650">
      <c r="A650" s="51"/>
      <c r="B650" s="51"/>
      <c r="C650" s="56"/>
    </row>
    <row r="651">
      <c r="A651" s="51"/>
      <c r="B651" s="51"/>
      <c r="C651" s="56"/>
    </row>
    <row r="652">
      <c r="A652" s="51"/>
      <c r="B652" s="51"/>
      <c r="C652" s="56"/>
    </row>
    <row r="653">
      <c r="A653" s="51"/>
      <c r="B653" s="51"/>
      <c r="C653" s="56"/>
    </row>
    <row r="654">
      <c r="A654" s="51"/>
      <c r="B654" s="51"/>
      <c r="C654" s="56"/>
    </row>
    <row r="655">
      <c r="A655" s="51"/>
      <c r="B655" s="51"/>
      <c r="C655" s="56"/>
    </row>
    <row r="656">
      <c r="A656" s="51"/>
      <c r="B656" s="51"/>
      <c r="C656" s="56"/>
    </row>
    <row r="657">
      <c r="A657" s="51"/>
      <c r="B657" s="51"/>
      <c r="C657" s="56"/>
    </row>
    <row r="658">
      <c r="A658" s="51"/>
      <c r="B658" s="51"/>
      <c r="C658" s="56"/>
    </row>
    <row r="659">
      <c r="A659" s="51"/>
      <c r="B659" s="51"/>
      <c r="C659" s="56"/>
    </row>
    <row r="660">
      <c r="A660" s="51"/>
      <c r="B660" s="51"/>
      <c r="C660" s="56"/>
    </row>
    <row r="661">
      <c r="A661" s="51"/>
      <c r="B661" s="51"/>
      <c r="C661" s="56"/>
    </row>
    <row r="662">
      <c r="A662" s="51"/>
      <c r="B662" s="51"/>
      <c r="C662" s="56"/>
    </row>
    <row r="663">
      <c r="A663" s="51"/>
      <c r="B663" s="51"/>
      <c r="C663" s="56"/>
    </row>
    <row r="664">
      <c r="A664" s="51"/>
      <c r="B664" s="51"/>
      <c r="C664" s="56"/>
    </row>
    <row r="665">
      <c r="A665" s="51"/>
      <c r="B665" s="51"/>
      <c r="C665" s="56"/>
    </row>
    <row r="666">
      <c r="A666" s="51"/>
      <c r="B666" s="51"/>
      <c r="C666" s="56"/>
    </row>
    <row r="667">
      <c r="A667" s="51"/>
      <c r="B667" s="51"/>
      <c r="C667" s="56"/>
    </row>
    <row r="668">
      <c r="A668" s="51"/>
      <c r="B668" s="51"/>
      <c r="C668" s="56"/>
    </row>
    <row r="669">
      <c r="A669" s="51"/>
      <c r="B669" s="51"/>
      <c r="C669" s="56"/>
    </row>
    <row r="670">
      <c r="A670" s="51"/>
      <c r="B670" s="51"/>
      <c r="C670" s="56"/>
    </row>
    <row r="671">
      <c r="A671" s="51"/>
      <c r="B671" s="51"/>
      <c r="C671" s="56"/>
    </row>
    <row r="672">
      <c r="A672" s="51"/>
      <c r="B672" s="51"/>
      <c r="C672" s="56"/>
    </row>
    <row r="673">
      <c r="A673" s="51"/>
      <c r="B673" s="51"/>
      <c r="C673" s="56"/>
    </row>
    <row r="674">
      <c r="A674" s="51"/>
      <c r="B674" s="51"/>
      <c r="C674" s="56"/>
    </row>
    <row r="675">
      <c r="A675" s="51"/>
      <c r="B675" s="51"/>
      <c r="C675" s="56"/>
    </row>
    <row r="676">
      <c r="A676" s="51"/>
      <c r="B676" s="51"/>
      <c r="C676" s="56"/>
    </row>
    <row r="677">
      <c r="A677" s="51"/>
      <c r="B677" s="51"/>
      <c r="C677" s="56"/>
    </row>
    <row r="678">
      <c r="A678" s="51"/>
      <c r="B678" s="51"/>
      <c r="C678" s="56"/>
    </row>
    <row r="679">
      <c r="A679" s="51"/>
      <c r="B679" s="51"/>
      <c r="C679" s="56"/>
    </row>
    <row r="680">
      <c r="A680" s="51"/>
      <c r="B680" s="51"/>
      <c r="C680" s="56"/>
    </row>
    <row r="681">
      <c r="A681" s="51"/>
      <c r="B681" s="51"/>
      <c r="C681" s="56"/>
    </row>
    <row r="682">
      <c r="A682" s="51"/>
      <c r="B682" s="51"/>
      <c r="C682" s="56"/>
    </row>
    <row r="683">
      <c r="A683" s="51"/>
      <c r="B683" s="51"/>
      <c r="C683" s="56"/>
    </row>
    <row r="684">
      <c r="A684" s="51"/>
      <c r="B684" s="51"/>
      <c r="C684" s="56"/>
    </row>
    <row r="685">
      <c r="A685" s="51"/>
      <c r="B685" s="51"/>
      <c r="C685" s="56"/>
    </row>
    <row r="686">
      <c r="A686" s="51"/>
      <c r="B686" s="51"/>
      <c r="C686" s="56"/>
    </row>
    <row r="687">
      <c r="A687" s="51"/>
      <c r="B687" s="51"/>
      <c r="C687" s="56"/>
    </row>
    <row r="688">
      <c r="A688" s="51"/>
      <c r="B688" s="51"/>
      <c r="C688" s="56"/>
    </row>
    <row r="689">
      <c r="A689" s="51"/>
      <c r="B689" s="51"/>
      <c r="C689" s="56"/>
    </row>
    <row r="690">
      <c r="A690" s="51"/>
      <c r="B690" s="51"/>
      <c r="C690" s="56"/>
    </row>
    <row r="691">
      <c r="A691" s="51"/>
      <c r="B691" s="51"/>
      <c r="C691" s="56"/>
    </row>
    <row r="692">
      <c r="A692" s="51"/>
      <c r="B692" s="51"/>
      <c r="C692" s="56"/>
    </row>
    <row r="693">
      <c r="A693" s="51"/>
      <c r="B693" s="51"/>
      <c r="C693" s="56"/>
    </row>
    <row r="694">
      <c r="A694" s="51"/>
      <c r="B694" s="51"/>
      <c r="C694" s="56"/>
    </row>
    <row r="695">
      <c r="A695" s="51"/>
      <c r="B695" s="51"/>
      <c r="C695" s="56"/>
    </row>
    <row r="696">
      <c r="A696" s="51"/>
      <c r="B696" s="51"/>
      <c r="C696" s="56"/>
    </row>
    <row r="697">
      <c r="A697" s="51"/>
      <c r="B697" s="51"/>
      <c r="C697" s="56"/>
    </row>
    <row r="698">
      <c r="A698" s="51"/>
      <c r="B698" s="51"/>
      <c r="C698" s="56"/>
    </row>
    <row r="699">
      <c r="A699" s="51"/>
      <c r="B699" s="51"/>
      <c r="C699" s="56"/>
    </row>
    <row r="700">
      <c r="A700" s="51"/>
      <c r="B700" s="51"/>
      <c r="C700" s="56"/>
    </row>
    <row r="701">
      <c r="A701" s="51"/>
      <c r="B701" s="51"/>
      <c r="C701" s="56"/>
    </row>
    <row r="702">
      <c r="A702" s="51"/>
      <c r="B702" s="51"/>
      <c r="C702" s="56"/>
    </row>
    <row r="703">
      <c r="A703" s="51"/>
      <c r="B703" s="51"/>
      <c r="C703" s="56"/>
    </row>
    <row r="704">
      <c r="A704" s="51"/>
      <c r="B704" s="51"/>
      <c r="C704" s="56"/>
    </row>
    <row r="705">
      <c r="A705" s="51"/>
      <c r="B705" s="51"/>
      <c r="C705" s="56"/>
    </row>
    <row r="706">
      <c r="A706" s="51"/>
      <c r="B706" s="51"/>
      <c r="C706" s="56"/>
    </row>
    <row r="707">
      <c r="A707" s="51"/>
      <c r="B707" s="51"/>
      <c r="C707" s="56"/>
    </row>
    <row r="708">
      <c r="A708" s="51"/>
      <c r="B708" s="51"/>
      <c r="C708" s="56"/>
    </row>
    <row r="709">
      <c r="A709" s="51"/>
      <c r="B709" s="51"/>
      <c r="C709" s="56"/>
    </row>
    <row r="710">
      <c r="A710" s="51"/>
      <c r="B710" s="51"/>
      <c r="C710" s="56"/>
    </row>
    <row r="711">
      <c r="A711" s="51"/>
      <c r="B711" s="51"/>
      <c r="C711" s="56"/>
    </row>
    <row r="712">
      <c r="A712" s="51"/>
      <c r="B712" s="51"/>
      <c r="C712" s="56"/>
    </row>
    <row r="713">
      <c r="A713" s="51"/>
      <c r="B713" s="51"/>
      <c r="C713" s="56"/>
    </row>
    <row r="714">
      <c r="A714" s="51"/>
      <c r="B714" s="51"/>
      <c r="C714" s="56"/>
    </row>
    <row r="715">
      <c r="A715" s="51"/>
      <c r="B715" s="51"/>
      <c r="C715" s="56"/>
    </row>
    <row r="716">
      <c r="A716" s="51"/>
      <c r="B716" s="51"/>
      <c r="C716" s="56"/>
    </row>
    <row r="717">
      <c r="A717" s="51"/>
      <c r="B717" s="51"/>
      <c r="C717" s="56"/>
    </row>
    <row r="718">
      <c r="A718" s="51"/>
      <c r="B718" s="51"/>
      <c r="C718" s="56"/>
    </row>
    <row r="719">
      <c r="A719" s="51"/>
      <c r="B719" s="51"/>
      <c r="C719" s="56"/>
    </row>
    <row r="720">
      <c r="A720" s="51"/>
      <c r="B720" s="51"/>
      <c r="C720" s="56"/>
    </row>
    <row r="721">
      <c r="A721" s="51"/>
      <c r="B721" s="51"/>
      <c r="C721" s="56"/>
    </row>
    <row r="722">
      <c r="A722" s="51"/>
      <c r="B722" s="51"/>
      <c r="C722" s="56"/>
    </row>
    <row r="723">
      <c r="A723" s="51"/>
      <c r="B723" s="51"/>
      <c r="C723" s="56"/>
    </row>
    <row r="724">
      <c r="A724" s="51"/>
      <c r="B724" s="51"/>
      <c r="C724" s="56"/>
    </row>
    <row r="725">
      <c r="A725" s="51"/>
      <c r="B725" s="51"/>
      <c r="C725" s="56"/>
    </row>
    <row r="726">
      <c r="A726" s="51"/>
      <c r="B726" s="51"/>
      <c r="C726" s="56"/>
    </row>
    <row r="727">
      <c r="A727" s="51"/>
      <c r="B727" s="51"/>
      <c r="C727" s="56"/>
    </row>
    <row r="728">
      <c r="A728" s="51"/>
      <c r="B728" s="51"/>
      <c r="C728" s="56"/>
    </row>
    <row r="729">
      <c r="A729" s="51"/>
      <c r="B729" s="51"/>
      <c r="C729" s="56"/>
    </row>
    <row r="730">
      <c r="A730" s="51"/>
      <c r="B730" s="51"/>
      <c r="C730" s="56"/>
    </row>
    <row r="731">
      <c r="A731" s="51"/>
      <c r="B731" s="51"/>
      <c r="C731" s="56"/>
    </row>
    <row r="732">
      <c r="A732" s="51"/>
      <c r="B732" s="51"/>
      <c r="C732" s="56"/>
    </row>
    <row r="733">
      <c r="A733" s="51"/>
      <c r="B733" s="51"/>
      <c r="C733" s="56"/>
    </row>
    <row r="734">
      <c r="A734" s="51"/>
      <c r="B734" s="51"/>
      <c r="C734" s="56"/>
    </row>
    <row r="735">
      <c r="A735" s="51"/>
      <c r="B735" s="51"/>
      <c r="C735" s="56"/>
    </row>
    <row r="736">
      <c r="A736" s="51"/>
      <c r="B736" s="51"/>
      <c r="C736" s="56"/>
    </row>
    <row r="737">
      <c r="A737" s="51"/>
      <c r="B737" s="51"/>
      <c r="C737" s="56"/>
    </row>
    <row r="738">
      <c r="A738" s="51"/>
      <c r="B738" s="51"/>
      <c r="C738" s="56"/>
    </row>
    <row r="739">
      <c r="A739" s="51"/>
      <c r="B739" s="51"/>
      <c r="C739" s="56"/>
    </row>
    <row r="740">
      <c r="A740" s="51"/>
      <c r="B740" s="51"/>
      <c r="C740" s="56"/>
    </row>
    <row r="741">
      <c r="A741" s="51"/>
      <c r="B741" s="51"/>
      <c r="C741" s="56"/>
    </row>
    <row r="742">
      <c r="A742" s="51"/>
      <c r="B742" s="51"/>
      <c r="C742" s="56"/>
    </row>
    <row r="743">
      <c r="A743" s="51"/>
      <c r="B743" s="51"/>
      <c r="C743" s="56"/>
    </row>
    <row r="744">
      <c r="A744" s="51"/>
      <c r="B744" s="51"/>
      <c r="C744" s="56"/>
    </row>
    <row r="745">
      <c r="A745" s="51"/>
      <c r="B745" s="51"/>
      <c r="C745" s="56"/>
    </row>
    <row r="746">
      <c r="A746" s="51"/>
      <c r="B746" s="51"/>
      <c r="C746" s="56"/>
    </row>
    <row r="747">
      <c r="A747" s="51"/>
      <c r="B747" s="51"/>
      <c r="C747" s="56"/>
    </row>
    <row r="748">
      <c r="A748" s="51"/>
      <c r="B748" s="51"/>
      <c r="C748" s="56"/>
    </row>
    <row r="749">
      <c r="A749" s="51"/>
      <c r="B749" s="51"/>
      <c r="C749" s="56"/>
    </row>
    <row r="750">
      <c r="A750" s="51"/>
      <c r="B750" s="51"/>
      <c r="C750" s="56"/>
    </row>
    <row r="751">
      <c r="A751" s="51"/>
      <c r="B751" s="51"/>
      <c r="C751" s="56"/>
    </row>
    <row r="752">
      <c r="A752" s="51"/>
      <c r="B752" s="51"/>
      <c r="C752" s="56"/>
    </row>
    <row r="753">
      <c r="A753" s="51"/>
      <c r="B753" s="51"/>
      <c r="C753" s="56"/>
    </row>
    <row r="754">
      <c r="A754" s="51"/>
      <c r="B754" s="51"/>
      <c r="C754" s="56"/>
    </row>
    <row r="755">
      <c r="A755" s="51"/>
      <c r="B755" s="51"/>
      <c r="C755" s="56"/>
    </row>
    <row r="756">
      <c r="A756" s="51"/>
      <c r="B756" s="51"/>
      <c r="C756" s="56"/>
    </row>
    <row r="757">
      <c r="A757" s="51"/>
      <c r="B757" s="51"/>
      <c r="C757" s="56"/>
    </row>
    <row r="758">
      <c r="A758" s="51"/>
      <c r="B758" s="51"/>
      <c r="C758" s="56"/>
    </row>
    <row r="759">
      <c r="A759" s="51"/>
      <c r="B759" s="51"/>
      <c r="C759" s="56"/>
    </row>
    <row r="760">
      <c r="A760" s="51"/>
      <c r="B760" s="51"/>
      <c r="C760" s="56"/>
    </row>
    <row r="761">
      <c r="A761" s="51"/>
      <c r="B761" s="51"/>
      <c r="C761" s="56"/>
    </row>
    <row r="762">
      <c r="A762" s="51"/>
      <c r="B762" s="51"/>
      <c r="C762" s="56"/>
    </row>
    <row r="763">
      <c r="A763" s="51"/>
      <c r="B763" s="51"/>
      <c r="C763" s="56"/>
    </row>
    <row r="764">
      <c r="A764" s="51"/>
      <c r="B764" s="51"/>
      <c r="C764" s="56"/>
    </row>
    <row r="765">
      <c r="A765" s="51"/>
      <c r="B765" s="51"/>
      <c r="C765" s="56"/>
    </row>
    <row r="766">
      <c r="A766" s="51"/>
      <c r="B766" s="51"/>
      <c r="C766" s="56"/>
    </row>
    <row r="767">
      <c r="A767" s="51"/>
      <c r="B767" s="51"/>
      <c r="C767" s="56"/>
    </row>
    <row r="768">
      <c r="A768" s="51"/>
      <c r="B768" s="51"/>
      <c r="C768" s="56"/>
    </row>
    <row r="769">
      <c r="A769" s="51"/>
      <c r="B769" s="51"/>
      <c r="C769" s="56"/>
    </row>
    <row r="770">
      <c r="A770" s="51"/>
      <c r="B770" s="51"/>
      <c r="C770" s="56"/>
    </row>
    <row r="771">
      <c r="A771" s="51"/>
      <c r="B771" s="51"/>
      <c r="C771" s="56"/>
    </row>
    <row r="772">
      <c r="A772" s="51"/>
      <c r="B772" s="51"/>
      <c r="C772" s="56"/>
    </row>
    <row r="773">
      <c r="A773" s="51"/>
      <c r="B773" s="51"/>
      <c r="C773" s="56"/>
    </row>
    <row r="774">
      <c r="A774" s="51"/>
      <c r="B774" s="51"/>
      <c r="C774" s="56"/>
    </row>
    <row r="775">
      <c r="A775" s="51"/>
      <c r="B775" s="51"/>
      <c r="C775" s="56"/>
    </row>
    <row r="776">
      <c r="A776" s="51"/>
      <c r="B776" s="51"/>
      <c r="C776" s="56"/>
    </row>
    <row r="777">
      <c r="A777" s="51"/>
      <c r="B777" s="51"/>
      <c r="C777" s="56"/>
    </row>
    <row r="778">
      <c r="A778" s="51"/>
      <c r="B778" s="51"/>
      <c r="C778" s="56"/>
    </row>
    <row r="779">
      <c r="A779" s="51"/>
      <c r="B779" s="51"/>
      <c r="C779" s="56"/>
    </row>
    <row r="780">
      <c r="A780" s="51"/>
      <c r="B780" s="51"/>
      <c r="C780" s="56"/>
    </row>
    <row r="781">
      <c r="A781" s="51"/>
      <c r="B781" s="51"/>
      <c r="C781" s="56"/>
    </row>
    <row r="782">
      <c r="A782" s="51"/>
      <c r="B782" s="51"/>
      <c r="C782" s="56"/>
    </row>
    <row r="783">
      <c r="A783" s="51"/>
      <c r="B783" s="51"/>
      <c r="C783" s="56"/>
    </row>
    <row r="784">
      <c r="A784" s="51"/>
      <c r="B784" s="51"/>
      <c r="C784" s="56"/>
    </row>
    <row r="785">
      <c r="A785" s="51"/>
      <c r="B785" s="51"/>
      <c r="C785" s="56"/>
    </row>
    <row r="786">
      <c r="A786" s="51"/>
      <c r="B786" s="51"/>
      <c r="C786" s="56"/>
    </row>
    <row r="787">
      <c r="A787" s="51"/>
      <c r="B787" s="51"/>
      <c r="C787" s="56"/>
    </row>
    <row r="788">
      <c r="A788" s="51"/>
      <c r="B788" s="51"/>
      <c r="C788" s="56"/>
    </row>
    <row r="789">
      <c r="A789" s="51"/>
      <c r="B789" s="51"/>
      <c r="C789" s="56"/>
    </row>
    <row r="790">
      <c r="A790" s="51"/>
      <c r="B790" s="51"/>
      <c r="C790" s="56"/>
    </row>
    <row r="791">
      <c r="A791" s="51"/>
      <c r="B791" s="51"/>
      <c r="C791" s="56"/>
    </row>
    <row r="792">
      <c r="A792" s="51"/>
      <c r="B792" s="51"/>
      <c r="C792" s="56"/>
    </row>
    <row r="793">
      <c r="A793" s="51"/>
      <c r="B793" s="51"/>
      <c r="C793" s="56"/>
    </row>
    <row r="794">
      <c r="A794" s="51"/>
      <c r="B794" s="51"/>
      <c r="C794" s="56"/>
    </row>
    <row r="795">
      <c r="A795" s="51"/>
      <c r="B795" s="51"/>
      <c r="C795" s="56"/>
    </row>
    <row r="796">
      <c r="A796" s="51"/>
      <c r="B796" s="51"/>
      <c r="C796" s="56"/>
    </row>
    <row r="797">
      <c r="A797" s="51"/>
      <c r="B797" s="51"/>
      <c r="C797" s="56"/>
    </row>
    <row r="798">
      <c r="A798" s="51"/>
      <c r="B798" s="51"/>
      <c r="C798" s="56"/>
    </row>
    <row r="799">
      <c r="A799" s="51"/>
      <c r="B799" s="51"/>
      <c r="C799" s="56"/>
    </row>
    <row r="800">
      <c r="A800" s="51"/>
      <c r="B800" s="51"/>
      <c r="C800" s="56"/>
    </row>
    <row r="801">
      <c r="A801" s="51"/>
      <c r="B801" s="51"/>
      <c r="C801" s="56"/>
    </row>
    <row r="802">
      <c r="A802" s="51"/>
      <c r="B802" s="51"/>
      <c r="C802" s="56"/>
    </row>
    <row r="803">
      <c r="A803" s="51"/>
      <c r="B803" s="51"/>
      <c r="C803" s="56"/>
    </row>
    <row r="804">
      <c r="A804" s="51"/>
      <c r="B804" s="51"/>
      <c r="C804" s="56"/>
    </row>
    <row r="805">
      <c r="A805" s="51"/>
      <c r="B805" s="51"/>
      <c r="C805" s="56"/>
    </row>
    <row r="806">
      <c r="A806" s="51"/>
      <c r="B806" s="51"/>
      <c r="C806" s="56"/>
    </row>
    <row r="807">
      <c r="A807" s="51"/>
      <c r="B807" s="51"/>
      <c r="C807" s="56"/>
    </row>
    <row r="808">
      <c r="A808" s="51"/>
      <c r="B808" s="51"/>
      <c r="C808" s="56"/>
    </row>
    <row r="809">
      <c r="A809" s="51"/>
      <c r="B809" s="51"/>
      <c r="C809" s="56"/>
    </row>
    <row r="810">
      <c r="A810" s="51"/>
      <c r="B810" s="51"/>
      <c r="C810" s="56"/>
    </row>
    <row r="811">
      <c r="A811" s="51"/>
      <c r="B811" s="51"/>
      <c r="C811" s="56"/>
    </row>
    <row r="812">
      <c r="A812" s="51"/>
      <c r="B812" s="51"/>
      <c r="C812" s="56"/>
    </row>
    <row r="813">
      <c r="A813" s="51"/>
      <c r="B813" s="51"/>
      <c r="C813" s="56"/>
    </row>
    <row r="814">
      <c r="A814" s="51"/>
      <c r="B814" s="51"/>
      <c r="C814" s="56"/>
    </row>
    <row r="815">
      <c r="A815" s="51"/>
      <c r="B815" s="51"/>
      <c r="C815" s="56"/>
    </row>
    <row r="816">
      <c r="A816" s="51"/>
      <c r="B816" s="51"/>
      <c r="C816" s="56"/>
    </row>
    <row r="817">
      <c r="A817" s="51"/>
      <c r="B817" s="51"/>
      <c r="C817" s="56"/>
    </row>
    <row r="818">
      <c r="A818" s="51"/>
      <c r="B818" s="51"/>
      <c r="C818" s="56"/>
    </row>
    <row r="819">
      <c r="A819" s="51"/>
      <c r="B819" s="51"/>
      <c r="C819" s="56"/>
    </row>
    <row r="820">
      <c r="A820" s="51"/>
      <c r="B820" s="51"/>
      <c r="C820" s="56"/>
    </row>
    <row r="821">
      <c r="A821" s="51"/>
      <c r="B821" s="51"/>
      <c r="C821" s="56"/>
    </row>
    <row r="822">
      <c r="A822" s="51"/>
      <c r="B822" s="51"/>
      <c r="C822" s="56"/>
    </row>
    <row r="823">
      <c r="A823" s="51"/>
      <c r="B823" s="51"/>
      <c r="C823" s="56"/>
    </row>
    <row r="824">
      <c r="A824" s="51"/>
      <c r="B824" s="51"/>
      <c r="C824" s="56"/>
    </row>
    <row r="825">
      <c r="A825" s="51"/>
      <c r="B825" s="51"/>
      <c r="C825" s="56"/>
    </row>
    <row r="826">
      <c r="A826" s="51"/>
      <c r="B826" s="51"/>
      <c r="C826" s="56"/>
    </row>
    <row r="827">
      <c r="A827" s="51"/>
      <c r="B827" s="51"/>
      <c r="C827" s="56"/>
    </row>
    <row r="828">
      <c r="A828" s="51"/>
      <c r="B828" s="51"/>
      <c r="C828" s="56"/>
    </row>
    <row r="829">
      <c r="A829" s="51"/>
      <c r="B829" s="51"/>
      <c r="C829" s="56"/>
    </row>
    <row r="830">
      <c r="A830" s="51"/>
      <c r="B830" s="51"/>
      <c r="C830" s="56"/>
    </row>
    <row r="831">
      <c r="A831" s="51"/>
      <c r="B831" s="51"/>
      <c r="C831" s="56"/>
    </row>
    <row r="832">
      <c r="A832" s="51"/>
      <c r="B832" s="51"/>
      <c r="C832" s="56"/>
    </row>
    <row r="833">
      <c r="A833" s="51"/>
      <c r="B833" s="51"/>
      <c r="C833" s="56"/>
    </row>
    <row r="834">
      <c r="A834" s="51"/>
      <c r="B834" s="51"/>
      <c r="C834" s="56"/>
    </row>
    <row r="835">
      <c r="A835" s="51"/>
      <c r="B835" s="51"/>
      <c r="C835" s="56"/>
    </row>
    <row r="836">
      <c r="A836" s="51"/>
      <c r="B836" s="51"/>
      <c r="C836" s="56"/>
    </row>
    <row r="837">
      <c r="A837" s="51"/>
      <c r="B837" s="51"/>
      <c r="C837" s="56"/>
    </row>
    <row r="838">
      <c r="A838" s="51"/>
      <c r="B838" s="51"/>
      <c r="C838" s="56"/>
    </row>
    <row r="839">
      <c r="A839" s="51"/>
      <c r="B839" s="51"/>
      <c r="C839" s="56"/>
    </row>
    <row r="840">
      <c r="A840" s="51"/>
      <c r="B840" s="51"/>
      <c r="C840" s="56"/>
    </row>
    <row r="841">
      <c r="A841" s="51"/>
      <c r="B841" s="51"/>
      <c r="C841" s="56"/>
    </row>
    <row r="842">
      <c r="A842" s="51"/>
      <c r="B842" s="51"/>
      <c r="C842" s="56"/>
    </row>
    <row r="843">
      <c r="A843" s="51"/>
      <c r="B843" s="51"/>
      <c r="C843" s="56"/>
    </row>
    <row r="844">
      <c r="A844" s="51"/>
      <c r="B844" s="51"/>
      <c r="C844" s="56"/>
    </row>
    <row r="845">
      <c r="A845" s="51"/>
      <c r="B845" s="51"/>
      <c r="C845" s="56"/>
    </row>
    <row r="846">
      <c r="A846" s="51"/>
      <c r="B846" s="51"/>
      <c r="C846" s="56"/>
    </row>
    <row r="847">
      <c r="A847" s="51"/>
      <c r="B847" s="51"/>
      <c r="C847" s="56"/>
    </row>
    <row r="848">
      <c r="A848" s="51"/>
      <c r="B848" s="51"/>
      <c r="C848" s="56"/>
    </row>
    <row r="849">
      <c r="A849" s="51"/>
      <c r="B849" s="51"/>
      <c r="C849" s="56"/>
    </row>
    <row r="850">
      <c r="A850" s="51"/>
      <c r="B850" s="51"/>
      <c r="C850" s="56"/>
    </row>
    <row r="851">
      <c r="A851" s="51"/>
      <c r="B851" s="51"/>
      <c r="C851" s="56"/>
    </row>
    <row r="852">
      <c r="A852" s="51"/>
      <c r="B852" s="51"/>
      <c r="C852" s="56"/>
    </row>
    <row r="853">
      <c r="A853" s="51"/>
      <c r="B853" s="51"/>
      <c r="C853" s="56"/>
    </row>
    <row r="854">
      <c r="A854" s="51"/>
      <c r="B854" s="51"/>
      <c r="C854" s="56"/>
    </row>
    <row r="855">
      <c r="A855" s="51"/>
      <c r="B855" s="51"/>
      <c r="C855" s="56"/>
    </row>
    <row r="856">
      <c r="A856" s="51"/>
      <c r="B856" s="51"/>
      <c r="C856" s="56"/>
    </row>
    <row r="857">
      <c r="A857" s="51"/>
      <c r="B857" s="51"/>
      <c r="C857" s="56"/>
    </row>
    <row r="858">
      <c r="A858" s="51"/>
      <c r="B858" s="51"/>
      <c r="C858" s="56"/>
    </row>
    <row r="859">
      <c r="A859" s="51"/>
      <c r="B859" s="51"/>
      <c r="C859" s="56"/>
    </row>
    <row r="860">
      <c r="A860" s="51"/>
      <c r="B860" s="51"/>
      <c r="C860" s="56"/>
    </row>
    <row r="861">
      <c r="A861" s="51"/>
      <c r="B861" s="51"/>
      <c r="C861" s="56"/>
    </row>
    <row r="862">
      <c r="A862" s="51"/>
      <c r="B862" s="51"/>
      <c r="C862" s="56"/>
    </row>
    <row r="863">
      <c r="A863" s="51"/>
      <c r="B863" s="51"/>
      <c r="C863" s="56"/>
    </row>
    <row r="864">
      <c r="A864" s="51"/>
      <c r="B864" s="51"/>
      <c r="C864" s="56"/>
    </row>
    <row r="865">
      <c r="A865" s="51"/>
      <c r="B865" s="51"/>
      <c r="C865" s="56"/>
    </row>
    <row r="866">
      <c r="A866" s="51"/>
      <c r="B866" s="51"/>
      <c r="C866" s="56"/>
    </row>
    <row r="867">
      <c r="A867" s="51"/>
      <c r="B867" s="51"/>
      <c r="C867" s="56"/>
    </row>
    <row r="868">
      <c r="A868" s="51"/>
      <c r="B868" s="51"/>
      <c r="C868" s="56"/>
    </row>
    <row r="869">
      <c r="A869" s="51"/>
      <c r="B869" s="51"/>
      <c r="C869" s="56"/>
    </row>
    <row r="870">
      <c r="A870" s="51"/>
      <c r="B870" s="51"/>
      <c r="C870" s="56"/>
    </row>
    <row r="871">
      <c r="A871" s="51"/>
      <c r="B871" s="51"/>
      <c r="C871" s="56"/>
    </row>
    <row r="872">
      <c r="A872" s="51"/>
      <c r="B872" s="51"/>
      <c r="C872" s="56"/>
    </row>
    <row r="873">
      <c r="A873" s="51"/>
      <c r="B873" s="51"/>
      <c r="C873" s="56"/>
    </row>
    <row r="874">
      <c r="A874" s="51"/>
      <c r="B874" s="51"/>
      <c r="C874" s="56"/>
    </row>
    <row r="875">
      <c r="A875" s="51"/>
      <c r="B875" s="51"/>
      <c r="C875" s="56"/>
    </row>
    <row r="876">
      <c r="A876" s="51"/>
      <c r="B876" s="51"/>
      <c r="C876" s="56"/>
    </row>
    <row r="877">
      <c r="A877" s="51"/>
      <c r="B877" s="51"/>
      <c r="C877" s="56"/>
    </row>
    <row r="878">
      <c r="A878" s="51"/>
      <c r="B878" s="51"/>
      <c r="C878" s="56"/>
    </row>
    <row r="879">
      <c r="A879" s="51"/>
      <c r="B879" s="51"/>
      <c r="C879" s="56"/>
    </row>
    <row r="880">
      <c r="A880" s="51"/>
      <c r="B880" s="51"/>
      <c r="C880" s="56"/>
    </row>
    <row r="881">
      <c r="A881" s="51"/>
      <c r="B881" s="51"/>
      <c r="C881" s="56"/>
    </row>
    <row r="882">
      <c r="A882" s="51"/>
      <c r="B882" s="51"/>
      <c r="C882" s="56"/>
    </row>
    <row r="883">
      <c r="A883" s="51"/>
      <c r="B883" s="51"/>
      <c r="C883" s="56"/>
    </row>
    <row r="884">
      <c r="A884" s="51"/>
      <c r="B884" s="51"/>
      <c r="C884" s="56"/>
    </row>
    <row r="885">
      <c r="A885" s="51"/>
      <c r="B885" s="51"/>
      <c r="C885" s="56"/>
    </row>
    <row r="886">
      <c r="A886" s="51"/>
      <c r="B886" s="51"/>
      <c r="C886" s="56"/>
    </row>
    <row r="887">
      <c r="A887" s="51"/>
      <c r="B887" s="51"/>
      <c r="C887" s="56"/>
    </row>
    <row r="888">
      <c r="A888" s="51"/>
      <c r="B888" s="51"/>
      <c r="C888" s="56"/>
    </row>
    <row r="889">
      <c r="A889" s="51"/>
      <c r="B889" s="51"/>
      <c r="C889" s="56"/>
    </row>
    <row r="890">
      <c r="A890" s="51"/>
      <c r="B890" s="51"/>
      <c r="C890" s="56"/>
    </row>
    <row r="891">
      <c r="A891" s="51"/>
      <c r="B891" s="51"/>
      <c r="C891" s="56"/>
    </row>
    <row r="892">
      <c r="A892" s="51"/>
      <c r="B892" s="51"/>
      <c r="C892" s="56"/>
    </row>
    <row r="893">
      <c r="A893" s="51"/>
      <c r="B893" s="51"/>
      <c r="C893" s="56"/>
    </row>
    <row r="894">
      <c r="A894" s="51"/>
      <c r="B894" s="51"/>
      <c r="C894" s="56"/>
    </row>
    <row r="895">
      <c r="A895" s="51"/>
      <c r="B895" s="51"/>
      <c r="C895" s="56"/>
    </row>
    <row r="896">
      <c r="A896" s="51"/>
      <c r="B896" s="51"/>
      <c r="C896" s="56"/>
    </row>
    <row r="897">
      <c r="A897" s="51"/>
      <c r="B897" s="51"/>
      <c r="C897" s="56"/>
    </row>
    <row r="898">
      <c r="A898" s="51"/>
      <c r="B898" s="51"/>
      <c r="C898" s="56"/>
    </row>
    <row r="899">
      <c r="A899" s="51"/>
      <c r="B899" s="51"/>
      <c r="C899" s="56"/>
    </row>
    <row r="900">
      <c r="A900" s="51"/>
      <c r="B900" s="51"/>
      <c r="C900" s="56"/>
    </row>
    <row r="901">
      <c r="A901" s="51"/>
      <c r="B901" s="51"/>
      <c r="C901" s="56"/>
    </row>
    <row r="902">
      <c r="A902" s="51"/>
      <c r="B902" s="51"/>
      <c r="C902" s="56"/>
    </row>
    <row r="903">
      <c r="A903" s="51"/>
      <c r="B903" s="51"/>
      <c r="C903" s="56"/>
    </row>
    <row r="904">
      <c r="A904" s="51"/>
      <c r="B904" s="51"/>
      <c r="C904" s="56"/>
    </row>
    <row r="905">
      <c r="A905" s="51"/>
      <c r="B905" s="51"/>
      <c r="C905" s="56"/>
    </row>
    <row r="906">
      <c r="A906" s="51"/>
      <c r="B906" s="51"/>
      <c r="C906" s="56"/>
    </row>
    <row r="907">
      <c r="A907" s="51"/>
      <c r="B907" s="51"/>
      <c r="C907" s="56"/>
    </row>
    <row r="908">
      <c r="A908" s="51"/>
      <c r="B908" s="51"/>
      <c r="C908" s="56"/>
    </row>
    <row r="909">
      <c r="A909" s="51"/>
      <c r="B909" s="51"/>
      <c r="C909" s="56"/>
    </row>
    <row r="910">
      <c r="A910" s="51"/>
      <c r="B910" s="51"/>
      <c r="C910" s="56"/>
    </row>
    <row r="911">
      <c r="A911" s="51"/>
      <c r="B911" s="51"/>
      <c r="C911" s="56"/>
    </row>
    <row r="912">
      <c r="A912" s="51"/>
      <c r="B912" s="51"/>
      <c r="C912" s="56"/>
    </row>
    <row r="913">
      <c r="A913" s="51"/>
      <c r="B913" s="51"/>
      <c r="C913" s="56"/>
    </row>
    <row r="914">
      <c r="A914" s="51"/>
      <c r="B914" s="51"/>
      <c r="C914" s="56"/>
    </row>
    <row r="915">
      <c r="A915" s="51"/>
      <c r="B915" s="51"/>
      <c r="C915" s="56"/>
    </row>
    <row r="916">
      <c r="A916" s="51"/>
      <c r="B916" s="51"/>
      <c r="C916" s="56"/>
    </row>
    <row r="917">
      <c r="A917" s="51"/>
      <c r="B917" s="51"/>
      <c r="C917" s="56"/>
    </row>
    <row r="918">
      <c r="A918" s="51"/>
      <c r="B918" s="51"/>
      <c r="C918" s="56"/>
    </row>
    <row r="919">
      <c r="A919" s="51"/>
      <c r="B919" s="51"/>
      <c r="C919" s="56"/>
    </row>
    <row r="920">
      <c r="A920" s="51"/>
      <c r="B920" s="51"/>
      <c r="C920" s="56"/>
    </row>
    <row r="921">
      <c r="A921" s="51"/>
      <c r="B921" s="51"/>
      <c r="C921" s="56"/>
    </row>
    <row r="922">
      <c r="A922" s="51"/>
      <c r="B922" s="51"/>
      <c r="C922" s="56"/>
    </row>
    <row r="923">
      <c r="A923" s="51"/>
      <c r="B923" s="51"/>
      <c r="C923" s="56"/>
    </row>
    <row r="924">
      <c r="A924" s="51"/>
      <c r="B924" s="51"/>
      <c r="C924" s="56"/>
    </row>
    <row r="925">
      <c r="A925" s="51"/>
      <c r="B925" s="51"/>
      <c r="C925" s="56"/>
    </row>
    <row r="926">
      <c r="A926" s="51"/>
      <c r="B926" s="51"/>
      <c r="C926" s="56"/>
    </row>
    <row r="927">
      <c r="A927" s="51"/>
      <c r="B927" s="51"/>
      <c r="C927" s="56"/>
    </row>
    <row r="928">
      <c r="A928" s="51"/>
      <c r="B928" s="51"/>
      <c r="C928" s="56"/>
    </row>
    <row r="929">
      <c r="A929" s="51"/>
      <c r="B929" s="51"/>
      <c r="C929" s="56"/>
    </row>
    <row r="930">
      <c r="A930" s="51"/>
      <c r="B930" s="51"/>
      <c r="C930" s="56"/>
    </row>
    <row r="931">
      <c r="A931" s="51"/>
      <c r="B931" s="51"/>
      <c r="C931" s="56"/>
    </row>
    <row r="932">
      <c r="A932" s="51"/>
      <c r="B932" s="51"/>
      <c r="C932" s="56"/>
    </row>
    <row r="933">
      <c r="A933" s="51"/>
      <c r="B933" s="51"/>
      <c r="C933" s="56"/>
    </row>
    <row r="934">
      <c r="A934" s="51"/>
      <c r="B934" s="51"/>
      <c r="C934" s="56"/>
    </row>
    <row r="935">
      <c r="A935" s="51"/>
      <c r="B935" s="51"/>
      <c r="C935" s="56"/>
    </row>
    <row r="936">
      <c r="A936" s="51"/>
      <c r="B936" s="51"/>
      <c r="C936" s="56"/>
    </row>
    <row r="937">
      <c r="A937" s="51"/>
      <c r="B937" s="51"/>
      <c r="C937" s="56"/>
    </row>
    <row r="938">
      <c r="A938" s="51"/>
      <c r="B938" s="51"/>
      <c r="C938" s="56"/>
    </row>
    <row r="939">
      <c r="A939" s="51"/>
      <c r="B939" s="51"/>
      <c r="C939" s="56"/>
    </row>
    <row r="940">
      <c r="A940" s="51"/>
      <c r="B940" s="51"/>
      <c r="C940" s="56"/>
    </row>
    <row r="941">
      <c r="A941" s="51"/>
      <c r="B941" s="51"/>
      <c r="C941" s="56"/>
    </row>
    <row r="942">
      <c r="A942" s="51"/>
      <c r="B942" s="51"/>
      <c r="C942" s="56"/>
    </row>
    <row r="943">
      <c r="A943" s="51"/>
      <c r="B943" s="51"/>
      <c r="C943" s="56"/>
    </row>
    <row r="944">
      <c r="A944" s="51"/>
      <c r="B944" s="51"/>
      <c r="C944" s="56"/>
    </row>
    <row r="945">
      <c r="A945" s="51"/>
      <c r="B945" s="51"/>
      <c r="C945" s="56"/>
    </row>
    <row r="946">
      <c r="A946" s="51"/>
      <c r="B946" s="51"/>
      <c r="C946" s="56"/>
    </row>
    <row r="947">
      <c r="A947" s="51"/>
      <c r="B947" s="51"/>
      <c r="C947" s="56"/>
    </row>
    <row r="948">
      <c r="A948" s="51"/>
      <c r="B948" s="51"/>
      <c r="C948" s="56"/>
    </row>
    <row r="949">
      <c r="A949" s="51"/>
      <c r="B949" s="51"/>
      <c r="C949" s="56"/>
    </row>
    <row r="950">
      <c r="A950" s="51"/>
      <c r="B950" s="51"/>
      <c r="C950" s="56"/>
    </row>
    <row r="951">
      <c r="A951" s="51"/>
      <c r="B951" s="51"/>
      <c r="C951" s="56"/>
    </row>
    <row r="952">
      <c r="A952" s="51"/>
      <c r="B952" s="51"/>
      <c r="C952" s="56"/>
    </row>
    <row r="953">
      <c r="A953" s="51"/>
      <c r="B953" s="51"/>
      <c r="C953" s="56"/>
    </row>
    <row r="954">
      <c r="A954" s="51"/>
      <c r="B954" s="51"/>
      <c r="C954" s="56"/>
    </row>
    <row r="955">
      <c r="A955" s="51"/>
      <c r="B955" s="51"/>
      <c r="C955" s="56"/>
    </row>
    <row r="956">
      <c r="A956" s="51"/>
      <c r="B956" s="51"/>
      <c r="C956" s="56"/>
    </row>
    <row r="957">
      <c r="A957" s="51"/>
      <c r="B957" s="51"/>
      <c r="C957" s="56"/>
    </row>
    <row r="958">
      <c r="A958" s="51"/>
      <c r="B958" s="51"/>
      <c r="C958" s="56"/>
    </row>
    <row r="959">
      <c r="A959" s="51"/>
      <c r="B959" s="51"/>
      <c r="C959" s="56"/>
    </row>
    <row r="960">
      <c r="A960" s="51"/>
      <c r="B960" s="51"/>
      <c r="C960" s="56"/>
    </row>
    <row r="961">
      <c r="A961" s="51"/>
      <c r="B961" s="51"/>
      <c r="C961" s="56"/>
    </row>
    <row r="962">
      <c r="A962" s="51"/>
      <c r="B962" s="51"/>
      <c r="C962" s="56"/>
    </row>
    <row r="963">
      <c r="A963" s="51"/>
      <c r="B963" s="51"/>
      <c r="C963" s="56"/>
    </row>
    <row r="964">
      <c r="A964" s="51"/>
      <c r="B964" s="51"/>
      <c r="C964" s="56"/>
    </row>
    <row r="965">
      <c r="A965" s="51"/>
      <c r="B965" s="51"/>
      <c r="C965" s="56"/>
    </row>
    <row r="966">
      <c r="A966" s="51"/>
      <c r="B966" s="51"/>
      <c r="C966" s="56"/>
    </row>
    <row r="967">
      <c r="A967" s="51"/>
      <c r="B967" s="51"/>
      <c r="C967" s="56"/>
    </row>
    <row r="968">
      <c r="A968" s="51"/>
      <c r="B968" s="51"/>
      <c r="C968" s="56"/>
    </row>
    <row r="969">
      <c r="A969" s="51"/>
      <c r="B969" s="51"/>
      <c r="C969" s="56"/>
    </row>
    <row r="970">
      <c r="A970" s="51"/>
      <c r="B970" s="51"/>
      <c r="C970" s="56"/>
    </row>
    <row r="971">
      <c r="A971" s="51"/>
      <c r="B971" s="51"/>
      <c r="C971" s="56"/>
    </row>
    <row r="972">
      <c r="A972" s="51"/>
      <c r="B972" s="51"/>
      <c r="C972" s="56"/>
    </row>
    <row r="973">
      <c r="A973" s="51"/>
      <c r="B973" s="51"/>
      <c r="C973" s="56"/>
    </row>
    <row r="974">
      <c r="A974" s="51"/>
      <c r="B974" s="51"/>
      <c r="C974" s="56"/>
    </row>
    <row r="975">
      <c r="A975" s="51"/>
      <c r="B975" s="51"/>
      <c r="C975" s="56"/>
    </row>
    <row r="976">
      <c r="A976" s="51"/>
      <c r="B976" s="51"/>
      <c r="C976" s="56"/>
    </row>
    <row r="977">
      <c r="A977" s="51"/>
      <c r="B977" s="51"/>
      <c r="C977" s="56"/>
    </row>
    <row r="978">
      <c r="A978" s="51"/>
      <c r="B978" s="51"/>
      <c r="C978" s="56"/>
    </row>
    <row r="979">
      <c r="A979" s="51"/>
      <c r="B979" s="51"/>
      <c r="C979" s="56"/>
    </row>
    <row r="980">
      <c r="A980" s="51"/>
      <c r="B980" s="51"/>
      <c r="C980" s="56"/>
    </row>
    <row r="981">
      <c r="A981" s="51"/>
      <c r="B981" s="51"/>
      <c r="C981" s="56"/>
    </row>
    <row r="982">
      <c r="A982" s="51"/>
      <c r="B982" s="51"/>
      <c r="C982" s="56"/>
    </row>
    <row r="983">
      <c r="A983" s="51"/>
      <c r="B983" s="51"/>
      <c r="C983" s="56"/>
    </row>
    <row r="984">
      <c r="A984" s="51"/>
      <c r="B984" s="51"/>
      <c r="C984" s="56"/>
    </row>
    <row r="985">
      <c r="A985" s="51"/>
      <c r="B985" s="51"/>
      <c r="C985" s="56"/>
    </row>
    <row r="986">
      <c r="A986" s="51"/>
      <c r="B986" s="51"/>
      <c r="C986" s="56"/>
    </row>
    <row r="987">
      <c r="A987" s="51"/>
      <c r="B987" s="51"/>
      <c r="C987" s="56"/>
    </row>
    <row r="988">
      <c r="A988" s="51"/>
      <c r="B988" s="51"/>
      <c r="C988" s="56"/>
    </row>
    <row r="989">
      <c r="A989" s="51"/>
      <c r="B989" s="51"/>
      <c r="C989" s="56"/>
    </row>
    <row r="990">
      <c r="A990" s="51"/>
      <c r="B990" s="51"/>
      <c r="C990" s="5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1" t="s">
        <v>1</v>
      </c>
      <c r="B1" s="51" t="s">
        <v>2</v>
      </c>
      <c r="C1" s="51" t="s">
        <v>29</v>
      </c>
      <c r="D1" s="51" t="s">
        <v>30</v>
      </c>
      <c r="E1" s="21" t="s">
        <v>31</v>
      </c>
    </row>
    <row r="2">
      <c r="A2" s="51" t="s">
        <v>9</v>
      </c>
      <c r="B2" s="23">
        <v>2010.0</v>
      </c>
      <c r="C2" s="23">
        <v>4.821487605E7</v>
      </c>
      <c r="D2" s="23">
        <v>1.33131500172E8</v>
      </c>
      <c r="E2" s="23">
        <v>1.3461203777999999E7</v>
      </c>
    </row>
    <row r="3">
      <c r="A3" s="51" t="s">
        <v>9</v>
      </c>
      <c r="B3" s="23">
        <v>2015.0</v>
      </c>
      <c r="C3" s="23">
        <v>4.5815573475E7</v>
      </c>
      <c r="D3" s="23">
        <v>1.417024781389E8</v>
      </c>
      <c r="E3" s="23">
        <v>1.6106719386100002E7</v>
      </c>
    </row>
    <row r="4">
      <c r="A4" s="51" t="s">
        <v>9</v>
      </c>
      <c r="B4" s="23">
        <v>2020.0</v>
      </c>
      <c r="C4" s="23">
        <v>4.41197290887E7</v>
      </c>
      <c r="D4" s="23">
        <v>1.480118419932E8</v>
      </c>
      <c r="E4" s="23">
        <v>1.96770179181E7</v>
      </c>
    </row>
    <row r="5">
      <c r="A5" s="51" t="s">
        <v>19</v>
      </c>
      <c r="B5" s="23">
        <v>2010.0</v>
      </c>
      <c r="C5" s="23">
        <v>3646247.6136</v>
      </c>
      <c r="D5" s="23">
        <v>1.16669738586E7</v>
      </c>
      <c r="E5" s="23">
        <v>1661860.5277999998</v>
      </c>
    </row>
    <row r="6">
      <c r="A6" s="51" t="s">
        <v>19</v>
      </c>
      <c r="B6" s="23">
        <v>2015.0</v>
      </c>
      <c r="C6" s="23">
        <v>3567645.8918999997</v>
      </c>
      <c r="D6" s="23">
        <v>1.23250821273E7</v>
      </c>
      <c r="E6" s="23">
        <v>1972298.9808</v>
      </c>
    </row>
    <row r="7">
      <c r="A7" s="51" t="s">
        <v>19</v>
      </c>
      <c r="B7" s="23">
        <v>2020.0</v>
      </c>
      <c r="C7" s="23">
        <v>3544237.1202000002</v>
      </c>
      <c r="D7" s="23">
        <v>1.3130047075800002E7</v>
      </c>
      <c r="E7" s="23">
        <v>2360286.804</v>
      </c>
    </row>
    <row r="8">
      <c r="A8" s="51" t="s">
        <v>21</v>
      </c>
      <c r="B8" s="23">
        <v>2010.0</v>
      </c>
      <c r="C8" s="23">
        <v>1.2205330944699999E7</v>
      </c>
      <c r="D8" s="23">
        <v>3.0119679570499998E7</v>
      </c>
      <c r="E8" s="23">
        <v>2663308.4848</v>
      </c>
    </row>
    <row r="9">
      <c r="A9" s="51" t="s">
        <v>21</v>
      </c>
      <c r="B9" s="23">
        <v>2015.0</v>
      </c>
      <c r="C9" s="23">
        <v>1.15139620583E7</v>
      </c>
      <c r="D9" s="23">
        <v>3.2363824415000003E7</v>
      </c>
      <c r="E9" s="23">
        <v>3368672.5267000003</v>
      </c>
    </row>
    <row r="10">
      <c r="A10" s="51" t="s">
        <v>21</v>
      </c>
      <c r="B10" s="23">
        <v>2020.0</v>
      </c>
      <c r="C10" s="23">
        <v>1.10942924416E7</v>
      </c>
      <c r="D10" s="23">
        <v>3.52314642728E7</v>
      </c>
      <c r="E10" s="23">
        <v>4286891.285600001</v>
      </c>
    </row>
    <row r="11">
      <c r="A11" s="51" t="s">
        <v>23</v>
      </c>
      <c r="B11" s="23">
        <v>2010.0</v>
      </c>
      <c r="C11" s="23">
        <v>4640888.1376</v>
      </c>
      <c r="D11" s="23">
        <v>9377096.185600001</v>
      </c>
      <c r="E11" s="23">
        <v>875751.6768</v>
      </c>
    </row>
    <row r="12">
      <c r="A12" s="51" t="s">
        <v>23</v>
      </c>
      <c r="B12" s="23">
        <v>2015.0</v>
      </c>
      <c r="C12" s="23">
        <v>4667285.4392</v>
      </c>
      <c r="D12" s="23">
        <v>1.0344583027199998E7</v>
      </c>
      <c r="E12" s="23">
        <v>1071127.5336000002</v>
      </c>
    </row>
    <row r="13">
      <c r="A13" s="51" t="s">
        <v>23</v>
      </c>
      <c r="B13" s="23">
        <v>2020.0</v>
      </c>
      <c r="C13" s="23">
        <v>4638159.2655</v>
      </c>
      <c r="D13" s="23">
        <v>1.15507499715E7</v>
      </c>
      <c r="E13" s="23">
        <v>1320185.7629999998</v>
      </c>
    </row>
    <row r="14">
      <c r="A14" s="51" t="s">
        <v>25</v>
      </c>
      <c r="B14" s="23">
        <v>2010.0</v>
      </c>
      <c r="C14" s="23">
        <v>3.38609217702E7</v>
      </c>
      <c r="D14" s="23">
        <v>7.243450444919999E7</v>
      </c>
      <c r="E14" s="23">
        <v>6989691.7806</v>
      </c>
    </row>
    <row r="15">
      <c r="A15" s="51" t="s">
        <v>25</v>
      </c>
      <c r="B15" s="23">
        <v>2015.0</v>
      </c>
      <c r="C15" s="23">
        <v>3.34392636831E7</v>
      </c>
      <c r="D15" s="23">
        <v>7.92199289211E7</v>
      </c>
      <c r="E15" s="23">
        <v>8453678.3958</v>
      </c>
    </row>
    <row r="16">
      <c r="A16" s="51" t="s">
        <v>25</v>
      </c>
      <c r="B16" s="23">
        <v>2020.0</v>
      </c>
      <c r="C16" s="23">
        <v>3.2500538936600003E7</v>
      </c>
      <c r="D16" s="23">
        <v>8.54710305736E7</v>
      </c>
      <c r="E16" s="23">
        <v>1.0286279489799999E7</v>
      </c>
    </row>
    <row r="17">
      <c r="A17" s="51" t="s">
        <v>27</v>
      </c>
      <c r="B17" s="23">
        <v>2010.0</v>
      </c>
      <c r="C17" s="23">
        <v>8621301.0534</v>
      </c>
      <c r="D17" s="23">
        <v>1.82226896511E7</v>
      </c>
      <c r="E17" s="23">
        <v>2067146.2955000002</v>
      </c>
    </row>
    <row r="18">
      <c r="A18" s="51" t="s">
        <v>27</v>
      </c>
      <c r="B18" s="23">
        <v>2015.0</v>
      </c>
      <c r="C18" s="23">
        <v>8603150.007900001</v>
      </c>
      <c r="D18" s="23">
        <v>1.92836533792E7</v>
      </c>
      <c r="E18" s="23">
        <v>2395315.6129</v>
      </c>
    </row>
    <row r="19">
      <c r="A19" s="51" t="s">
        <v>27</v>
      </c>
      <c r="B19" s="23">
        <v>2020.0</v>
      </c>
      <c r="C19" s="23">
        <v>8732402.0805</v>
      </c>
      <c r="D19" s="23">
        <v>2.1308763681999996E7</v>
      </c>
      <c r="E19" s="23">
        <v>2701249.2375000003</v>
      </c>
    </row>
  </sheetData>
  <drawing r:id="rId1"/>
</worksheet>
</file>