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er Rodriguez\Downloads\"/>
    </mc:Choice>
  </mc:AlternateContent>
  <bookViews>
    <workbookView xWindow="0" yWindow="0" windowWidth="20460" windowHeight="8340"/>
  </bookViews>
  <sheets>
    <sheet name="Resumen ejecutivo" sheetId="1" r:id="rId1"/>
    <sheet name="Distribución de mano de obra" sheetId="2" r:id="rId2"/>
    <sheet name="Tiempo y cronograma" sheetId="3" r:id="rId3"/>
    <sheet name="Diseño y costos" sheetId="4" r:id="rId4"/>
  </sheets>
  <calcPr calcId="162913"/>
</workbook>
</file>

<file path=xl/calcChain.xml><?xml version="1.0" encoding="utf-8"?>
<calcChain xmlns="http://schemas.openxmlformats.org/spreadsheetml/2006/main">
  <c r="M7" i="4" l="1"/>
  <c r="E5" i="4"/>
  <c r="E4" i="4"/>
  <c r="E3" i="4"/>
  <c r="E2" i="4"/>
  <c r="E6" i="4" s="1"/>
  <c r="H5" i="3"/>
  <c r="H4" i="3"/>
  <c r="H3" i="3"/>
  <c r="H2" i="3"/>
  <c r="D8" i="2"/>
  <c r="C8" i="2"/>
  <c r="B8" i="2"/>
  <c r="F7" i="2"/>
  <c r="E7" i="2"/>
  <c r="F6" i="2"/>
  <c r="E6" i="2"/>
  <c r="F5" i="2"/>
  <c r="E5" i="2"/>
  <c r="F4" i="2"/>
  <c r="E4" i="2"/>
  <c r="F3" i="2"/>
  <c r="E3" i="2"/>
  <c r="F2" i="2"/>
  <c r="F8" i="2" s="1"/>
  <c r="H2" i="4" s="1"/>
  <c r="E2" i="2"/>
  <c r="E8" i="2" s="1"/>
  <c r="H4" i="4" s="1"/>
  <c r="H5" i="4" s="1"/>
  <c r="B6" i="3"/>
</calcChain>
</file>

<file path=xl/sharedStrings.xml><?xml version="1.0" encoding="utf-8"?>
<sst xmlns="http://schemas.openxmlformats.org/spreadsheetml/2006/main" count="101" uniqueCount="96">
  <si>
    <t>RESUMEN EJECUTIVO PIRAMIDE DE LA SABIDURÍA</t>
  </si>
  <si>
    <t>Sección</t>
  </si>
  <si>
    <t>Descripción</t>
  </si>
  <si>
    <t>Título</t>
  </si>
  <si>
    <t>Resumen Ejecutivo – Proyecto de Construcción de la Pirámide de la Sabiduría</t>
  </si>
  <si>
    <t>Objetivo del Proyecto</t>
  </si>
  <si>
    <r>
      <rPr>
        <sz val="12"/>
        <color theme="1"/>
        <rFont val="Arial"/>
      </rPr>
      <t xml:space="preserve">Construcción de una pirámide que refleje el </t>
    </r>
    <r>
      <rPr>
        <b/>
        <sz val="12"/>
        <color theme="1"/>
        <rFont val="Arial"/>
      </rPr>
      <t>estatus del reino y optimice los recursos disponibles.</t>
    </r>
  </si>
  <si>
    <t>Alcance del Proyecto</t>
  </si>
  <si>
    <t>Distribución de Mano de Obra</t>
  </si>
  <si>
    <r>
      <rPr>
        <sz val="12"/>
        <color theme="1"/>
        <rFont val="Arial"/>
      </rPr>
      <t xml:space="preserve">Obreros: </t>
    </r>
    <r>
      <rPr>
        <b/>
        <sz val="12"/>
        <color theme="1"/>
        <rFont val="Arial"/>
      </rPr>
      <t>60</t>
    </r>
    <r>
      <rPr>
        <sz val="12"/>
        <color theme="1"/>
        <rFont val="Arial"/>
      </rPr>
      <t xml:space="preserve">, Ingenieros: </t>
    </r>
    <r>
      <rPr>
        <b/>
        <sz val="12"/>
        <color theme="1"/>
        <rFont val="Arial"/>
      </rPr>
      <t>15</t>
    </r>
    <r>
      <rPr>
        <sz val="12"/>
        <color theme="1"/>
        <rFont val="Arial"/>
      </rPr>
      <t xml:space="preserve">, Arquitectos: </t>
    </r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, Supervisores: </t>
    </r>
    <r>
      <rPr>
        <b/>
        <sz val="12"/>
        <color theme="1"/>
        <rFont val="Arial"/>
      </rPr>
      <t>10</t>
    </r>
    <r>
      <rPr>
        <sz val="12"/>
        <color theme="1"/>
        <rFont val="Arial"/>
      </rPr>
      <t xml:space="preserve">, Logística: </t>
    </r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, Administrativos: </t>
    </r>
    <r>
      <rPr>
        <b/>
        <sz val="12"/>
        <color theme="1"/>
        <rFont val="Arial"/>
      </rPr>
      <t>5</t>
    </r>
    <r>
      <rPr>
        <sz val="12"/>
        <color theme="1"/>
        <rFont val="Arial"/>
      </rPr>
      <t>.</t>
    </r>
  </si>
  <si>
    <t>Cronograma de Construcción</t>
  </si>
  <si>
    <t>Optimización de Recursos</t>
  </si>
  <si>
    <t>Costos del Proyecto</t>
  </si>
  <si>
    <t>Conclusión y Expectativas</t>
  </si>
  <si>
    <t>Se espera que la pirámide simbolice el poder del reino y tenga un impacto cultural e histórico duradero.</t>
  </si>
  <si>
    <t xml:space="preserve">Rol </t>
  </si>
  <si>
    <t>Cantidad</t>
  </si>
  <si>
    <t>Productividad  (m² construidos/día)</t>
  </si>
  <si>
    <t>Costo por trabajador ($/mes)</t>
  </si>
  <si>
    <t>Costo total ($/mes)</t>
  </si>
  <si>
    <t>Productividad total (m² construidos/día)</t>
  </si>
  <si>
    <t>Obreros</t>
  </si>
  <si>
    <t>Ingenieros</t>
  </si>
  <si>
    <t>Arquitectos</t>
  </si>
  <si>
    <t>Supervisores</t>
  </si>
  <si>
    <t>Logística</t>
  </si>
  <si>
    <t>Administrativos</t>
  </si>
  <si>
    <t>Total</t>
  </si>
  <si>
    <t>Explicación paleta de colores en gráfico de tortas</t>
  </si>
  <si>
    <r>
      <rPr>
        <b/>
        <sz val="10"/>
        <color theme="1"/>
        <rFont val="Arial"/>
      </rPr>
      <t>Obreros:</t>
    </r>
    <r>
      <rPr>
        <sz val="10"/>
        <color theme="1"/>
        <rFont val="Arial"/>
      </rPr>
      <t xml:space="preserve"> Rojo → Esfuerzo y trabajo físico intenso.</t>
    </r>
  </si>
  <si>
    <r>
      <rPr>
        <b/>
        <sz val="10"/>
        <color theme="1"/>
        <rFont val="Arial"/>
      </rPr>
      <t>Ingenieros:</t>
    </r>
    <r>
      <rPr>
        <sz val="10"/>
        <color theme="1"/>
        <rFont val="Arial"/>
      </rPr>
      <t xml:space="preserve"> Azul → Conocimiento técnico y  precisión.</t>
    </r>
  </si>
  <si>
    <r>
      <rPr>
        <b/>
        <sz val="10"/>
        <color theme="1"/>
        <rFont val="Arial"/>
      </rPr>
      <t>Arquitectos:</t>
    </r>
    <r>
      <rPr>
        <sz val="10"/>
        <color theme="1"/>
        <rFont val="Arial"/>
      </rPr>
      <t xml:space="preserve"> Dorado → Creatividad, diseño y planificación..</t>
    </r>
  </si>
  <si>
    <r>
      <rPr>
        <b/>
        <sz val="10"/>
        <color theme="1"/>
        <rFont val="Arial"/>
      </rPr>
      <t xml:space="preserve">Supervisores: </t>
    </r>
    <r>
      <rPr>
        <sz val="10"/>
        <color theme="1"/>
        <rFont val="Arial"/>
      </rPr>
      <t>Morado → Autoridad, control y supervisión del proceso.</t>
    </r>
  </si>
  <si>
    <r>
      <rPr>
        <b/>
        <sz val="10"/>
        <color theme="1"/>
        <rFont val="Arial"/>
      </rPr>
      <t>Logística:</t>
    </r>
    <r>
      <rPr>
        <sz val="10"/>
        <color theme="1"/>
        <rFont val="Arial"/>
      </rPr>
      <t xml:space="preserve"> Gris oscuro → Apoyo y gestión operativa..</t>
    </r>
  </si>
  <si>
    <r>
      <rPr>
        <b/>
        <sz val="10"/>
        <color theme="1"/>
        <rFont val="Arial"/>
      </rPr>
      <t xml:space="preserve">Administrativos: </t>
    </r>
    <r>
      <rPr>
        <sz val="10"/>
        <color theme="1"/>
        <rFont val="Arial"/>
      </rPr>
      <t>Blanco →  Supervisión, gestión documental y coordinación.</t>
    </r>
  </si>
  <si>
    <t>Fase</t>
  </si>
  <si>
    <t>Duración (mes)</t>
  </si>
  <si>
    <t>Inicio (mes)</t>
  </si>
  <si>
    <t>Fin (mes)</t>
  </si>
  <si>
    <t>Turno 1</t>
  </si>
  <si>
    <t>Turno 2</t>
  </si>
  <si>
    <t>Turno 3</t>
  </si>
  <si>
    <t>Total trabajadores</t>
  </si>
  <si>
    <t>Cimentación</t>
  </si>
  <si>
    <t>Estructura base</t>
  </si>
  <si>
    <t>Elevacion de niveles</t>
  </si>
  <si>
    <t xml:space="preserve">Detalles y acabados </t>
  </si>
  <si>
    <t>Nota 1.</t>
  </si>
  <si>
    <t>Turno 1 (Día): 6:00 AM - 2:00 PM</t>
  </si>
  <si>
    <t>Turno 2 (Tarde): 2:00 PM - 10:00 PM</t>
  </si>
  <si>
    <t>Turno 3 (Noche): 10:00 PM - 6:00 AM</t>
  </si>
  <si>
    <t>Nota 2.</t>
  </si>
  <si>
    <r>
      <rPr>
        <b/>
        <sz val="10"/>
        <color theme="1"/>
        <rFont val="Arial"/>
      </rPr>
      <t xml:space="preserve">Cimentación: </t>
    </r>
    <r>
      <rPr>
        <sz val="10"/>
        <color theme="1"/>
        <rFont val="Arial"/>
      </rPr>
      <t>más fuerza laboral en los turnos de día y tarde.</t>
    </r>
  </si>
  <si>
    <r>
      <rPr>
        <b/>
        <sz val="10"/>
        <color theme="1"/>
        <rFont val="Arial"/>
      </rPr>
      <t>Estructura base:</t>
    </r>
    <r>
      <rPr>
        <sz val="10"/>
        <color theme="1"/>
        <rFont val="Arial"/>
      </rPr>
      <t xml:space="preserve"> turnos balanceados para un progreso uniforme.</t>
    </r>
  </si>
  <si>
    <r>
      <rPr>
        <b/>
        <sz val="10"/>
        <color theme="1"/>
        <rFont val="Arial"/>
      </rPr>
      <t>Elevación de niveles:</t>
    </r>
    <r>
      <rPr>
        <sz val="10"/>
        <color theme="1"/>
        <rFont val="Arial"/>
      </rPr>
      <t xml:space="preserve"> aumento número trabajadores turno tarde para optimización de montaje de bloques.</t>
    </r>
  </si>
  <si>
    <r>
      <rPr>
        <b/>
        <sz val="10"/>
        <color theme="1"/>
        <rFont val="Arial"/>
      </rPr>
      <t>Detalles y acabados:</t>
    </r>
    <r>
      <rPr>
        <sz val="10"/>
        <color theme="1"/>
        <rFont val="Arial"/>
      </rPr>
      <t xml:space="preserve"> turno de día con más trabajadores porque se requiere más precisión visual.</t>
    </r>
  </si>
  <si>
    <t>Explicación paleta de colores en cronográma de construcción</t>
  </si>
  <si>
    <r>
      <rPr>
        <b/>
        <sz val="10"/>
        <color theme="1"/>
        <rFont val="Arial"/>
      </rPr>
      <t>Cimentación - Marrón:</t>
    </r>
    <r>
      <rPr>
        <sz val="10"/>
        <color theme="1"/>
        <rFont val="Arial"/>
      </rPr>
      <t xml:space="preserve"> Representa la tierra y la base sobre la que se construirá la pirámide.</t>
    </r>
  </si>
  <si>
    <r>
      <rPr>
        <b/>
        <sz val="10"/>
        <color theme="1"/>
        <rFont val="Arial"/>
      </rPr>
      <t>Estructura base - Gris:</t>
    </r>
    <r>
      <rPr>
        <sz val="10"/>
        <color theme="1"/>
        <rFont val="Arial"/>
      </rPr>
      <t xml:space="preserve"> Evoca el material de construcción principal, como la piedra caliza.</t>
    </r>
  </si>
  <si>
    <r>
      <rPr>
        <b/>
        <sz val="10"/>
        <color theme="1"/>
        <rFont val="Arial"/>
      </rPr>
      <t>Elevación de niveles - Amarillo:</t>
    </r>
    <r>
      <rPr>
        <sz val="10"/>
        <color theme="1"/>
        <rFont val="Arial"/>
      </rPr>
      <t xml:space="preserve"> Representa el avance y la visibilidad de la construcción a medida que crece.</t>
    </r>
  </si>
  <si>
    <r>
      <rPr>
        <b/>
        <sz val="10"/>
        <color theme="1"/>
        <rFont val="Arial"/>
      </rPr>
      <t>Detalles y acabados - Azul:</t>
    </r>
    <r>
      <rPr>
        <sz val="10"/>
        <color theme="1"/>
        <rFont val="Arial"/>
      </rPr>
      <t xml:space="preserve"> Se asocia con el cielo y la pulcritud del resultado final.</t>
    </r>
  </si>
  <si>
    <t>Explicación paleta de colores en gráfico de barras apiladas</t>
  </si>
  <si>
    <t>Turno 1 (Mañana): asociado con la luz del sol y el amanecer.</t>
  </si>
  <si>
    <t>Turno 2 (Tarde): representando la puesta de sol y la energía del atardecer.</t>
  </si>
  <si>
    <t>Turno 3 (Noche): evocando la noche y el descanso.</t>
  </si>
  <si>
    <t>Elemento</t>
  </si>
  <si>
    <t>Costo Unitario ($/m² o unidad)</t>
  </si>
  <si>
    <t>Cantidad Necesaria</t>
  </si>
  <si>
    <t>Costo Total ($)</t>
  </si>
  <si>
    <t>Concepto</t>
  </si>
  <si>
    <t>Valor ($, m²)</t>
  </si>
  <si>
    <t>Material principal</t>
  </si>
  <si>
    <t>Piedra caliza blanca</t>
  </si>
  <si>
    <t>Área de la Pirámide (m²)</t>
  </si>
  <si>
    <t>Revestimiento</t>
  </si>
  <si>
    <t>Oro en punta de pirámide</t>
  </si>
  <si>
    <t>Presupuesto total ($)</t>
  </si>
  <si>
    <t>Jeroglíficos</t>
  </si>
  <si>
    <t>Inscripciones reales</t>
  </si>
  <si>
    <t>Costo real ($)</t>
  </si>
  <si>
    <t>Estatuas</t>
  </si>
  <si>
    <t>Esfinges y dioses</t>
  </si>
  <si>
    <t>Estado del proyecto</t>
  </si>
  <si>
    <t>Monto ($)</t>
  </si>
  <si>
    <t>Presupuesto total</t>
  </si>
  <si>
    <t xml:space="preserve">Costo real </t>
  </si>
  <si>
    <t>Nota:</t>
  </si>
  <si>
    <t>El diseño de la piramide se optimiza detallando materiales que se van a utilizar en ella y sus costos .</t>
  </si>
  <si>
    <t>Piedra caliza blanca → Beige: Color claro y arenoso de la piedra caliza utilizada en la construcción de la pirámide.</t>
  </si>
  <si>
    <t>Oro en la punta → Dorado: Simboliza el revestimiento dorado en la cúspide de la pirámide.</t>
  </si>
  <si>
    <t>Inscripciones reales → Marrón: Evoca los jeroglíficos tallados en las piedras.</t>
  </si>
  <si>
    <t>Esfinges → Arena: Color característico de la piedra con la que fueron esculpidas muchas esfinges en Egipto.</t>
  </si>
  <si>
    <r>
      <t xml:space="preserve">Incluye la cimentación, estructura base, elevación de niveles y detalles finales en un período de 6 meses con 100 trabajadores,  con un area total de </t>
    </r>
    <r>
      <rPr>
        <b/>
        <sz val="12"/>
        <color theme="1"/>
        <rFont val="Arial"/>
      </rPr>
      <t>121.500 m²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</si>
  <si>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>Tabla con fases del proyecto</t>
    </r>
    <r>
      <rPr>
        <sz val="12"/>
        <color theme="1"/>
        <rFont val="Arial"/>
      </rPr>
      <t xml:space="preserve"> y su duración. Además, </t>
    </r>
    <r>
      <rPr>
        <b/>
        <sz val="12"/>
        <color theme="1"/>
        <rFont val="Arial"/>
      </rPr>
      <t xml:space="preserve">gráfico </t>
    </r>
    <r>
      <rPr>
        <sz val="12"/>
        <color theme="1"/>
        <rFont val="Arial"/>
      </rPr>
      <t>para visualización de cronograma y distribución de trabajadores por turnos.</t>
    </r>
  </si>
  <si>
    <r>
      <t xml:space="preserve">Uso de turnos escalonados para mejorar la eficiencia de los trabajadores de acuerdo a la fase implementada </t>
    </r>
    <r>
      <rPr>
        <b/>
        <sz val="12"/>
        <color theme="1"/>
        <rFont val="Arial"/>
      </rPr>
      <t>(cimentación, estructura base, elevación de niveles, detalles y acabados)</t>
    </r>
    <r>
      <rPr>
        <sz val="12"/>
        <color theme="1"/>
        <rFont val="Arial"/>
      </rPr>
      <t>.</t>
    </r>
  </si>
  <si>
    <t>Inversión total en mano de obra y materiales, incluyendo una representación gráfica de los costos de materiales y una comparación con el presupuesto inicial.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</si>
</sst>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 $]#,##0"/>
  </numFmts>
  <fonts count="19" x14ac:knownFonts="1">
    <font>
      <sz val="10"/>
      <color rgb="FF000000"/>
      <name val="Arial"/>
      <scheme val="minor"/>
    </font>
    <font>
      <b/>
      <sz val="15"/>
      <color theme="1"/>
      <name val="Arial"/>
      <scheme val="minor"/>
    </font>
    <font>
      <b/>
      <sz val="21"/>
      <color rgb="FFFFFFFF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i/>
      <sz val="10"/>
      <color theme="1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0"/>
      <color theme="0"/>
      <name val="Arial"/>
      <scheme val="minor"/>
    </font>
    <font>
      <sz val="10"/>
      <color theme="0"/>
      <name val="Arial"/>
      <scheme val="minor"/>
    </font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6D2932"/>
        <bgColor rgb="FF6D2932"/>
      </patternFill>
    </fill>
    <fill>
      <patternFill patternType="solid">
        <fgColor rgb="FFC4A35A"/>
        <bgColor rgb="FFC4A35A"/>
      </patternFill>
    </fill>
    <fill>
      <patternFill patternType="solid">
        <fgColor rgb="FFEDEDED"/>
        <bgColor rgb="FFEDEDED"/>
      </patternFill>
    </fill>
    <fill>
      <patternFill patternType="solid">
        <fgColor rgb="FFFFD966"/>
        <bgColor rgb="FFFFD966"/>
      </patternFill>
    </fill>
    <fill>
      <patternFill patternType="solid">
        <fgColor rgb="FFCCD9D4"/>
        <bgColor rgb="FFCCD9D4"/>
      </patternFill>
    </fill>
    <fill>
      <patternFill patternType="solid">
        <fgColor theme="6" tint="0.39997558519241921"/>
        <bgColor rgb="FFFFD966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CCD9D4"/>
      </right>
      <top style="double">
        <color rgb="FF284E3F"/>
      </top>
      <bottom style="thin">
        <color rgb="FF284E3F"/>
      </bottom>
      <diagonal/>
    </border>
    <border>
      <left style="thin">
        <color rgb="FFCCD9D4"/>
      </left>
      <right style="thin">
        <color rgb="FFCCD9D4"/>
      </right>
      <top style="double">
        <color rgb="FF284E3F"/>
      </top>
      <bottom style="thin">
        <color rgb="FF284E3F"/>
      </bottom>
      <diagonal/>
    </border>
    <border>
      <left style="thin">
        <color rgb="FFCCD9D4"/>
      </left>
      <right style="thin">
        <color rgb="FF284E3F"/>
      </right>
      <top style="double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Alignment="1"/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/>
    <xf numFmtId="164" fontId="8" fillId="0" borderId="11" xfId="0" applyNumberFormat="1" applyFont="1" applyBorder="1" applyAlignment="1"/>
    <xf numFmtId="164" fontId="7" fillId="0" borderId="11" xfId="0" applyNumberFormat="1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/>
    <xf numFmtId="164" fontId="8" fillId="0" borderId="14" xfId="0" applyNumberFormat="1" applyFont="1" applyBorder="1" applyAlignment="1"/>
    <xf numFmtId="164" fontId="7" fillId="0" borderId="14" xfId="0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164" fontId="7" fillId="0" borderId="17" xfId="0" applyNumberFormat="1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9" fillId="5" borderId="0" xfId="0" applyFont="1" applyFill="1" applyAlignment="1"/>
    <xf numFmtId="0" fontId="7" fillId="5" borderId="0" xfId="0" applyFont="1" applyFill="1"/>
    <xf numFmtId="0" fontId="7" fillId="5" borderId="0" xfId="0" applyFont="1" applyFill="1" applyAlignment="1"/>
    <xf numFmtId="0" fontId="10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49" fontId="10" fillId="0" borderId="8" xfId="0" applyNumberFormat="1" applyFont="1" applyBorder="1" applyAlignment="1">
      <alignment horizontal="center" vertical="top"/>
    </xf>
    <xf numFmtId="0" fontId="7" fillId="0" borderId="0" xfId="0" applyFont="1"/>
    <xf numFmtId="0" fontId="8" fillId="0" borderId="10" xfId="0" applyFont="1" applyBorder="1" applyAlignment="1"/>
    <xf numFmtId="0" fontId="7" fillId="0" borderId="12" xfId="0" applyFont="1" applyBorder="1" applyAlignment="1">
      <alignment vertical="center"/>
    </xf>
    <xf numFmtId="0" fontId="8" fillId="0" borderId="13" xfId="0" applyFont="1" applyBorder="1" applyAlignment="1"/>
    <xf numFmtId="0" fontId="7" fillId="0" borderId="15" xfId="0" applyFont="1" applyBorder="1" applyAlignment="1">
      <alignment vertical="center"/>
    </xf>
    <xf numFmtId="0" fontId="11" fillId="6" borderId="19" xfId="0" applyFont="1" applyFill="1" applyBorder="1" applyAlignment="1"/>
    <xf numFmtId="0" fontId="8" fillId="6" borderId="20" xfId="0" applyFont="1" applyFill="1" applyBorder="1" applyAlignment="1">
      <alignment horizontal="right"/>
    </xf>
    <xf numFmtId="0" fontId="8" fillId="6" borderId="20" xfId="0" applyFont="1" applyFill="1" applyBorder="1" applyAlignment="1"/>
    <xf numFmtId="0" fontId="8" fillId="6" borderId="20" xfId="0" applyFont="1" applyFill="1" applyBorder="1" applyAlignment="1">
      <alignment horizontal="right"/>
    </xf>
    <xf numFmtId="0" fontId="7" fillId="6" borderId="21" xfId="0" applyFont="1" applyFill="1" applyBorder="1" applyAlignment="1">
      <alignment vertical="center"/>
    </xf>
    <xf numFmtId="0" fontId="9" fillId="0" borderId="0" xfId="0" applyFont="1" applyAlignment="1"/>
    <xf numFmtId="0" fontId="10" fillId="0" borderId="9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7" fillId="0" borderId="11" xfId="0" applyNumberFormat="1" applyFont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2" xfId="0" applyNumberFormat="1" applyFont="1" applyBorder="1" applyAlignment="1"/>
    <xf numFmtId="0" fontId="7" fillId="0" borderId="22" xfId="0" applyFont="1" applyBorder="1" applyAlignment="1">
      <alignment vertical="center"/>
    </xf>
    <xf numFmtId="3" fontId="7" fillId="0" borderId="22" xfId="0" applyNumberFormat="1" applyFont="1" applyBorder="1" applyAlignment="1">
      <alignment vertical="center"/>
    </xf>
    <xf numFmtId="0" fontId="6" fillId="0" borderId="0" xfId="0" applyFont="1"/>
    <xf numFmtId="49" fontId="7" fillId="0" borderId="14" xfId="0" applyNumberFormat="1" applyFont="1" applyBorder="1" applyAlignment="1">
      <alignment vertical="center"/>
    </xf>
    <xf numFmtId="3" fontId="8" fillId="0" borderId="14" xfId="0" applyNumberFormat="1" applyFont="1" applyBorder="1" applyAlignment="1"/>
    <xf numFmtId="3" fontId="8" fillId="0" borderId="15" xfId="0" applyNumberFormat="1" applyFont="1" applyBorder="1" applyAlignment="1"/>
    <xf numFmtId="0" fontId="7" fillId="0" borderId="0" xfId="0" applyFont="1"/>
    <xf numFmtId="0" fontId="7" fillId="0" borderId="22" xfId="0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8" fillId="0" borderId="16" xfId="0" applyFont="1" applyBorder="1" applyAlignment="1"/>
    <xf numFmtId="49" fontId="7" fillId="0" borderId="17" xfId="0" applyNumberFormat="1" applyFont="1" applyBorder="1" applyAlignment="1">
      <alignment vertical="center"/>
    </xf>
    <xf numFmtId="3" fontId="8" fillId="0" borderId="17" xfId="0" applyNumberFormat="1" applyFont="1" applyBorder="1" applyAlignment="1"/>
    <xf numFmtId="3" fontId="8" fillId="0" borderId="18" xfId="0" applyNumberFormat="1" applyFont="1" applyBorder="1" applyAlignment="1"/>
    <xf numFmtId="164" fontId="13" fillId="0" borderId="0" xfId="0" applyNumberFormat="1" applyFont="1" applyAlignment="1">
      <alignment horizontal="center"/>
    </xf>
    <xf numFmtId="0" fontId="14" fillId="0" borderId="0" xfId="0" applyFont="1"/>
    <xf numFmtId="0" fontId="15" fillId="4" borderId="4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horizontal="left" wrapText="1"/>
    </xf>
    <xf numFmtId="0" fontId="7" fillId="7" borderId="0" xfId="0" applyFont="1" applyFill="1"/>
    <xf numFmtId="0" fontId="0" fillId="8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0" borderId="0" xfId="0" applyFont="1" applyAlignment="1">
      <alignment horizontal="center"/>
    </xf>
    <xf numFmtId="0" fontId="0" fillId="0" borderId="0" xfId="0" applyFont="1" applyAlignment="1"/>
    <xf numFmtId="3" fontId="6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/>
      </font>
      <fill>
        <patternFill patternType="solid">
          <fgColor theme="7"/>
          <bgColor theme="7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Distribución de mano de obra-style" pivot="0" count="3">
      <tableStyleElement type="headerRow" dxfId="14"/>
      <tableStyleElement type="firstRowStripe" dxfId="13"/>
      <tableStyleElement type="secondRowStripe" dxfId="12"/>
    </tableStyle>
    <tableStyle name="Tiempo y cronograma-style" pivot="0" count="4">
      <tableStyleElement type="headerRow" dxfId="11"/>
      <tableStyleElement type="totalRow" dxfId="10"/>
      <tableStyleElement type="firstRowStripe" dxfId="9"/>
      <tableStyleElement type="secondRowStripe" dxfId="8"/>
    </tableStyle>
    <tableStyle name="Diseño y costos-style" pivot="0" count="3">
      <tableStyleElement type="headerRow" dxfId="7"/>
      <tableStyleElement type="firstRowStripe" dxfId="6"/>
      <tableStyleElement type="secondRowStripe" dxfId="5"/>
    </tableStyle>
    <tableStyle name="Diseño y costos-style 2" pivot="0" count="3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s-CO" b="1">
                <a:solidFill>
                  <a:srgbClr val="757575"/>
                </a:solidFill>
                <a:latin typeface="+mn-lt"/>
              </a:rPr>
              <a:t>Distribución de mano de obra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'Distribución de mano de obra'!$B$1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rgbClr val="D0021B"/>
              </a:solidFill>
            </c:spPr>
            <c:extLst>
              <c:ext xmlns:c16="http://schemas.microsoft.com/office/drawing/2014/chart" uri="{C3380CC4-5D6E-409C-BE32-E72D297353CC}">
                <c16:uniqueId val="{00000001-74CC-48A7-A6B0-385A4D12D9A1}"/>
              </c:ext>
            </c:extLst>
          </c:dPt>
          <c:dPt>
            <c:idx val="1"/>
            <c:bubble3D val="0"/>
            <c:spPr>
              <a:solidFill>
                <a:srgbClr val="0052CC"/>
              </a:solidFill>
            </c:spPr>
            <c:extLst>
              <c:ext xmlns:c16="http://schemas.microsoft.com/office/drawing/2014/chart" uri="{C3380CC4-5D6E-409C-BE32-E72D297353CC}">
                <c16:uniqueId val="{00000003-74CC-48A7-A6B0-385A4D12D9A1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74CC-48A7-A6B0-385A4D12D9A1}"/>
              </c:ext>
            </c:extLst>
          </c:dPt>
          <c:dPt>
            <c:idx val="3"/>
            <c:bubble3D val="0"/>
            <c:spPr>
              <a:solidFill>
                <a:srgbClr val="9013FE"/>
              </a:solidFill>
            </c:spPr>
            <c:extLst>
              <c:ext xmlns:c16="http://schemas.microsoft.com/office/drawing/2014/chart" uri="{C3380CC4-5D6E-409C-BE32-E72D297353CC}">
                <c16:uniqueId val="{00000007-74CC-48A7-A6B0-385A4D12D9A1}"/>
              </c:ext>
            </c:extLst>
          </c:dPt>
          <c:dPt>
            <c:idx val="4"/>
            <c:bubble3D val="0"/>
            <c:spPr>
              <a:solidFill>
                <a:srgbClr val="4A4A4A"/>
              </a:solidFill>
            </c:spPr>
            <c:extLst>
              <c:ext xmlns:c16="http://schemas.microsoft.com/office/drawing/2014/chart" uri="{C3380CC4-5D6E-409C-BE32-E72D297353CC}">
                <c16:uniqueId val="{00000009-74CC-48A7-A6B0-385A4D12D9A1}"/>
              </c:ext>
            </c:extLst>
          </c:dPt>
          <c:dPt>
            <c:idx val="5"/>
            <c:bubble3D val="0"/>
            <c:spPr>
              <a:solidFill>
                <a:srgbClr val="D8D8D8"/>
              </a:solidFill>
            </c:spPr>
            <c:extLst>
              <c:ext xmlns:c16="http://schemas.microsoft.com/office/drawing/2014/chart" uri="{C3380CC4-5D6E-409C-BE32-E72D297353CC}">
                <c16:uniqueId val="{0000000B-74CC-48A7-A6B0-385A4D12D9A1}"/>
              </c:ext>
            </c:extLst>
          </c:dPt>
          <c:cat>
            <c:strRef>
              <c:f>'Distribución de mano de obra'!$A$2:$A$7</c:f>
              <c:strCache>
                <c:ptCount val="6"/>
                <c:pt idx="0">
                  <c:v>Obreros</c:v>
                </c:pt>
                <c:pt idx="1">
                  <c:v>Ingenieros</c:v>
                </c:pt>
                <c:pt idx="2">
                  <c:v>Arquitectos</c:v>
                </c:pt>
                <c:pt idx="3">
                  <c:v>Supervisores</c:v>
                </c:pt>
                <c:pt idx="4">
                  <c:v>Logística</c:v>
                </c:pt>
                <c:pt idx="5">
                  <c:v>Administrativos</c:v>
                </c:pt>
              </c:strCache>
            </c:strRef>
          </c:cat>
          <c:val>
            <c:numRef>
              <c:f>'Distribución de mano de obra'!$B$2:$B$7</c:f>
              <c:numCache>
                <c:formatCode>General</c:formatCode>
                <c:ptCount val="6"/>
                <c:pt idx="0">
                  <c:v>60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4CC-48A7-A6B0-385A4D12D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s-CO" b="1">
                <a:solidFill>
                  <a:srgbClr val="757575"/>
                </a:solidFill>
                <a:latin typeface="+mn-lt"/>
              </a:rPr>
              <a:t>Distribución de trabajadores por turno en la construcción de la pirámide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'Tiempo y cronograma'!$E$1</c:f>
              <c:strCache>
                <c:ptCount val="1"/>
                <c:pt idx="0">
                  <c:v>Turno 1</c:v>
                </c:pt>
              </c:strCache>
            </c:strRef>
          </c:tx>
          <c:spPr>
            <a:solidFill>
              <a:srgbClr val="FFD7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'Tiempo y cronograma'!$A$2:$A$5</c:f>
              <c:strCache>
                <c:ptCount val="4"/>
                <c:pt idx="0">
                  <c:v>Cimentación</c:v>
                </c:pt>
                <c:pt idx="1">
                  <c:v>Estructura base</c:v>
                </c:pt>
                <c:pt idx="2">
                  <c:v>Elevacion de niveles</c:v>
                </c:pt>
                <c:pt idx="3">
                  <c:v>Detalles y acabados </c:v>
                </c:pt>
              </c:strCache>
            </c:strRef>
          </c:cat>
          <c:val>
            <c:numRef>
              <c:f>'Tiempo y cronograma'!$E$2:$E$5</c:f>
              <c:numCache>
                <c:formatCode>General</c:formatCode>
                <c:ptCount val="4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2BB-436E-9331-A046BB5C0CB7}"/>
            </c:ext>
          </c:extLst>
        </c:ser>
        <c:ser>
          <c:idx val="1"/>
          <c:order val="1"/>
          <c:tx>
            <c:strRef>
              <c:f>'Tiempo y cronograma'!$F$1</c:f>
              <c:strCache>
                <c:ptCount val="1"/>
                <c:pt idx="0">
                  <c:v>Turno 2</c:v>
                </c:pt>
              </c:strCache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B2BB-436E-9331-A046BB5C0CB7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B2BB-436E-9331-A046BB5C0CB7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B2BB-436E-9331-A046BB5C0CB7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B2BB-436E-9331-A046BB5C0CB7}"/>
              </c:ext>
            </c:extLst>
          </c:dPt>
          <c:cat>
            <c:strRef>
              <c:f>'Tiempo y cronograma'!$A$2:$A$5</c:f>
              <c:strCache>
                <c:ptCount val="4"/>
                <c:pt idx="0">
                  <c:v>Cimentación</c:v>
                </c:pt>
                <c:pt idx="1">
                  <c:v>Estructura base</c:v>
                </c:pt>
                <c:pt idx="2">
                  <c:v>Elevacion de niveles</c:v>
                </c:pt>
                <c:pt idx="3">
                  <c:v>Detalles y acabados </c:v>
                </c:pt>
              </c:strCache>
            </c:strRef>
          </c:cat>
          <c:val>
            <c:numRef>
              <c:f>'Tiempo y cronograma'!$F$2:$F$5</c:f>
              <c:numCache>
                <c:formatCode>General</c:formatCode>
                <c:ptCount val="4"/>
                <c:pt idx="0">
                  <c:v>40</c:v>
                </c:pt>
                <c:pt idx="1">
                  <c:v>35</c:v>
                </c:pt>
                <c:pt idx="2">
                  <c:v>40</c:v>
                </c:pt>
                <c:pt idx="3">
                  <c:v>30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B2BB-436E-9331-A046BB5C0CB7}"/>
            </c:ext>
          </c:extLst>
        </c:ser>
        <c:ser>
          <c:idx val="2"/>
          <c:order val="2"/>
          <c:tx>
            <c:strRef>
              <c:f>'Tiempo y cronograma'!$G$1</c:f>
              <c:strCache>
                <c:ptCount val="1"/>
                <c:pt idx="0">
                  <c:v>Turno 3</c:v>
                </c:pt>
              </c:strCache>
            </c:strRef>
          </c:tx>
          <c:spPr>
            <a:solidFill>
              <a:srgbClr val="483D8B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B-B2BB-436E-9331-A046BB5C0CB7}"/>
              </c:ext>
            </c:extLst>
          </c:dPt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D-B2BB-436E-9331-A046BB5C0CB7}"/>
              </c:ext>
            </c:extLst>
          </c:dPt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F-B2BB-436E-9331-A046BB5C0CB7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11-B2BB-436E-9331-A046BB5C0CB7}"/>
              </c:ext>
            </c:extLst>
          </c:dPt>
          <c:cat>
            <c:strRef>
              <c:f>'Tiempo y cronograma'!$A$2:$A$5</c:f>
              <c:strCache>
                <c:ptCount val="4"/>
                <c:pt idx="0">
                  <c:v>Cimentación</c:v>
                </c:pt>
                <c:pt idx="1">
                  <c:v>Estructura base</c:v>
                </c:pt>
                <c:pt idx="2">
                  <c:v>Elevacion de niveles</c:v>
                </c:pt>
                <c:pt idx="3">
                  <c:v>Detalles y acabados </c:v>
                </c:pt>
              </c:strCache>
            </c:strRef>
          </c:cat>
          <c:val>
            <c:numRef>
              <c:f>'Tiempo y cronograma'!$G$2:$G$5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2-B2BB-436E-9331-A046BB5C0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2073151"/>
        <c:axId val="517046536"/>
      </c:barChart>
      <c:catAx>
        <c:axId val="117207315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Fase de construcción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517046536"/>
        <c:crosses val="autoZero"/>
        <c:auto val="1"/>
        <c:lblAlgn val="ctr"/>
        <c:lblOffset val="100"/>
        <c:noMultiLvlLbl val="1"/>
      </c:catAx>
      <c:valAx>
        <c:axId val="5170465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Cantidad de trabajadores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172073151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83605791776027993"/>
          <c:y val="0.11028744048503371"/>
          <c:w val="0.11226106736657918"/>
          <c:h val="0.18397011694292931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s-CO" b="1">
                <a:solidFill>
                  <a:srgbClr val="757575"/>
                </a:solidFill>
                <a:latin typeface="+mn-lt"/>
              </a:rPr>
              <a:t>Cronograma de Construcción de la Pirámide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'Tiempo y cronograma'!$A$2</c:f>
              <c:strCache>
                <c:ptCount val="1"/>
                <c:pt idx="0">
                  <c:v>Cimentación</c:v>
                </c:pt>
              </c:strCache>
            </c:strRef>
          </c:tx>
          <c:spPr>
            <a:solidFill>
              <a:srgbClr val="8B451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FFFF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8293-4A2F-A748-292C8707D3E6}"/>
              </c:ext>
            </c:extLst>
          </c:dPt>
          <c:cat>
            <c:strRef>
              <c:f>'Tiempo y cronograma'!$B$1:$C$1</c:f>
              <c:strCache>
                <c:ptCount val="2"/>
                <c:pt idx="0">
                  <c:v>Duración (mes)</c:v>
                </c:pt>
                <c:pt idx="1">
                  <c:v>Inicio (mes)</c:v>
                </c:pt>
              </c:strCache>
            </c:strRef>
          </c:cat>
          <c:val>
            <c:numRef>
              <c:f>'Tiempo y cronograma'!$B$2:$C$2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293-4A2F-A748-292C8707D3E6}"/>
            </c:ext>
          </c:extLst>
        </c:ser>
        <c:ser>
          <c:idx val="1"/>
          <c:order val="1"/>
          <c:tx>
            <c:strRef>
              <c:f>'Tiempo y cronograma'!$A$3</c:f>
              <c:strCache>
                <c:ptCount val="1"/>
                <c:pt idx="0">
                  <c:v>Estructura base</c:v>
                </c:pt>
              </c:strCache>
            </c:strRef>
          </c:tx>
          <c:spPr>
            <a:solidFill>
              <a:srgbClr val="A9A9A9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FFFF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8293-4A2F-A748-292C8707D3E6}"/>
              </c:ext>
            </c:extLst>
          </c:dPt>
          <c:cat>
            <c:strRef>
              <c:f>'Tiempo y cronograma'!$B$1:$C$1</c:f>
              <c:strCache>
                <c:ptCount val="2"/>
                <c:pt idx="0">
                  <c:v>Duración (mes)</c:v>
                </c:pt>
                <c:pt idx="1">
                  <c:v>Inicio (mes)</c:v>
                </c:pt>
              </c:strCache>
            </c:strRef>
          </c:cat>
          <c:val>
            <c:numRef>
              <c:f>'Tiempo y cronograma'!$B$3:$C$3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8293-4A2F-A748-292C8707D3E6}"/>
            </c:ext>
          </c:extLst>
        </c:ser>
        <c:ser>
          <c:idx val="2"/>
          <c:order val="2"/>
          <c:tx>
            <c:strRef>
              <c:f>'Tiempo y cronograma'!$A$4</c:f>
              <c:strCache>
                <c:ptCount val="1"/>
                <c:pt idx="0">
                  <c:v>Elevacion de niveles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FFD7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8293-4A2F-A748-292C8707D3E6}"/>
              </c:ext>
            </c:extLst>
          </c:dPt>
          <c:dPt>
            <c:idx val="1"/>
            <c:invertIfNegative val="1"/>
            <c:bubble3D val="0"/>
            <c:spPr>
              <a:solidFill>
                <a:srgbClr val="FFFFFF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8293-4A2F-A748-292C8707D3E6}"/>
              </c:ext>
            </c:extLst>
          </c:dPt>
          <c:cat>
            <c:strRef>
              <c:f>'Tiempo y cronograma'!$B$1:$C$1</c:f>
              <c:strCache>
                <c:ptCount val="2"/>
                <c:pt idx="0">
                  <c:v>Duración (mes)</c:v>
                </c:pt>
                <c:pt idx="1">
                  <c:v>Inicio (mes)</c:v>
                </c:pt>
              </c:strCache>
            </c:strRef>
          </c:cat>
          <c:val>
            <c:numRef>
              <c:f>'Tiempo y cronograma'!$B$4:$C$4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8293-4A2F-A748-292C8707D3E6}"/>
            </c:ext>
          </c:extLst>
        </c:ser>
        <c:ser>
          <c:idx val="3"/>
          <c:order val="3"/>
          <c:tx>
            <c:strRef>
              <c:f>'Tiempo y cronograma'!$A$5</c:f>
              <c:strCache>
                <c:ptCount val="1"/>
                <c:pt idx="0">
                  <c:v>Detalles y acabados </c:v>
                </c:pt>
              </c:strCache>
            </c:strRef>
          </c:tx>
          <c:spPr>
            <a:solidFill>
              <a:srgbClr val="87CEEB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FFFF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8293-4A2F-A748-292C8707D3E6}"/>
              </c:ext>
            </c:extLst>
          </c:dPt>
          <c:cat>
            <c:strRef>
              <c:f>'Tiempo y cronograma'!$B$1:$C$1</c:f>
              <c:strCache>
                <c:ptCount val="2"/>
                <c:pt idx="0">
                  <c:v>Duración (mes)</c:v>
                </c:pt>
                <c:pt idx="1">
                  <c:v>Inicio (mes)</c:v>
                </c:pt>
              </c:strCache>
            </c:strRef>
          </c:cat>
          <c:val>
            <c:numRef>
              <c:f>'Tiempo y cronograma'!$B$5:$C$5</c:f>
              <c:numCache>
                <c:formatCode>General</c:formatCode>
                <c:ptCount val="2"/>
                <c:pt idx="0">
                  <c:v>1</c:v>
                </c:pt>
                <c:pt idx="1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D-8293-4A2F-A748-292C8707D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8641539"/>
        <c:axId val="1106406761"/>
      </c:barChart>
      <c:catAx>
        <c:axId val="1018641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Fase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endParaRPr lang="es-CO"/>
          </a:p>
        </c:txPr>
        <c:crossAx val="1106406761"/>
        <c:crosses val="autoZero"/>
        <c:auto val="1"/>
        <c:lblAlgn val="ctr"/>
        <c:lblOffset val="100"/>
        <c:noMultiLvlLbl val="1"/>
      </c:catAx>
      <c:valAx>
        <c:axId val="1106406761"/>
        <c:scaling>
          <c:orientation val="minMax"/>
          <c:max val="6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Duración de la fase</a:t>
                </a:r>
              </a:p>
            </c:rich>
          </c:tx>
          <c:layout/>
          <c:overlay val="0"/>
        </c:title>
        <c:numFmt formatCode="General" sourceLinked="0"/>
        <c:majorTickMark val="in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018641539"/>
        <c:crosses val="autoZero"/>
        <c:crossBetween val="between"/>
      </c:valAx>
    </c:plotArea>
    <c:legend>
      <c:legendPos val="l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s-CO" b="1">
                <a:solidFill>
                  <a:srgbClr val="757575"/>
                </a:solidFill>
                <a:latin typeface="+mn-lt"/>
              </a:rPr>
              <a:t>Costos por material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'Diseño y costos'!$E$1</c:f>
              <c:strCache>
                <c:ptCount val="1"/>
                <c:pt idx="0">
                  <c:v>Costo Total ($)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F5E1C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6ACF-489B-B82E-74D800FDC377}"/>
              </c:ext>
            </c:extLst>
          </c:dPt>
          <c:dPt>
            <c:idx val="1"/>
            <c:invertIfNegative val="1"/>
            <c:bubble3D val="0"/>
            <c:spPr>
              <a:solidFill>
                <a:srgbClr val="FFD7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6ACF-489B-B82E-74D800FDC377}"/>
              </c:ext>
            </c:extLst>
          </c:dPt>
          <c:dPt>
            <c:idx val="2"/>
            <c:invertIfNegative val="1"/>
            <c:bubble3D val="0"/>
            <c:spPr>
              <a:solidFill>
                <a:srgbClr val="8B5A2B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6ACF-489B-B82E-74D800FDC377}"/>
              </c:ext>
            </c:extLst>
          </c:dPt>
          <c:dPt>
            <c:idx val="3"/>
            <c:invertIfNegative val="1"/>
            <c:bubble3D val="0"/>
            <c:spPr>
              <a:solidFill>
                <a:srgbClr val="D2B48C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6ACF-489B-B82E-74D800FDC377}"/>
              </c:ext>
            </c:extLst>
          </c:dPt>
          <c:dPt>
            <c:idx val="4"/>
            <c:invertIfNegative val="1"/>
            <c:bubble3D val="0"/>
            <c:spPr>
              <a:solidFill>
                <a:srgbClr val="008B8B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6ACF-489B-B82E-74D800FDC377}"/>
              </c:ext>
            </c:extLst>
          </c:dPt>
          <c:cat>
            <c:strRef>
              <c:f>'Diseño y costos'!$B$2:$B$997</c:f>
              <c:strCache>
                <c:ptCount val="4"/>
                <c:pt idx="0">
                  <c:v>Piedra caliza blanca</c:v>
                </c:pt>
                <c:pt idx="1">
                  <c:v>Oro en punta de pirámide</c:v>
                </c:pt>
                <c:pt idx="2">
                  <c:v>Inscripciones reales</c:v>
                </c:pt>
                <c:pt idx="3">
                  <c:v>Esfinges y dioses</c:v>
                </c:pt>
              </c:strCache>
            </c:strRef>
          </c:cat>
          <c:val>
            <c:numRef>
              <c:f>'Diseño y costos'!$E$2:$E$5</c:f>
              <c:numCache>
                <c:formatCode>#,##0</c:formatCode>
                <c:ptCount val="4"/>
                <c:pt idx="0">
                  <c:v>5000000000</c:v>
                </c:pt>
                <c:pt idx="1">
                  <c:v>1000000000</c:v>
                </c:pt>
                <c:pt idx="2">
                  <c:v>200000000</c:v>
                </c:pt>
                <c:pt idx="3">
                  <c:v>150000000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6ACF-489B-B82E-74D800FDC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4245927"/>
        <c:axId val="1727885310"/>
      </c:barChart>
      <c:catAx>
        <c:axId val="184424592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Materiales para acabados de Pirámide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727885310"/>
        <c:crosses val="autoZero"/>
        <c:auto val="1"/>
        <c:lblAlgn val="ctr"/>
        <c:lblOffset val="100"/>
        <c:noMultiLvlLbl val="1"/>
      </c:catAx>
      <c:valAx>
        <c:axId val="17278853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Costo unitario material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844245927"/>
        <c:crosses val="max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s-CO" b="1">
                <a:solidFill>
                  <a:srgbClr val="757575"/>
                </a:solidFill>
                <a:latin typeface="+mn-lt"/>
              </a:rPr>
              <a:t>Presupuesto total vs Costo real del proyecto</a:t>
            </a:r>
          </a:p>
        </c:rich>
      </c:tx>
      <c:layout>
        <c:manualLayout>
          <c:xMode val="edge"/>
          <c:yMode val="edge"/>
          <c:x val="2.9250000000000002E-2"/>
          <c:y val="0.05"/>
        </c:manualLayout>
      </c:layout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8761D"/>
              </a:solidFill>
            </c:spPr>
            <c:extLst>
              <c:ext xmlns:c16="http://schemas.microsoft.com/office/drawing/2014/chart" uri="{C3380CC4-5D6E-409C-BE32-E72D297353CC}">
                <c16:uniqueId val="{00000001-2A24-4C85-AE39-2523E879C6DA}"/>
              </c:ext>
            </c:extLst>
          </c:dPt>
          <c:dPt>
            <c:idx val="1"/>
            <c:bubble3D val="0"/>
            <c:spPr>
              <a:solidFill>
                <a:srgbClr val="6AA84F"/>
              </a:solidFill>
            </c:spPr>
            <c:extLst>
              <c:ext xmlns:c16="http://schemas.microsoft.com/office/drawing/2014/chart" uri="{C3380CC4-5D6E-409C-BE32-E72D297353CC}">
                <c16:uniqueId val="{00000003-2A24-4C85-AE39-2523E879C6DA}"/>
              </c:ext>
            </c:extLst>
          </c:dPt>
          <c:cat>
            <c:strRef>
              <c:f>'Diseño y costos'!$G$3:$G$4</c:f>
              <c:strCache>
                <c:ptCount val="2"/>
                <c:pt idx="0">
                  <c:v>Presupuesto total ($)</c:v>
                </c:pt>
                <c:pt idx="1">
                  <c:v>Costo real ($)</c:v>
                </c:pt>
              </c:strCache>
            </c:strRef>
          </c:cat>
          <c:val>
            <c:numRef>
              <c:f>'Diseño y costos'!$H$3:$H$4</c:f>
              <c:numCache>
                <c:formatCode>#,##0</c:formatCode>
                <c:ptCount val="2"/>
                <c:pt idx="0">
                  <c:v>15000000000</c:v>
                </c:pt>
                <c:pt idx="1">
                  <c:v>8345000000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24-4C85-AE39-2523E879C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8</xdr:row>
      <xdr:rowOff>0</xdr:rowOff>
    </xdr:from>
    <xdr:ext cx="5715000" cy="353377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6</xdr:row>
      <xdr:rowOff>19050</xdr:rowOff>
    </xdr:from>
    <xdr:ext cx="5715000" cy="3533775"/>
    <xdr:graphicFrame macro=""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9525</xdr:colOff>
      <xdr:row>6</xdr:row>
      <xdr:rowOff>0</xdr:rowOff>
    </xdr:from>
    <xdr:ext cx="5715000" cy="3533775"/>
    <xdr:graphicFrame macro=""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5</xdr:row>
      <xdr:rowOff>152400</xdr:rowOff>
    </xdr:from>
    <xdr:ext cx="5715000" cy="3533775"/>
    <xdr:graphicFrame macro=""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647700</xdr:colOff>
      <xdr:row>5</xdr:row>
      <xdr:rowOff>161925</xdr:rowOff>
    </xdr:from>
    <xdr:ext cx="5715000" cy="3533775"/>
    <xdr:graphicFrame macro=""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a_1" displayName="Tabla_1" ref="A1:F8">
  <tableColumns count="6">
    <tableColumn id="1" name="Rol "/>
    <tableColumn id="2" name="Cantidad"/>
    <tableColumn id="3" name="Productividad  (m² construidos/día)"/>
    <tableColumn id="4" name="Costo por trabajador ($/mes)"/>
    <tableColumn id="5" name="Costo total ($/mes)"/>
    <tableColumn id="6" name="Productividad total (m² construidos/día)"/>
  </tableColumns>
  <tableStyleInfo name="Distribución de mano de obra-style" showFirstColumn="1" showLastColumn="1" showRowStripes="1" showColumnStripes="0"/>
</table>
</file>

<file path=xl/tables/table2.xml><?xml version="1.0" encoding="utf-8"?>
<table xmlns="http://schemas.openxmlformats.org/spreadsheetml/2006/main" id="2" name="Tabla_3" displayName="Tabla_3" ref="A1:H6">
  <tableColumns count="8">
    <tableColumn id="1" name="Fase"/>
    <tableColumn id="2" name="Duración (mes)"/>
    <tableColumn id="3" name="Inicio (mes)"/>
    <tableColumn id="4" name="Fin (mes)"/>
    <tableColumn id="5" name="Turno 1"/>
    <tableColumn id="6" name="Turno 2"/>
    <tableColumn id="7" name="Turno 3"/>
    <tableColumn id="8" name="Total trabajadores"/>
  </tableColumns>
  <tableStyleInfo name="Tiempo y cronograma-style" showFirstColumn="1" showLastColumn="1" showRowStripes="1" showColumnStripes="0"/>
</table>
</file>

<file path=xl/tables/table3.xml><?xml version="1.0" encoding="utf-8"?>
<table xmlns="http://schemas.openxmlformats.org/spreadsheetml/2006/main" id="3" name="Tabla_2" displayName="Tabla_2" ref="A1:E6">
  <tableColumns count="5">
    <tableColumn id="1" name="Elemento"/>
    <tableColumn id="2" name="Descripción"/>
    <tableColumn id="3" name="Costo Unitario ($/m² o unidad)"/>
    <tableColumn id="4" name="Cantidad Necesaria"/>
    <tableColumn id="5" name="Costo Total ($)"/>
  </tableColumns>
  <tableStyleInfo name="Diseño y costos-style" showFirstColumn="1" showLastColumn="1" showRowStripes="1" showColumnStripes="0"/>
</table>
</file>

<file path=xl/tables/table4.xml><?xml version="1.0" encoding="utf-8"?>
<table xmlns="http://schemas.openxmlformats.org/spreadsheetml/2006/main" id="4" name="Tabla_4" displayName="Tabla_4" ref="G1:H5">
  <tableColumns count="2">
    <tableColumn id="1" name="Concepto"/>
    <tableColumn id="2" name="Valor ($, m²)"/>
  </tableColumns>
  <tableStyleInfo name="Diseño y costo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showGridLines="0" tabSelected="1" workbookViewId="0">
      <selection activeCell="A13" sqref="A13"/>
    </sheetView>
  </sheetViews>
  <sheetFormatPr baseColWidth="10" defaultColWidth="12.5703125" defaultRowHeight="15.75" customHeight="1" x14ac:dyDescent="0.2"/>
  <cols>
    <col min="1" max="1" width="5.7109375" customWidth="1"/>
    <col min="2" max="2" width="35.5703125" customWidth="1"/>
    <col min="3" max="3" width="113.7109375" customWidth="1"/>
  </cols>
  <sheetData>
    <row r="1" spans="1:3" ht="19.5" x14ac:dyDescent="0.2">
      <c r="A1" s="1"/>
      <c r="B1" s="1"/>
      <c r="C1" s="1"/>
    </row>
    <row r="2" spans="1:3" ht="19.5" x14ac:dyDescent="0.2">
      <c r="A2" s="1"/>
      <c r="B2" s="73" t="s">
        <v>0</v>
      </c>
      <c r="C2" s="74"/>
    </row>
    <row r="3" spans="1:3" ht="19.5" x14ac:dyDescent="0.2">
      <c r="A3" s="1"/>
      <c r="B3" s="75"/>
      <c r="C3" s="76"/>
    </row>
    <row r="4" spans="1:3" ht="19.5" x14ac:dyDescent="0.2">
      <c r="A4" s="1"/>
      <c r="B4" s="75"/>
      <c r="C4" s="76"/>
    </row>
    <row r="5" spans="1:3" ht="19.5" x14ac:dyDescent="0.2">
      <c r="A5" s="1"/>
      <c r="B5" s="77"/>
      <c r="C5" s="78"/>
    </row>
    <row r="6" spans="1:3" ht="15.75" customHeight="1" x14ac:dyDescent="0.25">
      <c r="A6" s="2"/>
      <c r="B6" s="3" t="s">
        <v>1</v>
      </c>
      <c r="C6" s="4" t="s">
        <v>2</v>
      </c>
    </row>
    <row r="7" spans="1:3" ht="15.75" customHeight="1" x14ac:dyDescent="0.25">
      <c r="A7" s="5"/>
      <c r="B7" s="6" t="s">
        <v>3</v>
      </c>
      <c r="C7" s="7" t="s">
        <v>4</v>
      </c>
    </row>
    <row r="8" spans="1:3" ht="25.5" customHeight="1" x14ac:dyDescent="0.25">
      <c r="A8" s="5"/>
      <c r="B8" s="6" t="s">
        <v>5</v>
      </c>
      <c r="C8" s="8" t="s">
        <v>6</v>
      </c>
    </row>
    <row r="9" spans="1:3" ht="32.25" customHeight="1" x14ac:dyDescent="0.25">
      <c r="A9" s="5"/>
      <c r="B9" s="9" t="s">
        <v>7</v>
      </c>
      <c r="C9" s="69" t="s">
        <v>92</v>
      </c>
    </row>
    <row r="10" spans="1:3" ht="15.75" customHeight="1" x14ac:dyDescent="0.25">
      <c r="A10" s="5"/>
      <c r="B10" s="6" t="s">
        <v>8</v>
      </c>
      <c r="C10" s="8" t="s">
        <v>9</v>
      </c>
    </row>
    <row r="11" spans="1:3" ht="30" customHeight="1" x14ac:dyDescent="0.2">
      <c r="A11" s="5"/>
      <c r="B11" s="9" t="s">
        <v>10</v>
      </c>
      <c r="C11" s="69" t="s">
        <v>93</v>
      </c>
    </row>
    <row r="12" spans="1:3" ht="29.25" customHeight="1" x14ac:dyDescent="0.25">
      <c r="A12" s="5"/>
      <c r="B12" s="9" t="s">
        <v>11</v>
      </c>
      <c r="C12" s="69" t="s">
        <v>94</v>
      </c>
    </row>
    <row r="13" spans="1:3" ht="29.25" customHeight="1" x14ac:dyDescent="0.2">
      <c r="A13" s="5"/>
      <c r="B13" s="9" t="s">
        <v>12</v>
      </c>
      <c r="C13" s="70" t="s">
        <v>95</v>
      </c>
    </row>
    <row r="14" spans="1:3" ht="15.75" customHeight="1" x14ac:dyDescent="0.25">
      <c r="A14" s="5"/>
      <c r="B14" s="10" t="s">
        <v>13</v>
      </c>
      <c r="C14" s="11" t="s">
        <v>14</v>
      </c>
    </row>
  </sheetData>
  <mergeCells count="1">
    <mergeCell ref="B2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F16"/>
  <sheetViews>
    <sheetView showGridLines="0" workbookViewId="0">
      <pane ySplit="1" topLeftCell="A10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3.85546875" customWidth="1"/>
    <col min="2" max="2" width="15.42578125" customWidth="1"/>
    <col min="3" max="3" width="35.42578125" customWidth="1"/>
    <col min="4" max="4" width="30.42578125" customWidth="1"/>
    <col min="5" max="5" width="23.28515625" customWidth="1"/>
    <col min="6" max="6" width="35.42578125" customWidth="1"/>
  </cols>
  <sheetData>
    <row r="1" spans="1:6" ht="12.75" x14ac:dyDescent="0.2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4" t="s">
        <v>20</v>
      </c>
    </row>
    <row r="2" spans="1:6" ht="15.75" customHeight="1" x14ac:dyDescent="0.25">
      <c r="A2" s="15" t="s">
        <v>21</v>
      </c>
      <c r="B2" s="16">
        <v>60</v>
      </c>
      <c r="C2" s="17">
        <v>5</v>
      </c>
      <c r="D2" s="18">
        <v>2500000</v>
      </c>
      <c r="E2" s="19">
        <f t="shared" ref="E2:E7" si="0">B2*D2</f>
        <v>150000000</v>
      </c>
      <c r="F2" s="20">
        <f t="shared" ref="F2:F7" si="1">B2*C2</f>
        <v>300</v>
      </c>
    </row>
    <row r="3" spans="1:6" ht="15.75" customHeight="1" x14ac:dyDescent="0.25">
      <c r="A3" s="21" t="s">
        <v>22</v>
      </c>
      <c r="B3" s="22">
        <v>15</v>
      </c>
      <c r="C3" s="23">
        <v>20</v>
      </c>
      <c r="D3" s="24">
        <v>5000000</v>
      </c>
      <c r="E3" s="25">
        <f t="shared" si="0"/>
        <v>75000000</v>
      </c>
      <c r="F3" s="26">
        <f t="shared" si="1"/>
        <v>300</v>
      </c>
    </row>
    <row r="4" spans="1:6" ht="15.75" customHeight="1" x14ac:dyDescent="0.25">
      <c r="A4" s="15" t="s">
        <v>23</v>
      </c>
      <c r="B4" s="16">
        <v>5</v>
      </c>
      <c r="C4" s="17">
        <v>15</v>
      </c>
      <c r="D4" s="18">
        <v>6000000</v>
      </c>
      <c r="E4" s="19">
        <f t="shared" si="0"/>
        <v>30000000</v>
      </c>
      <c r="F4" s="20">
        <f t="shared" si="1"/>
        <v>75</v>
      </c>
    </row>
    <row r="5" spans="1:6" ht="15.75" customHeight="1" x14ac:dyDescent="0.25">
      <c r="A5" s="21" t="s">
        <v>24</v>
      </c>
      <c r="B5" s="22">
        <v>10</v>
      </c>
      <c r="C5" s="23">
        <v>0</v>
      </c>
      <c r="D5" s="24">
        <v>4500000</v>
      </c>
      <c r="E5" s="25">
        <f t="shared" si="0"/>
        <v>45000000</v>
      </c>
      <c r="F5" s="26">
        <f t="shared" si="1"/>
        <v>0</v>
      </c>
    </row>
    <row r="6" spans="1:6" ht="15.75" customHeight="1" x14ac:dyDescent="0.25">
      <c r="A6" s="15" t="s">
        <v>25</v>
      </c>
      <c r="B6" s="16">
        <v>5</v>
      </c>
      <c r="C6" s="17">
        <v>0</v>
      </c>
      <c r="D6" s="18">
        <v>3500000</v>
      </c>
      <c r="E6" s="19">
        <f t="shared" si="0"/>
        <v>17500000</v>
      </c>
      <c r="F6" s="20">
        <f t="shared" si="1"/>
        <v>0</v>
      </c>
    </row>
    <row r="7" spans="1:6" ht="15.75" customHeight="1" x14ac:dyDescent="0.25">
      <c r="A7" s="21" t="s">
        <v>26</v>
      </c>
      <c r="B7" s="22">
        <v>5</v>
      </c>
      <c r="C7" s="23">
        <v>0</v>
      </c>
      <c r="D7" s="24">
        <v>3000000</v>
      </c>
      <c r="E7" s="25">
        <f t="shared" si="0"/>
        <v>15000000</v>
      </c>
      <c r="F7" s="26">
        <f t="shared" si="1"/>
        <v>0</v>
      </c>
    </row>
    <row r="8" spans="1:6" ht="12.75" x14ac:dyDescent="0.2">
      <c r="A8" s="27" t="s">
        <v>27</v>
      </c>
      <c r="B8" s="28">
        <f t="shared" ref="B8:F8" si="2">SUM(B2:B7)</f>
        <v>100</v>
      </c>
      <c r="C8" s="28">
        <f t="shared" si="2"/>
        <v>40</v>
      </c>
      <c r="D8" s="29">
        <f t="shared" si="2"/>
        <v>24500000</v>
      </c>
      <c r="E8" s="29">
        <f t="shared" si="2"/>
        <v>332500000</v>
      </c>
      <c r="F8" s="30">
        <f t="shared" si="2"/>
        <v>675</v>
      </c>
    </row>
    <row r="10" spans="1:6" ht="12.75" x14ac:dyDescent="0.2">
      <c r="E10" s="31" t="s">
        <v>28</v>
      </c>
      <c r="F10" s="32"/>
    </row>
    <row r="11" spans="1:6" ht="12.75" x14ac:dyDescent="0.2">
      <c r="E11" s="33" t="s">
        <v>29</v>
      </c>
      <c r="F11" s="32"/>
    </row>
    <row r="12" spans="1:6" ht="12.75" x14ac:dyDescent="0.2">
      <c r="E12" s="33" t="s">
        <v>30</v>
      </c>
      <c r="F12" s="32"/>
    </row>
    <row r="13" spans="1:6" ht="12.75" x14ac:dyDescent="0.2">
      <c r="E13" s="33" t="s">
        <v>31</v>
      </c>
      <c r="F13" s="32"/>
    </row>
    <row r="14" spans="1:6" ht="12.75" x14ac:dyDescent="0.2">
      <c r="E14" s="33" t="s">
        <v>32</v>
      </c>
      <c r="F14" s="32"/>
    </row>
    <row r="15" spans="1:6" ht="12.75" x14ac:dyDescent="0.2">
      <c r="E15" s="33" t="s">
        <v>33</v>
      </c>
      <c r="F15" s="32"/>
    </row>
    <row r="16" spans="1:6" ht="12.75" x14ac:dyDescent="0.2">
      <c r="E16" s="33" t="s">
        <v>34</v>
      </c>
      <c r="F16" s="32"/>
    </row>
  </sheetData>
  <dataValidations count="2">
    <dataValidation type="custom" allowBlank="1" showDropDown="1" sqref="B2:E8">
      <formula1>AND(ISNUMBER(B2),(NOT(OR(NOT(ISERROR(DATEVALUE(B2))), AND(ISNUMBER(B2), LEFT(CELL("format", B2))="D")))))</formula1>
    </dataValidation>
    <dataValidation allowBlank="1" showDropDown="1" sqref="A2:A8"/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155CC"/>
    <outlinePr summaryBelow="0" summaryRight="0"/>
  </sheetPr>
  <dimension ref="A1:O44"/>
  <sheetViews>
    <sheetView showGridLines="0" workbookViewId="0">
      <pane ySplit="1" topLeftCell="A22" activePane="bottomLeft" state="frozen"/>
      <selection pane="bottomLeft" activeCell="H36" sqref="H36"/>
    </sheetView>
  </sheetViews>
  <sheetFormatPr baseColWidth="10" defaultColWidth="12.5703125" defaultRowHeight="15.75" customHeight="1" x14ac:dyDescent="0.2"/>
  <cols>
    <col min="1" max="1" width="17.28515625" customWidth="1"/>
    <col min="2" max="2" width="20.28515625" customWidth="1"/>
    <col min="3" max="3" width="17.5703125" customWidth="1"/>
    <col min="4" max="4" width="15.7109375" customWidth="1"/>
    <col min="5" max="6" width="14.42578125" customWidth="1"/>
    <col min="8" max="8" width="22.42578125" customWidth="1"/>
    <col min="10" max="10" width="17.140625" customWidth="1"/>
  </cols>
  <sheetData>
    <row r="1" spans="1:15" ht="15" x14ac:dyDescent="0.2">
      <c r="A1" s="34" t="s">
        <v>35</v>
      </c>
      <c r="B1" s="35" t="s">
        <v>36</v>
      </c>
      <c r="C1" s="36" t="s">
        <v>37</v>
      </c>
      <c r="D1" s="36" t="s">
        <v>38</v>
      </c>
      <c r="E1" s="35" t="s">
        <v>39</v>
      </c>
      <c r="F1" s="35" t="s">
        <v>40</v>
      </c>
      <c r="G1" s="35" t="s">
        <v>41</v>
      </c>
      <c r="H1" s="14" t="s">
        <v>42</v>
      </c>
      <c r="L1" s="37"/>
      <c r="M1" s="37"/>
      <c r="N1" s="37"/>
      <c r="O1" s="37"/>
    </row>
    <row r="2" spans="1:15" ht="15.75" customHeight="1" x14ac:dyDescent="0.25">
      <c r="A2" s="38" t="s">
        <v>43</v>
      </c>
      <c r="B2" s="17">
        <v>1</v>
      </c>
      <c r="C2" s="17">
        <v>1</v>
      </c>
      <c r="D2" s="17">
        <v>1</v>
      </c>
      <c r="E2" s="17">
        <v>40</v>
      </c>
      <c r="F2" s="17">
        <v>40</v>
      </c>
      <c r="G2" s="17">
        <v>20</v>
      </c>
      <c r="H2" s="39">
        <f t="shared" ref="H2:H5" si="0">SUM(E2:G2)</f>
        <v>100</v>
      </c>
      <c r="L2" s="37"/>
      <c r="M2" s="37"/>
      <c r="N2" s="37"/>
      <c r="O2" s="37"/>
    </row>
    <row r="3" spans="1:15" ht="15.75" customHeight="1" x14ac:dyDescent="0.25">
      <c r="A3" s="40" t="s">
        <v>44</v>
      </c>
      <c r="B3" s="23">
        <v>2</v>
      </c>
      <c r="C3" s="23">
        <v>2</v>
      </c>
      <c r="D3" s="23">
        <v>3</v>
      </c>
      <c r="E3" s="23">
        <v>35</v>
      </c>
      <c r="F3" s="23">
        <v>35</v>
      </c>
      <c r="G3" s="23">
        <v>30</v>
      </c>
      <c r="H3" s="41">
        <f t="shared" si="0"/>
        <v>100</v>
      </c>
      <c r="L3" s="37"/>
      <c r="M3" s="37"/>
      <c r="N3" s="37"/>
      <c r="O3" s="37"/>
    </row>
    <row r="4" spans="1:15" ht="15.75" customHeight="1" x14ac:dyDescent="0.25">
      <c r="A4" s="38" t="s">
        <v>45</v>
      </c>
      <c r="B4" s="17">
        <v>2</v>
      </c>
      <c r="C4" s="17">
        <v>4</v>
      </c>
      <c r="D4" s="17">
        <v>5</v>
      </c>
      <c r="E4" s="17">
        <v>30</v>
      </c>
      <c r="F4" s="17">
        <v>40</v>
      </c>
      <c r="G4" s="17">
        <v>30</v>
      </c>
      <c r="H4" s="39">
        <f t="shared" si="0"/>
        <v>100</v>
      </c>
      <c r="L4" s="37"/>
      <c r="M4" s="37"/>
      <c r="N4" s="37"/>
      <c r="O4" s="37"/>
    </row>
    <row r="5" spans="1:15" ht="15.75" customHeight="1" x14ac:dyDescent="0.25">
      <c r="A5" s="40" t="s">
        <v>46</v>
      </c>
      <c r="B5" s="23">
        <v>1</v>
      </c>
      <c r="C5" s="23">
        <v>6</v>
      </c>
      <c r="D5" s="23">
        <v>6</v>
      </c>
      <c r="E5" s="23">
        <v>50</v>
      </c>
      <c r="F5" s="23">
        <v>30</v>
      </c>
      <c r="G5" s="23">
        <v>20</v>
      </c>
      <c r="H5" s="41">
        <f t="shared" si="0"/>
        <v>100</v>
      </c>
      <c r="L5" s="37"/>
      <c r="M5" s="37"/>
      <c r="N5" s="37"/>
      <c r="O5" s="37"/>
    </row>
    <row r="6" spans="1:15" ht="15.75" customHeight="1" x14ac:dyDescent="0.25">
      <c r="A6" s="42" t="s">
        <v>27</v>
      </c>
      <c r="B6" s="43">
        <f ca="1">SUM(Tabla_3[Duración (mes)])</f>
        <v>6</v>
      </c>
      <c r="C6" s="44"/>
      <c r="D6" s="44"/>
      <c r="E6" s="44"/>
      <c r="F6" s="44"/>
      <c r="G6" s="45"/>
      <c r="H6" s="46"/>
    </row>
    <row r="25" spans="1:6" ht="12.75" x14ac:dyDescent="0.2">
      <c r="A25" s="47" t="s">
        <v>47</v>
      </c>
    </row>
    <row r="26" spans="1:6" ht="12.75" x14ac:dyDescent="0.2">
      <c r="A26" s="33" t="s">
        <v>48</v>
      </c>
      <c r="B26" s="32"/>
    </row>
    <row r="27" spans="1:6" ht="12.75" x14ac:dyDescent="0.2">
      <c r="A27" s="33" t="s">
        <v>49</v>
      </c>
      <c r="B27" s="32"/>
    </row>
    <row r="28" spans="1:6" ht="12.75" x14ac:dyDescent="0.2">
      <c r="A28" s="33" t="s">
        <v>50</v>
      </c>
      <c r="B28" s="32"/>
    </row>
    <row r="29" spans="1:6" ht="12.75" x14ac:dyDescent="0.2">
      <c r="A29" s="47" t="s">
        <v>51</v>
      </c>
    </row>
    <row r="30" spans="1:6" ht="12.75" x14ac:dyDescent="0.2">
      <c r="A30" s="33" t="s">
        <v>52</v>
      </c>
      <c r="B30" s="32"/>
      <c r="C30" s="32"/>
      <c r="D30" s="32"/>
      <c r="E30" s="71"/>
      <c r="F30" s="72"/>
    </row>
    <row r="31" spans="1:6" ht="12.75" x14ac:dyDescent="0.2">
      <c r="A31" s="33" t="s">
        <v>53</v>
      </c>
      <c r="B31" s="32"/>
      <c r="C31" s="32"/>
      <c r="D31" s="32"/>
      <c r="E31" s="71"/>
      <c r="F31" s="72"/>
    </row>
    <row r="32" spans="1:6" ht="12.75" x14ac:dyDescent="0.2">
      <c r="A32" s="33" t="s">
        <v>54</v>
      </c>
      <c r="B32" s="32"/>
      <c r="C32" s="32"/>
      <c r="D32" s="32"/>
      <c r="E32" s="71"/>
      <c r="F32" s="72"/>
    </row>
    <row r="33" spans="1:6" ht="12.75" x14ac:dyDescent="0.2">
      <c r="A33" s="33" t="s">
        <v>55</v>
      </c>
      <c r="B33" s="32"/>
      <c r="C33" s="32"/>
      <c r="D33" s="32"/>
      <c r="E33" s="71"/>
      <c r="F33" s="72"/>
    </row>
    <row r="35" spans="1:6" ht="12.75" x14ac:dyDescent="0.2">
      <c r="A35" s="31" t="s">
        <v>56</v>
      </c>
      <c r="B35" s="32"/>
      <c r="C35" s="32"/>
      <c r="D35" s="32"/>
      <c r="E35" s="71"/>
      <c r="F35" s="72"/>
    </row>
    <row r="36" spans="1:6" ht="12.75" x14ac:dyDescent="0.2">
      <c r="A36" s="33" t="s">
        <v>57</v>
      </c>
      <c r="B36" s="32"/>
      <c r="C36" s="32"/>
      <c r="D36" s="32"/>
      <c r="E36" s="71"/>
      <c r="F36" s="72"/>
    </row>
    <row r="37" spans="1:6" ht="12.75" x14ac:dyDescent="0.2">
      <c r="A37" s="33" t="s">
        <v>58</v>
      </c>
      <c r="B37" s="32"/>
      <c r="C37" s="32"/>
      <c r="D37" s="32"/>
      <c r="E37" s="71"/>
      <c r="F37" s="72"/>
    </row>
    <row r="38" spans="1:6" ht="12.75" x14ac:dyDescent="0.2">
      <c r="A38" s="33" t="s">
        <v>59</v>
      </c>
      <c r="B38" s="32"/>
      <c r="C38" s="32"/>
      <c r="D38" s="32"/>
      <c r="E38" s="71"/>
      <c r="F38" s="72"/>
    </row>
    <row r="39" spans="1:6" ht="12.75" x14ac:dyDescent="0.2">
      <c r="A39" s="33" t="s">
        <v>60</v>
      </c>
      <c r="B39" s="32"/>
      <c r="C39" s="32"/>
      <c r="D39" s="32"/>
      <c r="E39" s="71"/>
      <c r="F39" s="72"/>
    </row>
    <row r="41" spans="1:6" ht="12.75" x14ac:dyDescent="0.2">
      <c r="A41" s="31" t="s">
        <v>61</v>
      </c>
      <c r="B41" s="32"/>
      <c r="C41" s="32"/>
      <c r="D41" s="32"/>
    </row>
    <row r="42" spans="1:6" ht="12.75" x14ac:dyDescent="0.2">
      <c r="A42" s="33" t="s">
        <v>62</v>
      </c>
      <c r="B42" s="32"/>
      <c r="C42" s="32"/>
      <c r="D42" s="32"/>
    </row>
    <row r="43" spans="1:6" ht="12.75" x14ac:dyDescent="0.2">
      <c r="A43" s="33" t="s">
        <v>63</v>
      </c>
      <c r="B43" s="32"/>
      <c r="C43" s="32"/>
      <c r="D43" s="32"/>
    </row>
    <row r="44" spans="1:6" ht="12.75" x14ac:dyDescent="0.2">
      <c r="A44" s="33" t="s">
        <v>64</v>
      </c>
      <c r="B44" s="32"/>
      <c r="C44" s="32"/>
      <c r="D44" s="32"/>
    </row>
  </sheetData>
  <dataValidations count="2">
    <dataValidation type="custom" allowBlank="1" showDropDown="1" sqref="B2:H5">
      <formula1>AND(ISNUMBER(B2),(NOT(OR(NOT(ISERROR(DATEVALUE(B2))), AND(ISNUMBER(B2), LEFT(CELL("format", B2))="D")))))</formula1>
    </dataValidation>
    <dataValidation allowBlank="1" showDropDown="1" sqref="A2:A5"/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C78D8"/>
    <outlinePr summaryBelow="0" summaryRight="0"/>
  </sheetPr>
  <dimension ref="A1:M34"/>
  <sheetViews>
    <sheetView showGridLines="0" workbookViewId="0">
      <pane ySplit="1" topLeftCell="A13" activePane="bottomLeft" state="frozen"/>
      <selection pane="bottomLeft" activeCell="H45" sqref="H45"/>
    </sheetView>
  </sheetViews>
  <sheetFormatPr baseColWidth="10" defaultColWidth="12.5703125" defaultRowHeight="15.75" customHeight="1" x14ac:dyDescent="0.2"/>
  <cols>
    <col min="1" max="1" width="19" customWidth="1"/>
    <col min="2" max="2" width="28.28515625" customWidth="1"/>
    <col min="3" max="3" width="32.140625" customWidth="1"/>
    <col min="4" max="4" width="23.42578125" customWidth="1"/>
    <col min="5" max="5" width="19.5703125" customWidth="1"/>
    <col min="7" max="7" width="20.42578125" customWidth="1"/>
    <col min="8" max="8" width="19.140625" customWidth="1"/>
    <col min="9" max="9" width="14" customWidth="1"/>
  </cols>
  <sheetData>
    <row r="1" spans="1:13" ht="15" x14ac:dyDescent="0.2">
      <c r="A1" s="34" t="s">
        <v>65</v>
      </c>
      <c r="B1" s="35" t="s">
        <v>2</v>
      </c>
      <c r="C1" s="35" t="s">
        <v>66</v>
      </c>
      <c r="D1" s="35" t="s">
        <v>67</v>
      </c>
      <c r="E1" s="48" t="s">
        <v>68</v>
      </c>
      <c r="G1" s="49" t="s">
        <v>69</v>
      </c>
      <c r="H1" s="50" t="s">
        <v>70</v>
      </c>
      <c r="J1" s="79"/>
      <c r="K1" s="80"/>
    </row>
    <row r="2" spans="1:13" ht="15.75" customHeight="1" x14ac:dyDescent="0.25">
      <c r="A2" s="38" t="s">
        <v>71</v>
      </c>
      <c r="B2" s="51" t="s">
        <v>72</v>
      </c>
      <c r="C2" s="52">
        <v>500000</v>
      </c>
      <c r="D2" s="52">
        <v>10000</v>
      </c>
      <c r="E2" s="53">
        <f t="shared" ref="E2:E5" si="0">C2*D2</f>
        <v>5000000000</v>
      </c>
      <c r="G2" s="54" t="s">
        <v>73</v>
      </c>
      <c r="H2" s="55">
        <f>'Distribución de mano de obra'!F8*30*6</f>
        <v>121500</v>
      </c>
      <c r="K2" s="56"/>
    </row>
    <row r="3" spans="1:13" ht="15.75" customHeight="1" x14ac:dyDescent="0.25">
      <c r="A3" s="40" t="s">
        <v>74</v>
      </c>
      <c r="B3" s="57" t="s">
        <v>75</v>
      </c>
      <c r="C3" s="58">
        <v>2000000</v>
      </c>
      <c r="D3" s="58">
        <v>500</v>
      </c>
      <c r="E3" s="59">
        <f t="shared" si="0"/>
        <v>1000000000</v>
      </c>
      <c r="G3" s="54" t="s">
        <v>76</v>
      </c>
      <c r="H3" s="55">
        <v>15000000000</v>
      </c>
    </row>
    <row r="4" spans="1:13" ht="15.75" customHeight="1" x14ac:dyDescent="0.25">
      <c r="A4" s="38" t="s">
        <v>77</v>
      </c>
      <c r="B4" s="51" t="s">
        <v>78</v>
      </c>
      <c r="C4" s="52">
        <v>1000000</v>
      </c>
      <c r="D4" s="52">
        <v>200</v>
      </c>
      <c r="E4" s="53">
        <f t="shared" si="0"/>
        <v>200000000</v>
      </c>
      <c r="G4" s="54" t="s">
        <v>79</v>
      </c>
      <c r="H4" s="55">
        <f>('Distribución de mano de obra'!E8*6)+E6</f>
        <v>8345000000</v>
      </c>
      <c r="I4" s="60"/>
      <c r="J4" s="60"/>
      <c r="K4" s="60"/>
    </row>
    <row r="5" spans="1:13" ht="15.75" customHeight="1" x14ac:dyDescent="0.25">
      <c r="A5" s="40" t="s">
        <v>80</v>
      </c>
      <c r="B5" s="57" t="s">
        <v>81</v>
      </c>
      <c r="C5" s="58">
        <v>3000000</v>
      </c>
      <c r="D5" s="58">
        <v>50</v>
      </c>
      <c r="E5" s="59">
        <f t="shared" si="0"/>
        <v>150000000</v>
      </c>
      <c r="G5" s="54" t="s">
        <v>82</v>
      </c>
      <c r="H5" s="61" t="str">
        <f>IF(H4&lt;H3,"APROBADO","NO APROBADO")</f>
        <v>APROBADO</v>
      </c>
      <c r="I5" s="60"/>
      <c r="J5" s="60"/>
      <c r="K5" s="60"/>
      <c r="L5" s="62" t="s">
        <v>69</v>
      </c>
      <c r="M5" s="62" t="s">
        <v>83</v>
      </c>
    </row>
    <row r="6" spans="1:13" ht="15.75" customHeight="1" x14ac:dyDescent="0.25">
      <c r="A6" s="63" t="s">
        <v>27</v>
      </c>
      <c r="B6" s="64"/>
      <c r="C6" s="65"/>
      <c r="D6" s="65"/>
      <c r="E6" s="66">
        <f>SUM(E2:E5)</f>
        <v>6350000000</v>
      </c>
      <c r="I6" s="60"/>
      <c r="J6" s="60"/>
      <c r="K6" s="60"/>
      <c r="L6" s="62" t="s">
        <v>84</v>
      </c>
      <c r="M6" s="67">
        <v>15000000000</v>
      </c>
    </row>
    <row r="7" spans="1:13" ht="12.75" x14ac:dyDescent="0.2">
      <c r="I7" s="60"/>
      <c r="J7" s="60"/>
      <c r="K7" s="60"/>
      <c r="L7" s="62" t="s">
        <v>85</v>
      </c>
      <c r="M7" s="67">
        <f>J2</f>
        <v>0</v>
      </c>
    </row>
    <row r="8" spans="1:13" ht="12.75" x14ac:dyDescent="0.2">
      <c r="I8" s="60"/>
      <c r="J8" s="60"/>
      <c r="K8" s="60"/>
    </row>
    <row r="9" spans="1:13" ht="12.75" x14ac:dyDescent="0.2">
      <c r="H9" s="60"/>
      <c r="I9" s="60"/>
      <c r="J9" s="60"/>
      <c r="K9" s="60"/>
    </row>
    <row r="10" spans="1:13" ht="12.75" x14ac:dyDescent="0.2">
      <c r="G10" s="56"/>
      <c r="H10" s="60"/>
      <c r="I10" s="60"/>
      <c r="J10" s="60"/>
      <c r="K10" s="60"/>
      <c r="L10" s="79"/>
      <c r="M10" s="80"/>
    </row>
    <row r="11" spans="1:13" ht="12.75" x14ac:dyDescent="0.2">
      <c r="H11" s="60"/>
      <c r="I11" s="60"/>
      <c r="J11" s="60"/>
      <c r="K11" s="60"/>
      <c r="L11" s="81"/>
      <c r="M11" s="80"/>
    </row>
    <row r="12" spans="1:13" ht="12.75" x14ac:dyDescent="0.2">
      <c r="H12" s="60"/>
      <c r="I12" s="60"/>
      <c r="J12" s="60"/>
      <c r="K12" s="60"/>
    </row>
    <row r="13" spans="1:13" ht="12.75" x14ac:dyDescent="0.2">
      <c r="H13" s="60"/>
      <c r="I13" s="60"/>
      <c r="J13" s="60"/>
      <c r="K13" s="60"/>
    </row>
    <row r="14" spans="1:13" ht="12.75" x14ac:dyDescent="0.2">
      <c r="H14" s="60"/>
      <c r="I14" s="60"/>
      <c r="J14" s="60"/>
      <c r="K14" s="60"/>
    </row>
    <row r="15" spans="1:13" ht="12.75" x14ac:dyDescent="0.2">
      <c r="H15" s="60"/>
      <c r="I15" s="60"/>
      <c r="J15" s="60"/>
      <c r="K15" s="60"/>
    </row>
    <row r="16" spans="1:13" ht="12.75" x14ac:dyDescent="0.2">
      <c r="H16" s="60"/>
      <c r="I16" s="60"/>
      <c r="J16" s="60"/>
      <c r="K16" s="60"/>
    </row>
    <row r="17" spans="1:11" ht="12.75" x14ac:dyDescent="0.2">
      <c r="H17" s="60"/>
      <c r="I17" s="60"/>
      <c r="J17" s="60"/>
      <c r="K17" s="60"/>
    </row>
    <row r="18" spans="1:11" ht="12.75" x14ac:dyDescent="0.2">
      <c r="H18" s="60"/>
      <c r="I18" s="60"/>
      <c r="J18" s="60"/>
      <c r="K18" s="60"/>
    </row>
    <row r="21" spans="1:11" ht="12.75" x14ac:dyDescent="0.2">
      <c r="D21" s="68"/>
    </row>
    <row r="27" spans="1:11" ht="12.75" x14ac:dyDescent="0.2">
      <c r="A27" s="31" t="s">
        <v>86</v>
      </c>
      <c r="B27" s="32"/>
      <c r="C27" s="71"/>
      <c r="D27" s="72"/>
    </row>
    <row r="28" spans="1:11" ht="12.75" x14ac:dyDescent="0.2">
      <c r="A28" s="33" t="s">
        <v>87</v>
      </c>
      <c r="B28" s="32"/>
      <c r="C28" s="71"/>
      <c r="D28" s="72"/>
    </row>
    <row r="30" spans="1:11" ht="12.75" x14ac:dyDescent="0.2">
      <c r="A30" s="31" t="s">
        <v>61</v>
      </c>
      <c r="B30" s="32"/>
      <c r="C30" s="32"/>
      <c r="D30" s="32"/>
    </row>
    <row r="31" spans="1:11" ht="12.75" x14ac:dyDescent="0.2">
      <c r="A31" s="33" t="s">
        <v>88</v>
      </c>
      <c r="B31" s="32"/>
      <c r="C31" s="32"/>
      <c r="D31" s="32"/>
    </row>
    <row r="32" spans="1:11" ht="12.75" x14ac:dyDescent="0.2">
      <c r="A32" s="33" t="s">
        <v>89</v>
      </c>
      <c r="B32" s="32"/>
      <c r="C32" s="32"/>
      <c r="D32" s="32"/>
    </row>
    <row r="33" spans="1:4" ht="12.75" x14ac:dyDescent="0.2">
      <c r="A33" s="33" t="s">
        <v>90</v>
      </c>
      <c r="B33" s="32"/>
      <c r="C33" s="32"/>
      <c r="D33" s="32"/>
    </row>
    <row r="34" spans="1:4" ht="12.75" x14ac:dyDescent="0.2">
      <c r="A34" s="33" t="s">
        <v>91</v>
      </c>
      <c r="B34" s="32"/>
      <c r="C34" s="32"/>
      <c r="D34" s="32"/>
    </row>
  </sheetData>
  <mergeCells count="3">
    <mergeCell ref="J1:K1"/>
    <mergeCell ref="L10:M10"/>
    <mergeCell ref="L11:M11"/>
  </mergeCells>
  <conditionalFormatting sqref="J2">
    <cfRule type="cellIs" dxfId="1" priority="1" operator="lessThan">
      <formula>15000000000</formula>
    </cfRule>
  </conditionalFormatting>
  <conditionalFormatting sqref="H5">
    <cfRule type="cellIs" dxfId="0" priority="2" operator="equal">
      <formula>"APROBADO"</formula>
    </cfRule>
  </conditionalFormatting>
  <dataValidations count="2">
    <dataValidation type="custom" allowBlank="1" showDropDown="1" sqref="C2:E6">
      <formula1>AND(ISNUMBER(C2),(NOT(OR(NOT(ISERROR(DATEVALUE(C2))), AND(ISNUMBER(C2), LEFT(CELL("format", C2))="D")))))</formula1>
    </dataValidation>
    <dataValidation allowBlank="1" showDropDown="1" sqref="G2:G5 A2:B6"/>
  </dataValidation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ejecutivo</vt:lpstr>
      <vt:lpstr>Distribución de mano de obra</vt:lpstr>
      <vt:lpstr>Tiempo y cronograma</vt:lpstr>
      <vt:lpstr>Diseño y costos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Gz Plazas</cp:lastModifiedBy>
  <dcterms:modified xsi:type="dcterms:W3CDTF">2025-05-23T21:05:26Z</dcterms:modified>
</cp:coreProperties>
</file>