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uwoo\Desktop\"/>
    </mc:Choice>
  </mc:AlternateContent>
  <xr:revisionPtr revIDLastSave="0" documentId="13_ncr:1_{8E69413E-C0A0-4C77-B21C-B0ED2FCAE5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mpte_réel" sheetId="10" r:id="rId1"/>
  </sheets>
  <definedNames>
    <definedName name="_xlnm.Print_Area" localSheetId="0">compte_réel!$A$1:$L$38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0" l="1"/>
  <c r="J21" i="10"/>
  <c r="I21" i="10"/>
  <c r="G21" i="10"/>
  <c r="J25" i="10"/>
  <c r="I25" i="10"/>
  <c r="G25" i="10"/>
  <c r="I18" i="10"/>
  <c r="I26" i="10" s="1"/>
  <c r="I27" i="10" s="1"/>
  <c r="G18" i="10"/>
  <c r="I19" i="10"/>
  <c r="G19" i="10"/>
  <c r="I23" i="10"/>
  <c r="G23" i="10"/>
  <c r="L29" i="10"/>
  <c r="I22" i="10"/>
  <c r="G22" i="10"/>
  <c r="J23" i="10"/>
  <c r="I20" i="10"/>
  <c r="I24" i="10"/>
  <c r="G20" i="10"/>
  <c r="G24" i="10"/>
  <c r="J24" i="10"/>
  <c r="J22" i="10"/>
  <c r="J20" i="10"/>
  <c r="J19" i="10"/>
  <c r="J18" i="10"/>
  <c r="L32" i="10" l="1"/>
  <c r="G26" i="10"/>
  <c r="G27" i="10" s="1"/>
  <c r="K21" i="10"/>
  <c r="K25" i="10"/>
  <c r="K18" i="10"/>
  <c r="K19" i="10"/>
  <c r="K23" i="10"/>
  <c r="K24" i="10"/>
  <c r="K22" i="10"/>
  <c r="K20" i="10" l="1"/>
  <c r="K26" i="10" s="1"/>
  <c r="K27" i="10" s="1"/>
</calcChain>
</file>

<file path=xl/sharedStrings.xml><?xml version="1.0" encoding="utf-8"?>
<sst xmlns="http://schemas.openxmlformats.org/spreadsheetml/2006/main" count="65" uniqueCount="56">
  <si>
    <t>INTERVENTION A LA DEMANDE DU CLIENT</t>
    <phoneticPr fontId="1" type="noConversion"/>
  </si>
  <si>
    <t>DESCRIPTION DES TRAVAUX</t>
    <phoneticPr fontId="1" type="noConversion"/>
  </si>
  <si>
    <t>TOTAL TTC</t>
    <phoneticPr fontId="1" type="noConversion"/>
  </si>
  <si>
    <t>S.A.R.L au capital de 2000,00 - N'SIRET RCS 851 097 683</t>
    <phoneticPr fontId="1" type="noConversion"/>
  </si>
  <si>
    <t>TOTAL HT</t>
    <phoneticPr fontId="1" type="noConversion"/>
  </si>
  <si>
    <t>T.V.A 10%</t>
    <phoneticPr fontId="1" type="noConversion"/>
  </si>
  <si>
    <t>T.V.A 20%</t>
    <phoneticPr fontId="1" type="noConversion"/>
  </si>
  <si>
    <t>DETAILS</t>
    <phoneticPr fontId="1" type="noConversion"/>
  </si>
  <si>
    <t>UNITE</t>
    <phoneticPr fontId="1" type="noConversion"/>
  </si>
  <si>
    <t>TOTAL</t>
    <phoneticPr fontId="1" type="noConversion"/>
  </si>
  <si>
    <t>X</t>
    <phoneticPr fontId="1" type="noConversion"/>
  </si>
  <si>
    <t>DOOPPA INTERNATIONAL</t>
    <phoneticPr fontId="1" type="noConversion"/>
  </si>
  <si>
    <t xml:space="preserve">   </t>
    <phoneticPr fontId="1" type="noConversion"/>
  </si>
  <si>
    <t>NO</t>
    <phoneticPr fontId="4" type="noConversion"/>
  </si>
  <si>
    <t>P</t>
  </si>
  <si>
    <t>Total</t>
  </si>
  <si>
    <t>LOT</t>
  </si>
  <si>
    <t>QTE
(PCS)</t>
    <phoneticPr fontId="1" type="noConversion"/>
  </si>
  <si>
    <t>PRIX</t>
    <phoneticPr fontId="1" type="noConversion"/>
  </si>
  <si>
    <t>DIVERS</t>
    <phoneticPr fontId="4" type="noConversion"/>
  </si>
  <si>
    <t>TOATL HT</t>
    <phoneticPr fontId="1" type="noConversion"/>
  </si>
  <si>
    <t>PRIX(€)</t>
    <phoneticPr fontId="1" type="noConversion"/>
  </si>
  <si>
    <t>Main-d'oeuvre(€)</t>
    <phoneticPr fontId="1" type="noConversion"/>
  </si>
  <si>
    <t>NOM</t>
    <phoneticPr fontId="1" type="noConversion"/>
  </si>
  <si>
    <t>Conseils et Creations de projet d'amenagement d'interieur
Renovation Total - Peinture - Menuiserie - Plomberie - Electricité
Installation de cloision -Demolition - Nettoyage - L'Infographie en 2D&amp;3D</t>
    <phoneticPr fontId="1" type="noConversion"/>
  </si>
  <si>
    <t>Siege Social DOOPPA INTERNATIONAL 55 AV MARCEAU 75116 PARIS - TEL 07 49 62 22 31</t>
  </si>
  <si>
    <t xml:space="preserve">Signature </t>
  </si>
  <si>
    <t>%</t>
  </si>
  <si>
    <t>DEVIS</t>
    <phoneticPr fontId="1" type="noConversion"/>
  </si>
  <si>
    <t>Fait à Paris</t>
  </si>
  <si>
    <r>
      <rPr>
        <b/>
        <sz val="8"/>
        <color theme="1"/>
        <rFont val="나눔고딕"/>
        <family val="3"/>
        <charset val="129"/>
      </rPr>
      <t xml:space="preserve">ATTESTATION SUR L'HONNEUR </t>
    </r>
    <r>
      <rPr>
        <sz val="9"/>
        <color theme="1"/>
        <rFont val="나눔고딕"/>
        <family val="3"/>
        <charset val="129"/>
      </rPr>
      <t xml:space="preserve">
</t>
    </r>
    <r>
      <rPr>
        <sz val="8"/>
        <color theme="1"/>
        <rFont val="나눔고딕"/>
        <family val="3"/>
        <charset val="129"/>
      </rPr>
      <t>Certifie sur l'honneur que la construction de mon appartement ou pavillon est achevee depuis plus de deux ans, 
ce qui me permet de beneficier du taux de T.V.A 10% et qu'il est bien destine a un usage d'habitation. 
Fait a demande de l'interesse pour la societe DOOPPA INTERNATIONAL - 55 AV MARCEAU 75116 PARIS</t>
    </r>
  </si>
  <si>
    <t>Chef</t>
  </si>
  <si>
    <t>Coût du travail</t>
  </si>
  <si>
    <t>Dépenses accessoires</t>
  </si>
  <si>
    <t>Matériaux</t>
  </si>
  <si>
    <t>ETC.</t>
  </si>
  <si>
    <t>Ville : Paris</t>
  </si>
  <si>
    <r>
      <t xml:space="preserve">Constatant la bonne execution du travail, 
acceptant les conditions generales 
et s'engageant a payer la somme demandee comptant.
</t>
    </r>
    <r>
      <rPr>
        <b/>
        <sz val="9"/>
        <color theme="1"/>
        <rFont val="나눔고딕"/>
        <family val="3"/>
        <charset val="129"/>
      </rPr>
      <t>La durée de validité de ce devis est 60 jours après la signature.</t>
    </r>
  </si>
  <si>
    <t>Nom : SEE FAN</t>
  </si>
  <si>
    <t>Adresse : 11 Rue Pastourelle</t>
  </si>
  <si>
    <t>Code Postal : 75003</t>
  </si>
  <si>
    <t xml:space="preserve">Tel : </t>
  </si>
  <si>
    <t>Ouvrier(ère)</t>
  </si>
  <si>
    <t>Fabriquer et composer les meubles conformément au design concerté à l'atelier de Dooppa International.</t>
  </si>
  <si>
    <t>Meubles
vers la vitrine</t>
  </si>
  <si>
    <r>
      <t>M</t>
    </r>
    <r>
      <rPr>
        <vertAlign val="superscript"/>
        <sz val="8"/>
        <rFont val="나눔고딕"/>
        <family val="3"/>
        <charset val="129"/>
      </rPr>
      <t>2</t>
    </r>
  </si>
  <si>
    <t>Tablette chêne
(lamellé collé)</t>
  </si>
  <si>
    <t>Coulisse pour tiroir</t>
  </si>
  <si>
    <t>Charnière et
Support de levage</t>
  </si>
  <si>
    <t>Roulette meuble</t>
  </si>
  <si>
    <t>charge lourde</t>
  </si>
  <si>
    <t xml:space="preserve"> EP.&lt;18mm</t>
  </si>
  <si>
    <t>Huile de Lin</t>
  </si>
  <si>
    <t>en rouleau</t>
  </si>
  <si>
    <t>Date :  Le 22/12/2022</t>
  </si>
  <si>
    <t>Le 22/12/2022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</si>
</sst>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0_ "/>
    <numFmt numFmtId="165" formatCode="#,##0\ &quot;€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9"/>
      <name val="나눔고딕"/>
      <family val="3"/>
      <charset val="129"/>
    </font>
    <font>
      <sz val="8"/>
      <name val="돋움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u/>
      <sz val="9.9"/>
      <color indexed="12"/>
      <name val="돋움"/>
      <family val="3"/>
      <charset val="129"/>
    </font>
    <font>
      <b/>
      <sz val="2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1"/>
      <color theme="2" tint="-0.499984740745262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rgb="FF222222"/>
      <name val="나눔고딕"/>
      <family val="3"/>
      <charset val="129"/>
    </font>
    <font>
      <b/>
      <sz val="11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9"/>
      <name val="나눔고딕"/>
      <family val="2"/>
    </font>
    <font>
      <sz val="9"/>
      <color rgb="FFFF0000"/>
      <name val="나눔고딕"/>
      <family val="2"/>
    </font>
    <font>
      <vertAlign val="superscript"/>
      <sz val="8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/>
      <bottom/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hair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medium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 style="medium">
        <color theme="0" tint="-0.499984740745262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0" tint="-0.499984740745262"/>
      </right>
      <top style="hair">
        <color auto="1"/>
      </top>
      <bottom/>
      <diagonal/>
    </border>
    <border>
      <left style="thin">
        <color theme="0" tint="-0.499984740745262"/>
      </left>
      <right/>
      <top style="hair">
        <color auto="1"/>
      </top>
      <bottom style="medium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medium">
        <color theme="0" tint="-0.499984740745262"/>
      </right>
      <top style="hair">
        <color auto="1"/>
      </top>
      <bottom style="medium">
        <color theme="0" tint="-0.499984740745262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>
      <alignment vertical="center"/>
    </xf>
    <xf numFmtId="2" fontId="6" fillId="0" borderId="15" xfId="3" applyNumberFormat="1" applyFont="1" applyBorder="1" applyAlignment="1" applyProtection="1">
      <alignment horizontal="center" vertical="center" shrinkToFit="1"/>
    </xf>
    <xf numFmtId="2" fontId="6" fillId="0" borderId="15" xfId="1" applyNumberFormat="1" applyFont="1" applyFill="1" applyBorder="1" applyAlignment="1">
      <alignment horizontal="center" vertical="center" shrinkToFit="1"/>
    </xf>
    <xf numFmtId="2" fontId="6" fillId="0" borderId="15" xfId="1" applyNumberFormat="1" applyFont="1" applyBorder="1" applyAlignment="1">
      <alignment horizontal="center" vertical="center" shrinkToFit="1"/>
    </xf>
    <xf numFmtId="1" fontId="6" fillId="0" borderId="15" xfId="1" applyNumberFormat="1" applyFont="1" applyBorder="1" applyAlignment="1">
      <alignment horizontal="center" vertical="center" shrinkToFit="1"/>
    </xf>
    <xf numFmtId="164" fontId="5" fillId="2" borderId="21" xfId="1" applyNumberFormat="1" applyFont="1" applyFill="1" applyBorder="1" applyAlignment="1">
      <alignment horizontal="center" vertical="center"/>
    </xf>
    <xf numFmtId="164" fontId="5" fillId="2" borderId="21" xfId="2" applyNumberFormat="1" applyFont="1" applyFill="1" applyBorder="1" applyAlignment="1">
      <alignment horizontal="center" vertical="center"/>
    </xf>
    <xf numFmtId="4" fontId="6" fillId="0" borderId="15" xfId="1" applyNumberFormat="1" applyFont="1" applyBorder="1" applyAlignment="1">
      <alignment horizontal="right" vertical="center" shrinkToFit="1"/>
    </xf>
    <xf numFmtId="4" fontId="6" fillId="0" borderId="15" xfId="1" quotePrefix="1" applyNumberFormat="1" applyFont="1" applyBorder="1" applyAlignment="1">
      <alignment horizontal="right" vertical="center" shrinkToFi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8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9" xfId="0" applyFont="1" applyBorder="1">
      <alignment vertical="center"/>
    </xf>
    <xf numFmtId="0" fontId="16" fillId="0" borderId="0" xfId="0" applyFont="1" applyAlignment="1">
      <alignment vertical="center" wrapText="1"/>
    </xf>
    <xf numFmtId="1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165" fontId="10" fillId="0" borderId="27" xfId="0" applyNumberFormat="1" applyFont="1" applyBorder="1" applyAlignment="1">
      <alignment horizontal="right" vertical="center"/>
    </xf>
    <xf numFmtId="1" fontId="6" fillId="0" borderId="15" xfId="1" quotePrefix="1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2" fontId="6" fillId="0" borderId="15" xfId="3" applyNumberFormat="1" applyFont="1" applyBorder="1" applyAlignment="1" applyProtection="1">
      <alignment horizontal="center" vertical="center" wrapText="1" shrinkToFit="1"/>
    </xf>
    <xf numFmtId="0" fontId="12" fillId="0" borderId="0" xfId="0" applyFont="1" applyAlignment="1">
      <alignment horizontal="center" vertical="center"/>
    </xf>
    <xf numFmtId="9" fontId="10" fillId="0" borderId="28" xfId="0" applyNumberFormat="1" applyFont="1" applyBorder="1" applyAlignment="1">
      <alignment horizontal="right" vertical="center"/>
    </xf>
    <xf numFmtId="1" fontId="9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3" fillId="3" borderId="30" xfId="1" applyNumberFormat="1" applyFont="1" applyFill="1" applyBorder="1" applyAlignment="1">
      <alignment horizontal="center" vertical="center" shrinkToFit="1"/>
    </xf>
    <xf numFmtId="2" fontId="6" fillId="3" borderId="30" xfId="1" applyNumberFormat="1" applyFont="1" applyFill="1" applyBorder="1" applyAlignment="1">
      <alignment horizontal="center" vertical="center" shrinkToFit="1"/>
    </xf>
    <xf numFmtId="1" fontId="6" fillId="3" borderId="30" xfId="1" applyNumberFormat="1" applyFont="1" applyFill="1" applyBorder="1" applyAlignment="1">
      <alignment horizontal="center" vertical="center" shrinkToFit="1"/>
    </xf>
    <xf numFmtId="4" fontId="6" fillId="3" borderId="30" xfId="1" applyNumberFormat="1" applyFont="1" applyFill="1" applyBorder="1" applyAlignment="1">
      <alignment horizontal="right" vertical="center" shrinkToFit="1"/>
    </xf>
    <xf numFmtId="4" fontId="3" fillId="3" borderId="30" xfId="1" applyNumberFormat="1" applyFont="1" applyFill="1" applyBorder="1" applyAlignment="1">
      <alignment horizontal="right" vertical="center" shrinkToFit="1"/>
    </xf>
    <xf numFmtId="2" fontId="21" fillId="0" borderId="15" xfId="3" applyNumberFormat="1" applyFont="1" applyBorder="1" applyAlignment="1" applyProtection="1">
      <alignment horizontal="center" vertical="center" wrapText="1" shrinkToFit="1"/>
    </xf>
    <xf numFmtId="2" fontId="21" fillId="0" borderId="15" xfId="1" applyNumberFormat="1" applyFont="1" applyFill="1" applyBorder="1" applyAlignment="1">
      <alignment horizontal="center" vertical="center" shrinkToFit="1"/>
    </xf>
    <xf numFmtId="1" fontId="21" fillId="0" borderId="15" xfId="1" applyNumberFormat="1" applyFont="1" applyBorder="1" applyAlignment="1">
      <alignment horizontal="center" vertical="center" shrinkToFit="1"/>
    </xf>
    <xf numFmtId="4" fontId="21" fillId="0" borderId="15" xfId="1" applyNumberFormat="1" applyFont="1" applyBorder="1" applyAlignment="1">
      <alignment horizontal="right" vertical="center" shrinkToFit="1"/>
    </xf>
    <xf numFmtId="4" fontId="21" fillId="0" borderId="15" xfId="1" quotePrefix="1" applyNumberFormat="1" applyFont="1" applyBorder="1" applyAlignment="1">
      <alignment horizontal="right" vertical="center" shrinkToFit="1"/>
    </xf>
    <xf numFmtId="2" fontId="17" fillId="4" borderId="15" xfId="1" applyNumberFormat="1" applyFont="1" applyFill="1" applyBorder="1" applyAlignment="1">
      <alignment horizontal="center" vertical="center" wrapText="1" shrinkToFit="1"/>
    </xf>
    <xf numFmtId="0" fontId="3" fillId="6" borderId="20" xfId="1" applyNumberFormat="1" applyFont="1" applyFill="1" applyBorder="1" applyAlignment="1">
      <alignment horizontal="center" vertical="center" shrinkToFit="1"/>
    </xf>
    <xf numFmtId="0" fontId="3" fillId="6" borderId="19" xfId="1" applyNumberFormat="1" applyFont="1" applyFill="1" applyBorder="1" applyAlignment="1">
      <alignment horizontal="center" vertical="center" shrinkToFit="1"/>
    </xf>
    <xf numFmtId="2" fontId="3" fillId="4" borderId="29" xfId="1" applyNumberFormat="1" applyFont="1" applyFill="1" applyBorder="1" applyAlignment="1">
      <alignment horizontal="left" vertical="center" wrapText="1" shrinkToFit="1"/>
    </xf>
    <xf numFmtId="2" fontId="3" fillId="4" borderId="1" xfId="1" applyNumberFormat="1" applyFont="1" applyFill="1" applyBorder="1" applyAlignment="1">
      <alignment horizontal="left" vertical="center" shrinkToFit="1"/>
    </xf>
    <xf numFmtId="2" fontId="3" fillId="4" borderId="16" xfId="1" applyNumberFormat="1" applyFont="1" applyFill="1" applyBorder="1" applyAlignment="1">
      <alignment horizontal="left" vertical="center" shrinkToFit="1"/>
    </xf>
    <xf numFmtId="2" fontId="6" fillId="0" borderId="30" xfId="1" applyNumberFormat="1" applyFont="1" applyBorder="1" applyAlignment="1">
      <alignment horizontal="center" vertical="center" shrinkToFit="1"/>
    </xf>
    <xf numFmtId="2" fontId="6" fillId="0" borderId="31" xfId="1" applyNumberFormat="1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11" xfId="0" applyFont="1" applyBorder="1" applyAlignment="1">
      <alignment horizontal="left" vertical="top" wrapText="1" indent="1"/>
    </xf>
    <xf numFmtId="0" fontId="14" fillId="0" borderId="3" xfId="0" applyFont="1" applyBorder="1" applyAlignment="1">
      <alignment horizontal="left" vertical="top" wrapText="1" indent="1"/>
    </xf>
    <xf numFmtId="0" fontId="14" fillId="0" borderId="0" xfId="0" applyFont="1" applyAlignment="1">
      <alignment horizontal="left" vertical="top" wrapText="1" indent="1"/>
    </xf>
    <xf numFmtId="0" fontId="14" fillId="0" borderId="2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 indent="1"/>
    </xf>
    <xf numFmtId="0" fontId="14" fillId="0" borderId="4" xfId="0" applyFont="1" applyBorder="1" applyAlignment="1">
      <alignment horizontal="left" vertical="top" wrapText="1" indent="1"/>
    </xf>
    <xf numFmtId="0" fontId="14" fillId="0" borderId="5" xfId="0" applyFont="1" applyBorder="1" applyAlignment="1">
      <alignment horizontal="left" vertical="top" wrapText="1" inden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4" fontId="5" fillId="2" borderId="18" xfId="2" applyNumberFormat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0" fontId="3" fillId="2" borderId="17" xfId="1" applyNumberFormat="1" applyFont="1" applyFill="1" applyBorder="1" applyAlignment="1">
      <alignment horizontal="center" vertical="center" shrinkToFit="1"/>
    </xf>
    <xf numFmtId="0" fontId="3" fillId="2" borderId="22" xfId="1" applyNumberFormat="1" applyFont="1" applyFill="1" applyBorder="1" applyAlignment="1">
      <alignment horizontal="center" vertical="center" shrinkToFit="1"/>
    </xf>
    <xf numFmtId="2" fontId="5" fillId="2" borderId="18" xfId="2" quotePrefix="1" applyNumberFormat="1" applyFont="1" applyFill="1" applyBorder="1" applyAlignment="1">
      <alignment horizontal="center" vertical="center"/>
    </xf>
    <xf numFmtId="2" fontId="5" fillId="2" borderId="21" xfId="2" applyNumberFormat="1" applyFont="1" applyFill="1" applyBorder="1" applyAlignment="1">
      <alignment horizontal="center" vertical="center"/>
    </xf>
    <xf numFmtId="2" fontId="5" fillId="2" borderId="18" xfId="2" applyNumberFormat="1" applyFont="1" applyFill="1" applyBorder="1" applyAlignment="1">
      <alignment horizontal="center" vertical="center"/>
    </xf>
    <xf numFmtId="1" fontId="5" fillId="2" borderId="18" xfId="1" applyNumberFormat="1" applyFont="1" applyFill="1" applyBorder="1" applyAlignment="1">
      <alignment horizontal="center" vertical="center" wrapText="1"/>
    </xf>
    <xf numFmtId="1" fontId="5" fillId="2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9" fontId="10" fillId="0" borderId="28" xfId="0" applyNumberFormat="1" applyFont="1" applyBorder="1" applyAlignment="1">
      <alignment horizontal="right" vertical="center"/>
    </xf>
    <xf numFmtId="9" fontId="10" fillId="0" borderId="26" xfId="0" applyNumberFormat="1" applyFont="1" applyBorder="1" applyAlignment="1">
      <alignment horizontal="right" vertical="center"/>
    </xf>
    <xf numFmtId="9" fontId="10" fillId="0" borderId="27" xfId="0" applyNumberFormat="1" applyFont="1" applyBorder="1" applyAlignment="1">
      <alignment horizontal="right" vertical="center"/>
    </xf>
    <xf numFmtId="2" fontId="5" fillId="2" borderId="32" xfId="2" applyNumberFormat="1" applyFont="1" applyFill="1" applyBorder="1" applyAlignment="1">
      <alignment horizontal="center" vertical="center"/>
    </xf>
    <xf numFmtId="2" fontId="5" fillId="2" borderId="33" xfId="2" applyNumberFormat="1" applyFont="1" applyFill="1" applyBorder="1" applyAlignment="1">
      <alignment horizontal="center" vertical="center"/>
    </xf>
    <xf numFmtId="2" fontId="6" fillId="4" borderId="34" xfId="1" applyNumberFormat="1" applyFont="1" applyFill="1" applyBorder="1" applyAlignment="1">
      <alignment horizontal="center" vertical="center" shrinkToFit="1"/>
    </xf>
    <xf numFmtId="2" fontId="6" fillId="0" borderId="34" xfId="1" applyNumberFormat="1" applyFont="1" applyBorder="1" applyAlignment="1">
      <alignment horizontal="center" vertical="center" shrinkToFit="1"/>
    </xf>
    <xf numFmtId="2" fontId="6" fillId="0" borderId="34" xfId="1" quotePrefix="1" applyNumberFormat="1" applyFont="1" applyFill="1" applyBorder="1" applyAlignment="1">
      <alignment horizontal="center" vertical="center" shrinkToFit="1"/>
    </xf>
    <xf numFmtId="2" fontId="6" fillId="0" borderId="34" xfId="1" applyNumberFormat="1" applyFont="1" applyBorder="1" applyAlignment="1">
      <alignment horizontal="center" vertical="center" wrapText="1" shrinkToFit="1"/>
    </xf>
    <xf numFmtId="2" fontId="22" fillId="0" borderId="34" xfId="1" applyNumberFormat="1" applyFont="1" applyBorder="1" applyAlignment="1">
      <alignment horizontal="center" vertical="center" wrapText="1" shrinkToFit="1"/>
    </xf>
    <xf numFmtId="2" fontId="6" fillId="3" borderId="35" xfId="1" applyNumberFormat="1" applyFont="1" applyFill="1" applyBorder="1" applyAlignment="1">
      <alignment horizontal="center" vertical="center" shrinkToFit="1"/>
    </xf>
    <xf numFmtId="2" fontId="18" fillId="5" borderId="36" xfId="1" applyNumberFormat="1" applyFont="1" applyFill="1" applyBorder="1" applyAlignment="1">
      <alignment horizontal="center" vertical="center" shrinkToFit="1"/>
    </xf>
    <xf numFmtId="2" fontId="18" fillId="5" borderId="37" xfId="1" applyNumberFormat="1" applyFont="1" applyFill="1" applyBorder="1" applyAlignment="1">
      <alignment horizontal="center" vertical="center" shrinkToFit="1"/>
    </xf>
    <xf numFmtId="2" fontId="18" fillId="5" borderId="38" xfId="3" applyNumberFormat="1" applyFont="1" applyFill="1" applyBorder="1" applyAlignment="1" applyProtection="1">
      <alignment horizontal="center" vertical="center" shrinkToFit="1"/>
    </xf>
    <xf numFmtId="2" fontId="18" fillId="5" borderId="38" xfId="1" applyNumberFormat="1" applyFont="1" applyFill="1" applyBorder="1" applyAlignment="1">
      <alignment horizontal="center" vertical="center" shrinkToFit="1"/>
    </xf>
    <xf numFmtId="1" fontId="18" fillId="5" borderId="38" xfId="1" applyNumberFormat="1" applyFont="1" applyFill="1" applyBorder="1" applyAlignment="1">
      <alignment horizontal="center" vertical="center" shrinkToFit="1"/>
    </xf>
    <xf numFmtId="164" fontId="18" fillId="5" borderId="38" xfId="1" applyNumberFormat="1" applyFont="1" applyFill="1" applyBorder="1" applyAlignment="1">
      <alignment horizontal="right" vertical="center" shrinkToFit="1"/>
    </xf>
    <xf numFmtId="3" fontId="18" fillId="5" borderId="38" xfId="1" applyNumberFormat="1" applyFont="1" applyFill="1" applyBorder="1" applyAlignment="1">
      <alignment horizontal="right" vertical="center" shrinkToFit="1"/>
    </xf>
    <xf numFmtId="2" fontId="18" fillId="5" borderId="39" xfId="1" applyNumberFormat="1" applyFont="1" applyFill="1" applyBorder="1" applyAlignment="1">
      <alignment horizontal="right" vertical="center" shrinkToFit="1"/>
    </xf>
  </cellXfs>
  <cellStyles count="4">
    <cellStyle name="Lien hypertexte" xfId="3" builtinId="8"/>
    <cellStyle name="Normal" xfId="0" builtinId="0"/>
    <cellStyle name="쉼표 [0] 2" xfId="1" xr:uid="{00000000-0005-0000-0000-000000000000}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250705</xdr:colOff>
      <xdr:row>1</xdr:row>
      <xdr:rowOff>133350</xdr:rowOff>
    </xdr:from>
    <xdr:to>
      <xdr:col>11</xdr:col>
      <xdr:colOff>545181</xdr:colOff>
      <xdr:row>14</xdr:row>
      <xdr:rowOff>43143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05455" y="482600"/>
          <a:ext cx="2477289" cy="2791106"/>
        </a:xfrm>
        <a:prstGeom prst="rect">
          <a:avLst/>
        </a:prstGeom>
      </xdr:spPr>
    </xdr:pic>
    <xdr:clientData/>
  </xdr:twoCellAnchor>
  <xdr:twoCellAnchor editAs="oneCell">
    <xdr:from>
      <xdr:col>0</xdr:col>
      <xdr:colOff>105631</xdr:colOff>
      <xdr:row>10</xdr:row>
      <xdr:rowOff>17296</xdr:rowOff>
    </xdr:from>
    <xdr:to>
      <xdr:col>1</xdr:col>
      <xdr:colOff>1378454</xdr:colOff>
      <xdr:row>10</xdr:row>
      <xdr:rowOff>202820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1" y="2522371"/>
          <a:ext cx="1625248" cy="185524"/>
        </a:xfrm>
        <a:prstGeom prst="rect">
          <a:avLst/>
        </a:prstGeom>
      </xdr:spPr>
    </xdr:pic>
    <xdr:clientData/>
  </xdr:twoCellAnchor>
  <xdr:twoCellAnchor editAs="oneCell">
    <xdr:from>
      <xdr:col>1</xdr:col>
      <xdr:colOff>129295</xdr:colOff>
      <xdr:row>30</xdr:row>
      <xdr:rowOff>61388</xdr:rowOff>
    </xdr:from>
    <xdr:to>
      <xdr:col>3</xdr:col>
      <xdr:colOff>66420</xdr:colOff>
      <xdr:row>36</xdr:row>
      <xdr:rowOff>100556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9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6950">
          <a:off x="478545" y="8760888"/>
          <a:ext cx="3112125" cy="1507606"/>
        </a:xfrm>
        <a:prstGeom prst="rect">
          <a:avLst/>
        </a:prstGeom>
      </xdr:spPr>
    </xdr:pic>
    <xdr:clientData/>
  </xdr:twoCellAnchor>
  <xdr:twoCellAnchor>
    <xdr:from>
      <xdr:col>4</xdr:col>
      <xdr:colOff>438150</xdr:colOff>
      <xdr:row>30</xdr:row>
      <xdr:rowOff>85725</xdr:rowOff>
    </xdr:from>
    <xdr:to>
      <xdr:col>7</xdr:col>
      <xdr:colOff>23812</xdr:colOff>
      <xdr:row>35</xdr:row>
      <xdr:rowOff>119062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457700" y="29575125"/>
          <a:ext cx="1309687" cy="1309687"/>
        </a:xfrm>
        <a:prstGeom prst="rect">
          <a:avLst/>
        </a:prstGeom>
        <a:blipFill dpi="0" rotWithShape="1">
          <a:blip xmlns:r="http://schemas.openxmlformats.org/officeDocument/2006/relationships" r:embed="rId4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220663</xdr:colOff>
      <xdr:row>20</xdr:row>
      <xdr:rowOff>236540</xdr:rowOff>
    </xdr:from>
    <xdr:to>
      <xdr:col>8</xdr:col>
      <xdr:colOff>249451</xdr:colOff>
      <xdr:row>23</xdr:row>
      <xdr:rowOff>39956</xdr:rowOff>
    </xdr:to>
    <xdr:sp macro="" textlink="">
      <xdr:nvSpPr>
        <xdr:cNvPr id="12" name="직사각형 5">
          <a:extLst>
            <a:ext uri="{FF2B5EF4-FFF2-40B4-BE49-F238E27FC236}">
              <a16:creationId xmlns:a16="http://schemas.microsoft.com/office/drawing/2014/main" id="{0A70C936-DC85-4EE3-9C76-9D0920FFF54C}"/>
            </a:ext>
          </a:extLst>
        </xdr:cNvPr>
        <xdr:cNvSpPr/>
      </xdr:nvSpPr>
      <xdr:spPr>
        <a:xfrm rot="21159183">
          <a:off x="2157413" y="5594353"/>
          <a:ext cx="4346788" cy="827353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tabSelected="1" view="pageBreakPreview" topLeftCell="A10" zoomScale="120" zoomScaleNormal="100" zoomScaleSheetLayoutView="120" workbookViewId="0">
      <selection activeCell="M21" sqref="M21"/>
    </sheetView>
  </sheetViews>
  <sheetFormatPr baseColWidth="10" defaultColWidth="8.85546875" defaultRowHeight="14.25"/>
  <cols>
    <col min="1" max="1" width="5.28515625" style="9" customWidth="1"/>
    <col min="2" max="3" width="23.85546875" style="9" customWidth="1"/>
    <col min="4" max="4" width="7.28515625" style="9" customWidth="1"/>
    <col min="5" max="5" width="7.85546875" style="35" customWidth="1"/>
    <col min="6" max="6" width="7.85546875" style="24" customWidth="1"/>
    <col min="7" max="7" width="10.140625" style="24" customWidth="1"/>
    <col min="8" max="8" width="7.85546875" style="24" customWidth="1"/>
    <col min="9" max="9" width="10.140625" style="24" customWidth="1"/>
    <col min="10" max="10" width="7.85546875" style="24" customWidth="1"/>
    <col min="11" max="11" width="14.7109375" style="24" customWidth="1"/>
    <col min="12" max="12" width="14.7109375" style="9" customWidth="1"/>
    <col min="13" max="13" width="6.5703125" style="9" customWidth="1"/>
    <col min="14" max="16384" width="8.85546875" style="9"/>
  </cols>
  <sheetData>
    <row r="1" spans="1:18" ht="27.75" customHeight="1">
      <c r="A1" s="55" t="s">
        <v>11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8" ht="18" customHeight="1">
      <c r="A2" s="10"/>
      <c r="B2" s="10"/>
      <c r="C2" s="10"/>
      <c r="D2" s="10"/>
      <c r="K2" s="11" t="s">
        <v>28</v>
      </c>
      <c r="L2" s="12"/>
    </row>
    <row r="3" spans="1:18" ht="49.5" customHeight="1">
      <c r="A3" s="57" t="s">
        <v>24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8" ht="3" customHeight="1">
      <c r="A4" s="13"/>
      <c r="B4" s="33"/>
      <c r="C4" s="33"/>
      <c r="D4" s="33"/>
      <c r="E4" s="36"/>
      <c r="F4" s="25"/>
      <c r="G4" s="25"/>
      <c r="H4" s="25"/>
      <c r="I4" s="25"/>
      <c r="J4" s="25"/>
      <c r="K4" s="25"/>
      <c r="L4" s="33"/>
    </row>
    <row r="5" spans="1:18" ht="16.5" customHeight="1">
      <c r="A5" s="59" t="s">
        <v>37</v>
      </c>
      <c r="B5" s="60"/>
      <c r="C5" s="60"/>
      <c r="D5" s="60"/>
      <c r="E5" s="61"/>
      <c r="F5" s="29" t="s">
        <v>54</v>
      </c>
      <c r="G5" s="26"/>
      <c r="H5" s="26"/>
      <c r="I5" s="26"/>
      <c r="J5" s="26"/>
      <c r="K5" s="26"/>
      <c r="L5" s="14"/>
    </row>
    <row r="6" spans="1:18" ht="16.5" customHeight="1">
      <c r="A6" s="62"/>
      <c r="B6" s="63"/>
      <c r="C6" s="63"/>
      <c r="D6" s="63"/>
      <c r="E6" s="64"/>
      <c r="F6" s="30" t="s">
        <v>38</v>
      </c>
      <c r="G6" s="27"/>
      <c r="H6" s="27"/>
      <c r="I6" s="27"/>
      <c r="J6" s="27"/>
      <c r="K6" s="27"/>
      <c r="L6" s="15"/>
    </row>
    <row r="7" spans="1:18" ht="16.5" customHeight="1">
      <c r="A7" s="62"/>
      <c r="B7" s="63"/>
      <c r="C7" s="63"/>
      <c r="D7" s="63"/>
      <c r="E7" s="64"/>
      <c r="F7" s="30" t="s">
        <v>39</v>
      </c>
      <c r="G7" s="27"/>
      <c r="H7" s="27"/>
      <c r="I7" s="27"/>
      <c r="J7" s="27"/>
      <c r="K7" s="27"/>
      <c r="L7" s="15"/>
      <c r="R7" s="9" t="s">
        <v>12</v>
      </c>
    </row>
    <row r="8" spans="1:18" ht="16.5" customHeight="1">
      <c r="A8" s="62"/>
      <c r="B8" s="63"/>
      <c r="C8" s="63"/>
      <c r="D8" s="63"/>
      <c r="E8" s="64"/>
      <c r="F8" s="30"/>
      <c r="G8" s="27"/>
      <c r="H8" s="27"/>
      <c r="I8" s="27"/>
      <c r="J8" s="27"/>
      <c r="K8" s="27"/>
      <c r="L8" s="15"/>
    </row>
    <row r="9" spans="1:18" ht="16.5" customHeight="1">
      <c r="A9" s="62"/>
      <c r="B9" s="63"/>
      <c r="C9" s="63"/>
      <c r="D9" s="63"/>
      <c r="E9" s="64"/>
      <c r="F9" s="30" t="s">
        <v>40</v>
      </c>
      <c r="G9" s="27"/>
      <c r="H9" s="27"/>
      <c r="I9" s="27"/>
      <c r="J9" s="27"/>
      <c r="K9" s="27"/>
      <c r="L9" s="15"/>
      <c r="P9" s="10"/>
    </row>
    <row r="10" spans="1:18" ht="16.5" customHeight="1">
      <c r="A10" s="62"/>
      <c r="B10" s="63"/>
      <c r="C10" s="63"/>
      <c r="D10" s="63"/>
      <c r="E10" s="64"/>
      <c r="F10" s="30" t="s">
        <v>36</v>
      </c>
      <c r="G10" s="27"/>
      <c r="H10" s="27"/>
      <c r="I10" s="27"/>
      <c r="J10" s="27"/>
      <c r="K10" s="27"/>
      <c r="L10" s="15"/>
    </row>
    <row r="11" spans="1:18" ht="16.5" customHeight="1">
      <c r="A11" s="65"/>
      <c r="B11" s="66"/>
      <c r="C11" s="66"/>
      <c r="D11" s="66"/>
      <c r="E11" s="67"/>
      <c r="F11" s="31" t="s">
        <v>41</v>
      </c>
      <c r="G11" s="28"/>
      <c r="H11" s="28"/>
      <c r="I11" s="28"/>
      <c r="J11" s="28"/>
      <c r="K11" s="28"/>
      <c r="L11" s="16"/>
    </row>
    <row r="12" spans="1:18" ht="3" customHeight="1"/>
    <row r="13" spans="1:18" ht="19.5" customHeight="1">
      <c r="A13" s="68" t="s">
        <v>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</row>
    <row r="14" spans="1:18" ht="20.25" customHeight="1">
      <c r="A14" s="69" t="s">
        <v>1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8" ht="23.25" customHeight="1">
      <c r="A15" s="72" t="s">
        <v>13</v>
      </c>
      <c r="B15" s="74" t="s">
        <v>23</v>
      </c>
      <c r="C15" s="76" t="s">
        <v>7</v>
      </c>
      <c r="D15" s="76" t="s">
        <v>8</v>
      </c>
      <c r="E15" s="77" t="s">
        <v>17</v>
      </c>
      <c r="F15" s="70" t="s">
        <v>21</v>
      </c>
      <c r="G15" s="70"/>
      <c r="H15" s="71" t="s">
        <v>22</v>
      </c>
      <c r="I15" s="71"/>
      <c r="J15" s="70" t="s">
        <v>4</v>
      </c>
      <c r="K15" s="70"/>
      <c r="L15" s="87" t="s">
        <v>19</v>
      </c>
      <c r="M15" s="17"/>
    </row>
    <row r="16" spans="1:18" ht="20.25" customHeight="1">
      <c r="A16" s="73"/>
      <c r="B16" s="75"/>
      <c r="C16" s="75"/>
      <c r="D16" s="75"/>
      <c r="E16" s="78"/>
      <c r="F16" s="5" t="s">
        <v>8</v>
      </c>
      <c r="G16" s="5" t="s">
        <v>9</v>
      </c>
      <c r="H16" s="5" t="s">
        <v>8</v>
      </c>
      <c r="I16" s="5" t="s">
        <v>9</v>
      </c>
      <c r="J16" s="6" t="s">
        <v>18</v>
      </c>
      <c r="K16" s="6" t="s">
        <v>9</v>
      </c>
      <c r="L16" s="88"/>
      <c r="M16" s="17"/>
    </row>
    <row r="17" spans="1:13" ht="43.5" customHeight="1">
      <c r="A17" s="48">
        <v>5</v>
      </c>
      <c r="B17" s="47" t="s">
        <v>44</v>
      </c>
      <c r="C17" s="50" t="s">
        <v>43</v>
      </c>
      <c r="D17" s="51"/>
      <c r="E17" s="51"/>
      <c r="F17" s="51"/>
      <c r="G17" s="51"/>
      <c r="H17" s="51"/>
      <c r="I17" s="51"/>
      <c r="J17" s="51"/>
      <c r="K17" s="52"/>
      <c r="L17" s="89"/>
    </row>
    <row r="18" spans="1:13" ht="27.6" customHeight="1">
      <c r="A18" s="49"/>
      <c r="B18" s="53" t="s">
        <v>32</v>
      </c>
      <c r="C18" s="1" t="s">
        <v>31</v>
      </c>
      <c r="D18" s="2" t="s">
        <v>14</v>
      </c>
      <c r="E18" s="4">
        <v>3</v>
      </c>
      <c r="F18" s="7">
        <v>0</v>
      </c>
      <c r="G18" s="7">
        <f>F18*E18</f>
        <v>0</v>
      </c>
      <c r="H18" s="8">
        <v>262.5</v>
      </c>
      <c r="I18" s="8">
        <f>H18*E18</f>
        <v>787.5</v>
      </c>
      <c r="J18" s="7">
        <f>H18+F18</f>
        <v>262.5</v>
      </c>
      <c r="K18" s="7">
        <f>I18+G18</f>
        <v>787.5</v>
      </c>
      <c r="L18" s="90"/>
    </row>
    <row r="19" spans="1:13" ht="27.6" customHeight="1">
      <c r="A19" s="49"/>
      <c r="B19" s="54"/>
      <c r="C19" s="3" t="s">
        <v>42</v>
      </c>
      <c r="D19" s="2" t="s">
        <v>14</v>
      </c>
      <c r="E19" s="23">
        <v>3</v>
      </c>
      <c r="F19" s="7">
        <v>0</v>
      </c>
      <c r="G19" s="7">
        <f t="shared" ref="G19:G24" si="0">F19*E19</f>
        <v>0</v>
      </c>
      <c r="H19" s="7">
        <v>150</v>
      </c>
      <c r="I19" s="8">
        <f t="shared" ref="I19:I24" si="1">H19*E19</f>
        <v>450</v>
      </c>
      <c r="J19" s="7">
        <f>H19+F19</f>
        <v>150</v>
      </c>
      <c r="K19" s="7">
        <f>I19+G19</f>
        <v>450</v>
      </c>
      <c r="L19" s="91"/>
    </row>
    <row r="20" spans="1:13" ht="27.6" customHeight="1">
      <c r="A20" s="49"/>
      <c r="B20" s="3" t="s">
        <v>33</v>
      </c>
      <c r="C20" s="3" t="s">
        <v>35</v>
      </c>
      <c r="D20" s="2" t="s">
        <v>27</v>
      </c>
      <c r="E20" s="23">
        <v>5</v>
      </c>
      <c r="F20" s="7">
        <v>0</v>
      </c>
      <c r="G20" s="7">
        <f t="shared" si="0"/>
        <v>0</v>
      </c>
      <c r="H20" s="7">
        <v>0</v>
      </c>
      <c r="I20" s="8">
        <f t="shared" si="1"/>
        <v>0</v>
      </c>
      <c r="J20" s="7">
        <f>H20+F20</f>
        <v>0</v>
      </c>
      <c r="K20" s="7">
        <f>(K18+K19+K22+K24+K23+K25+K21)*0.05</f>
        <v>202.875</v>
      </c>
      <c r="L20" s="91"/>
    </row>
    <row r="21" spans="1:13" ht="27.6" customHeight="1">
      <c r="A21" s="49"/>
      <c r="B21" s="53" t="s">
        <v>34</v>
      </c>
      <c r="C21" s="32" t="s">
        <v>52</v>
      </c>
      <c r="D21" s="2" t="s">
        <v>45</v>
      </c>
      <c r="E21" s="4">
        <v>45</v>
      </c>
      <c r="F21" s="7">
        <v>2</v>
      </c>
      <c r="G21" s="7">
        <f t="shared" ref="G21" si="2">F21*E21</f>
        <v>90</v>
      </c>
      <c r="H21" s="8">
        <v>0</v>
      </c>
      <c r="I21" s="8">
        <f t="shared" ref="I21" si="3">H21*E21</f>
        <v>0</v>
      </c>
      <c r="J21" s="7">
        <f t="shared" ref="J21" si="4">H21+F21</f>
        <v>2</v>
      </c>
      <c r="K21" s="45">
        <f t="shared" ref="K21" si="5">I21+G21</f>
        <v>90</v>
      </c>
      <c r="L21" s="91" t="s">
        <v>53</v>
      </c>
    </row>
    <row r="22" spans="1:13" ht="27.6" customHeight="1">
      <c r="A22" s="49"/>
      <c r="B22" s="54"/>
      <c r="C22" s="32" t="s">
        <v>46</v>
      </c>
      <c r="D22" s="2" t="s">
        <v>45</v>
      </c>
      <c r="E22" s="4">
        <v>45</v>
      </c>
      <c r="F22" s="7">
        <v>50</v>
      </c>
      <c r="G22" s="7">
        <f t="shared" si="0"/>
        <v>2250</v>
      </c>
      <c r="H22" s="8">
        <v>0</v>
      </c>
      <c r="I22" s="8">
        <f t="shared" si="1"/>
        <v>0</v>
      </c>
      <c r="J22" s="7">
        <f t="shared" ref="J22" si="6">H22+F22</f>
        <v>50</v>
      </c>
      <c r="K22" s="45">
        <f t="shared" ref="K22:K24" si="7">I22+G22</f>
        <v>2250</v>
      </c>
      <c r="L22" s="92" t="s">
        <v>51</v>
      </c>
    </row>
    <row r="23" spans="1:13" ht="27.6" customHeight="1">
      <c r="A23" s="49"/>
      <c r="B23" s="54"/>
      <c r="C23" s="42" t="s">
        <v>47</v>
      </c>
      <c r="D23" s="43" t="s">
        <v>16</v>
      </c>
      <c r="E23" s="44">
        <v>1</v>
      </c>
      <c r="F23" s="45">
        <v>90</v>
      </c>
      <c r="G23" s="45">
        <f t="shared" ref="G23" si="8">F23*E23</f>
        <v>90</v>
      </c>
      <c r="H23" s="46">
        <v>0</v>
      </c>
      <c r="I23" s="46">
        <f t="shared" ref="I23" si="9">H23*E23</f>
        <v>0</v>
      </c>
      <c r="J23" s="45">
        <f t="shared" ref="J23" si="10">H23+F23</f>
        <v>90</v>
      </c>
      <c r="K23" s="45">
        <f t="shared" si="7"/>
        <v>90</v>
      </c>
      <c r="L23" s="93"/>
    </row>
    <row r="24" spans="1:13" ht="27.6" customHeight="1">
      <c r="A24" s="49"/>
      <c r="B24" s="54"/>
      <c r="C24" s="32" t="s">
        <v>48</v>
      </c>
      <c r="D24" s="2" t="s">
        <v>16</v>
      </c>
      <c r="E24" s="23">
        <v>1</v>
      </c>
      <c r="F24" s="7">
        <v>300</v>
      </c>
      <c r="G24" s="7">
        <f t="shared" si="0"/>
        <v>300</v>
      </c>
      <c r="H24" s="7">
        <v>0</v>
      </c>
      <c r="I24" s="8">
        <f t="shared" si="1"/>
        <v>0</v>
      </c>
      <c r="J24" s="7">
        <f>H24+F24</f>
        <v>300</v>
      </c>
      <c r="K24" s="45">
        <f t="shared" si="7"/>
        <v>300</v>
      </c>
      <c r="L24" s="91"/>
    </row>
    <row r="25" spans="1:13" ht="27.6" customHeight="1">
      <c r="A25" s="49"/>
      <c r="B25" s="54"/>
      <c r="C25" s="1" t="s">
        <v>49</v>
      </c>
      <c r="D25" s="2" t="s">
        <v>16</v>
      </c>
      <c r="E25" s="23">
        <v>1</v>
      </c>
      <c r="F25" s="7">
        <v>90</v>
      </c>
      <c r="G25" s="7">
        <f t="shared" ref="G25" si="11">F25*E25</f>
        <v>90</v>
      </c>
      <c r="H25" s="7">
        <v>0</v>
      </c>
      <c r="I25" s="8">
        <f t="shared" ref="I25" si="12">H25*E25</f>
        <v>0</v>
      </c>
      <c r="J25" s="7">
        <f>H25+F25</f>
        <v>90</v>
      </c>
      <c r="K25" s="45">
        <f t="shared" ref="K25" si="13">I25+G25</f>
        <v>90</v>
      </c>
      <c r="L25" s="91" t="s">
        <v>50</v>
      </c>
    </row>
    <row r="26" spans="1:13" ht="27.6" customHeight="1">
      <c r="A26" s="49"/>
      <c r="B26" s="37" t="s">
        <v>15</v>
      </c>
      <c r="C26" s="38"/>
      <c r="D26" s="38"/>
      <c r="E26" s="39"/>
      <c r="F26" s="40"/>
      <c r="G26" s="41">
        <f>SUM(G18:G25)</f>
        <v>2820</v>
      </c>
      <c r="H26" s="41"/>
      <c r="I26" s="41">
        <f>SUM(I18:I25)</f>
        <v>1237.5</v>
      </c>
      <c r="J26" s="41"/>
      <c r="K26" s="41">
        <f>SUM(K18:K25)</f>
        <v>4260.375</v>
      </c>
      <c r="L26" s="94"/>
    </row>
    <row r="27" spans="1:13" s="19" customFormat="1" ht="49.9" customHeight="1" thickBot="1">
      <c r="A27" s="95" t="s">
        <v>20</v>
      </c>
      <c r="B27" s="96"/>
      <c r="C27" s="97"/>
      <c r="D27" s="98"/>
      <c r="E27" s="99"/>
      <c r="F27" s="100"/>
      <c r="G27" s="101">
        <f>G26</f>
        <v>2820</v>
      </c>
      <c r="H27" s="101"/>
      <c r="I27" s="101">
        <f>I26</f>
        <v>1237.5</v>
      </c>
      <c r="J27" s="101"/>
      <c r="K27" s="101">
        <f>K26</f>
        <v>4260.375</v>
      </c>
      <c r="L27" s="102">
        <v>4200</v>
      </c>
      <c r="M27" s="18"/>
    </row>
    <row r="28" spans="1:13" ht="1.7" customHeight="1"/>
    <row r="29" spans="1:13" ht="25.7" customHeight="1">
      <c r="A29" s="80" t="s">
        <v>30</v>
      </c>
      <c r="B29" s="80"/>
      <c r="C29" s="80"/>
      <c r="D29" s="80"/>
      <c r="E29" s="80"/>
      <c r="F29" s="80"/>
      <c r="G29" s="81" t="s">
        <v>4</v>
      </c>
      <c r="H29" s="82"/>
      <c r="I29" s="82"/>
      <c r="J29" s="82"/>
      <c r="K29" s="83"/>
      <c r="L29" s="22">
        <f>L27</f>
        <v>4200</v>
      </c>
    </row>
    <row r="30" spans="1:13" ht="25.7" customHeight="1">
      <c r="A30" s="80"/>
      <c r="B30" s="80"/>
      <c r="C30" s="80"/>
      <c r="D30" s="80"/>
      <c r="E30" s="80"/>
      <c r="F30" s="80"/>
      <c r="G30" s="34"/>
      <c r="H30" s="84" t="s">
        <v>5</v>
      </c>
      <c r="I30" s="85"/>
      <c r="J30" s="85"/>
      <c r="K30" s="86"/>
      <c r="L30" s="22"/>
    </row>
    <row r="31" spans="1:13" ht="25.7" customHeight="1">
      <c r="A31" s="80"/>
      <c r="B31" s="80"/>
      <c r="C31" s="80"/>
      <c r="D31" s="80"/>
      <c r="E31" s="80"/>
      <c r="F31" s="80"/>
      <c r="G31" s="34" t="s">
        <v>10</v>
      </c>
      <c r="H31" s="84" t="s">
        <v>6</v>
      </c>
      <c r="I31" s="85"/>
      <c r="J31" s="85"/>
      <c r="K31" s="86"/>
      <c r="L31" s="22">
        <f>L27*0.2</f>
        <v>840</v>
      </c>
      <c r="M31" s="20"/>
    </row>
    <row r="32" spans="1:13" ht="25.7" customHeight="1">
      <c r="A32" s="80"/>
      <c r="B32" s="80"/>
      <c r="C32" s="80"/>
      <c r="D32" s="80"/>
      <c r="E32" s="80"/>
      <c r="F32" s="80"/>
      <c r="G32" s="81" t="s">
        <v>2</v>
      </c>
      <c r="H32" s="82"/>
      <c r="I32" s="82"/>
      <c r="J32" s="82"/>
      <c r="K32" s="83"/>
      <c r="L32" s="22">
        <f>L29+L31</f>
        <v>5040</v>
      </c>
      <c r="M32" s="21"/>
    </row>
    <row r="33" spans="1:13" ht="21.6" customHeight="1">
      <c r="A33" s="9" t="s">
        <v>29</v>
      </c>
      <c r="D33" s="9" t="s">
        <v>55</v>
      </c>
      <c r="M33" s="20"/>
    </row>
    <row r="34" spans="1:13">
      <c r="A34" s="9" t="s">
        <v>26</v>
      </c>
    </row>
    <row r="37" spans="1:13">
      <c r="A37" s="79" t="s">
        <v>25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1:13">
      <c r="A38" s="79" t="s">
        <v>3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1:13" ht="6" customHeight="1"/>
  </sheetData>
  <mergeCells count="26">
    <mergeCell ref="A37:L37"/>
    <mergeCell ref="A38:L38"/>
    <mergeCell ref="A27:B27"/>
    <mergeCell ref="A29:F32"/>
    <mergeCell ref="G29:K29"/>
    <mergeCell ref="H30:K30"/>
    <mergeCell ref="H31:K31"/>
    <mergeCell ref="G32:K32"/>
    <mergeCell ref="B21:B25"/>
    <mergeCell ref="A17:A26"/>
    <mergeCell ref="C17:K17"/>
    <mergeCell ref="B18:B19"/>
    <mergeCell ref="E15:E16"/>
    <mergeCell ref="A15:A16"/>
    <mergeCell ref="B15:B16"/>
    <mergeCell ref="C15:C16"/>
    <mergeCell ref="D15:D16"/>
    <mergeCell ref="A1:L1"/>
    <mergeCell ref="A3:L3"/>
    <mergeCell ref="A5:E11"/>
    <mergeCell ref="A13:L13"/>
    <mergeCell ref="A14:L14"/>
    <mergeCell ref="F15:G15"/>
    <mergeCell ref="H15:I15"/>
    <mergeCell ref="J15:K15"/>
    <mergeCell ref="L15:L16"/>
  </mergeCells>
  <printOptions horizontalCentered="1"/>
  <pageMargins left="0.31496062992125984" right="0.31496062992125984" top="1.5748031496062993" bottom="0.39370078740157483" header="0.78740157480314965" footer="0.39370078740157483"/>
  <pageSetup paperSize="9" scale="65" fitToHeight="5" orientation="portrait" r:id="rId1"/>
  <headerFooter>
    <oddHeader>&amp;L&amp;"Arial,Italique"&amp;10Devis&amp;R&amp;D</oddHeader>
    <oddFooter>&amp;L&amp;"Arial,Regular"Dooppa International&amp;R&amp;P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compte_réel</vt:lpstr>
      <vt:lpstr>compte_réel!Zone_d_impression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violetsun</dc:creator>
  <cp:lastModifiedBy>Karez KAN</cp:lastModifiedBy>
  <cp:lastPrinted>2022-12-22T13:50:16Z</cp:lastPrinted>
  <dcterms:created xsi:type="dcterms:W3CDTF">2020-12-03T08:48:48Z</dcterms:created>
  <dcterms:modified xsi:type="dcterms:W3CDTF">2022-12-22T13:50:36Z</dcterms:modified>
</cp:coreProperties>
</file>